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la\Downloads\"/>
    </mc:Choice>
  </mc:AlternateContent>
  <xr:revisionPtr revIDLastSave="0" documentId="8_{B49EF7AD-337B-4B51-A273-11AC6E49167D}" xr6:coauthVersionLast="47" xr6:coauthVersionMax="47" xr10:uidLastSave="{00000000-0000-0000-0000-000000000000}"/>
  <bookViews>
    <workbookView xWindow="-120" yWindow="-120" windowWidth="29040" windowHeight="15720" activeTab="2" xr2:uid="{D8F541FC-1260-4390-80D9-FE0A2EDCCA34}"/>
  </bookViews>
  <sheets>
    <sheet name="Assumptions" sheetId="2" r:id="rId1"/>
    <sheet name="Competitor Data" sheetId="1" r:id="rId2"/>
    <sheet name="UK" sheetId="3" r:id="rId3"/>
    <sheet name="Spain" sheetId="4" r:id="rId4"/>
    <sheet name="Poland" sheetId="5" r:id="rId5"/>
    <sheet name="Italy" sheetId="6" r:id="rId6"/>
    <sheet name="Germany" sheetId="7" r:id="rId7"/>
    <sheet name="Summar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I10" i="7"/>
  <c r="K9" i="7"/>
  <c r="J9" i="7"/>
  <c r="I9" i="7"/>
  <c r="K8" i="7"/>
  <c r="J8" i="7"/>
  <c r="I8" i="7"/>
  <c r="K7" i="7"/>
  <c r="K6" i="7" s="1"/>
  <c r="K10" i="7" s="1"/>
  <c r="J7" i="7"/>
  <c r="J6" i="7" s="1"/>
  <c r="J10" i="7" s="1"/>
  <c r="I6" i="7"/>
  <c r="K5" i="7"/>
  <c r="J5" i="7"/>
  <c r="I5" i="7"/>
  <c r="D34" i="7"/>
  <c r="E34" i="7"/>
  <c r="C34" i="7"/>
  <c r="D29" i="7"/>
  <c r="E29" i="7"/>
  <c r="C29" i="7"/>
  <c r="D25" i="7"/>
  <c r="E25" i="7"/>
  <c r="C25" i="7"/>
  <c r="D26" i="7"/>
  <c r="E26" i="7"/>
  <c r="C26" i="7"/>
  <c r="D21" i="7"/>
  <c r="E21" i="7"/>
  <c r="C21" i="7"/>
  <c r="D15" i="7"/>
  <c r="E15" i="7"/>
  <c r="C15" i="7"/>
  <c r="D29" i="6"/>
  <c r="E29" i="6"/>
  <c r="C29" i="6"/>
  <c r="D26" i="6"/>
  <c r="D25" i="6" s="1"/>
  <c r="J7" i="6" s="1"/>
  <c r="E26" i="6"/>
  <c r="E25" i="6"/>
  <c r="C25" i="6"/>
  <c r="C26" i="6"/>
  <c r="J5" i="6"/>
  <c r="K5" i="6"/>
  <c r="I5" i="6"/>
  <c r="D21" i="6"/>
  <c r="E21" i="6"/>
  <c r="C21" i="6"/>
  <c r="D15" i="6"/>
  <c r="E15" i="6"/>
  <c r="C15" i="6"/>
  <c r="J9" i="6"/>
  <c r="K9" i="6"/>
  <c r="I9" i="6"/>
  <c r="J8" i="6"/>
  <c r="K8" i="6"/>
  <c r="I8" i="6"/>
  <c r="K7" i="6"/>
  <c r="K6" i="6" s="1"/>
  <c r="K10" i="6" s="1"/>
  <c r="I7" i="6"/>
  <c r="D34" i="6"/>
  <c r="E34" i="6"/>
  <c r="C34" i="6"/>
  <c r="K15" i="5"/>
  <c r="J15" i="5"/>
  <c r="J14" i="7" l="1"/>
  <c r="J15" i="7" s="1"/>
  <c r="J11" i="7"/>
  <c r="K11" i="7"/>
  <c r="K14" i="7"/>
  <c r="K15" i="7" s="1"/>
  <c r="I11" i="7"/>
  <c r="I14" i="7"/>
  <c r="I15" i="7" s="1"/>
  <c r="K11" i="6"/>
  <c r="K14" i="6"/>
  <c r="K15" i="6" s="1"/>
  <c r="J6" i="6"/>
  <c r="J10" i="6" s="1"/>
  <c r="I6" i="6"/>
  <c r="I10" i="6" s="1"/>
  <c r="K14" i="5"/>
  <c r="J14" i="5"/>
  <c r="I14" i="5"/>
  <c r="I15" i="5"/>
  <c r="J10" i="5"/>
  <c r="K10" i="5"/>
  <c r="J11" i="5"/>
  <c r="K11" i="5"/>
  <c r="I11" i="5"/>
  <c r="I10" i="5"/>
  <c r="J6" i="5"/>
  <c r="K6" i="5"/>
  <c r="I6" i="5"/>
  <c r="J8" i="5"/>
  <c r="K8" i="5"/>
  <c r="I8" i="5"/>
  <c r="D29" i="5"/>
  <c r="E29" i="5"/>
  <c r="C29" i="5"/>
  <c r="J7" i="5"/>
  <c r="K7" i="5"/>
  <c r="I7" i="5"/>
  <c r="D25" i="5"/>
  <c r="E25" i="5"/>
  <c r="C25" i="5"/>
  <c r="D26" i="5"/>
  <c r="E26" i="5"/>
  <c r="C26" i="5"/>
  <c r="J5" i="5"/>
  <c r="K5" i="5"/>
  <c r="I5" i="5"/>
  <c r="D21" i="5"/>
  <c r="E21" i="5"/>
  <c r="C21" i="5"/>
  <c r="D15" i="5"/>
  <c r="E15" i="5"/>
  <c r="C15" i="5"/>
  <c r="J9" i="5"/>
  <c r="K9" i="5"/>
  <c r="I9" i="5"/>
  <c r="D34" i="5"/>
  <c r="E34" i="5"/>
  <c r="C34" i="5"/>
  <c r="I10" i="4"/>
  <c r="D34" i="4"/>
  <c r="E34" i="4"/>
  <c r="J9" i="4"/>
  <c r="J6" i="4" s="1"/>
  <c r="J10" i="4" s="1"/>
  <c r="K9" i="4"/>
  <c r="K6" i="4" s="1"/>
  <c r="K10" i="4" s="1"/>
  <c r="I9" i="4"/>
  <c r="C34" i="4"/>
  <c r="J8" i="4"/>
  <c r="K8" i="4"/>
  <c r="I8" i="4"/>
  <c r="J7" i="4"/>
  <c r="K7" i="4"/>
  <c r="I7" i="4"/>
  <c r="D29" i="4"/>
  <c r="E29" i="4"/>
  <c r="C29" i="4"/>
  <c r="I6" i="4"/>
  <c r="I11" i="4" s="1"/>
  <c r="J5" i="4"/>
  <c r="K5" i="4"/>
  <c r="I5" i="4"/>
  <c r="D25" i="4"/>
  <c r="E25" i="4"/>
  <c r="C25" i="4"/>
  <c r="D26" i="4"/>
  <c r="E26" i="4"/>
  <c r="C26" i="4"/>
  <c r="D21" i="4"/>
  <c r="E21" i="4"/>
  <c r="C21" i="4"/>
  <c r="D15" i="4"/>
  <c r="E15" i="4"/>
  <c r="C15" i="4"/>
  <c r="J15" i="3"/>
  <c r="K15" i="3"/>
  <c r="J14" i="3"/>
  <c r="K14" i="3"/>
  <c r="J11" i="3"/>
  <c r="K11" i="3"/>
  <c r="J10" i="3"/>
  <c r="K10" i="3"/>
  <c r="I15" i="3"/>
  <c r="I11" i="3"/>
  <c r="I14" i="3"/>
  <c r="I10" i="3"/>
  <c r="J6" i="3"/>
  <c r="K6" i="3"/>
  <c r="I6" i="3"/>
  <c r="J9" i="3"/>
  <c r="K9" i="3"/>
  <c r="I9" i="3"/>
  <c r="J8" i="3"/>
  <c r="K8" i="3"/>
  <c r="I8" i="3"/>
  <c r="J7" i="3"/>
  <c r="K7" i="3"/>
  <c r="I7" i="3"/>
  <c r="D34" i="3"/>
  <c r="E34" i="3"/>
  <c r="C34" i="3"/>
  <c r="E29" i="3"/>
  <c r="K5" i="3"/>
  <c r="E21" i="3"/>
  <c r="E26" i="3" s="1"/>
  <c r="E25" i="3" s="1"/>
  <c r="C21" i="3"/>
  <c r="I5" i="3" s="1"/>
  <c r="D15" i="3"/>
  <c r="D21" i="3" s="1"/>
  <c r="E15" i="3"/>
  <c r="C15" i="3"/>
  <c r="J11" i="6" l="1"/>
  <c r="J14" i="6"/>
  <c r="J15" i="6" s="1"/>
  <c r="I14" i="6"/>
  <c r="I15" i="6" s="1"/>
  <c r="I11" i="6"/>
  <c r="J14" i="4"/>
  <c r="J15" i="4" s="1"/>
  <c r="J11" i="4"/>
  <c r="K14" i="4"/>
  <c r="K15" i="4" s="1"/>
  <c r="K11" i="4"/>
  <c r="I14" i="4"/>
  <c r="I15" i="4" s="1"/>
  <c r="J5" i="3"/>
  <c r="D26" i="3"/>
  <c r="D25" i="3" s="1"/>
  <c r="D29" i="3"/>
  <c r="C29" i="3"/>
  <c r="C26" i="3"/>
  <c r="C25" i="3" s="1"/>
</calcChain>
</file>

<file path=xl/sharedStrings.xml><?xml version="1.0" encoding="utf-8"?>
<sst xmlns="http://schemas.openxmlformats.org/spreadsheetml/2006/main" count="464" uniqueCount="145">
  <si>
    <t>Competitor data from target markets</t>
  </si>
  <si>
    <t>Company name</t>
  </si>
  <si>
    <t>Country of Origin</t>
  </si>
  <si>
    <t>Markets</t>
  </si>
  <si>
    <t>Founded in</t>
  </si>
  <si>
    <t>Target market</t>
  </si>
  <si>
    <t>Annual Revenue (€)</t>
  </si>
  <si>
    <t>Most popular product</t>
  </si>
  <si>
    <t>Number of Employees</t>
  </si>
  <si>
    <t>Corporate Social Responsibility Initiatives</t>
  </si>
  <si>
    <t>CEO</t>
  </si>
  <si>
    <t>Headquarters Address</t>
  </si>
  <si>
    <t>VitaGlow GmbH</t>
  </si>
  <si>
    <t>Germany</t>
  </si>
  <si>
    <t>Germany, Poland</t>
  </si>
  <si>
    <t>Health-conscious adults, ages 25-45</t>
  </si>
  <si>
    <t>200 M</t>
  </si>
  <si>
    <t>VitaGlow Energy Drink</t>
  </si>
  <si>
    <t>Implemented a recycling program, Supports local charities</t>
  </si>
  <si>
    <t>Frank Müller</t>
  </si>
  <si>
    <t>23 Hermannstrasse, Berlin, Germany</t>
  </si>
  <si>
    <t>HealthQuench Sp. z o.o.</t>
  </si>
  <si>
    <t>Poland</t>
  </si>
  <si>
    <t>Poland, England</t>
  </si>
  <si>
    <t>Fitness enthusiasts, ages 18-35</t>
  </si>
  <si>
    <t>170 M</t>
  </si>
  <si>
    <t>Hydrate+</t>
  </si>
  <si>
    <t>Organizes an annual fun run for charity, Planting trees for every product sold</t>
  </si>
  <si>
    <t>Anna Kowalski</t>
  </si>
  <si>
    <t>67 Ogrodowa Street, Warsaw, Poland</t>
  </si>
  <si>
    <t>BevHealth Ltd.</t>
  </si>
  <si>
    <t>England</t>
  </si>
  <si>
    <t>Italy, England</t>
  </si>
  <si>
    <t>Professionals with active lifestyles, ages 30-50</t>
  </si>
  <si>
    <t>135 M</t>
  </si>
  <si>
    <t>BevHealth Water Bottle</t>
  </si>
  <si>
    <t>Donates a portion of profits to health research</t>
  </si>
  <si>
    <t>John Smith</t>
  </si>
  <si>
    <t>7 Fleet Street, London, England</t>
  </si>
  <si>
    <t>SaludBev S.A.</t>
  </si>
  <si>
    <t>Eco-conscious millennials, ages 22-38</t>
  </si>
  <si>
    <t>10 M</t>
  </si>
  <si>
    <t>SaludBev Refresh</t>
  </si>
  <si>
    <t>Plastic-free packaging, Supports local artists</t>
  </si>
  <si>
    <t>Carlos Gomez</t>
  </si>
  <si>
    <t>10 Calle Mayor, Madrid, Spain</t>
  </si>
  <si>
    <t>VitaSip S.p.A.</t>
  </si>
  <si>
    <t>Italy</t>
  </si>
  <si>
    <t>Italy, Germany, England</t>
  </si>
  <si>
    <t>Families focusing on healthier choices, all ages</t>
  </si>
  <si>
    <t>90 M</t>
  </si>
  <si>
    <t>VitaSip Fruit Infusion</t>
  </si>
  <si>
    <t>Organizes healthy lifestyle workshops, Participates in local food drive</t>
  </si>
  <si>
    <t>Giuseppe Ferrari</t>
  </si>
  <si>
    <t>9 Via Roma, Milan, Italy</t>
  </si>
  <si>
    <t>LuxHealth España S.A.</t>
  </si>
  <si>
    <t>Spain</t>
  </si>
  <si>
    <t>Affluent elderly individuals, ages 60+</t>
  </si>
  <si>
    <t>12M</t>
  </si>
  <si>
    <t>LuxHealth Rejuvenate</t>
  </si>
  <si>
    <t>Supports elderly care charities, Offers employee volunteer days</t>
  </si>
  <si>
    <t>Maria Garcia</t>
  </si>
  <si>
    <t>5 Plaza Mayor, Barcelona, Spain</t>
  </si>
  <si>
    <t>VibrantVida S.A.</t>
  </si>
  <si>
    <t>Spain, Portugal</t>
  </si>
  <si>
    <t>Busy adults seeking quick but healthy options, ages 20-45</t>
  </si>
  <si>
    <t>15M</t>
  </si>
  <si>
    <t>VibrantVida Smoothie</t>
  </si>
  <si>
    <t>Works with organic farmers, Donates a portion of profits to mental health organizations</t>
  </si>
  <si>
    <t>Luis Rodriguez</t>
  </si>
  <si>
    <t>8 Avenida Diagonal, Barcelona, Spain</t>
  </si>
  <si>
    <t>Tasks:</t>
  </si>
  <si>
    <t>- Calculate market potentials, costs and operating margin for each country and market segment</t>
  </si>
  <si>
    <t>- Use the questionnaire data to calculate market potential, revenue and projected volume</t>
  </si>
  <si>
    <t>- Based on the calculations, decide which country and age group is the most viable</t>
  </si>
  <si>
    <t>UK</t>
  </si>
  <si>
    <t>Total population size</t>
  </si>
  <si>
    <t>Questionnaire data</t>
  </si>
  <si>
    <t>Market Size and Gross Profit Forecast Model</t>
  </si>
  <si>
    <t>Age segment</t>
  </si>
  <si>
    <t>15-29</t>
  </si>
  <si>
    <t>30-44</t>
  </si>
  <si>
    <t>45+</t>
  </si>
  <si>
    <t>Share of population</t>
  </si>
  <si>
    <t>Projected revenue (10% of market potential)</t>
  </si>
  <si>
    <t>Q1</t>
  </si>
  <si>
    <t>How many times a week do you consume extra beverages?</t>
  </si>
  <si>
    <t>Cost Of Goods Sold</t>
  </si>
  <si>
    <t>Q2</t>
  </si>
  <si>
    <t>How aware of health beverages? (1-5)</t>
  </si>
  <si>
    <t>Direct labor cost</t>
  </si>
  <si>
    <t>Q3</t>
  </si>
  <si>
    <t>How much do you consider the brand of the beverage when making the purchase? (1-5)</t>
  </si>
  <si>
    <t>Direct material cost</t>
  </si>
  <si>
    <t>Q4</t>
  </si>
  <si>
    <t>What is your preferred way of buying? (Retail, Online)</t>
  </si>
  <si>
    <t>Online</t>
  </si>
  <si>
    <t>Retail</t>
  </si>
  <si>
    <t>Factory overhead cost</t>
  </si>
  <si>
    <t>Q5</t>
  </si>
  <si>
    <t xml:space="preserve">What is your preferred channel for receiving information about health beverages? </t>
  </si>
  <si>
    <t>Social Media</t>
  </si>
  <si>
    <t>TV</t>
  </si>
  <si>
    <t>Gross profit</t>
  </si>
  <si>
    <t>Q6</t>
  </si>
  <si>
    <t>What is your preferred size of a beverage? (ml)</t>
  </si>
  <si>
    <t>Gross profit margin</t>
  </si>
  <si>
    <t>Q7</t>
  </si>
  <si>
    <t>What is your preferred flavor for a beverage?</t>
  </si>
  <si>
    <t>Orange</t>
  </si>
  <si>
    <t>Lemon</t>
  </si>
  <si>
    <t>Selling, General &amp; Administration</t>
  </si>
  <si>
    <t>Q8</t>
  </si>
  <si>
    <t>How much would you be willing to pay for a health beverage (EUR)?</t>
  </si>
  <si>
    <t>Depreciation of Investment</t>
  </si>
  <si>
    <t>Q9</t>
  </si>
  <si>
    <t>How often would you consume this product in a week?</t>
  </si>
  <si>
    <t>Operating income</t>
  </si>
  <si>
    <t>Calculate total market potential for each segment:</t>
  </si>
  <si>
    <t>Operating income margin</t>
  </si>
  <si>
    <t>Expenses</t>
  </si>
  <si>
    <t>Projected production volume (using 10% of market potential)</t>
  </si>
  <si>
    <t>Working days in a year</t>
  </si>
  <si>
    <t>Hours in a shift</t>
  </si>
  <si>
    <t>Hourly production rate per employee</t>
  </si>
  <si>
    <t>Direct labor cost:</t>
  </si>
  <si>
    <t>Number of employees needed</t>
  </si>
  <si>
    <t>Hourly wage</t>
  </si>
  <si>
    <t>Employee benefits and taxes (hourly)</t>
  </si>
  <si>
    <t>Direct material cost:</t>
  </si>
  <si>
    <t>Raw material (per unit)</t>
  </si>
  <si>
    <t>Packaging (per unit)</t>
  </si>
  <si>
    <t>Shipping (per unit)</t>
  </si>
  <si>
    <t>Other supplies (per unit)</t>
  </si>
  <si>
    <t>Factory overhead cost:</t>
  </si>
  <si>
    <t>Monthly production utilities</t>
  </si>
  <si>
    <t>Monthly rent</t>
  </si>
  <si>
    <t>Monthly facility and equipment maintenance</t>
  </si>
  <si>
    <t>Annual warehousing</t>
  </si>
  <si>
    <t>Raspberry</t>
  </si>
  <si>
    <t>Projected production volume (using 10% of market potential) (Annual Units sold)</t>
  </si>
  <si>
    <t>Case SportsDrink Co.</t>
  </si>
  <si>
    <t>Country</t>
  </si>
  <si>
    <t>- Please do calculations to cells that are baby blue</t>
  </si>
  <si>
    <t>10% of the market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</si>
</sst>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\ %"/>
    <numFmt numFmtId="165" formatCode="0.0"/>
    <numFmt numFmtId="168" formatCode="_([$€-2]\ * #,##0.00_);_([$€-2]\ * \(#,##0.00\);_([$€-2]\ * &quot;-&quot;??_);_(@_)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rgb="FF00000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rgb="FFFF0000"/>
      <name val="Times New Roman"/>
      <family val="1"/>
    </font>
    <font>
      <b/>
      <sz val="24"/>
      <color rgb="FF000000"/>
      <name val="Times New Roman"/>
      <family val="1"/>
    </font>
    <font>
      <b/>
      <sz val="18"/>
      <color theme="0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E3"/>
      </left>
      <right/>
      <top style="thin">
        <color rgb="FFD9D9E3"/>
      </top>
      <bottom/>
      <diagonal/>
    </border>
    <border>
      <left style="thin">
        <color rgb="FFD9D9E3"/>
      </left>
      <right style="thin">
        <color rgb="FFD9D9E3"/>
      </right>
      <top style="thin">
        <color rgb="FFD9D9E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4" fontId="0" fillId="2" borderId="0" xfId="0" applyNumberFormat="1" applyFill="1"/>
    <xf numFmtId="0" fontId="3" fillId="3" borderId="2" xfId="0" applyFont="1" applyFill="1" applyBorder="1" applyAlignment="1">
      <alignment horizontal="center" vertical="center" wrapText="1"/>
    </xf>
    <xf numFmtId="0" fontId="5" fillId="2" borderId="0" xfId="0" applyFont="1" applyFill="1"/>
    <xf numFmtId="0" fontId="3" fillId="3" borderId="3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9" fontId="0" fillId="0" borderId="0" xfId="2" applyFont="1"/>
    <xf numFmtId="44" fontId="0" fillId="0" borderId="0" xfId="1" applyFont="1"/>
    <xf numFmtId="168" fontId="0" fillId="0" borderId="0" xfId="1" applyNumberFormat="1" applyFont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5" borderId="0" xfId="0" applyFont="1" applyFill="1"/>
    <xf numFmtId="0" fontId="6" fillId="5" borderId="0" xfId="0" applyFont="1" applyFill="1"/>
    <xf numFmtId="0" fontId="11" fillId="2" borderId="0" xfId="0" quotePrefix="1" applyFont="1" applyFill="1"/>
    <xf numFmtId="0" fontId="11" fillId="2" borderId="0" xfId="0" applyFont="1" applyFill="1"/>
    <xf numFmtId="0" fontId="11" fillId="2" borderId="0" xfId="0" quotePrefix="1" applyFont="1" applyFill="1" applyAlignment="1">
      <alignment horizontal="left"/>
    </xf>
    <xf numFmtId="0" fontId="11" fillId="6" borderId="0" xfId="0" quotePrefix="1" applyFont="1" applyFill="1" applyAlignment="1">
      <alignment horizontal="left"/>
    </xf>
    <xf numFmtId="0" fontId="12" fillId="2" borderId="0" xfId="0" applyFont="1" applyFill="1"/>
    <xf numFmtId="0" fontId="13" fillId="2" borderId="0" xfId="0" applyFont="1" applyFill="1"/>
    <xf numFmtId="0" fontId="1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5" fillId="3" borderId="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0" fontId="16" fillId="0" borderId="0" xfId="0" applyFont="1"/>
    <xf numFmtId="0" fontId="6" fillId="0" borderId="0" xfId="0" applyFont="1"/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164" fontId="18" fillId="7" borderId="6" xfId="0" applyNumberFormat="1" applyFont="1" applyFill="1" applyBorder="1" applyAlignment="1">
      <alignment horizontal="center"/>
    </xf>
    <xf numFmtId="164" fontId="18" fillId="8" borderId="8" xfId="0" applyNumberFormat="1" applyFont="1" applyFill="1" applyBorder="1" applyAlignment="1">
      <alignment horizontal="center"/>
    </xf>
    <xf numFmtId="164" fontId="18" fillId="9" borderId="9" xfId="0" applyNumberFormat="1" applyFont="1" applyFill="1" applyBorder="1" applyAlignment="1">
      <alignment horizontal="center"/>
    </xf>
    <xf numFmtId="0" fontId="19" fillId="3" borderId="10" xfId="0" applyFont="1" applyFill="1" applyBorder="1" applyAlignment="1">
      <alignment vertical="center"/>
    </xf>
    <xf numFmtId="0" fontId="19" fillId="3" borderId="4" xfId="0" applyFont="1" applyFill="1" applyBorder="1" applyAlignment="1">
      <alignment horizontal="right"/>
    </xf>
    <xf numFmtId="0" fontId="19" fillId="3" borderId="5" xfId="0" applyFont="1" applyFill="1" applyBorder="1" applyAlignment="1">
      <alignment horizontal="right"/>
    </xf>
    <xf numFmtId="3" fontId="9" fillId="0" borderId="0" xfId="0" applyNumberFormat="1" applyFont="1"/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164" fontId="18" fillId="7" borderId="11" xfId="0" applyNumberFormat="1" applyFont="1" applyFill="1" applyBorder="1" applyAlignment="1">
      <alignment horizontal="center"/>
    </xf>
    <xf numFmtId="164" fontId="18" fillId="8" borderId="13" xfId="0" applyNumberFormat="1" applyFont="1" applyFill="1" applyBorder="1" applyAlignment="1">
      <alignment horizontal="center"/>
    </xf>
    <xf numFmtId="164" fontId="18" fillId="9" borderId="14" xfId="0" applyNumberFormat="1" applyFont="1" applyFill="1" applyBorder="1" applyAlignment="1">
      <alignment horizontal="center"/>
    </xf>
    <xf numFmtId="3" fontId="9" fillId="4" borderId="6" xfId="0" applyNumberFormat="1" applyFont="1" applyFill="1" applyBorder="1" applyAlignment="1">
      <alignment horizontal="left" wrapText="1"/>
    </xf>
    <xf numFmtId="44" fontId="16" fillId="6" borderId="9" xfId="1" applyFont="1" applyFill="1" applyBorder="1"/>
    <xf numFmtId="0" fontId="9" fillId="0" borderId="15" xfId="0" applyFont="1" applyBorder="1"/>
    <xf numFmtId="0" fontId="20" fillId="4" borderId="16" xfId="0" applyFont="1" applyFill="1" applyBorder="1" applyAlignment="1">
      <alignment vertical="center"/>
    </xf>
    <xf numFmtId="0" fontId="9" fillId="7" borderId="16" xfId="0" applyFont="1" applyFill="1" applyBorder="1"/>
    <xf numFmtId="0" fontId="9" fillId="8" borderId="17" xfId="0" applyFont="1" applyFill="1" applyBorder="1"/>
    <xf numFmtId="0" fontId="9" fillId="9" borderId="18" xfId="0" applyFont="1" applyFill="1" applyBorder="1"/>
    <xf numFmtId="3" fontId="16" fillId="4" borderId="10" xfId="0" applyNumberFormat="1" applyFont="1" applyFill="1" applyBorder="1"/>
    <xf numFmtId="44" fontId="16" fillId="6" borderId="19" xfId="1" applyFont="1" applyFill="1" applyBorder="1"/>
    <xf numFmtId="0" fontId="9" fillId="0" borderId="20" xfId="0" applyFont="1" applyBorder="1"/>
    <xf numFmtId="0" fontId="20" fillId="4" borderId="21" xfId="0" applyFont="1" applyFill="1" applyBorder="1" applyAlignment="1">
      <alignment vertical="center"/>
    </xf>
    <xf numFmtId="0" fontId="9" fillId="7" borderId="21" xfId="0" applyFont="1" applyFill="1" applyBorder="1"/>
    <xf numFmtId="0" fontId="9" fillId="8" borderId="22" xfId="0" applyFont="1" applyFill="1" applyBorder="1"/>
    <xf numFmtId="0" fontId="9" fillId="9" borderId="23" xfId="0" applyFont="1" applyFill="1" applyBorder="1"/>
    <xf numFmtId="3" fontId="9" fillId="4" borderId="10" xfId="0" applyNumberFormat="1" applyFont="1" applyFill="1" applyBorder="1" applyAlignment="1">
      <alignment horizontal="left" indent="2"/>
    </xf>
    <xf numFmtId="3" fontId="9" fillId="6" borderId="19" xfId="0" applyNumberFormat="1" applyFont="1" applyFill="1" applyBorder="1"/>
    <xf numFmtId="0" fontId="9" fillId="7" borderId="21" xfId="0" applyFont="1" applyFill="1" applyBorder="1" applyAlignment="1">
      <alignment horizontal="right"/>
    </xf>
    <xf numFmtId="0" fontId="9" fillId="8" borderId="22" xfId="0" applyFont="1" applyFill="1" applyBorder="1" applyAlignment="1">
      <alignment horizontal="right"/>
    </xf>
    <xf numFmtId="0" fontId="9" fillId="9" borderId="23" xfId="0" applyFont="1" applyFill="1" applyBorder="1" applyAlignment="1">
      <alignment horizontal="right"/>
    </xf>
    <xf numFmtId="3" fontId="9" fillId="4" borderId="16" xfId="0" applyNumberFormat="1" applyFont="1" applyFill="1" applyBorder="1" applyAlignment="1">
      <alignment horizontal="left" indent="2"/>
    </xf>
    <xf numFmtId="3" fontId="9" fillId="6" borderId="18" xfId="0" applyNumberFormat="1" applyFont="1" applyFill="1" applyBorder="1"/>
    <xf numFmtId="3" fontId="16" fillId="4" borderId="10" xfId="0" applyNumberFormat="1" applyFont="1" applyFill="1" applyBorder="1" applyAlignment="1">
      <alignment horizontal="left"/>
    </xf>
    <xf numFmtId="44" fontId="9" fillId="6" borderId="19" xfId="1" applyFont="1" applyFill="1" applyBorder="1"/>
    <xf numFmtId="9" fontId="9" fillId="6" borderId="19" xfId="2" applyFont="1" applyFill="1" applyBorder="1"/>
    <xf numFmtId="3" fontId="9" fillId="2" borderId="19" xfId="0" applyNumberFormat="1" applyFont="1" applyFill="1" applyBorder="1"/>
    <xf numFmtId="165" fontId="9" fillId="7" borderId="21" xfId="0" applyNumberFormat="1" applyFont="1" applyFill="1" applyBorder="1"/>
    <xf numFmtId="165" fontId="9" fillId="8" borderId="22" xfId="0" applyNumberFormat="1" applyFont="1" applyFill="1" applyBorder="1"/>
    <xf numFmtId="165" fontId="9" fillId="9" borderId="23" xfId="0" applyNumberFormat="1" applyFont="1" applyFill="1" applyBorder="1"/>
    <xf numFmtId="3" fontId="16" fillId="4" borderId="24" xfId="0" applyNumberFormat="1" applyFont="1" applyFill="1" applyBorder="1" applyAlignment="1">
      <alignment horizontal="left"/>
    </xf>
    <xf numFmtId="3" fontId="9" fillId="0" borderId="25" xfId="0" applyNumberFormat="1" applyFont="1" applyBorder="1"/>
    <xf numFmtId="0" fontId="9" fillId="0" borderId="26" xfId="0" applyFont="1" applyBorder="1"/>
    <xf numFmtId="0" fontId="20" fillId="4" borderId="27" xfId="0" applyFont="1" applyFill="1" applyBorder="1" applyAlignment="1">
      <alignment vertical="center"/>
    </xf>
    <xf numFmtId="0" fontId="9" fillId="7" borderId="27" xfId="0" applyFont="1" applyFill="1" applyBorder="1"/>
    <xf numFmtId="0" fontId="9" fillId="8" borderId="28" xfId="0" applyFont="1" applyFill="1" applyBorder="1"/>
    <xf numFmtId="0" fontId="9" fillId="9" borderId="29" xfId="0" applyFont="1" applyFill="1" applyBorder="1"/>
    <xf numFmtId="3" fontId="21" fillId="4" borderId="10" xfId="0" applyNumberFormat="1" applyFont="1" applyFill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3" fontId="9" fillId="6" borderId="27" xfId="0" applyNumberFormat="1" applyFont="1" applyFill="1" applyBorder="1"/>
    <xf numFmtId="3" fontId="21" fillId="4" borderId="24" xfId="0" applyNumberFormat="1" applyFont="1" applyFill="1" applyBorder="1" applyAlignment="1">
      <alignment horizontal="left"/>
    </xf>
    <xf numFmtId="9" fontId="9" fillId="10" borderId="25" xfId="2" applyFont="1" applyFill="1" applyBorder="1"/>
    <xf numFmtId="9" fontId="9" fillId="6" borderId="25" xfId="2" applyFont="1" applyFill="1" applyBorder="1"/>
    <xf numFmtId="0" fontId="16" fillId="11" borderId="0" xfId="0" applyFont="1" applyFill="1" applyAlignment="1">
      <alignment horizontal="right"/>
    </xf>
    <xf numFmtId="10" fontId="9" fillId="0" borderId="0" xfId="0" applyNumberFormat="1" applyFont="1"/>
    <xf numFmtId="0" fontId="15" fillId="3" borderId="10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9" fillId="0" borderId="0" xfId="0" applyFont="1" applyFill="1" applyBorder="1"/>
    <xf numFmtId="0" fontId="15" fillId="3" borderId="10" xfId="0" applyFont="1" applyFill="1" applyBorder="1" applyAlignment="1">
      <alignment vertical="center"/>
    </xf>
    <xf numFmtId="0" fontId="19" fillId="3" borderId="0" xfId="0" applyFont="1" applyFill="1" applyAlignment="1">
      <alignment horizontal="right"/>
    </xf>
    <xf numFmtId="0" fontId="6" fillId="0" borderId="8" xfId="0" applyFont="1" applyBorder="1"/>
    <xf numFmtId="3" fontId="6" fillId="6" borderId="8" xfId="0" applyNumberFormat="1" applyFont="1" applyFill="1" applyBorder="1"/>
    <xf numFmtId="0" fontId="6" fillId="0" borderId="22" xfId="0" applyFont="1" applyBorder="1"/>
    <xf numFmtId="164" fontId="9" fillId="0" borderId="0" xfId="0" applyNumberFormat="1" applyFont="1" applyFill="1" applyBorder="1"/>
    <xf numFmtId="3" fontId="9" fillId="0" borderId="0" xfId="0" applyNumberFormat="1" applyFont="1" applyFill="1" applyBorder="1"/>
    <xf numFmtId="0" fontId="9" fillId="0" borderId="0" xfId="2" applyNumberFormat="1" applyFont="1"/>
    <xf numFmtId="3" fontId="21" fillId="0" borderId="0" xfId="0" applyNumberFormat="1" applyFont="1" applyFill="1" applyBorder="1" applyAlignment="1">
      <alignment horizontal="left"/>
    </xf>
    <xf numFmtId="44" fontId="9" fillId="0" borderId="0" xfId="0" applyNumberFormat="1" applyFont="1" applyFill="1" applyBorder="1"/>
    <xf numFmtId="3" fontId="9" fillId="4" borderId="22" xfId="0" applyNumberFormat="1" applyFont="1" applyFill="1" applyBorder="1" applyAlignment="1">
      <alignment horizontal="left" indent="2"/>
    </xf>
    <xf numFmtId="3" fontId="9" fillId="6" borderId="22" xfId="0" applyNumberFormat="1" applyFont="1" applyFill="1" applyBorder="1"/>
    <xf numFmtId="9" fontId="9" fillId="0" borderId="0" xfId="0" applyNumberFormat="1" applyFont="1" applyFill="1" applyBorder="1"/>
    <xf numFmtId="3" fontId="22" fillId="6" borderId="22" xfId="0" applyNumberFormat="1" applyFont="1" applyFill="1" applyBorder="1"/>
    <xf numFmtId="3" fontId="9" fillId="6" borderId="22" xfId="0" applyNumberFormat="1" applyFont="1" applyFill="1" applyBorder="1" applyAlignment="1">
      <alignment horizontal="left" indent="2"/>
    </xf>
    <xf numFmtId="0" fontId="23" fillId="0" borderId="22" xfId="0" applyFont="1" applyBorder="1"/>
    <xf numFmtId="3" fontId="6" fillId="0" borderId="22" xfId="0" applyNumberFormat="1" applyFont="1" applyBorder="1"/>
    <xf numFmtId="0" fontId="6" fillId="0" borderId="28" xfId="0" applyFont="1" applyBorder="1"/>
    <xf numFmtId="3" fontId="6" fillId="0" borderId="28" xfId="0" applyNumberFormat="1" applyFont="1" applyBorder="1"/>
    <xf numFmtId="44" fontId="9" fillId="6" borderId="18" xfId="1" applyFont="1" applyFill="1" applyBorder="1"/>
    <xf numFmtId="9" fontId="16" fillId="6" borderId="19" xfId="2" applyFont="1" applyFill="1" applyBorder="1"/>
    <xf numFmtId="9" fontId="16" fillId="10" borderId="25" xfId="2" applyFont="1" applyFill="1" applyBorder="1"/>
    <xf numFmtId="9" fontId="16" fillId="6" borderId="25" xfId="2" applyFont="1" applyFill="1" applyBorder="1"/>
    <xf numFmtId="9" fontId="9" fillId="0" borderId="0" xfId="2" applyFont="1"/>
    <xf numFmtId="44" fontId="9" fillId="0" borderId="0" xfId="0" applyNumberFormat="1" applyFont="1"/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10" fillId="2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817F1D"/>
      <color rgb="FFCCC82E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</a:rPr>
              <a:t>UK Delivers the Highest Operating Income with Strong Margins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Operating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F-413A-A3E0-753200CFC4C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46F-413A-A3E0-753200CFC4C9}"/>
              </c:ext>
            </c:extLst>
          </c:dPt>
          <c:dPt>
            <c:idx val="2"/>
            <c:invertIfNegative val="0"/>
            <c:bubble3D val="0"/>
            <c:spPr>
              <a:solidFill>
                <a:srgbClr val="817F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46F-413A-A3E0-753200CFC4C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46F-413A-A3E0-753200CFC4C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6F-413A-A3E0-753200CFC4C9}"/>
              </c:ext>
            </c:extLst>
          </c:dPt>
          <c:dLbls>
            <c:dLbl>
              <c:idx val="2"/>
              <c:layout>
                <c:manualLayout>
                  <c:x val="-1.38499580606444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6F-413A-A3E0-753200CFC4C9}"/>
                </c:ext>
              </c:extLst>
            </c:dLbl>
            <c:dLbl>
              <c:idx val="3"/>
              <c:layout>
                <c:manualLayout>
                  <c:x val="2.2753502528201422E-2"/>
                  <c:y val="-9.339731905302032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6F-413A-A3E0-753200CFC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Summary!$B$3:$B$7</c:f>
              <c:strCache>
                <c:ptCount val="5"/>
                <c:pt idx="0">
                  <c:v>UK</c:v>
                </c:pt>
                <c:pt idx="1">
                  <c:v>Spain</c:v>
                </c:pt>
                <c:pt idx="2">
                  <c:v>Germany</c:v>
                </c:pt>
                <c:pt idx="3">
                  <c:v>Poland</c:v>
                </c:pt>
                <c:pt idx="4">
                  <c:v>Italy</c:v>
                </c:pt>
              </c:strCache>
            </c:strRef>
          </c:cat>
          <c:val>
            <c:numRef>
              <c:f>Summary!$C$3:$C$7</c:f>
              <c:numCache>
                <c:formatCode>_([$€-2]\ * #,##0.00_);_([$€-2]\ * \(#,##0.00\);_([$€-2]\ * "-"??_);_(@_)</c:formatCode>
                <c:ptCount val="5"/>
                <c:pt idx="0">
                  <c:v>346731599.89269513</c:v>
                </c:pt>
                <c:pt idx="1">
                  <c:v>295147316.25370276</c:v>
                </c:pt>
                <c:pt idx="2">
                  <c:v>290955232.73363</c:v>
                </c:pt>
                <c:pt idx="3">
                  <c:v>178615530.71955138</c:v>
                </c:pt>
                <c:pt idx="4">
                  <c:v>156382992.5171023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F-413A-A3E0-753200CFC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0889824"/>
        <c:axId val="1620885984"/>
      </c:barChart>
      <c:lineChart>
        <c:grouping val="standard"/>
        <c:varyColors val="0"/>
        <c:ser>
          <c:idx val="1"/>
          <c:order val="1"/>
          <c:tx>
            <c:strRef>
              <c:f>Summary!$D$2</c:f>
              <c:strCache>
                <c:ptCount val="1"/>
                <c:pt idx="0">
                  <c:v>Operating income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807088935114269E-2"/>
                  <c:y val="-0.1044363904761713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D47F3CF-9977-4761-B429-5359B1D07236}" type="VALUE">
                      <a:rPr lang="en-US" sz="1200" b="1">
                        <a:solidFill>
                          <a:sysClr val="windowText" lastClr="000000"/>
                        </a:solidFill>
                      </a:rPr>
                      <a:pPr>
                        <a:defRPr sz="1200"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46F-413A-A3E0-753200CFC4C9}"/>
                </c:ext>
              </c:extLst>
            </c:dLbl>
            <c:dLbl>
              <c:idx val="1"/>
              <c:layout>
                <c:manualLayout>
                  <c:x val="-2.473206796543656E-2"/>
                  <c:y val="-0.1273614518002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6F-413A-A3E0-753200CFC4C9}"/>
                </c:ext>
              </c:extLst>
            </c:dLbl>
            <c:dLbl>
              <c:idx val="2"/>
              <c:layout>
                <c:manualLayout>
                  <c:x val="-1.9785654372349189E-2"/>
                  <c:y val="-5.34918097560877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6F-413A-A3E0-753200CFC4C9}"/>
                </c:ext>
              </c:extLst>
            </c:dLbl>
            <c:dLbl>
              <c:idx val="3"/>
              <c:layout>
                <c:manualLayout>
                  <c:x val="-1.5828523497879353E-2"/>
                  <c:y val="-0.10698361951217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6F-413A-A3E0-753200CFC4C9}"/>
                </c:ext>
              </c:extLst>
            </c:dLbl>
            <c:dLbl>
              <c:idx val="4"/>
              <c:layout>
                <c:manualLayout>
                  <c:x val="-1.4839240779261893E-2"/>
                  <c:y val="-0.122266993728200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6F-413A-A3E0-753200CFC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Summary!$B$3:$B$7</c:f>
              <c:strCache>
                <c:ptCount val="5"/>
                <c:pt idx="0">
                  <c:v>UK</c:v>
                </c:pt>
                <c:pt idx="1">
                  <c:v>Spain</c:v>
                </c:pt>
                <c:pt idx="2">
                  <c:v>Germany</c:v>
                </c:pt>
                <c:pt idx="3">
                  <c:v>Poland</c:v>
                </c:pt>
                <c:pt idx="4">
                  <c:v>Italy</c:v>
                </c:pt>
              </c:strCache>
            </c:strRef>
          </c:cat>
          <c:val>
            <c:numRef>
              <c:f>Summary!$D$3:$D$7</c:f>
              <c:numCache>
                <c:formatCode>0%</c:formatCode>
                <c:ptCount val="5"/>
                <c:pt idx="0">
                  <c:v>0.88224683005403493</c:v>
                </c:pt>
                <c:pt idx="1">
                  <c:v>0.86614543233841246</c:v>
                </c:pt>
                <c:pt idx="2">
                  <c:v>0.8868842608769697</c:v>
                </c:pt>
                <c:pt idx="3">
                  <c:v>0.83570310317481544</c:v>
                </c:pt>
                <c:pt idx="4">
                  <c:v>0.82767498472390999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F-413A-A3E0-753200CFC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0886464"/>
        <c:axId val="1620885504"/>
      </c:lineChart>
      <c:catAx>
        <c:axId val="16208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85984"/>
        <c:crosses val="autoZero"/>
        <c:auto val="1"/>
        <c:lblAlgn val="ctr"/>
        <c:lblOffset val="100"/>
        <c:noMultiLvlLbl val="0"/>
      </c:catAx>
      <c:valAx>
        <c:axId val="1620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89824"/>
        <c:crosses val="autoZero"/>
        <c:crossBetween val="between"/>
      </c:valAx>
      <c:valAx>
        <c:axId val="162088550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86464"/>
        <c:crosses val="max"/>
        <c:crossBetween val="between"/>
      </c:valAx>
      <c:catAx>
        <c:axId val="16208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0885504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157690</xdr:rowOff>
    </xdr:from>
    <xdr:to>
      <xdr:col>11</xdr:col>
      <xdr:colOff>550334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2787F-EA77-A351-B990-1CDDA8139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30178-9F33-4A59-BB57-25CA23145C0F}" name="Table1" displayName="Table1" ref="B2:D7" totalsRowShown="0">
  <autoFilter ref="B2:D7" xr:uid="{E0630178-9F33-4A59-BB57-25CA23145C0F}"/>
  <sortState xmlns:xlrd2="http://schemas.microsoft.com/office/spreadsheetml/2017/richdata2" ref="B3:D7">
    <sortCondition descending="1" ref="C2:C7"/>
  </sortState>
  <tableColumns count="3">
    <tableColumn id="1" xr3:uid="{9F62A2C9-A8F4-4A67-83AE-13AF3FF713C3}" name="Country"/>
    <tableColumn id="2" xr3:uid="{494D5957-C432-443C-AEBD-68E3F3EDC61F}" name="Operating income" dataDxfId="0" dataCellStyle="Currency"/>
    <tableColumn id="3" xr3:uid="{549E44DA-3C80-4D34-8183-1275D58ACA77}" name="Operating income margin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A44D-5BAE-4C96-8FD7-82649FFF63C2}">
  <dimension ref="A2:S24"/>
  <sheetViews>
    <sheetView workbookViewId="0">
      <selection activeCell="I21" sqref="I21"/>
    </sheetView>
  </sheetViews>
  <sheetFormatPr defaultColWidth="10.42578125" defaultRowHeight="15" x14ac:dyDescent="0.25"/>
  <cols>
    <col min="1" max="1" width="10.42578125" style="13"/>
    <col min="2" max="2" width="14.140625" style="13" customWidth="1"/>
    <col min="3" max="16384" width="10.42578125" style="13"/>
  </cols>
  <sheetData>
    <row r="2" spans="1:19" ht="26.25" x14ac:dyDescent="0.4">
      <c r="B2" s="14" t="s">
        <v>141</v>
      </c>
      <c r="C2" s="15"/>
      <c r="D2" s="15"/>
      <c r="E2" s="15"/>
    </row>
    <row r="3" spans="1:19" ht="15.75" x14ac:dyDescent="0.25">
      <c r="B3" s="16"/>
      <c r="C3" s="17"/>
      <c r="D3" s="17"/>
      <c r="E3" s="17"/>
    </row>
    <row r="5" spans="1:19" x14ac:dyDescent="0.25">
      <c r="B5" s="18" t="s">
        <v>71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9" ht="15.75" customHeight="1" x14ac:dyDescent="0.25">
      <c r="B6" s="20" t="s">
        <v>72</v>
      </c>
      <c r="C6" s="20"/>
      <c r="D6" s="20"/>
      <c r="E6" s="20"/>
      <c r="F6" s="20"/>
      <c r="G6" s="20"/>
      <c r="H6" s="21"/>
      <c r="I6" s="21"/>
      <c r="J6" s="21"/>
      <c r="K6" s="21"/>
      <c r="L6" s="21"/>
      <c r="M6" s="21"/>
      <c r="N6" s="21"/>
    </row>
    <row r="7" spans="1:19" ht="15.75" customHeight="1" x14ac:dyDescent="0.25">
      <c r="B7" s="22" t="s">
        <v>73</v>
      </c>
      <c r="C7" s="22"/>
      <c r="D7" s="22"/>
      <c r="E7" s="22"/>
      <c r="F7" s="22"/>
      <c r="G7" s="22"/>
      <c r="H7" s="22"/>
      <c r="I7" s="22"/>
      <c r="J7" s="22"/>
      <c r="K7" s="21"/>
      <c r="L7" s="21"/>
      <c r="M7" s="21"/>
      <c r="N7" s="21"/>
    </row>
    <row r="8" spans="1:19" x14ac:dyDescent="0.25">
      <c r="B8" s="22" t="s">
        <v>74</v>
      </c>
      <c r="C8" s="22"/>
      <c r="D8" s="22"/>
      <c r="E8" s="22"/>
      <c r="F8" s="22"/>
      <c r="G8" s="22"/>
      <c r="H8" s="22"/>
      <c r="I8" s="22"/>
      <c r="J8" s="21"/>
      <c r="K8" s="21"/>
      <c r="L8" s="21"/>
      <c r="M8" s="21"/>
      <c r="N8" s="21"/>
    </row>
    <row r="9" spans="1:19" x14ac:dyDescent="0.25">
      <c r="B9" s="23" t="s">
        <v>143</v>
      </c>
      <c r="C9" s="23"/>
      <c r="D9" s="23"/>
      <c r="E9" s="23"/>
      <c r="F9" s="23"/>
      <c r="G9" s="23"/>
      <c r="H9" s="23"/>
      <c r="I9" s="23"/>
    </row>
    <row r="10" spans="1:19" x14ac:dyDescent="0.25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</row>
    <row r="11" spans="1:19" x14ac:dyDescent="0.25">
      <c r="A11" s="122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2"/>
      <c r="P11" s="122"/>
      <c r="Q11" s="122"/>
      <c r="R11" s="122"/>
      <c r="S11" s="122"/>
    </row>
    <row r="12" spans="1:19" x14ac:dyDescent="0.25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</row>
    <row r="13" spans="1:19" x14ac:dyDescent="0.25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</row>
    <row r="14" spans="1:19" x14ac:dyDescent="0.2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2"/>
      <c r="L14" s="122"/>
      <c r="M14" s="122"/>
      <c r="N14" s="122"/>
      <c r="O14" s="122"/>
      <c r="P14" s="122"/>
      <c r="Q14" s="122"/>
      <c r="R14" s="122"/>
      <c r="S14" s="122"/>
    </row>
    <row r="15" spans="1:19" x14ac:dyDescent="0.25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</row>
    <row r="18" spans="2:4" ht="15.75" x14ac:dyDescent="0.25">
      <c r="D18" s="24"/>
    </row>
    <row r="24" spans="2:4" ht="20.25" x14ac:dyDescent="0.3">
      <c r="B24" s="25"/>
    </row>
  </sheetData>
  <mergeCells count="4">
    <mergeCell ref="B7:J7"/>
    <mergeCell ref="B8:I8"/>
    <mergeCell ref="B9:I9"/>
    <mergeCell ref="B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6EE1-DB3D-4354-8469-A587C6201708}">
  <dimension ref="D1:AC18"/>
  <sheetViews>
    <sheetView zoomScale="76" workbookViewId="0">
      <selection activeCell="E10" sqref="E10"/>
    </sheetView>
  </sheetViews>
  <sheetFormatPr defaultColWidth="10.42578125" defaultRowHeight="15" x14ac:dyDescent="0.25"/>
  <cols>
    <col min="1" max="3" width="10.42578125" style="2"/>
    <col min="4" max="10" width="26.7109375" style="2" customWidth="1"/>
    <col min="11" max="11" width="25.7109375" style="2" customWidth="1"/>
    <col min="12" max="12" width="33" style="2" customWidth="1"/>
    <col min="13" max="13" width="19.85546875" style="2" customWidth="1"/>
    <col min="14" max="14" width="28.5703125" style="2" customWidth="1"/>
    <col min="15" max="16" width="10.42578125" style="2"/>
    <col min="17" max="17" width="22.140625" style="2" customWidth="1"/>
    <col min="18" max="18" width="17.5703125" style="2" customWidth="1"/>
    <col min="19" max="19" width="17.85546875" style="2" customWidth="1"/>
    <col min="20" max="20" width="28.42578125" style="2" customWidth="1"/>
    <col min="21" max="21" width="29" style="2" customWidth="1"/>
    <col min="22" max="22" width="24" style="2" customWidth="1"/>
    <col min="23" max="23" width="36.42578125" style="2" customWidth="1"/>
    <col min="24" max="24" width="42.28515625" style="2" customWidth="1"/>
    <col min="25" max="25" width="22.42578125" style="2" customWidth="1"/>
    <col min="26" max="26" width="15.85546875" style="2" customWidth="1"/>
    <col min="27" max="27" width="10.42578125" style="2"/>
    <col min="28" max="28" width="15.28515625" style="2" customWidth="1"/>
    <col min="29" max="29" width="15" style="2" customWidth="1"/>
    <col min="30" max="16384" width="10.42578125" style="2"/>
  </cols>
  <sheetData>
    <row r="1" spans="4:29" ht="24" x14ac:dyDescent="0.25">
      <c r="D1" s="1" t="s">
        <v>0</v>
      </c>
      <c r="E1" s="1"/>
      <c r="F1" s="1"/>
    </row>
    <row r="3" spans="4:29" ht="37.5" x14ac:dyDescent="0.25">
      <c r="D3" s="3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AB3" s="4"/>
      <c r="AC3" s="4"/>
    </row>
    <row r="4" spans="4:29" ht="56.25" x14ac:dyDescent="0.25">
      <c r="D4" s="5" t="s">
        <v>12</v>
      </c>
      <c r="E4" s="9" t="s">
        <v>13</v>
      </c>
      <c r="F4" s="9" t="s">
        <v>14</v>
      </c>
      <c r="G4" s="9">
        <v>2012</v>
      </c>
      <c r="H4" s="9" t="s">
        <v>15</v>
      </c>
      <c r="I4" s="9" t="s">
        <v>16</v>
      </c>
      <c r="J4" s="9" t="s">
        <v>17</v>
      </c>
      <c r="K4" s="9">
        <v>900</v>
      </c>
      <c r="L4" s="9" t="s">
        <v>18</v>
      </c>
      <c r="M4" s="9" t="s">
        <v>19</v>
      </c>
      <c r="N4" s="9" t="s">
        <v>20</v>
      </c>
      <c r="AB4" s="4"/>
      <c r="AC4" s="4"/>
    </row>
    <row r="5" spans="4:29" ht="56.25" x14ac:dyDescent="0.25">
      <c r="D5" s="5" t="s">
        <v>21</v>
      </c>
      <c r="E5" s="9" t="s">
        <v>22</v>
      </c>
      <c r="F5" s="9" t="s">
        <v>23</v>
      </c>
      <c r="G5" s="9">
        <v>2010</v>
      </c>
      <c r="H5" s="9" t="s">
        <v>24</v>
      </c>
      <c r="I5" s="9" t="s">
        <v>25</v>
      </c>
      <c r="J5" s="9" t="s">
        <v>26</v>
      </c>
      <c r="K5" s="9">
        <v>110</v>
      </c>
      <c r="L5" s="9" t="s">
        <v>27</v>
      </c>
      <c r="M5" s="9" t="s">
        <v>28</v>
      </c>
      <c r="N5" s="9" t="s">
        <v>29</v>
      </c>
      <c r="AB5" s="4"/>
      <c r="AC5" s="4"/>
    </row>
    <row r="6" spans="4:29" ht="56.25" x14ac:dyDescent="0.25">
      <c r="D6" s="5" t="s">
        <v>30</v>
      </c>
      <c r="E6" s="9" t="s">
        <v>31</v>
      </c>
      <c r="F6" s="9" t="s">
        <v>32</v>
      </c>
      <c r="G6" s="9">
        <v>2005</v>
      </c>
      <c r="H6" s="9" t="s">
        <v>33</v>
      </c>
      <c r="I6" s="9" t="s">
        <v>34</v>
      </c>
      <c r="J6" s="9" t="s">
        <v>35</v>
      </c>
      <c r="K6" s="9">
        <v>700</v>
      </c>
      <c r="L6" s="9" t="s">
        <v>36</v>
      </c>
      <c r="M6" s="9" t="s">
        <v>37</v>
      </c>
      <c r="N6" s="9" t="s">
        <v>38</v>
      </c>
      <c r="AB6" s="4"/>
      <c r="AC6" s="4"/>
    </row>
    <row r="7" spans="4:29" ht="56.25" x14ac:dyDescent="0.25">
      <c r="D7" s="5" t="s">
        <v>39</v>
      </c>
      <c r="E7" s="9" t="s">
        <v>31</v>
      </c>
      <c r="F7" s="9" t="s">
        <v>32</v>
      </c>
      <c r="G7" s="9">
        <v>2008</v>
      </c>
      <c r="H7" s="9" t="s">
        <v>40</v>
      </c>
      <c r="I7" s="9" t="s">
        <v>41</v>
      </c>
      <c r="J7" s="9" t="s">
        <v>42</v>
      </c>
      <c r="K7" s="9">
        <v>150</v>
      </c>
      <c r="L7" s="9" t="s">
        <v>43</v>
      </c>
      <c r="M7" s="9" t="s">
        <v>44</v>
      </c>
      <c r="N7" s="9" t="s">
        <v>45</v>
      </c>
      <c r="AB7" s="4"/>
      <c r="AC7" s="4"/>
    </row>
    <row r="8" spans="4:29" ht="56.25" x14ac:dyDescent="0.25">
      <c r="D8" s="5" t="s">
        <v>46</v>
      </c>
      <c r="E8" s="9" t="s">
        <v>47</v>
      </c>
      <c r="F8" s="9" t="s">
        <v>48</v>
      </c>
      <c r="G8" s="9">
        <v>2007</v>
      </c>
      <c r="H8" s="9" t="s">
        <v>49</v>
      </c>
      <c r="I8" s="9" t="s">
        <v>50</v>
      </c>
      <c r="J8" s="9" t="s">
        <v>51</v>
      </c>
      <c r="K8" s="9">
        <v>800</v>
      </c>
      <c r="L8" s="9" t="s">
        <v>52</v>
      </c>
      <c r="M8" s="9" t="s">
        <v>53</v>
      </c>
      <c r="N8" s="9" t="s">
        <v>54</v>
      </c>
      <c r="AB8" s="4"/>
      <c r="AC8" s="4"/>
    </row>
    <row r="9" spans="4:29" ht="56.25" x14ac:dyDescent="0.25">
      <c r="D9" s="5" t="s">
        <v>55</v>
      </c>
      <c r="E9" s="9" t="s">
        <v>56</v>
      </c>
      <c r="F9" s="9" t="s">
        <v>56</v>
      </c>
      <c r="G9" s="9">
        <v>2013</v>
      </c>
      <c r="H9" s="9" t="s">
        <v>57</v>
      </c>
      <c r="I9" s="9" t="s">
        <v>58</v>
      </c>
      <c r="J9" s="9" t="s">
        <v>59</v>
      </c>
      <c r="K9" s="9">
        <v>200</v>
      </c>
      <c r="L9" s="9" t="s">
        <v>60</v>
      </c>
      <c r="M9" s="9" t="s">
        <v>61</v>
      </c>
      <c r="N9" s="9" t="s">
        <v>62</v>
      </c>
      <c r="AB9" s="4"/>
      <c r="AC9" s="4"/>
    </row>
    <row r="10" spans="4:29" ht="75" x14ac:dyDescent="0.25">
      <c r="D10" s="5" t="s">
        <v>63</v>
      </c>
      <c r="E10" s="9" t="s">
        <v>56</v>
      </c>
      <c r="F10" s="9" t="s">
        <v>64</v>
      </c>
      <c r="G10" s="9">
        <v>2014</v>
      </c>
      <c r="H10" s="9" t="s">
        <v>65</v>
      </c>
      <c r="I10" s="9" t="s">
        <v>66</v>
      </c>
      <c r="J10" s="9" t="s">
        <v>67</v>
      </c>
      <c r="K10" s="9">
        <v>250</v>
      </c>
      <c r="L10" s="9" t="s">
        <v>68</v>
      </c>
      <c r="M10" s="9" t="s">
        <v>69</v>
      </c>
      <c r="N10" s="9" t="s">
        <v>70</v>
      </c>
    </row>
    <row r="18" spans="4:4" ht="15.75" x14ac:dyDescent="0.25">
      <c r="D18" s="6"/>
    </row>
  </sheetData>
  <mergeCells count="1"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D77B-0BF8-4BEE-9ADA-2FE874A3E491}">
  <dimension ref="A1:AF1014"/>
  <sheetViews>
    <sheetView tabSelected="1" zoomScale="75" zoomScaleNormal="90" workbookViewId="0">
      <selection activeCell="H22" sqref="H22"/>
    </sheetView>
  </sheetViews>
  <sheetFormatPr defaultColWidth="12.140625" defaultRowHeight="15.75" x14ac:dyDescent="0.25"/>
  <cols>
    <col min="1" max="1" width="7" style="30" customWidth="1"/>
    <col min="2" max="2" width="95.28515625" style="30" customWidth="1"/>
    <col min="3" max="3" width="42.42578125" style="30" bestFit="1" customWidth="1"/>
    <col min="4" max="5" width="21" style="30" customWidth="1"/>
    <col min="6" max="6" width="3.85546875" style="30" bestFit="1" customWidth="1"/>
    <col min="7" max="7" width="19.7109375" style="30" customWidth="1"/>
    <col min="8" max="8" width="58" style="30" customWidth="1"/>
    <col min="9" max="11" width="21" style="30" customWidth="1"/>
    <col min="12" max="17" width="17.85546875" style="30" customWidth="1"/>
    <col min="18" max="32" width="14.140625" style="30" customWidth="1"/>
    <col min="33" max="33" width="12.140625" style="30" bestFit="1"/>
    <col min="34" max="16384" width="12.140625" style="30"/>
  </cols>
  <sheetData>
    <row r="1" spans="1:31" s="29" customFormat="1" ht="59.25" customHeight="1" x14ac:dyDescent="0.4">
      <c r="A1" s="26" t="s">
        <v>75</v>
      </c>
      <c r="B1" s="26"/>
      <c r="C1" s="27" t="s">
        <v>76</v>
      </c>
      <c r="D1" s="28">
        <v>68459055</v>
      </c>
    </row>
    <row r="2" spans="1:31" s="30" customFormat="1" ht="16.5" thickBot="1" x14ac:dyDescent="0.3"/>
    <row r="3" spans="1:31" s="30" customFormat="1" ht="23.25" thickBot="1" x14ac:dyDescent="0.3">
      <c r="A3" s="31" t="s">
        <v>77</v>
      </c>
      <c r="B3" s="32"/>
      <c r="C3" s="32"/>
      <c r="D3" s="32"/>
      <c r="E3" s="33"/>
      <c r="H3" s="34" t="s">
        <v>78</v>
      </c>
      <c r="I3" s="35"/>
      <c r="J3" s="35"/>
      <c r="K3" s="35"/>
      <c r="L3" s="35"/>
      <c r="M3" s="35"/>
      <c r="N3" s="35"/>
      <c r="O3" s="35"/>
    </row>
    <row r="4" spans="1:31" s="30" customFormat="1" ht="44.25" customHeight="1" thickBot="1" x14ac:dyDescent="0.35">
      <c r="A4" s="36" t="s">
        <v>79</v>
      </c>
      <c r="B4" s="37"/>
      <c r="C4" s="38" t="s">
        <v>80</v>
      </c>
      <c r="D4" s="39" t="s">
        <v>81</v>
      </c>
      <c r="E4" s="40" t="s">
        <v>82</v>
      </c>
      <c r="H4" s="41" t="s">
        <v>79</v>
      </c>
      <c r="I4" s="42" t="s">
        <v>80</v>
      </c>
      <c r="J4" s="42" t="s">
        <v>81</v>
      </c>
      <c r="K4" s="43" t="s">
        <v>82</v>
      </c>
      <c r="L4" s="35"/>
      <c r="M4" s="35"/>
      <c r="N4" s="35"/>
      <c r="O4" s="35"/>
      <c r="P4" s="44"/>
    </row>
    <row r="5" spans="1:31" s="30" customFormat="1" ht="21" customHeight="1" thickBot="1" x14ac:dyDescent="0.35">
      <c r="A5" s="45" t="s">
        <v>83</v>
      </c>
      <c r="B5" s="46"/>
      <c r="C5" s="47">
        <v>0.184</v>
      </c>
      <c r="D5" s="48">
        <v>0.20399999999999999</v>
      </c>
      <c r="E5" s="49">
        <v>0.44500000000000001</v>
      </c>
      <c r="H5" s="50" t="s">
        <v>84</v>
      </c>
      <c r="I5" s="51">
        <f>C21*C13</f>
        <v>393009742.94400001</v>
      </c>
      <c r="J5" s="51">
        <f t="shared" ref="J5:K5" si="0">D21*D13</f>
        <v>181553413.86000001</v>
      </c>
      <c r="K5" s="51">
        <f t="shared" si="0"/>
        <v>158414253.27000001</v>
      </c>
      <c r="L5" s="35"/>
      <c r="M5" s="35"/>
      <c r="N5" s="35"/>
      <c r="O5" s="35"/>
      <c r="P5" s="44"/>
    </row>
    <row r="6" spans="1:31" s="30" customFormat="1" ht="16.5" thickTop="1" x14ac:dyDescent="0.25">
      <c r="A6" s="52" t="s">
        <v>85</v>
      </c>
      <c r="B6" s="53" t="s">
        <v>86</v>
      </c>
      <c r="C6" s="54">
        <v>4</v>
      </c>
      <c r="D6" s="55">
        <v>3</v>
      </c>
      <c r="E6" s="56">
        <v>2</v>
      </c>
      <c r="H6" s="57" t="s">
        <v>87</v>
      </c>
      <c r="I6" s="58">
        <f>SUM(I7:I9)</f>
        <v>9278143.0513048712</v>
      </c>
      <c r="J6" s="58">
        <f t="shared" ref="J6:K6" si="1">SUM(J7:J9)</f>
        <v>8286640.6047060611</v>
      </c>
      <c r="K6" s="58">
        <f t="shared" si="1"/>
        <v>8343564.2675588652</v>
      </c>
      <c r="L6" s="35"/>
      <c r="M6" s="35"/>
      <c r="N6" s="35"/>
      <c r="O6" s="35"/>
    </row>
    <row r="7" spans="1:31" s="30" customFormat="1" x14ac:dyDescent="0.25">
      <c r="A7" s="59" t="s">
        <v>88</v>
      </c>
      <c r="B7" s="60" t="s">
        <v>89</v>
      </c>
      <c r="C7" s="61">
        <v>2</v>
      </c>
      <c r="D7" s="62">
        <v>2</v>
      </c>
      <c r="E7" s="63">
        <v>2</v>
      </c>
      <c r="H7" s="64" t="s">
        <v>90</v>
      </c>
      <c r="I7" s="65">
        <f>C25</f>
        <v>68356.822811200007</v>
      </c>
      <c r="J7" s="65">
        <f t="shared" ref="J7:K7" si="2">D25</f>
        <v>28676.128958400001</v>
      </c>
      <c r="K7" s="65">
        <f t="shared" si="2"/>
        <v>35000.072196833346</v>
      </c>
      <c r="L7" s="35"/>
      <c r="M7" s="35"/>
      <c r="N7" s="35"/>
      <c r="O7" s="35"/>
    </row>
    <row r="8" spans="1:31" s="30" customFormat="1" ht="18.75" customHeight="1" x14ac:dyDescent="0.25">
      <c r="A8" s="59" t="s">
        <v>91</v>
      </c>
      <c r="B8" s="60" t="s">
        <v>92</v>
      </c>
      <c r="C8" s="61">
        <v>2</v>
      </c>
      <c r="D8" s="62">
        <v>3</v>
      </c>
      <c r="E8" s="63">
        <v>3</v>
      </c>
      <c r="H8" s="64" t="s">
        <v>93</v>
      </c>
      <c r="I8" s="65">
        <f>C29</f>
        <v>1509786.2284936707</v>
      </c>
      <c r="J8" s="65">
        <f t="shared" ref="J8:K8" si="3">D29</f>
        <v>557964.47574766085</v>
      </c>
      <c r="K8" s="65">
        <f t="shared" si="3"/>
        <v>608564.19536203216</v>
      </c>
      <c r="L8" s="35"/>
      <c r="M8" s="35"/>
      <c r="N8" s="35"/>
      <c r="O8" s="35"/>
    </row>
    <row r="9" spans="1:31" s="30" customFormat="1" x14ac:dyDescent="0.25">
      <c r="A9" s="59" t="s">
        <v>94</v>
      </c>
      <c r="B9" s="60" t="s">
        <v>95</v>
      </c>
      <c r="C9" s="66" t="s">
        <v>96</v>
      </c>
      <c r="D9" s="67" t="s">
        <v>96</v>
      </c>
      <c r="E9" s="68" t="s">
        <v>97</v>
      </c>
      <c r="H9" s="69" t="s">
        <v>98</v>
      </c>
      <c r="I9" s="70">
        <f>C34</f>
        <v>7700000</v>
      </c>
      <c r="J9" s="70">
        <f t="shared" ref="J9:K9" si="4">D34</f>
        <v>7700000</v>
      </c>
      <c r="K9" s="70">
        <f t="shared" si="4"/>
        <v>7700000</v>
      </c>
      <c r="L9" s="35"/>
      <c r="M9" s="35"/>
      <c r="N9" s="35"/>
      <c r="O9" s="35"/>
    </row>
    <row r="10" spans="1:31" s="30" customFormat="1" x14ac:dyDescent="0.25">
      <c r="A10" s="59" t="s">
        <v>99</v>
      </c>
      <c r="B10" s="60" t="s">
        <v>100</v>
      </c>
      <c r="C10" s="66" t="s">
        <v>101</v>
      </c>
      <c r="D10" s="67" t="s">
        <v>102</v>
      </c>
      <c r="E10" s="68" t="s">
        <v>102</v>
      </c>
      <c r="H10" s="71" t="s">
        <v>103</v>
      </c>
      <c r="I10" s="72">
        <f>I5-I6</f>
        <v>383731599.89269513</v>
      </c>
      <c r="J10" s="72">
        <f t="shared" ref="J10:K10" si="5">J5-J6</f>
        <v>173266773.25529397</v>
      </c>
      <c r="K10" s="72">
        <f t="shared" si="5"/>
        <v>150070689.00244114</v>
      </c>
      <c r="L10" s="35"/>
      <c r="M10" s="35"/>
      <c r="N10" s="35"/>
      <c r="O10" s="35"/>
    </row>
    <row r="11" spans="1:31" s="30" customFormat="1" x14ac:dyDescent="0.25">
      <c r="A11" s="59" t="s">
        <v>104</v>
      </c>
      <c r="B11" s="60" t="s">
        <v>105</v>
      </c>
      <c r="C11" s="61">
        <v>500</v>
      </c>
      <c r="D11" s="62">
        <v>500</v>
      </c>
      <c r="E11" s="63">
        <v>350</v>
      </c>
      <c r="H11" s="71" t="s">
        <v>106</v>
      </c>
      <c r="I11" s="73">
        <f>(I10/I5)</f>
        <v>0.97639207877697087</v>
      </c>
      <c r="J11" s="73">
        <f t="shared" ref="J11:K11" si="6">(J10/J5)</f>
        <v>0.9543570102675345</v>
      </c>
      <c r="K11" s="73">
        <f t="shared" si="6"/>
        <v>0.94733072248657979</v>
      </c>
      <c r="L11" s="35"/>
      <c r="M11" s="35"/>
      <c r="N11" s="35"/>
      <c r="O11" s="35"/>
    </row>
    <row r="12" spans="1:31" s="30" customFormat="1" x14ac:dyDescent="0.25">
      <c r="A12" s="59" t="s">
        <v>107</v>
      </c>
      <c r="B12" s="60" t="s">
        <v>108</v>
      </c>
      <c r="C12" s="66" t="s">
        <v>109</v>
      </c>
      <c r="D12" s="67" t="s">
        <v>110</v>
      </c>
      <c r="E12" s="68" t="s">
        <v>109</v>
      </c>
      <c r="H12" s="71" t="s">
        <v>111</v>
      </c>
      <c r="I12" s="74">
        <v>25000000</v>
      </c>
      <c r="J12" s="74">
        <v>25000000</v>
      </c>
      <c r="K12" s="74">
        <v>25000000</v>
      </c>
      <c r="L12" s="35"/>
      <c r="M12" s="35"/>
      <c r="N12" s="35"/>
      <c r="O12" s="35"/>
    </row>
    <row r="13" spans="1:31" s="30" customFormat="1" ht="16.5" thickBot="1" x14ac:dyDescent="0.3">
      <c r="A13" s="59" t="s">
        <v>112</v>
      </c>
      <c r="B13" s="60" t="s">
        <v>113</v>
      </c>
      <c r="C13" s="75">
        <v>2</v>
      </c>
      <c r="D13" s="76">
        <v>2.5</v>
      </c>
      <c r="E13" s="77">
        <v>2</v>
      </c>
      <c r="H13" s="78" t="s">
        <v>114</v>
      </c>
      <c r="I13" s="79">
        <v>12000000</v>
      </c>
      <c r="J13" s="79">
        <v>12000000</v>
      </c>
      <c r="K13" s="79">
        <v>12000000</v>
      </c>
      <c r="L13" s="35"/>
      <c r="M13" s="35"/>
      <c r="N13" s="35"/>
      <c r="O13" s="35"/>
    </row>
    <row r="14" spans="1:31" s="30" customFormat="1" ht="15.6" customHeight="1" thickBot="1" x14ac:dyDescent="0.3">
      <c r="A14" s="80" t="s">
        <v>115</v>
      </c>
      <c r="B14" s="81" t="s">
        <v>116</v>
      </c>
      <c r="C14" s="82">
        <v>3</v>
      </c>
      <c r="D14" s="83">
        <v>1</v>
      </c>
      <c r="E14" s="84">
        <v>0.5</v>
      </c>
      <c r="H14" s="85" t="s">
        <v>117</v>
      </c>
      <c r="I14" s="72">
        <f>I10-(I12+I13)</f>
        <v>346731599.89269513</v>
      </c>
      <c r="J14" s="72">
        <f t="shared" ref="J14:K14" si="7">J10-(J12+J13)</f>
        <v>136266773.25529397</v>
      </c>
      <c r="K14" s="72">
        <f t="shared" si="7"/>
        <v>113070689.00244114</v>
      </c>
      <c r="L14" s="35"/>
      <c r="M14" s="35"/>
      <c r="N14" s="35"/>
      <c r="O14" s="35"/>
      <c r="X14" s="44"/>
      <c r="Y14" s="44"/>
      <c r="Z14" s="44"/>
      <c r="AA14" s="44"/>
      <c r="AB14" s="44"/>
      <c r="AC14" s="44"/>
      <c r="AD14" s="44"/>
      <c r="AE14" s="44"/>
    </row>
    <row r="15" spans="1:31" s="30" customFormat="1" ht="15.75" customHeight="1" thickBot="1" x14ac:dyDescent="0.3">
      <c r="A15" s="86" t="s">
        <v>118</v>
      </c>
      <c r="B15" s="87"/>
      <c r="C15" s="88">
        <f>$D$1*C5*C14*52</f>
        <v>1965048714.72</v>
      </c>
      <c r="D15" s="88">
        <f t="shared" ref="D15:E15" si="8">$D$1*D5*D14*52</f>
        <v>726213655.43999994</v>
      </c>
      <c r="E15" s="88">
        <f t="shared" si="8"/>
        <v>792071266.35000002</v>
      </c>
      <c r="H15" s="89" t="s">
        <v>119</v>
      </c>
      <c r="I15" s="90">
        <f>I14/I5</f>
        <v>0.88224683005403493</v>
      </c>
      <c r="J15" s="91">
        <f t="shared" ref="J15:K15" si="9">J14/J5</f>
        <v>0.75056023656141435</v>
      </c>
      <c r="K15" s="91">
        <f t="shared" si="9"/>
        <v>0.71376588071102631</v>
      </c>
      <c r="L15" s="35"/>
      <c r="M15" s="35"/>
      <c r="N15" s="35"/>
      <c r="O15" s="35"/>
      <c r="X15" s="44"/>
      <c r="Y15" s="44"/>
      <c r="Z15" s="44"/>
      <c r="AA15" s="44"/>
      <c r="AB15" s="44"/>
      <c r="AC15" s="44"/>
      <c r="AD15" s="44"/>
      <c r="AE15" s="44"/>
    </row>
    <row r="16" spans="1:31" s="30" customFormat="1" ht="15.75" customHeight="1" x14ac:dyDescent="0.25">
      <c r="L16" s="35"/>
      <c r="M16" s="35"/>
      <c r="N16" s="35"/>
      <c r="O16" s="35"/>
      <c r="X16" s="44"/>
      <c r="Y16" s="44"/>
      <c r="Z16" s="44"/>
      <c r="AA16" s="44"/>
      <c r="AB16" s="44"/>
      <c r="AC16" s="44"/>
      <c r="AD16" s="44"/>
      <c r="AE16" s="44"/>
    </row>
    <row r="17" spans="2:32" s="30" customFormat="1" ht="15.75" customHeight="1" x14ac:dyDescent="0.25">
      <c r="B17" s="92" t="s">
        <v>144</v>
      </c>
      <c r="C17" s="93">
        <v>0.1</v>
      </c>
      <c r="D17" s="93">
        <v>0.1</v>
      </c>
      <c r="E17" s="93">
        <v>0.1</v>
      </c>
      <c r="L17" s="35"/>
      <c r="M17" s="35"/>
      <c r="N17" s="35"/>
      <c r="O17" s="35"/>
      <c r="X17" s="44"/>
      <c r="Y17" s="44"/>
      <c r="Z17" s="44"/>
      <c r="AA17" s="44"/>
      <c r="AB17" s="44"/>
      <c r="AC17" s="44"/>
      <c r="AD17" s="44"/>
      <c r="AE17" s="44"/>
    </row>
    <row r="18" spans="2:32" s="30" customFormat="1" ht="15.75" customHeight="1" x14ac:dyDescent="0.25">
      <c r="B18" s="94" t="s">
        <v>120</v>
      </c>
      <c r="C18" s="95"/>
      <c r="D18" s="95"/>
      <c r="E18" s="95"/>
      <c r="L18" s="35"/>
      <c r="M18" s="35"/>
      <c r="N18" s="35"/>
      <c r="O18" s="35"/>
      <c r="X18" s="44"/>
      <c r="Y18" s="44"/>
      <c r="Z18" s="44"/>
      <c r="AA18" s="44"/>
      <c r="AB18" s="44"/>
      <c r="AC18" s="44"/>
      <c r="AD18" s="44"/>
      <c r="AE18" s="44"/>
    </row>
    <row r="19" spans="2:32" s="30" customFormat="1" ht="15.75" customHeight="1" x14ac:dyDescent="0.25">
      <c r="B19" s="94"/>
      <c r="C19" s="95"/>
      <c r="D19" s="95"/>
      <c r="E19" s="95"/>
      <c r="G19" s="96"/>
      <c r="H19" s="96"/>
      <c r="I19" s="96"/>
      <c r="J19" s="96"/>
      <c r="L19" s="35"/>
      <c r="M19" s="35"/>
      <c r="N19" s="35"/>
      <c r="O19" s="35"/>
      <c r="X19" s="44"/>
      <c r="Y19" s="44"/>
      <c r="Z19" s="44"/>
      <c r="AA19" s="44"/>
      <c r="AB19" s="44"/>
      <c r="AC19" s="44"/>
      <c r="AD19" s="44"/>
      <c r="AE19" s="44"/>
    </row>
    <row r="20" spans="2:32" s="30" customFormat="1" ht="15.75" customHeight="1" thickBot="1" x14ac:dyDescent="0.3">
      <c r="B20" s="97"/>
      <c r="C20" s="98" t="s">
        <v>80</v>
      </c>
      <c r="D20" s="98" t="s">
        <v>81</v>
      </c>
      <c r="E20" s="98" t="s">
        <v>82</v>
      </c>
      <c r="G20" s="96"/>
      <c r="H20" s="96"/>
      <c r="I20" s="96"/>
      <c r="J20" s="96"/>
      <c r="L20" s="35"/>
      <c r="M20" s="35"/>
      <c r="N20" s="35"/>
      <c r="O20" s="35"/>
      <c r="X20" s="44"/>
      <c r="Y20" s="44"/>
      <c r="Z20" s="44"/>
      <c r="AA20" s="44"/>
      <c r="AB20" s="44"/>
      <c r="AC20" s="44"/>
      <c r="AD20" s="44"/>
      <c r="AE20" s="44"/>
    </row>
    <row r="21" spans="2:32" s="30" customFormat="1" ht="15.75" customHeight="1" x14ac:dyDescent="0.25">
      <c r="B21" s="99" t="s">
        <v>140</v>
      </c>
      <c r="C21" s="100">
        <f>C15*C17</f>
        <v>196504871.472</v>
      </c>
      <c r="D21" s="100">
        <f t="shared" ref="D21:E21" si="10">D15*D17</f>
        <v>72621365.544</v>
      </c>
      <c r="E21" s="100">
        <f t="shared" si="10"/>
        <v>79207126.635000005</v>
      </c>
      <c r="G21" s="96"/>
      <c r="H21" s="96"/>
      <c r="I21" s="96"/>
      <c r="J21" s="96"/>
      <c r="L21" s="35"/>
      <c r="M21" s="35"/>
      <c r="N21" s="35"/>
      <c r="O21" s="35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2:32" s="30" customFormat="1" ht="15.75" customHeight="1" x14ac:dyDescent="0.25">
      <c r="B22" s="101" t="s">
        <v>122</v>
      </c>
      <c r="C22" s="101">
        <v>260</v>
      </c>
      <c r="D22" s="101">
        <v>260</v>
      </c>
      <c r="E22" s="101">
        <v>260</v>
      </c>
      <c r="G22" s="96"/>
      <c r="H22" s="96"/>
      <c r="I22" s="102"/>
      <c r="J22" s="96"/>
      <c r="L22" s="35"/>
      <c r="M22" s="35"/>
      <c r="N22" s="35"/>
      <c r="O22" s="35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2:32" s="30" customFormat="1" ht="15.75" customHeight="1" x14ac:dyDescent="0.25">
      <c r="B23" s="101" t="s">
        <v>123</v>
      </c>
      <c r="C23" s="101">
        <v>8</v>
      </c>
      <c r="D23" s="101">
        <v>8</v>
      </c>
      <c r="E23" s="101">
        <v>8</v>
      </c>
      <c r="G23" s="96"/>
      <c r="H23" s="96"/>
      <c r="I23" s="103"/>
      <c r="J23" s="96"/>
      <c r="L23" s="35"/>
      <c r="M23" s="35"/>
      <c r="N23" s="35"/>
      <c r="O23" s="35"/>
      <c r="P23" s="10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2:32" s="30" customFormat="1" ht="15.75" customHeight="1" x14ac:dyDescent="0.25">
      <c r="B24" s="101" t="s">
        <v>124</v>
      </c>
      <c r="C24" s="101">
        <v>180</v>
      </c>
      <c r="D24" s="101">
        <v>180</v>
      </c>
      <c r="E24" s="101">
        <v>180</v>
      </c>
      <c r="G24" s="96"/>
      <c r="H24" s="105"/>
      <c r="I24" s="106"/>
      <c r="J24" s="96"/>
      <c r="L24" s="35"/>
      <c r="M24" s="35"/>
      <c r="N24" s="35"/>
      <c r="O24" s="35"/>
      <c r="P24" s="10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2:32" s="30" customFormat="1" ht="15.75" customHeight="1" x14ac:dyDescent="0.25">
      <c r="B25" s="107" t="s">
        <v>125</v>
      </c>
      <c r="C25" s="108">
        <f>PRODUCT(C26:C28)</f>
        <v>68356.822811200007</v>
      </c>
      <c r="D25" s="108">
        <f t="shared" ref="D25:E25" si="11">PRODUCT(D26:D28)</f>
        <v>28676.128958400001</v>
      </c>
      <c r="E25" s="108">
        <f t="shared" si="11"/>
        <v>35000.072196833346</v>
      </c>
      <c r="G25" s="96"/>
      <c r="H25" s="105"/>
      <c r="I25" s="109"/>
      <c r="J25" s="96"/>
      <c r="L25" s="35"/>
      <c r="M25" s="35"/>
      <c r="N25" s="35"/>
      <c r="O25" s="35"/>
      <c r="P25" s="10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2:32" s="30" customFormat="1" ht="15.75" customHeight="1" x14ac:dyDescent="0.25">
      <c r="B26" s="101" t="s">
        <v>126</v>
      </c>
      <c r="C26" s="110">
        <f>C21/PRODUCT(C22:C24)</f>
        <v>524.852755</v>
      </c>
      <c r="D26" s="110">
        <f t="shared" ref="D26:E26" si="12">D21/PRODUCT(D22:D24)</f>
        <v>193.96732249999999</v>
      </c>
      <c r="E26" s="110">
        <f t="shared" si="12"/>
        <v>211.55749635416669</v>
      </c>
      <c r="G26" s="96"/>
      <c r="H26" s="96"/>
      <c r="I26" s="96"/>
      <c r="J26" s="96"/>
      <c r="L26" s="35"/>
      <c r="M26" s="35"/>
      <c r="N26" s="35"/>
      <c r="O26" s="35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2:32" s="30" customFormat="1" ht="15.75" customHeight="1" x14ac:dyDescent="0.25">
      <c r="B27" s="101" t="s">
        <v>127</v>
      </c>
      <c r="C27" s="101">
        <v>17.600000000000001</v>
      </c>
      <c r="D27" s="101">
        <v>17.600000000000001</v>
      </c>
      <c r="E27" s="101">
        <v>17.600000000000001</v>
      </c>
      <c r="G27" s="96"/>
      <c r="H27" s="96"/>
      <c r="I27" s="96"/>
      <c r="J27" s="96"/>
      <c r="L27" s="35"/>
      <c r="M27" s="35"/>
      <c r="N27" s="35"/>
      <c r="O27" s="3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2:32" s="30" customFormat="1" ht="15.75" customHeight="1" x14ac:dyDescent="0.25">
      <c r="B28" s="101" t="s">
        <v>128</v>
      </c>
      <c r="C28" s="101">
        <v>7.4</v>
      </c>
      <c r="D28" s="101">
        <v>8.4</v>
      </c>
      <c r="E28" s="101">
        <v>9.4</v>
      </c>
      <c r="L28" s="35"/>
      <c r="M28" s="35"/>
      <c r="N28" s="35"/>
      <c r="O28" s="3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2:32" s="30" customFormat="1" ht="15.75" customHeight="1" x14ac:dyDescent="0.25">
      <c r="B29" s="107" t="s">
        <v>129</v>
      </c>
      <c r="C29" s="111">
        <f>C21*(PRODUCT(C30:C33))</f>
        <v>1509786.2284936707</v>
      </c>
      <c r="D29" s="111">
        <f t="shared" ref="D29:E29" si="13">D21*(PRODUCT(D30:D33))</f>
        <v>557964.47574766085</v>
      </c>
      <c r="E29" s="111">
        <f t="shared" si="13"/>
        <v>608564.19536203216</v>
      </c>
      <c r="L29" s="35"/>
      <c r="M29" s="35"/>
      <c r="N29" s="35"/>
      <c r="O29" s="3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2:32" s="30" customFormat="1" ht="15.75" customHeight="1" x14ac:dyDescent="0.25">
      <c r="B30" s="101" t="s">
        <v>130</v>
      </c>
      <c r="C30" s="112">
        <v>0.7</v>
      </c>
      <c r="D30" s="112">
        <v>0.7</v>
      </c>
      <c r="E30" s="112">
        <v>0.7</v>
      </c>
      <c r="L30" s="35"/>
      <c r="M30" s="35"/>
      <c r="N30" s="35"/>
      <c r="O30" s="3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2:32" s="30" customFormat="1" ht="15.75" customHeight="1" x14ac:dyDescent="0.25">
      <c r="B31" s="101" t="s">
        <v>131</v>
      </c>
      <c r="C31" s="112">
        <v>0.28000000000000003</v>
      </c>
      <c r="D31" s="112">
        <v>0.28000000000000003</v>
      </c>
      <c r="E31" s="112">
        <v>0.28000000000000003</v>
      </c>
      <c r="L31" s="35"/>
      <c r="M31" s="35"/>
      <c r="N31" s="35"/>
      <c r="O31" s="3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2:32" s="30" customFormat="1" ht="15.75" customHeight="1" x14ac:dyDescent="0.25">
      <c r="B32" s="101" t="s">
        <v>132</v>
      </c>
      <c r="C32" s="112">
        <v>0.28000000000000003</v>
      </c>
      <c r="D32" s="112">
        <v>0.28000000000000003</v>
      </c>
      <c r="E32" s="112">
        <v>0.28000000000000003</v>
      </c>
      <c r="L32" s="35"/>
      <c r="M32" s="35"/>
      <c r="N32" s="35"/>
      <c r="O32" s="3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2:32" s="30" customFormat="1" ht="15.75" customHeight="1" x14ac:dyDescent="0.25">
      <c r="B33" s="101" t="s">
        <v>133</v>
      </c>
      <c r="C33" s="112">
        <v>0.14000000000000001</v>
      </c>
      <c r="D33" s="112">
        <v>0.14000000000000001</v>
      </c>
      <c r="E33" s="112">
        <v>0.14000000000000001</v>
      </c>
      <c r="K33" s="35"/>
      <c r="L33" s="35"/>
      <c r="M33" s="35"/>
      <c r="N33" s="35"/>
      <c r="O33" s="3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spans="2:32" s="30" customFormat="1" ht="15.75" customHeight="1" x14ac:dyDescent="0.25">
      <c r="B34" s="107" t="s">
        <v>134</v>
      </c>
      <c r="C34" s="111">
        <f>SUM(C35:C38)</f>
        <v>7700000</v>
      </c>
      <c r="D34" s="111">
        <f t="shared" ref="D34:E34" si="14">SUM(D35:D38)</f>
        <v>7700000</v>
      </c>
      <c r="E34" s="111">
        <f t="shared" si="14"/>
        <v>7700000</v>
      </c>
      <c r="K34" s="35"/>
      <c r="L34" s="35"/>
      <c r="M34" s="35"/>
      <c r="N34" s="35"/>
      <c r="O34" s="3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spans="2:32" s="30" customFormat="1" ht="15.75" customHeight="1" x14ac:dyDescent="0.25">
      <c r="B35" s="101" t="s">
        <v>135</v>
      </c>
      <c r="C35" s="113">
        <v>1500000</v>
      </c>
      <c r="D35" s="113">
        <v>1500000</v>
      </c>
      <c r="E35" s="113">
        <v>1500000</v>
      </c>
      <c r="K35" s="35"/>
      <c r="L35" s="35"/>
      <c r="M35" s="35"/>
      <c r="N35" s="35"/>
      <c r="O35" s="3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spans="2:32" s="30" customFormat="1" ht="15.75" customHeight="1" x14ac:dyDescent="0.25">
      <c r="B36" s="101" t="s">
        <v>136</v>
      </c>
      <c r="C36" s="113">
        <v>700000</v>
      </c>
      <c r="D36" s="113">
        <v>700000</v>
      </c>
      <c r="E36" s="113">
        <v>700000</v>
      </c>
      <c r="K36" s="35"/>
      <c r="L36" s="35"/>
      <c r="M36" s="35"/>
      <c r="N36" s="35"/>
      <c r="O36" s="3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spans="2:32" s="30" customFormat="1" ht="15.75" customHeight="1" x14ac:dyDescent="0.25">
      <c r="B37" s="101" t="s">
        <v>137</v>
      </c>
      <c r="C37" s="113">
        <v>500000</v>
      </c>
      <c r="D37" s="113">
        <v>500000</v>
      </c>
      <c r="E37" s="113">
        <v>500000</v>
      </c>
      <c r="K37" s="35"/>
      <c r="L37" s="35"/>
      <c r="M37" s="35"/>
      <c r="N37" s="35"/>
      <c r="O37" s="3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spans="2:32" s="30" customFormat="1" ht="15.75" customHeight="1" thickBot="1" x14ac:dyDescent="0.3">
      <c r="B38" s="114" t="s">
        <v>138</v>
      </c>
      <c r="C38" s="115">
        <v>5000000</v>
      </c>
      <c r="D38" s="115">
        <v>5000000</v>
      </c>
      <c r="E38" s="115">
        <v>5000000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2:32" s="30" customFormat="1" ht="15.75" customHeight="1" x14ac:dyDescent="0.25"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2:32" s="30" customFormat="1" ht="15.75" customHeight="1" x14ac:dyDescent="0.25"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spans="2:32" s="30" customFormat="1" ht="15.75" customHeight="1" x14ac:dyDescent="0.25"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2:32" s="30" customFormat="1" ht="15.75" customHeight="1" x14ac:dyDescent="0.25"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44"/>
      <c r="Q42" s="44"/>
      <c r="R42" s="44"/>
      <c r="S42" s="44"/>
      <c r="T42" s="44"/>
      <c r="U42" s="44"/>
      <c r="V42" s="44"/>
      <c r="W42" s="44"/>
      <c r="X42" s="44"/>
    </row>
    <row r="43" spans="2:32" s="30" customFormat="1" ht="15.75" customHeight="1" x14ac:dyDescent="0.25"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44"/>
      <c r="Q43" s="44"/>
      <c r="R43" s="44"/>
      <c r="S43" s="44"/>
      <c r="T43" s="44"/>
      <c r="U43" s="44"/>
      <c r="V43" s="44"/>
      <c r="W43" s="44"/>
      <c r="X43" s="44"/>
    </row>
    <row r="44" spans="2:32" s="30" customFormat="1" ht="15.75" customHeight="1" x14ac:dyDescent="0.25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/>
      <c r="Q44" s="44"/>
      <c r="R44" s="44"/>
      <c r="S44" s="44"/>
      <c r="T44" s="44"/>
      <c r="U44" s="44"/>
      <c r="V44" s="44"/>
      <c r="W44" s="44"/>
      <c r="X44" s="44"/>
    </row>
    <row r="45" spans="2:32" s="30" customFormat="1" ht="15.75" customHeight="1" x14ac:dyDescent="0.25"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44"/>
      <c r="Q45" s="44"/>
      <c r="R45" s="44"/>
      <c r="S45" s="44"/>
      <c r="T45" s="44"/>
      <c r="U45" s="44"/>
      <c r="V45" s="44"/>
      <c r="W45" s="44"/>
      <c r="X45" s="44"/>
    </row>
    <row r="46" spans="2:32" s="30" customFormat="1" ht="15.75" customHeight="1" x14ac:dyDescent="0.25"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2:32" s="30" customFormat="1" ht="15.75" customHeight="1" x14ac:dyDescent="0.25">
      <c r="E47" s="35"/>
      <c r="F47" s="35"/>
      <c r="K47" s="35"/>
      <c r="L47" s="35"/>
      <c r="M47" s="35"/>
      <c r="N47" s="35"/>
      <c r="O47" s="35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2:32" s="30" customFormat="1" ht="15.75" customHeight="1" x14ac:dyDescent="0.25">
      <c r="E48" s="35"/>
      <c r="F48" s="35"/>
      <c r="K48" s="35"/>
      <c r="L48" s="35"/>
      <c r="M48" s="35"/>
      <c r="N48" s="35"/>
      <c r="O48" s="35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5:32" s="30" customFormat="1" ht="15.75" customHeight="1" x14ac:dyDescent="0.25">
      <c r="E49" s="35"/>
      <c r="F49" s="35"/>
      <c r="K49" s="35"/>
      <c r="L49" s="35"/>
      <c r="M49" s="35"/>
      <c r="N49" s="35"/>
      <c r="O49" s="35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5:32" s="30" customFormat="1" ht="15.75" customHeight="1" x14ac:dyDescent="0.25">
      <c r="E50" s="35"/>
      <c r="F50" s="35"/>
      <c r="K50" s="35"/>
      <c r="L50" s="35"/>
      <c r="M50" s="35"/>
      <c r="N50" s="35"/>
      <c r="O50" s="35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5:32" s="30" customFormat="1" ht="15.75" customHeight="1" x14ac:dyDescent="0.25">
      <c r="E51" s="35"/>
      <c r="F51" s="35"/>
      <c r="K51" s="35"/>
      <c r="L51" s="35"/>
      <c r="M51" s="35"/>
      <c r="N51" s="35"/>
      <c r="O51" s="35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5:32" s="30" customFormat="1" ht="15.75" customHeight="1" x14ac:dyDescent="0.25">
      <c r="E52" s="35"/>
      <c r="F52" s="35"/>
      <c r="K52" s="35"/>
      <c r="L52" s="35"/>
      <c r="M52" s="35"/>
      <c r="N52" s="35"/>
      <c r="O52" s="35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5:32" s="30" customFormat="1" ht="15.75" customHeight="1" x14ac:dyDescent="0.25">
      <c r="F53" s="35"/>
      <c r="K53" s="35"/>
      <c r="L53" s="35"/>
      <c r="M53" s="35"/>
      <c r="N53" s="35"/>
      <c r="O53" s="35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5:32" s="30" customFormat="1" ht="15.75" customHeight="1" x14ac:dyDescent="0.25">
      <c r="F54" s="35"/>
      <c r="K54" s="35"/>
      <c r="L54" s="35"/>
      <c r="M54" s="35"/>
      <c r="N54" s="35"/>
      <c r="O54" s="35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5:32" s="30" customFormat="1" ht="15.75" customHeight="1" x14ac:dyDescent="0.25">
      <c r="F55" s="3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5:32" s="30" customFormat="1" ht="15.75" customHeight="1" x14ac:dyDescent="0.25"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5:32" s="30" customFormat="1" ht="15.75" customHeight="1" x14ac:dyDescent="0.25"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5:32" s="30" customFormat="1" ht="15.75" customHeight="1" x14ac:dyDescent="0.25"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5:32" s="30" customFormat="1" ht="15.75" customHeight="1" x14ac:dyDescent="0.25"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5:32" s="30" customFormat="1" ht="15.75" customHeight="1" x14ac:dyDescent="0.25"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5:32" s="30" customFormat="1" ht="15.75" customHeight="1" x14ac:dyDescent="0.25"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5:32" s="30" customFormat="1" ht="15.75" customHeight="1" x14ac:dyDescent="0.25"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5:32" s="30" customFormat="1" ht="15.75" customHeight="1" x14ac:dyDescent="0.25"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5:32" s="30" customFormat="1" ht="15.75" customHeight="1" x14ac:dyDescent="0.25"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7:32" s="30" customFormat="1" ht="15.75" customHeight="1" x14ac:dyDescent="0.25"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spans="7:32" s="30" customFormat="1" ht="15.75" customHeight="1" x14ac:dyDescent="0.25"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spans="7:32" s="30" customFormat="1" ht="15.75" customHeight="1" x14ac:dyDescent="0.25"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7:32" s="30" customFormat="1" ht="15.75" customHeight="1" x14ac:dyDescent="0.25"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spans="7:32" s="30" customFormat="1" ht="15.75" customHeight="1" x14ac:dyDescent="0.25"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7:32" s="30" customFormat="1" ht="15.75" customHeight="1" x14ac:dyDescent="0.25"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 spans="7:32" s="30" customFormat="1" ht="15.75" customHeight="1" x14ac:dyDescent="0.25"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7:32" s="30" customFormat="1" ht="15.75" customHeight="1" x14ac:dyDescent="0.25"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spans="7:32" s="30" customFormat="1" ht="15.75" customHeight="1" x14ac:dyDescent="0.25"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spans="7:32" s="30" customFormat="1" ht="15.75" customHeight="1" x14ac:dyDescent="0.25"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 spans="7:32" s="30" customFormat="1" ht="15.75" customHeight="1" x14ac:dyDescent="0.25"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spans="7:32" s="30" customFormat="1" ht="15.75" customHeight="1" x14ac:dyDescent="0.25"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7:32" s="30" customFormat="1" ht="15.75" customHeight="1" x14ac:dyDescent="0.25"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7:32" s="30" customFormat="1" ht="15.75" customHeight="1" x14ac:dyDescent="0.25"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7:32" s="30" customFormat="1" ht="15.75" customHeight="1" x14ac:dyDescent="0.25"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7:32" s="30" customFormat="1" ht="15.75" customHeight="1" x14ac:dyDescent="0.25"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7:32" s="30" customFormat="1" ht="15.75" customHeight="1" x14ac:dyDescent="0.25"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7:32" s="30" customFormat="1" ht="15.75" customHeight="1" x14ac:dyDescent="0.25"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7:32" s="30" customFormat="1" ht="15.75" customHeight="1" x14ac:dyDescent="0.25"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7:32" s="30" customFormat="1" ht="15.75" customHeight="1" x14ac:dyDescent="0.25"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7:32" s="30" customFormat="1" ht="15.75" customHeight="1" x14ac:dyDescent="0.25"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7:32" s="30" customFormat="1" ht="15.75" customHeight="1" x14ac:dyDescent="0.25"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7:32" s="30" customFormat="1" ht="15.75" customHeight="1" x14ac:dyDescent="0.25"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7:32" s="30" customFormat="1" ht="15.75" customHeight="1" x14ac:dyDescent="0.25"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7:32" s="30" customFormat="1" ht="15.75" customHeight="1" x14ac:dyDescent="0.25"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7:32" s="30" customFormat="1" ht="15.75" customHeight="1" x14ac:dyDescent="0.25"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7:32" s="30" customFormat="1" ht="15.75" customHeight="1" x14ac:dyDescent="0.25"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7:32" s="30" customFormat="1" ht="15.75" customHeight="1" x14ac:dyDescent="0.25"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7:32" s="30" customFormat="1" ht="15.75" customHeight="1" x14ac:dyDescent="0.25"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7:32" s="30" customFormat="1" ht="15.75" customHeight="1" x14ac:dyDescent="0.25"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7:32" s="30" customFormat="1" ht="15.75" customHeight="1" x14ac:dyDescent="0.25"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7:32" s="30" customFormat="1" ht="15.75" customHeight="1" x14ac:dyDescent="0.25"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7:32" s="30" customFormat="1" ht="15.75" customHeight="1" x14ac:dyDescent="0.25"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spans="7:32" s="30" customFormat="1" ht="15.75" customHeight="1" x14ac:dyDescent="0.25"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spans="7:32" s="30" customFormat="1" ht="15.75" customHeight="1" x14ac:dyDescent="0.25"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7:32" s="30" customFormat="1" ht="15.75" customHeight="1" x14ac:dyDescent="0.25"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spans="7:32" s="30" customFormat="1" ht="15.75" customHeight="1" x14ac:dyDescent="0.25"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7:32" s="30" customFormat="1" ht="15.75" customHeight="1" x14ac:dyDescent="0.25"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spans="7:32" s="30" customFormat="1" ht="15.75" customHeight="1" x14ac:dyDescent="0.25"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7:32" s="30" customFormat="1" ht="15.75" customHeight="1" x14ac:dyDescent="0.25"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spans="7:32" s="30" customFormat="1" ht="15.75" customHeight="1" x14ac:dyDescent="0.25"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7:32" s="30" customFormat="1" ht="15.75" customHeight="1" x14ac:dyDescent="0.25"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spans="7:32" s="30" customFormat="1" ht="15.75" customHeight="1" x14ac:dyDescent="0.25"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7:32" s="30" customFormat="1" ht="15.75" customHeight="1" x14ac:dyDescent="0.25"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7:32" s="30" customFormat="1" ht="15.75" customHeight="1" x14ac:dyDescent="0.25"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7:32" s="30" customFormat="1" ht="15.75" customHeight="1" x14ac:dyDescent="0.25"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7:32" s="30" customFormat="1" ht="15.75" customHeight="1" x14ac:dyDescent="0.25"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7:32" s="30" customFormat="1" ht="15.75" customHeight="1" x14ac:dyDescent="0.25"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7:32" s="30" customFormat="1" ht="15.75" customHeight="1" x14ac:dyDescent="0.25"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7:32" s="30" customFormat="1" ht="15.75" customHeight="1" x14ac:dyDescent="0.25"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7:32" s="30" customFormat="1" ht="15.75" customHeight="1" x14ac:dyDescent="0.25"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7:32" s="30" customFormat="1" ht="15.75" customHeight="1" x14ac:dyDescent="0.25"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7:32" s="30" customFormat="1" ht="15.75" customHeight="1" x14ac:dyDescent="0.25"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7:32" s="30" customFormat="1" ht="15.75" customHeight="1" x14ac:dyDescent="0.25"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7:32" s="30" customFormat="1" ht="15.75" customHeight="1" x14ac:dyDescent="0.25"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7:32" s="30" customFormat="1" ht="15.75" customHeight="1" x14ac:dyDescent="0.25"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7:32" s="30" customFormat="1" ht="15.75" customHeight="1" x14ac:dyDescent="0.25"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7:32" s="30" customFormat="1" ht="15.75" customHeight="1" x14ac:dyDescent="0.25"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7:32" s="30" customFormat="1" ht="15.75" customHeight="1" x14ac:dyDescent="0.25"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7:32" s="30" customFormat="1" ht="15.75" customHeight="1" x14ac:dyDescent="0.25"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7:32" s="30" customFormat="1" ht="15.75" customHeight="1" x14ac:dyDescent="0.25"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7:32" s="30" customFormat="1" ht="15.75" customHeight="1" x14ac:dyDescent="0.25"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7:32" s="30" customFormat="1" ht="15.75" customHeight="1" x14ac:dyDescent="0.25"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7:32" s="30" customFormat="1" ht="15.75" customHeight="1" x14ac:dyDescent="0.25"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7:32" s="30" customFormat="1" ht="15.75" customHeight="1" x14ac:dyDescent="0.25"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7:32" s="30" customFormat="1" ht="15.75" customHeight="1" x14ac:dyDescent="0.25"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7:32" s="30" customFormat="1" ht="15.75" customHeight="1" x14ac:dyDescent="0.25"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7:32" s="30" customFormat="1" ht="15.75" customHeight="1" x14ac:dyDescent="0.25"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7:32" s="30" customFormat="1" ht="15.75" customHeight="1" x14ac:dyDescent="0.25"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7:32" s="30" customFormat="1" ht="15.75" customHeight="1" x14ac:dyDescent="0.25"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7:32" s="30" customFormat="1" ht="15.75" customHeight="1" x14ac:dyDescent="0.25"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7:32" s="30" customFormat="1" ht="15.75" customHeight="1" x14ac:dyDescent="0.25"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7:32" s="30" customFormat="1" ht="15.75" customHeight="1" x14ac:dyDescent="0.25"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7:32" s="30" customFormat="1" ht="15.75" customHeight="1" x14ac:dyDescent="0.25"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7:32" s="30" customFormat="1" ht="15.75" customHeight="1" x14ac:dyDescent="0.25"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7:32" s="30" customFormat="1" ht="15.75" customHeight="1" x14ac:dyDescent="0.25"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7:32" s="30" customFormat="1" ht="15.75" customHeight="1" x14ac:dyDescent="0.25"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7:32" s="30" customFormat="1" ht="15.75" customHeight="1" x14ac:dyDescent="0.25"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7:32" s="30" customFormat="1" ht="15.75" customHeight="1" x14ac:dyDescent="0.25"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7:32" s="30" customFormat="1" ht="15.75" customHeight="1" x14ac:dyDescent="0.25"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7:32" s="30" customFormat="1" ht="15.75" customHeight="1" x14ac:dyDescent="0.25"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7:32" s="30" customFormat="1" ht="15.75" customHeight="1" x14ac:dyDescent="0.25"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7:32" s="30" customFormat="1" ht="15.75" customHeight="1" x14ac:dyDescent="0.25"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7:32" s="30" customFormat="1" ht="15.75" customHeight="1" x14ac:dyDescent="0.25"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7:32" s="30" customFormat="1" ht="15.75" customHeight="1" x14ac:dyDescent="0.25"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7:32" s="30" customFormat="1" ht="15.75" customHeight="1" x14ac:dyDescent="0.25"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7:32" s="30" customFormat="1" ht="15.75" customHeight="1" x14ac:dyDescent="0.25"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7:32" s="30" customFormat="1" ht="15.75" customHeight="1" x14ac:dyDescent="0.25"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7:32" s="30" customFormat="1" ht="15.75" customHeight="1" x14ac:dyDescent="0.25"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7:32" s="30" customFormat="1" ht="15.75" customHeight="1" x14ac:dyDescent="0.25"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7:32" s="30" customFormat="1" ht="15.75" customHeight="1" x14ac:dyDescent="0.25"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7:32" s="30" customFormat="1" ht="15.75" customHeight="1" x14ac:dyDescent="0.25"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7:32" s="30" customFormat="1" ht="15.75" customHeight="1" x14ac:dyDescent="0.25"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7:32" s="30" customFormat="1" ht="15.75" customHeight="1" x14ac:dyDescent="0.25"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7:32" s="30" customFormat="1" ht="15.75" customHeight="1" x14ac:dyDescent="0.25"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7:32" s="30" customFormat="1" ht="15.75" customHeight="1" x14ac:dyDescent="0.25"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7:32" s="30" customFormat="1" ht="15.75" customHeight="1" x14ac:dyDescent="0.25"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7:32" s="30" customFormat="1" ht="15.75" customHeight="1" x14ac:dyDescent="0.25"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7:32" s="30" customFormat="1" ht="15.75" customHeight="1" x14ac:dyDescent="0.25"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7:32" s="30" customFormat="1" ht="15.75" customHeight="1" x14ac:dyDescent="0.25"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7:32" s="30" customFormat="1" ht="15.75" customHeight="1" x14ac:dyDescent="0.25"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7:32" s="30" customFormat="1" ht="15.75" customHeight="1" x14ac:dyDescent="0.25"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7:32" s="30" customFormat="1" ht="15.75" customHeight="1" x14ac:dyDescent="0.25"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7:32" s="30" customFormat="1" ht="15.75" customHeight="1" x14ac:dyDescent="0.25"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7:32" s="30" customFormat="1" ht="15.75" customHeight="1" x14ac:dyDescent="0.25"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7:32" s="30" customFormat="1" ht="15.75" customHeight="1" x14ac:dyDescent="0.25"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7:32" s="30" customFormat="1" ht="15.75" customHeight="1" x14ac:dyDescent="0.25"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7:32" s="30" customFormat="1" ht="15.75" customHeight="1" x14ac:dyDescent="0.25"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7:32" s="30" customFormat="1" ht="15.75" customHeight="1" x14ac:dyDescent="0.25"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7:32" s="30" customFormat="1" ht="15.75" customHeight="1" x14ac:dyDescent="0.25"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7:32" s="30" customFormat="1" ht="15.75" customHeight="1" x14ac:dyDescent="0.25"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7:32" s="30" customFormat="1" ht="15.75" customHeight="1" x14ac:dyDescent="0.25"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7:32" s="30" customFormat="1" ht="15.75" customHeight="1" x14ac:dyDescent="0.25"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7:32" s="30" customFormat="1" ht="15.75" customHeight="1" x14ac:dyDescent="0.25"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7:32" s="30" customFormat="1" ht="15.75" customHeight="1" x14ac:dyDescent="0.25"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7:32" s="30" customFormat="1" ht="15.75" customHeight="1" x14ac:dyDescent="0.25"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7:32" s="30" customFormat="1" ht="15.75" customHeight="1" x14ac:dyDescent="0.25"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7:32" s="30" customFormat="1" ht="15.75" customHeight="1" x14ac:dyDescent="0.25"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7:32" s="30" customFormat="1" ht="15.75" customHeight="1" x14ac:dyDescent="0.25"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7:32" s="30" customFormat="1" ht="15.75" customHeight="1" x14ac:dyDescent="0.25"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7:32" s="30" customFormat="1" ht="15.75" customHeight="1" x14ac:dyDescent="0.25"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7:32" s="30" customFormat="1" ht="15.75" customHeight="1" x14ac:dyDescent="0.25"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spans="7:32" s="30" customFormat="1" ht="15.75" customHeight="1" x14ac:dyDescent="0.25"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spans="7:32" s="30" customFormat="1" ht="15.75" customHeight="1" x14ac:dyDescent="0.25"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spans="7:32" s="30" customFormat="1" ht="15.75" customHeight="1" x14ac:dyDescent="0.25"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spans="7:32" s="30" customFormat="1" ht="15.75" customHeight="1" x14ac:dyDescent="0.25"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spans="7:32" s="30" customFormat="1" ht="15.75" customHeight="1" x14ac:dyDescent="0.25"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spans="7:32" s="30" customFormat="1" ht="15.75" customHeight="1" x14ac:dyDescent="0.25"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spans="7:32" s="30" customFormat="1" ht="15.75" customHeight="1" x14ac:dyDescent="0.25"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spans="7:32" s="30" customFormat="1" ht="15.75" customHeight="1" x14ac:dyDescent="0.25"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spans="7:32" s="30" customFormat="1" ht="15.75" customHeight="1" x14ac:dyDescent="0.25"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spans="7:32" s="30" customFormat="1" ht="15.75" customHeight="1" x14ac:dyDescent="0.25"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spans="7:32" s="30" customFormat="1" ht="15.75" customHeight="1" x14ac:dyDescent="0.25"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spans="7:32" s="30" customFormat="1" ht="15.75" customHeight="1" x14ac:dyDescent="0.25"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spans="7:32" s="30" customFormat="1" ht="15.75" customHeight="1" x14ac:dyDescent="0.25"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spans="7:32" s="30" customFormat="1" ht="15.75" customHeight="1" x14ac:dyDescent="0.25"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spans="7:32" s="30" customFormat="1" ht="15.75" customHeight="1" x14ac:dyDescent="0.25"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spans="7:32" s="30" customFormat="1" ht="15.75" customHeight="1" x14ac:dyDescent="0.25"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spans="7:32" s="30" customFormat="1" ht="15.75" customHeight="1" x14ac:dyDescent="0.25"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spans="7:32" s="30" customFormat="1" ht="15.75" customHeight="1" x14ac:dyDescent="0.25"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spans="7:32" s="30" customFormat="1" ht="15.75" customHeight="1" x14ac:dyDescent="0.25"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spans="7:32" s="30" customFormat="1" ht="15.75" customHeight="1" x14ac:dyDescent="0.25"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spans="7:32" s="30" customFormat="1" ht="15.75" customHeight="1" x14ac:dyDescent="0.25"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spans="7:32" s="30" customFormat="1" ht="15.75" customHeight="1" x14ac:dyDescent="0.25"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spans="7:32" s="30" customFormat="1" ht="15.75" customHeight="1" x14ac:dyDescent="0.25"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spans="7:32" s="30" customFormat="1" ht="15.75" customHeight="1" x14ac:dyDescent="0.25"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spans="7:32" s="30" customFormat="1" ht="15.75" customHeight="1" x14ac:dyDescent="0.25"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spans="7:32" s="30" customFormat="1" ht="15.75" customHeight="1" x14ac:dyDescent="0.25"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spans="7:32" s="30" customFormat="1" ht="15.75" customHeight="1" x14ac:dyDescent="0.25"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spans="7:32" s="30" customFormat="1" ht="15.75" customHeight="1" x14ac:dyDescent="0.25"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spans="7:32" s="30" customFormat="1" ht="15.75" customHeight="1" x14ac:dyDescent="0.25"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spans="7:32" s="30" customFormat="1" ht="15.75" customHeight="1" x14ac:dyDescent="0.25"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spans="7:32" s="30" customFormat="1" ht="15.75" customHeight="1" x14ac:dyDescent="0.25"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spans="7:32" s="30" customFormat="1" ht="15.75" customHeight="1" x14ac:dyDescent="0.25"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spans="7:32" s="30" customFormat="1" ht="15.75" customHeight="1" x14ac:dyDescent="0.25"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spans="7:32" s="30" customFormat="1" ht="15.75" customHeight="1" x14ac:dyDescent="0.25"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spans="7:32" s="30" customFormat="1" ht="15.75" customHeight="1" x14ac:dyDescent="0.25"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spans="7:32" s="30" customFormat="1" ht="15.75" customHeight="1" x14ac:dyDescent="0.25"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spans="7:32" s="30" customFormat="1" ht="15.75" customHeight="1" x14ac:dyDescent="0.25"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spans="7:32" s="30" customFormat="1" ht="15.75" customHeight="1" x14ac:dyDescent="0.25"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spans="7:32" s="30" customFormat="1" ht="15.75" customHeight="1" x14ac:dyDescent="0.25"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spans="7:32" s="30" customFormat="1" ht="15.75" customHeight="1" x14ac:dyDescent="0.25"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spans="7:32" s="30" customFormat="1" ht="15.75" customHeight="1" x14ac:dyDescent="0.25"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spans="7:32" s="30" customFormat="1" ht="15.75" customHeight="1" x14ac:dyDescent="0.25"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spans="7:32" s="30" customFormat="1" ht="15.75" customHeight="1" x14ac:dyDescent="0.25"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spans="7:32" s="30" customFormat="1" ht="15.75" customHeight="1" x14ac:dyDescent="0.25"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spans="7:32" s="30" customFormat="1" ht="15.75" customHeight="1" x14ac:dyDescent="0.25"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spans="7:32" s="30" customFormat="1" ht="15.75" customHeight="1" x14ac:dyDescent="0.25"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spans="7:32" s="30" customFormat="1" ht="15.75" customHeight="1" x14ac:dyDescent="0.25"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spans="7:32" s="30" customFormat="1" ht="15.75" customHeight="1" x14ac:dyDescent="0.25"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spans="7:32" s="30" customFormat="1" ht="15.75" customHeight="1" x14ac:dyDescent="0.25"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spans="7:32" s="30" customFormat="1" ht="15.75" customHeight="1" x14ac:dyDescent="0.25"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spans="7:32" s="30" customFormat="1" ht="15.75" customHeight="1" x14ac:dyDescent="0.25"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spans="7:32" s="30" customFormat="1" ht="15.75" customHeight="1" x14ac:dyDescent="0.25"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spans="7:32" s="30" customFormat="1" ht="15.75" customHeight="1" x14ac:dyDescent="0.25"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spans="7:32" s="30" customFormat="1" ht="15.75" customHeight="1" x14ac:dyDescent="0.25"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spans="7:32" s="30" customFormat="1" ht="15.75" customHeight="1" x14ac:dyDescent="0.25"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spans="7:32" s="30" customFormat="1" ht="15.75" customHeight="1" x14ac:dyDescent="0.25"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spans="7:32" s="30" customFormat="1" ht="15.75" customHeight="1" x14ac:dyDescent="0.25"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spans="7:32" s="30" customFormat="1" ht="15.75" customHeight="1" x14ac:dyDescent="0.25"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spans="7:32" s="30" customFormat="1" ht="15.75" customHeight="1" x14ac:dyDescent="0.25"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spans="7:32" s="30" customFormat="1" ht="15.75" customHeight="1" x14ac:dyDescent="0.25"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spans="7:32" s="30" customFormat="1" ht="15.75" customHeight="1" x14ac:dyDescent="0.25"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spans="7:32" s="30" customFormat="1" ht="15.75" customHeight="1" x14ac:dyDescent="0.25"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spans="7:32" s="30" customFormat="1" ht="15.75" customHeight="1" x14ac:dyDescent="0.25"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spans="7:32" s="30" customFormat="1" ht="15.75" customHeight="1" x14ac:dyDescent="0.25"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spans="7:32" s="30" customFormat="1" ht="15.75" customHeight="1" x14ac:dyDescent="0.25"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spans="7:32" s="30" customFormat="1" ht="15.75" customHeight="1" x14ac:dyDescent="0.25"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spans="7:32" s="30" customFormat="1" ht="15.75" customHeight="1" x14ac:dyDescent="0.25"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spans="7:32" s="30" customFormat="1" ht="15.75" customHeight="1" x14ac:dyDescent="0.25"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spans="7:32" s="30" customFormat="1" ht="15.75" customHeight="1" x14ac:dyDescent="0.25"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spans="7:32" s="30" customFormat="1" ht="15.75" customHeight="1" x14ac:dyDescent="0.25"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spans="7:32" s="30" customFormat="1" ht="15.75" customHeight="1" x14ac:dyDescent="0.25"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spans="7:32" s="30" customFormat="1" ht="15.75" customHeight="1" x14ac:dyDescent="0.25"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spans="7:32" s="30" customFormat="1" ht="15.75" customHeight="1" x14ac:dyDescent="0.25"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spans="7:32" s="30" customFormat="1" ht="15.75" customHeight="1" x14ac:dyDescent="0.25"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spans="7:32" s="30" customFormat="1" ht="15.75" customHeight="1" x14ac:dyDescent="0.25"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spans="7:32" s="30" customFormat="1" ht="15.75" customHeight="1" x14ac:dyDescent="0.25"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spans="7:32" s="30" customFormat="1" ht="15.75" customHeight="1" x14ac:dyDescent="0.25"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spans="7:32" s="30" customFormat="1" ht="15.75" customHeight="1" x14ac:dyDescent="0.25"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spans="7:32" s="30" customFormat="1" ht="15.75" customHeight="1" x14ac:dyDescent="0.25"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spans="7:32" s="30" customFormat="1" ht="15.75" customHeight="1" x14ac:dyDescent="0.25"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spans="7:32" s="30" customFormat="1" ht="15.75" customHeight="1" x14ac:dyDescent="0.25"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spans="7:32" s="30" customFormat="1" ht="15.75" customHeight="1" x14ac:dyDescent="0.25"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spans="7:32" s="30" customFormat="1" ht="15.75" customHeight="1" x14ac:dyDescent="0.25"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spans="7:32" s="30" customFormat="1" ht="15.75" customHeight="1" x14ac:dyDescent="0.25"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spans="7:32" s="30" customFormat="1" ht="15.75" customHeight="1" x14ac:dyDescent="0.25"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spans="7:32" s="30" customFormat="1" ht="15.75" customHeight="1" x14ac:dyDescent="0.25"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spans="7:32" s="30" customFormat="1" ht="15.75" customHeight="1" x14ac:dyDescent="0.25"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spans="7:32" s="30" customFormat="1" ht="15.75" customHeight="1" x14ac:dyDescent="0.25"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spans="7:32" s="30" customFormat="1" ht="15.75" customHeight="1" x14ac:dyDescent="0.25"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spans="7:32" s="30" customFormat="1" ht="15.75" customHeight="1" x14ac:dyDescent="0.25"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spans="7:32" s="30" customFormat="1" ht="15.75" customHeight="1" x14ac:dyDescent="0.25"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spans="7:32" s="30" customFormat="1" ht="15.75" customHeight="1" x14ac:dyDescent="0.25"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spans="7:32" s="30" customFormat="1" ht="15.75" customHeight="1" x14ac:dyDescent="0.25"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spans="7:32" s="30" customFormat="1" ht="15.75" customHeight="1" x14ac:dyDescent="0.25"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spans="7:32" s="30" customFormat="1" ht="15.75" customHeight="1" x14ac:dyDescent="0.25"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spans="7:32" s="30" customFormat="1" ht="15.75" customHeight="1" x14ac:dyDescent="0.25"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spans="7:32" s="30" customFormat="1" ht="15.75" customHeight="1" x14ac:dyDescent="0.25"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spans="7:32" s="30" customFormat="1" ht="15.75" customHeight="1" x14ac:dyDescent="0.25"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spans="7:32" s="30" customFormat="1" ht="15.75" customHeight="1" x14ac:dyDescent="0.25"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spans="7:32" s="30" customFormat="1" ht="15.75" customHeight="1" x14ac:dyDescent="0.25"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spans="7:32" s="30" customFormat="1" ht="15.75" customHeight="1" x14ac:dyDescent="0.25"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spans="7:32" s="30" customFormat="1" ht="15.75" customHeight="1" x14ac:dyDescent="0.25"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spans="7:32" s="30" customFormat="1" ht="15.75" customHeight="1" x14ac:dyDescent="0.25"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spans="7:32" s="30" customFormat="1" ht="15.75" customHeight="1" x14ac:dyDescent="0.25"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spans="7:32" s="30" customFormat="1" ht="15.75" customHeight="1" x14ac:dyDescent="0.25"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spans="7:32" s="30" customFormat="1" ht="15.75" customHeight="1" x14ac:dyDescent="0.25"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spans="7:32" s="30" customFormat="1" ht="15.75" customHeight="1" x14ac:dyDescent="0.25"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spans="7:32" s="30" customFormat="1" ht="15.75" customHeight="1" x14ac:dyDescent="0.25"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spans="7:32" s="30" customFormat="1" ht="15.75" customHeight="1" x14ac:dyDescent="0.25"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spans="7:32" s="30" customFormat="1" ht="15.75" customHeight="1" x14ac:dyDescent="0.25"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spans="7:32" s="30" customFormat="1" ht="15.75" customHeight="1" x14ac:dyDescent="0.25"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spans="7:32" s="30" customFormat="1" ht="15.75" customHeight="1" x14ac:dyDescent="0.25"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spans="7:32" s="30" customFormat="1" ht="15.75" customHeight="1" x14ac:dyDescent="0.25"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spans="7:32" s="30" customFormat="1" ht="15.75" customHeight="1" x14ac:dyDescent="0.25"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spans="7:32" s="30" customFormat="1" ht="15.75" customHeight="1" x14ac:dyDescent="0.25"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spans="7:32" s="30" customFormat="1" ht="15.75" customHeight="1" x14ac:dyDescent="0.25"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spans="7:32" s="30" customFormat="1" ht="15.75" customHeight="1" x14ac:dyDescent="0.25"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spans="7:32" s="30" customFormat="1" ht="15.75" customHeight="1" x14ac:dyDescent="0.25"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spans="7:32" s="30" customFormat="1" ht="15.75" customHeight="1" x14ac:dyDescent="0.25"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spans="7:32" s="30" customFormat="1" ht="15.75" customHeight="1" x14ac:dyDescent="0.25"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spans="7:32" s="30" customFormat="1" ht="15.75" customHeight="1" x14ac:dyDescent="0.25"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spans="7:32" s="30" customFormat="1" ht="15.75" customHeight="1" x14ac:dyDescent="0.25"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spans="7:32" s="30" customFormat="1" ht="15.75" customHeight="1" x14ac:dyDescent="0.25"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spans="7:32" s="30" customFormat="1" ht="15.75" customHeight="1" x14ac:dyDescent="0.25"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spans="7:32" s="30" customFormat="1" ht="15.75" customHeight="1" x14ac:dyDescent="0.25"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spans="7:32" s="30" customFormat="1" ht="15.75" customHeight="1" x14ac:dyDescent="0.25"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spans="7:32" s="30" customFormat="1" ht="15.75" customHeight="1" x14ac:dyDescent="0.25"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spans="7:32" s="30" customFormat="1" ht="15.75" customHeight="1" x14ac:dyDescent="0.25"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spans="7:32" s="30" customFormat="1" ht="15.75" customHeight="1" x14ac:dyDescent="0.25"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spans="7:32" s="30" customFormat="1" ht="15.75" customHeight="1" x14ac:dyDescent="0.25"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spans="7:32" s="30" customFormat="1" ht="15.75" customHeight="1" x14ac:dyDescent="0.25"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spans="7:32" s="30" customFormat="1" ht="15.75" customHeight="1" x14ac:dyDescent="0.25"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spans="7:32" s="30" customFormat="1" ht="15.75" customHeight="1" x14ac:dyDescent="0.25"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spans="7:32" s="30" customFormat="1" ht="15.75" customHeight="1" x14ac:dyDescent="0.25"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spans="7:32" s="30" customFormat="1" ht="15.75" customHeight="1" x14ac:dyDescent="0.25"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spans="7:32" s="30" customFormat="1" ht="15.75" customHeight="1" x14ac:dyDescent="0.25"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spans="7:32" s="30" customFormat="1" ht="15.75" customHeight="1" x14ac:dyDescent="0.25"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spans="7:32" s="30" customFormat="1" ht="15.75" customHeight="1" x14ac:dyDescent="0.25"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spans="7:32" s="30" customFormat="1" ht="15.75" customHeight="1" x14ac:dyDescent="0.25"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spans="7:32" s="30" customFormat="1" ht="15.75" customHeight="1" x14ac:dyDescent="0.25"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spans="7:32" s="30" customFormat="1" ht="15.75" customHeight="1" x14ac:dyDescent="0.25"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spans="7:32" s="30" customFormat="1" ht="15.75" customHeight="1" x14ac:dyDescent="0.25"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spans="7:32" s="30" customFormat="1" ht="15.75" customHeight="1" x14ac:dyDescent="0.25"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spans="7:32" s="30" customFormat="1" ht="15.75" customHeight="1" x14ac:dyDescent="0.25"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spans="7:32" s="30" customFormat="1" ht="15.75" customHeight="1" x14ac:dyDescent="0.25"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spans="7:32" s="30" customFormat="1" ht="15.75" customHeight="1" x14ac:dyDescent="0.25"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spans="7:32" s="30" customFormat="1" ht="15.75" customHeight="1" x14ac:dyDescent="0.25"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spans="7:32" s="30" customFormat="1" ht="15.75" customHeight="1" x14ac:dyDescent="0.25"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spans="7:32" s="30" customFormat="1" ht="15.75" customHeight="1" x14ac:dyDescent="0.25"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spans="7:32" s="30" customFormat="1" ht="15.75" customHeight="1" x14ac:dyDescent="0.25"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spans="7:32" s="30" customFormat="1" ht="15.75" customHeight="1" x14ac:dyDescent="0.25"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spans="7:32" s="30" customFormat="1" ht="15.75" customHeight="1" x14ac:dyDescent="0.25"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spans="7:32" s="30" customFormat="1" ht="15.75" customHeight="1" x14ac:dyDescent="0.25"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spans="7:32" s="30" customFormat="1" ht="15.75" customHeight="1" x14ac:dyDescent="0.25"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spans="7:32" s="30" customFormat="1" ht="15.75" customHeight="1" x14ac:dyDescent="0.25"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spans="7:32" s="30" customFormat="1" ht="15.75" customHeight="1" x14ac:dyDescent="0.25"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spans="7:32" s="30" customFormat="1" ht="15.75" customHeight="1" x14ac:dyDescent="0.25"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spans="7:32" s="30" customFormat="1" ht="15.75" customHeight="1" x14ac:dyDescent="0.25"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spans="7:32" s="30" customFormat="1" ht="15.75" customHeight="1" x14ac:dyDescent="0.25"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spans="7:32" s="30" customFormat="1" ht="15.75" customHeight="1" x14ac:dyDescent="0.25"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spans="7:32" s="30" customFormat="1" ht="15.75" customHeight="1" x14ac:dyDescent="0.25"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spans="7:32" s="30" customFormat="1" ht="15.75" customHeight="1" x14ac:dyDescent="0.25"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spans="7:32" s="30" customFormat="1" ht="15.75" customHeight="1" x14ac:dyDescent="0.25"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spans="7:32" s="30" customFormat="1" ht="15.75" customHeight="1" x14ac:dyDescent="0.25"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spans="7:32" s="30" customFormat="1" ht="15.75" customHeight="1" x14ac:dyDescent="0.25"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spans="7:32" s="30" customFormat="1" ht="15.75" customHeight="1" x14ac:dyDescent="0.25"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spans="7:32" s="30" customFormat="1" ht="15.75" customHeight="1" x14ac:dyDescent="0.25"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spans="7:32" s="30" customFormat="1" ht="15.75" customHeight="1" x14ac:dyDescent="0.25"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spans="7:32" s="30" customFormat="1" ht="15.75" customHeight="1" x14ac:dyDescent="0.25"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spans="7:32" s="30" customFormat="1" ht="15.75" customHeight="1" x14ac:dyDescent="0.25"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spans="7:32" s="30" customFormat="1" ht="15.75" customHeight="1" x14ac:dyDescent="0.25"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spans="7:32" s="30" customFormat="1" ht="15.75" customHeight="1" x14ac:dyDescent="0.25"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spans="7:32" s="30" customFormat="1" ht="15.75" customHeight="1" x14ac:dyDescent="0.25"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spans="7:32" s="30" customFormat="1" ht="15.75" customHeight="1" x14ac:dyDescent="0.25"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spans="7:32" s="30" customFormat="1" ht="15.75" customHeight="1" x14ac:dyDescent="0.25"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spans="7:32" s="30" customFormat="1" ht="15.75" customHeight="1" x14ac:dyDescent="0.25"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spans="7:32" s="30" customFormat="1" ht="15.75" customHeight="1" x14ac:dyDescent="0.25"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spans="7:32" s="30" customFormat="1" ht="15.75" customHeight="1" x14ac:dyDescent="0.25"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spans="7:32" s="30" customFormat="1" ht="15.75" customHeight="1" x14ac:dyDescent="0.25"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spans="7:32" s="30" customFormat="1" ht="15.75" customHeight="1" x14ac:dyDescent="0.25"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spans="7:32" s="30" customFormat="1" ht="15.75" customHeight="1" x14ac:dyDescent="0.25"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spans="7:32" s="30" customFormat="1" ht="15.75" customHeight="1" x14ac:dyDescent="0.25"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spans="7:32" s="30" customFormat="1" ht="15.75" customHeight="1" x14ac:dyDescent="0.25"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spans="7:32" s="30" customFormat="1" ht="15.75" customHeight="1" x14ac:dyDescent="0.25"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spans="7:32" s="30" customFormat="1" ht="15.75" customHeight="1" x14ac:dyDescent="0.25"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spans="7:32" s="30" customFormat="1" ht="15.75" customHeight="1" x14ac:dyDescent="0.25"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spans="7:32" s="30" customFormat="1" ht="15.75" customHeight="1" x14ac:dyDescent="0.25"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spans="7:32" s="30" customFormat="1" ht="15.75" customHeight="1" x14ac:dyDescent="0.25"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spans="7:32" s="30" customFormat="1" ht="15.75" customHeight="1" x14ac:dyDescent="0.25"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spans="7:32" s="30" customFormat="1" ht="15.75" customHeight="1" x14ac:dyDescent="0.25"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spans="7:32" s="30" customFormat="1" ht="15.75" customHeight="1" x14ac:dyDescent="0.25"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spans="7:32" s="30" customFormat="1" ht="15.75" customHeight="1" x14ac:dyDescent="0.25"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spans="7:32" s="30" customFormat="1" ht="15.75" customHeight="1" x14ac:dyDescent="0.25"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spans="7:32" s="30" customFormat="1" ht="15.75" customHeight="1" x14ac:dyDescent="0.25"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spans="7:32" s="30" customFormat="1" ht="15.75" customHeight="1" x14ac:dyDescent="0.25"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spans="7:32" s="30" customFormat="1" ht="15.75" customHeight="1" x14ac:dyDescent="0.25"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spans="7:32" s="30" customFormat="1" ht="15.75" customHeight="1" x14ac:dyDescent="0.25"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spans="7:32" s="30" customFormat="1" ht="15.75" customHeight="1" x14ac:dyDescent="0.25"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spans="7:32" s="30" customFormat="1" ht="15.75" customHeight="1" x14ac:dyDescent="0.25"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spans="7:32" s="30" customFormat="1" ht="15.75" customHeight="1" x14ac:dyDescent="0.25"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spans="7:32" s="30" customFormat="1" ht="15.75" customHeight="1" x14ac:dyDescent="0.25"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spans="7:32" s="30" customFormat="1" ht="15.75" customHeight="1" x14ac:dyDescent="0.25"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spans="7:32" s="30" customFormat="1" ht="15.75" customHeight="1" x14ac:dyDescent="0.25"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spans="7:32" s="30" customFormat="1" ht="15.75" customHeight="1" x14ac:dyDescent="0.25"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spans="7:32" s="30" customFormat="1" ht="15.75" customHeight="1" x14ac:dyDescent="0.25"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spans="7:32" s="30" customFormat="1" ht="15.75" customHeight="1" x14ac:dyDescent="0.25"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spans="7:32" s="30" customFormat="1" ht="15.75" customHeight="1" x14ac:dyDescent="0.25"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spans="7:32" s="30" customFormat="1" ht="15.75" customHeight="1" x14ac:dyDescent="0.25"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spans="7:32" s="30" customFormat="1" ht="15.75" customHeight="1" x14ac:dyDescent="0.25"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spans="7:32" s="30" customFormat="1" ht="15.75" customHeight="1" x14ac:dyDescent="0.25"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spans="7:32" s="30" customFormat="1" ht="15.75" customHeight="1" x14ac:dyDescent="0.25"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spans="7:32" s="30" customFormat="1" ht="15.75" customHeight="1" x14ac:dyDescent="0.25"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spans="7:32" s="30" customFormat="1" ht="15.75" customHeight="1" x14ac:dyDescent="0.25"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  <row r="400" spans="7:32" s="30" customFormat="1" ht="15.75" customHeight="1" x14ac:dyDescent="0.25"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</row>
    <row r="401" spans="7:32" s="30" customFormat="1" ht="15.75" customHeight="1" x14ac:dyDescent="0.25"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</row>
    <row r="402" spans="7:32" s="30" customFormat="1" ht="15.75" customHeight="1" x14ac:dyDescent="0.25"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</row>
    <row r="403" spans="7:32" s="30" customFormat="1" ht="15.75" customHeight="1" x14ac:dyDescent="0.25"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</row>
    <row r="404" spans="7:32" s="30" customFormat="1" ht="15.75" customHeight="1" x14ac:dyDescent="0.25"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</row>
    <row r="405" spans="7:32" s="30" customFormat="1" ht="15.75" customHeight="1" x14ac:dyDescent="0.25"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</row>
    <row r="406" spans="7:32" s="30" customFormat="1" ht="15.75" customHeight="1" x14ac:dyDescent="0.25"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</row>
    <row r="407" spans="7:32" s="30" customFormat="1" ht="15.75" customHeight="1" x14ac:dyDescent="0.25"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</row>
    <row r="408" spans="7:32" s="30" customFormat="1" ht="15.75" customHeight="1" x14ac:dyDescent="0.25"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</row>
    <row r="409" spans="7:32" s="30" customFormat="1" ht="15.75" customHeight="1" x14ac:dyDescent="0.25"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</row>
    <row r="410" spans="7:32" s="30" customFormat="1" ht="15.75" customHeight="1" x14ac:dyDescent="0.25"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</row>
    <row r="411" spans="7:32" s="30" customFormat="1" ht="15.75" customHeight="1" x14ac:dyDescent="0.25"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</row>
    <row r="412" spans="7:32" s="30" customFormat="1" ht="15.75" customHeight="1" x14ac:dyDescent="0.25"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</row>
    <row r="413" spans="7:32" s="30" customFormat="1" ht="15.75" customHeight="1" x14ac:dyDescent="0.25"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</row>
    <row r="414" spans="7:32" s="30" customFormat="1" ht="15.75" customHeight="1" x14ac:dyDescent="0.25"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</row>
    <row r="415" spans="7:32" s="30" customFormat="1" ht="15.75" customHeight="1" x14ac:dyDescent="0.25"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</row>
    <row r="416" spans="7:32" s="30" customFormat="1" ht="15.75" customHeight="1" x14ac:dyDescent="0.25"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</row>
    <row r="417" spans="7:32" s="30" customFormat="1" ht="15.75" customHeight="1" x14ac:dyDescent="0.25"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</row>
    <row r="418" spans="7:32" s="30" customFormat="1" ht="15.75" customHeight="1" x14ac:dyDescent="0.25"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</row>
    <row r="419" spans="7:32" s="30" customFormat="1" ht="15.75" customHeight="1" x14ac:dyDescent="0.25"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</row>
    <row r="420" spans="7:32" s="30" customFormat="1" ht="15.75" customHeight="1" x14ac:dyDescent="0.25"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</row>
    <row r="421" spans="7:32" s="30" customFormat="1" ht="15.75" customHeight="1" x14ac:dyDescent="0.25"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</row>
    <row r="422" spans="7:32" s="30" customFormat="1" ht="15.75" customHeight="1" x14ac:dyDescent="0.25"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</row>
    <row r="423" spans="7:32" s="30" customFormat="1" ht="15.75" customHeight="1" x14ac:dyDescent="0.25"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</row>
    <row r="424" spans="7:32" s="30" customFormat="1" ht="15.75" customHeight="1" x14ac:dyDescent="0.25"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</row>
    <row r="425" spans="7:32" s="30" customFormat="1" ht="15.75" customHeight="1" x14ac:dyDescent="0.25"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</row>
    <row r="426" spans="7:32" s="30" customFormat="1" ht="15.75" customHeight="1" x14ac:dyDescent="0.25"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</row>
    <row r="427" spans="7:32" s="30" customFormat="1" ht="15.75" customHeight="1" x14ac:dyDescent="0.25"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</row>
    <row r="428" spans="7:32" s="30" customFormat="1" ht="15.75" customHeight="1" x14ac:dyDescent="0.25"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</row>
    <row r="429" spans="7:32" s="30" customFormat="1" ht="15.75" customHeight="1" x14ac:dyDescent="0.25"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</row>
    <row r="430" spans="7:32" s="30" customFormat="1" ht="15.75" customHeight="1" x14ac:dyDescent="0.25"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</row>
    <row r="431" spans="7:32" s="30" customFormat="1" ht="15.75" customHeight="1" x14ac:dyDescent="0.25"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</row>
    <row r="432" spans="7:32" s="30" customFormat="1" ht="15.75" customHeight="1" x14ac:dyDescent="0.25"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</row>
    <row r="433" spans="7:32" s="30" customFormat="1" ht="15.75" customHeight="1" x14ac:dyDescent="0.25"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</row>
    <row r="434" spans="7:32" s="30" customFormat="1" ht="15.75" customHeight="1" x14ac:dyDescent="0.25"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</row>
    <row r="435" spans="7:32" s="30" customFormat="1" ht="15.75" customHeight="1" x14ac:dyDescent="0.25"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</row>
    <row r="436" spans="7:32" s="30" customFormat="1" ht="15.75" customHeight="1" x14ac:dyDescent="0.25"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</row>
    <row r="437" spans="7:32" s="30" customFormat="1" ht="15.75" customHeight="1" x14ac:dyDescent="0.25"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</row>
    <row r="438" spans="7:32" s="30" customFormat="1" ht="15.75" customHeight="1" x14ac:dyDescent="0.25"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</row>
    <row r="439" spans="7:32" s="30" customFormat="1" ht="15.75" customHeight="1" x14ac:dyDescent="0.25"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</row>
    <row r="440" spans="7:32" s="30" customFormat="1" ht="15.75" customHeight="1" x14ac:dyDescent="0.25"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</row>
    <row r="441" spans="7:32" s="30" customFormat="1" ht="15.75" customHeight="1" x14ac:dyDescent="0.25"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</row>
    <row r="442" spans="7:32" s="30" customFormat="1" ht="15.75" customHeight="1" x14ac:dyDescent="0.25"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</row>
    <row r="443" spans="7:32" s="30" customFormat="1" ht="15.75" customHeight="1" x14ac:dyDescent="0.25"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</row>
    <row r="444" spans="7:32" s="30" customFormat="1" ht="15.75" customHeight="1" x14ac:dyDescent="0.25"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</row>
    <row r="445" spans="7:32" s="30" customFormat="1" ht="15.75" customHeight="1" x14ac:dyDescent="0.25"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</row>
    <row r="446" spans="7:32" s="30" customFormat="1" ht="15.75" customHeight="1" x14ac:dyDescent="0.25"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</row>
    <row r="447" spans="7:32" s="30" customFormat="1" ht="15.75" customHeight="1" x14ac:dyDescent="0.25"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</row>
    <row r="448" spans="7:32" s="30" customFormat="1" ht="15.75" customHeight="1" x14ac:dyDescent="0.25"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</row>
    <row r="449" spans="7:32" s="30" customFormat="1" ht="15.75" customHeight="1" x14ac:dyDescent="0.25"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</row>
    <row r="450" spans="7:32" s="30" customFormat="1" ht="15.75" customHeight="1" x14ac:dyDescent="0.25"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</row>
    <row r="451" spans="7:32" s="30" customFormat="1" ht="15.75" customHeight="1" x14ac:dyDescent="0.25"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</row>
    <row r="452" spans="7:32" s="30" customFormat="1" ht="15.75" customHeight="1" x14ac:dyDescent="0.25"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</row>
    <row r="453" spans="7:32" s="30" customFormat="1" ht="15.75" customHeight="1" x14ac:dyDescent="0.25"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</row>
    <row r="454" spans="7:32" s="30" customFormat="1" ht="15.75" customHeight="1" x14ac:dyDescent="0.25"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</row>
    <row r="455" spans="7:32" s="30" customFormat="1" ht="15.75" customHeight="1" x14ac:dyDescent="0.25"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</row>
    <row r="456" spans="7:32" s="30" customFormat="1" ht="15.75" customHeight="1" x14ac:dyDescent="0.25"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</row>
    <row r="457" spans="7:32" s="30" customFormat="1" ht="15.75" customHeight="1" x14ac:dyDescent="0.25"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</row>
    <row r="458" spans="7:32" s="30" customFormat="1" ht="15.75" customHeight="1" x14ac:dyDescent="0.25"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</row>
    <row r="459" spans="7:32" s="30" customFormat="1" ht="15.75" customHeight="1" x14ac:dyDescent="0.25"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</row>
    <row r="460" spans="7:32" s="30" customFormat="1" ht="15.75" customHeight="1" x14ac:dyDescent="0.25"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</row>
    <row r="461" spans="7:32" s="30" customFormat="1" ht="15.75" customHeight="1" x14ac:dyDescent="0.25"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</row>
    <row r="462" spans="7:32" s="30" customFormat="1" ht="15.75" customHeight="1" x14ac:dyDescent="0.25"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</row>
    <row r="463" spans="7:32" s="30" customFormat="1" ht="15.75" customHeight="1" x14ac:dyDescent="0.25"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</row>
    <row r="464" spans="7:32" s="30" customFormat="1" ht="15.75" customHeight="1" x14ac:dyDescent="0.25"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</row>
    <row r="465" spans="7:32" s="30" customFormat="1" ht="15.75" customHeight="1" x14ac:dyDescent="0.25"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</row>
    <row r="466" spans="7:32" s="30" customFormat="1" ht="15.75" customHeight="1" x14ac:dyDescent="0.25"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</row>
    <row r="467" spans="7:32" s="30" customFormat="1" ht="15.75" customHeight="1" x14ac:dyDescent="0.25"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</row>
    <row r="468" spans="7:32" s="30" customFormat="1" ht="15.75" customHeight="1" x14ac:dyDescent="0.25"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</row>
    <row r="469" spans="7:32" s="30" customFormat="1" ht="15.75" customHeight="1" x14ac:dyDescent="0.25"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</row>
    <row r="470" spans="7:32" s="30" customFormat="1" ht="15.75" customHeight="1" x14ac:dyDescent="0.25"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</row>
    <row r="471" spans="7:32" s="30" customFormat="1" ht="15.75" customHeight="1" x14ac:dyDescent="0.25"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</row>
    <row r="472" spans="7:32" s="30" customFormat="1" ht="15.75" customHeight="1" x14ac:dyDescent="0.25"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</row>
    <row r="473" spans="7:32" s="30" customFormat="1" ht="15.75" customHeight="1" x14ac:dyDescent="0.25"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</row>
    <row r="474" spans="7:32" s="30" customFormat="1" ht="15.75" customHeight="1" x14ac:dyDescent="0.25"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</row>
    <row r="475" spans="7:32" s="30" customFormat="1" ht="15.75" customHeight="1" x14ac:dyDescent="0.25"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</row>
    <row r="476" spans="7:32" s="30" customFormat="1" ht="15.75" customHeight="1" x14ac:dyDescent="0.25"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</row>
    <row r="477" spans="7:32" s="30" customFormat="1" ht="15.75" customHeight="1" x14ac:dyDescent="0.25"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</row>
    <row r="478" spans="7:32" s="30" customFormat="1" ht="15.75" customHeight="1" x14ac:dyDescent="0.25"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</row>
    <row r="479" spans="7:32" s="30" customFormat="1" ht="15.75" customHeight="1" x14ac:dyDescent="0.25"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</row>
    <row r="480" spans="7:32" s="30" customFormat="1" ht="15.75" customHeight="1" x14ac:dyDescent="0.25"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</row>
    <row r="481" spans="7:32" s="30" customFormat="1" ht="15.75" customHeight="1" x14ac:dyDescent="0.25"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</row>
    <row r="482" spans="7:32" s="30" customFormat="1" ht="15.75" customHeight="1" x14ac:dyDescent="0.25"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</row>
    <row r="483" spans="7:32" s="30" customFormat="1" ht="15.75" customHeight="1" x14ac:dyDescent="0.25"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</row>
    <row r="484" spans="7:32" s="30" customFormat="1" ht="15.75" customHeight="1" x14ac:dyDescent="0.25"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</row>
    <row r="485" spans="7:32" s="30" customFormat="1" ht="15.75" customHeight="1" x14ac:dyDescent="0.25"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</row>
    <row r="486" spans="7:32" s="30" customFormat="1" ht="15.75" customHeight="1" x14ac:dyDescent="0.25"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</row>
    <row r="487" spans="7:32" s="30" customFormat="1" ht="15.75" customHeight="1" x14ac:dyDescent="0.25"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</row>
    <row r="488" spans="7:32" s="30" customFormat="1" ht="15.75" customHeight="1" x14ac:dyDescent="0.25"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</row>
    <row r="489" spans="7:32" s="30" customFormat="1" ht="15.75" customHeight="1" x14ac:dyDescent="0.25"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</row>
    <row r="490" spans="7:32" s="30" customFormat="1" ht="15.75" customHeight="1" x14ac:dyDescent="0.25"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</row>
    <row r="491" spans="7:32" s="30" customFormat="1" ht="15.75" customHeight="1" x14ac:dyDescent="0.25"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</row>
    <row r="492" spans="7:32" s="30" customFormat="1" ht="15.75" customHeight="1" x14ac:dyDescent="0.25"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</row>
    <row r="493" spans="7:32" s="30" customFormat="1" ht="15.75" customHeight="1" x14ac:dyDescent="0.25"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</row>
    <row r="494" spans="7:32" s="30" customFormat="1" ht="15.75" customHeight="1" x14ac:dyDescent="0.25"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</row>
    <row r="495" spans="7:32" s="30" customFormat="1" ht="15.75" customHeight="1" x14ac:dyDescent="0.25"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</row>
    <row r="496" spans="7:32" s="30" customFormat="1" ht="15.75" customHeight="1" x14ac:dyDescent="0.25"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</row>
    <row r="497" spans="7:32" s="30" customFormat="1" ht="15.75" customHeight="1" x14ac:dyDescent="0.25"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</row>
    <row r="498" spans="7:32" s="30" customFormat="1" ht="15.75" customHeight="1" x14ac:dyDescent="0.25"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</row>
    <row r="499" spans="7:32" s="30" customFormat="1" ht="15.75" customHeight="1" x14ac:dyDescent="0.25"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</row>
    <row r="500" spans="7:32" s="30" customFormat="1" ht="15.75" customHeight="1" x14ac:dyDescent="0.25"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</row>
    <row r="501" spans="7:32" s="30" customFormat="1" ht="15.75" customHeight="1" x14ac:dyDescent="0.25"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</row>
    <row r="502" spans="7:32" s="30" customFormat="1" ht="15.75" customHeight="1" x14ac:dyDescent="0.25"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</row>
    <row r="503" spans="7:32" s="30" customFormat="1" ht="15.75" customHeight="1" x14ac:dyDescent="0.25"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</row>
    <row r="504" spans="7:32" s="30" customFormat="1" ht="15.75" customHeight="1" x14ac:dyDescent="0.25"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</row>
    <row r="505" spans="7:32" s="30" customFormat="1" ht="15.75" customHeight="1" x14ac:dyDescent="0.25"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</row>
    <row r="506" spans="7:32" s="30" customFormat="1" ht="15.75" customHeight="1" x14ac:dyDescent="0.25"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</row>
    <row r="507" spans="7:32" s="30" customFormat="1" ht="15.75" customHeight="1" x14ac:dyDescent="0.25"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</row>
    <row r="508" spans="7:32" s="30" customFormat="1" ht="15.75" customHeight="1" x14ac:dyDescent="0.25"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</row>
    <row r="509" spans="7:32" s="30" customFormat="1" ht="15.75" customHeight="1" x14ac:dyDescent="0.25"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</row>
    <row r="510" spans="7:32" s="30" customFormat="1" ht="15.75" customHeight="1" x14ac:dyDescent="0.25"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</row>
    <row r="511" spans="7:32" s="30" customFormat="1" ht="15.75" customHeight="1" x14ac:dyDescent="0.25"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</row>
    <row r="512" spans="7:32" s="30" customFormat="1" ht="15.75" customHeight="1" x14ac:dyDescent="0.25"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</row>
    <row r="513" spans="7:32" s="30" customFormat="1" ht="15.75" customHeight="1" x14ac:dyDescent="0.25"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</row>
    <row r="514" spans="7:32" s="30" customFormat="1" ht="15.75" customHeight="1" x14ac:dyDescent="0.25"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</row>
    <row r="515" spans="7:32" s="30" customFormat="1" ht="15.75" customHeight="1" x14ac:dyDescent="0.25"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</row>
    <row r="516" spans="7:32" s="30" customFormat="1" ht="15.75" customHeight="1" x14ac:dyDescent="0.25"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</row>
    <row r="517" spans="7:32" s="30" customFormat="1" ht="15.75" customHeight="1" x14ac:dyDescent="0.25"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</row>
    <row r="518" spans="7:32" s="30" customFormat="1" ht="15.75" customHeight="1" x14ac:dyDescent="0.25"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</row>
    <row r="519" spans="7:32" s="30" customFormat="1" ht="15.75" customHeight="1" x14ac:dyDescent="0.25"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</row>
    <row r="520" spans="7:32" s="30" customFormat="1" ht="15.75" customHeight="1" x14ac:dyDescent="0.25"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</row>
    <row r="521" spans="7:32" s="30" customFormat="1" ht="15.75" customHeight="1" x14ac:dyDescent="0.25"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</row>
    <row r="522" spans="7:32" s="30" customFormat="1" ht="15.75" customHeight="1" x14ac:dyDescent="0.25"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</row>
    <row r="523" spans="7:32" s="30" customFormat="1" ht="15.75" customHeight="1" x14ac:dyDescent="0.25"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</row>
    <row r="524" spans="7:32" s="30" customFormat="1" ht="15.75" customHeight="1" x14ac:dyDescent="0.25"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</row>
    <row r="525" spans="7:32" s="30" customFormat="1" ht="15.75" customHeight="1" x14ac:dyDescent="0.25"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</row>
    <row r="526" spans="7:32" s="30" customFormat="1" ht="15.75" customHeight="1" x14ac:dyDescent="0.25"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</row>
    <row r="527" spans="7:32" s="30" customFormat="1" ht="15.75" customHeight="1" x14ac:dyDescent="0.25"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</row>
    <row r="528" spans="7:32" s="30" customFormat="1" ht="15.75" customHeight="1" x14ac:dyDescent="0.25"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</row>
    <row r="529" spans="7:32" s="30" customFormat="1" ht="15.75" customHeight="1" x14ac:dyDescent="0.25"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</row>
    <row r="530" spans="7:32" s="30" customFormat="1" ht="15.75" customHeight="1" x14ac:dyDescent="0.25"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</row>
    <row r="531" spans="7:32" s="30" customFormat="1" ht="15.75" customHeight="1" x14ac:dyDescent="0.25"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</row>
    <row r="532" spans="7:32" s="30" customFormat="1" ht="15.75" customHeight="1" x14ac:dyDescent="0.25"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</row>
    <row r="533" spans="7:32" s="30" customFormat="1" ht="15.75" customHeight="1" x14ac:dyDescent="0.25"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</row>
    <row r="534" spans="7:32" s="30" customFormat="1" ht="15.75" customHeight="1" x14ac:dyDescent="0.25"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</row>
    <row r="535" spans="7:32" s="30" customFormat="1" ht="15.75" customHeight="1" x14ac:dyDescent="0.25"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</row>
    <row r="536" spans="7:32" s="30" customFormat="1" ht="15.75" customHeight="1" x14ac:dyDescent="0.25"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</row>
    <row r="537" spans="7:32" s="30" customFormat="1" ht="15.75" customHeight="1" x14ac:dyDescent="0.25"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</row>
    <row r="538" spans="7:32" s="30" customFormat="1" ht="15.75" customHeight="1" x14ac:dyDescent="0.25"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</row>
    <row r="539" spans="7:32" s="30" customFormat="1" ht="15.75" customHeight="1" x14ac:dyDescent="0.25"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</row>
    <row r="540" spans="7:32" s="30" customFormat="1" ht="15.75" customHeight="1" x14ac:dyDescent="0.25"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</row>
    <row r="541" spans="7:32" s="30" customFormat="1" ht="15.75" customHeight="1" x14ac:dyDescent="0.25"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</row>
    <row r="542" spans="7:32" s="30" customFormat="1" ht="15.75" customHeight="1" x14ac:dyDescent="0.25"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</row>
    <row r="543" spans="7:32" s="30" customFormat="1" ht="15.75" customHeight="1" x14ac:dyDescent="0.25"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</row>
    <row r="544" spans="7:32" s="30" customFormat="1" ht="15.75" customHeight="1" x14ac:dyDescent="0.25"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</row>
    <row r="545" spans="7:32" s="30" customFormat="1" ht="15.75" customHeight="1" x14ac:dyDescent="0.25"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</row>
    <row r="546" spans="7:32" s="30" customFormat="1" ht="15.75" customHeight="1" x14ac:dyDescent="0.25"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</row>
    <row r="547" spans="7:32" s="30" customFormat="1" ht="15.75" customHeight="1" x14ac:dyDescent="0.25"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</row>
    <row r="548" spans="7:32" s="30" customFormat="1" ht="15.75" customHeight="1" x14ac:dyDescent="0.25"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</row>
    <row r="549" spans="7:32" s="30" customFormat="1" ht="15.75" customHeight="1" x14ac:dyDescent="0.25"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</row>
    <row r="550" spans="7:32" s="30" customFormat="1" ht="15.75" customHeight="1" x14ac:dyDescent="0.25"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</row>
    <row r="551" spans="7:32" s="30" customFormat="1" ht="15.75" customHeight="1" x14ac:dyDescent="0.25"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</row>
    <row r="552" spans="7:32" s="30" customFormat="1" ht="15.75" customHeight="1" x14ac:dyDescent="0.25"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</row>
    <row r="553" spans="7:32" s="30" customFormat="1" ht="15.75" customHeight="1" x14ac:dyDescent="0.25"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</row>
    <row r="554" spans="7:32" s="30" customFormat="1" ht="15.75" customHeight="1" x14ac:dyDescent="0.25"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</row>
    <row r="555" spans="7:32" s="30" customFormat="1" ht="15.75" customHeight="1" x14ac:dyDescent="0.25"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</row>
    <row r="556" spans="7:32" s="30" customFormat="1" ht="15.75" customHeight="1" x14ac:dyDescent="0.25"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</row>
    <row r="557" spans="7:32" s="30" customFormat="1" ht="15.75" customHeight="1" x14ac:dyDescent="0.25"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</row>
    <row r="558" spans="7:32" s="30" customFormat="1" ht="15.75" customHeight="1" x14ac:dyDescent="0.25"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</row>
    <row r="559" spans="7:32" s="30" customFormat="1" ht="15.75" customHeight="1" x14ac:dyDescent="0.25"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</row>
    <row r="560" spans="7:32" s="30" customFormat="1" ht="15.75" customHeight="1" x14ac:dyDescent="0.25"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</row>
    <row r="561" spans="7:32" s="30" customFormat="1" ht="15.75" customHeight="1" x14ac:dyDescent="0.25"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</row>
    <row r="562" spans="7:32" s="30" customFormat="1" ht="15.75" customHeight="1" x14ac:dyDescent="0.25"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</row>
    <row r="563" spans="7:32" s="30" customFormat="1" ht="15.75" customHeight="1" x14ac:dyDescent="0.25"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</row>
    <row r="564" spans="7:32" s="30" customFormat="1" ht="15.75" customHeight="1" x14ac:dyDescent="0.25"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</row>
    <row r="565" spans="7:32" s="30" customFormat="1" ht="15.75" customHeight="1" x14ac:dyDescent="0.25"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</row>
    <row r="566" spans="7:32" s="30" customFormat="1" ht="15.75" customHeight="1" x14ac:dyDescent="0.25"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</row>
    <row r="567" spans="7:32" s="30" customFormat="1" ht="15.75" customHeight="1" x14ac:dyDescent="0.25"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</row>
    <row r="568" spans="7:32" s="30" customFormat="1" ht="15.75" customHeight="1" x14ac:dyDescent="0.25"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</row>
    <row r="569" spans="7:32" s="30" customFormat="1" ht="15.75" customHeight="1" x14ac:dyDescent="0.25"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</row>
    <row r="570" spans="7:32" s="30" customFormat="1" ht="15.75" customHeight="1" x14ac:dyDescent="0.25"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</row>
    <row r="571" spans="7:32" s="30" customFormat="1" ht="15.75" customHeight="1" x14ac:dyDescent="0.25"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</row>
    <row r="572" spans="7:32" s="30" customFormat="1" ht="15.75" customHeight="1" x14ac:dyDescent="0.25"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</row>
    <row r="573" spans="7:32" s="30" customFormat="1" ht="15.75" customHeight="1" x14ac:dyDescent="0.25"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</row>
    <row r="574" spans="7:32" s="30" customFormat="1" ht="15.75" customHeight="1" x14ac:dyDescent="0.25"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</row>
    <row r="575" spans="7:32" s="30" customFormat="1" ht="15.75" customHeight="1" x14ac:dyDescent="0.25"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</row>
    <row r="576" spans="7:32" s="30" customFormat="1" ht="15.75" customHeight="1" x14ac:dyDescent="0.25"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</row>
    <row r="577" spans="7:32" s="30" customFormat="1" ht="15.75" customHeight="1" x14ac:dyDescent="0.25"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</row>
    <row r="578" spans="7:32" s="30" customFormat="1" ht="15.75" customHeight="1" x14ac:dyDescent="0.25"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</row>
    <row r="579" spans="7:32" s="30" customFormat="1" ht="15.75" customHeight="1" x14ac:dyDescent="0.25"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</row>
    <row r="580" spans="7:32" s="30" customFormat="1" ht="15.75" customHeight="1" x14ac:dyDescent="0.25"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</row>
    <row r="581" spans="7:32" s="30" customFormat="1" ht="15.75" customHeight="1" x14ac:dyDescent="0.25"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</row>
    <row r="582" spans="7:32" s="30" customFormat="1" ht="15.75" customHeight="1" x14ac:dyDescent="0.25"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</row>
    <row r="583" spans="7:32" s="30" customFormat="1" ht="15.75" customHeight="1" x14ac:dyDescent="0.25"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</row>
    <row r="584" spans="7:32" s="30" customFormat="1" ht="15.75" customHeight="1" x14ac:dyDescent="0.25"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</row>
    <row r="585" spans="7:32" s="30" customFormat="1" ht="15.75" customHeight="1" x14ac:dyDescent="0.25"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</row>
    <row r="586" spans="7:32" s="30" customFormat="1" ht="15.75" customHeight="1" x14ac:dyDescent="0.25"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</row>
    <row r="587" spans="7:32" s="30" customFormat="1" ht="15.75" customHeight="1" x14ac:dyDescent="0.25"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</row>
    <row r="588" spans="7:32" s="30" customFormat="1" ht="15.75" customHeight="1" x14ac:dyDescent="0.25"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</row>
    <row r="589" spans="7:32" s="30" customFormat="1" ht="15.75" customHeight="1" x14ac:dyDescent="0.25"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</row>
    <row r="590" spans="7:32" s="30" customFormat="1" ht="15.75" customHeight="1" x14ac:dyDescent="0.25"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</row>
    <row r="591" spans="7:32" s="30" customFormat="1" ht="15.75" customHeight="1" x14ac:dyDescent="0.25"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</row>
    <row r="592" spans="7:32" s="30" customFormat="1" ht="15.75" customHeight="1" x14ac:dyDescent="0.25"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</row>
    <row r="593" spans="7:32" s="30" customFormat="1" ht="15.75" customHeight="1" x14ac:dyDescent="0.25"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</row>
    <row r="594" spans="7:32" s="30" customFormat="1" ht="15.75" customHeight="1" x14ac:dyDescent="0.25"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</row>
    <row r="595" spans="7:32" s="30" customFormat="1" ht="15.75" customHeight="1" x14ac:dyDescent="0.25"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</row>
    <row r="596" spans="7:32" s="30" customFormat="1" ht="15.75" customHeight="1" x14ac:dyDescent="0.25"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</row>
    <row r="597" spans="7:32" s="30" customFormat="1" ht="15.75" customHeight="1" x14ac:dyDescent="0.25"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</row>
    <row r="598" spans="7:32" s="30" customFormat="1" ht="15.75" customHeight="1" x14ac:dyDescent="0.25"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</row>
    <row r="599" spans="7:32" s="30" customFormat="1" ht="15.75" customHeight="1" x14ac:dyDescent="0.25"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</row>
    <row r="600" spans="7:32" s="30" customFormat="1" ht="15.75" customHeight="1" x14ac:dyDescent="0.25"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</row>
    <row r="601" spans="7:32" s="30" customFormat="1" ht="15.75" customHeight="1" x14ac:dyDescent="0.25"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</row>
    <row r="602" spans="7:32" s="30" customFormat="1" ht="15.75" customHeight="1" x14ac:dyDescent="0.25"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</row>
    <row r="603" spans="7:32" s="30" customFormat="1" ht="15.75" customHeight="1" x14ac:dyDescent="0.25"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</row>
    <row r="604" spans="7:32" s="30" customFormat="1" ht="15.75" customHeight="1" x14ac:dyDescent="0.25"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</row>
    <row r="605" spans="7:32" s="30" customFormat="1" ht="15.75" customHeight="1" x14ac:dyDescent="0.25"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</row>
    <row r="606" spans="7:32" s="30" customFormat="1" ht="15.75" customHeight="1" x14ac:dyDescent="0.25"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</row>
    <row r="607" spans="7:32" s="30" customFormat="1" ht="15.75" customHeight="1" x14ac:dyDescent="0.25"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</row>
    <row r="608" spans="7:32" s="30" customFormat="1" ht="15.75" customHeight="1" x14ac:dyDescent="0.25"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</row>
    <row r="609" spans="7:32" s="30" customFormat="1" ht="15.75" customHeight="1" x14ac:dyDescent="0.25"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</row>
    <row r="610" spans="7:32" s="30" customFormat="1" ht="15.75" customHeight="1" x14ac:dyDescent="0.25"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</row>
    <row r="611" spans="7:32" s="30" customFormat="1" ht="15.75" customHeight="1" x14ac:dyDescent="0.25"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</row>
    <row r="612" spans="7:32" s="30" customFormat="1" ht="15.75" customHeight="1" x14ac:dyDescent="0.25"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</row>
    <row r="613" spans="7:32" s="30" customFormat="1" ht="15.75" customHeight="1" x14ac:dyDescent="0.25"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</row>
    <row r="614" spans="7:32" s="30" customFormat="1" ht="15.75" customHeight="1" x14ac:dyDescent="0.25"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</row>
    <row r="615" spans="7:32" s="30" customFormat="1" ht="15.75" customHeight="1" x14ac:dyDescent="0.25"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</row>
    <row r="616" spans="7:32" s="30" customFormat="1" ht="15.75" customHeight="1" x14ac:dyDescent="0.25"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</row>
    <row r="617" spans="7:32" s="30" customFormat="1" ht="15.75" customHeight="1" x14ac:dyDescent="0.25"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</row>
    <row r="618" spans="7:32" s="30" customFormat="1" ht="15.75" customHeight="1" x14ac:dyDescent="0.25"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</row>
    <row r="619" spans="7:32" s="30" customFormat="1" ht="15.75" customHeight="1" x14ac:dyDescent="0.25"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</row>
    <row r="620" spans="7:32" s="30" customFormat="1" ht="15.75" customHeight="1" x14ac:dyDescent="0.25"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</row>
    <row r="621" spans="7:32" s="30" customFormat="1" ht="15.75" customHeight="1" x14ac:dyDescent="0.25"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</row>
    <row r="622" spans="7:32" s="30" customFormat="1" ht="15.75" customHeight="1" x14ac:dyDescent="0.25"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</row>
    <row r="623" spans="7:32" s="30" customFormat="1" ht="15.75" customHeight="1" x14ac:dyDescent="0.25"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</row>
    <row r="624" spans="7:32" s="30" customFormat="1" ht="15.75" customHeight="1" x14ac:dyDescent="0.25"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</row>
    <row r="625" spans="7:32" s="30" customFormat="1" ht="15.75" customHeight="1" x14ac:dyDescent="0.25"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</row>
    <row r="626" spans="7:32" s="30" customFormat="1" ht="15.75" customHeight="1" x14ac:dyDescent="0.25"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</row>
    <row r="627" spans="7:32" s="30" customFormat="1" ht="15.75" customHeight="1" x14ac:dyDescent="0.25"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</row>
    <row r="628" spans="7:32" s="30" customFormat="1" ht="15.75" customHeight="1" x14ac:dyDescent="0.25"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</row>
    <row r="629" spans="7:32" s="30" customFormat="1" ht="15.75" customHeight="1" x14ac:dyDescent="0.25"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</row>
    <row r="630" spans="7:32" s="30" customFormat="1" ht="15.75" customHeight="1" x14ac:dyDescent="0.25"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</row>
    <row r="631" spans="7:32" s="30" customFormat="1" ht="15.75" customHeight="1" x14ac:dyDescent="0.25"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</row>
    <row r="632" spans="7:32" s="30" customFormat="1" ht="15.75" customHeight="1" x14ac:dyDescent="0.25"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</row>
    <row r="633" spans="7:32" s="30" customFormat="1" ht="15.75" customHeight="1" x14ac:dyDescent="0.25"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</row>
    <row r="634" spans="7:32" s="30" customFormat="1" ht="15.75" customHeight="1" x14ac:dyDescent="0.25"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</row>
    <row r="635" spans="7:32" s="30" customFormat="1" ht="15.75" customHeight="1" x14ac:dyDescent="0.25"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</row>
    <row r="636" spans="7:32" s="30" customFormat="1" ht="15.75" customHeight="1" x14ac:dyDescent="0.25"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</row>
    <row r="637" spans="7:32" s="30" customFormat="1" ht="15.75" customHeight="1" x14ac:dyDescent="0.25"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</row>
    <row r="638" spans="7:32" s="30" customFormat="1" ht="15.75" customHeight="1" x14ac:dyDescent="0.25"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</row>
    <row r="639" spans="7:32" s="30" customFormat="1" ht="15.75" customHeight="1" x14ac:dyDescent="0.25"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</row>
    <row r="640" spans="7:32" s="30" customFormat="1" ht="15.75" customHeight="1" x14ac:dyDescent="0.25"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</row>
    <row r="641" spans="7:32" s="30" customFormat="1" ht="15.75" customHeight="1" x14ac:dyDescent="0.25"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</row>
    <row r="642" spans="7:32" s="30" customFormat="1" ht="15.75" customHeight="1" x14ac:dyDescent="0.25"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</row>
    <row r="643" spans="7:32" s="30" customFormat="1" ht="15.75" customHeight="1" x14ac:dyDescent="0.25"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</row>
    <row r="644" spans="7:32" s="30" customFormat="1" ht="15.75" customHeight="1" x14ac:dyDescent="0.25"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</row>
    <row r="645" spans="7:32" s="30" customFormat="1" ht="15.75" customHeight="1" x14ac:dyDescent="0.25"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</row>
    <row r="646" spans="7:32" s="30" customFormat="1" ht="15.75" customHeight="1" x14ac:dyDescent="0.25"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</row>
    <row r="647" spans="7:32" s="30" customFormat="1" ht="15.75" customHeight="1" x14ac:dyDescent="0.25"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</row>
    <row r="648" spans="7:32" s="30" customFormat="1" ht="15.75" customHeight="1" x14ac:dyDescent="0.25"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</row>
    <row r="649" spans="7:32" s="30" customFormat="1" ht="15.75" customHeight="1" x14ac:dyDescent="0.25"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</row>
    <row r="650" spans="7:32" s="30" customFormat="1" ht="15.75" customHeight="1" x14ac:dyDescent="0.25"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</row>
    <row r="651" spans="7:32" s="30" customFormat="1" ht="15.75" customHeight="1" x14ac:dyDescent="0.25"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</row>
    <row r="652" spans="7:32" s="30" customFormat="1" ht="15.75" customHeight="1" x14ac:dyDescent="0.25"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</row>
    <row r="653" spans="7:32" s="30" customFormat="1" ht="15.75" customHeight="1" x14ac:dyDescent="0.25"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</row>
    <row r="654" spans="7:32" s="30" customFormat="1" ht="15.75" customHeight="1" x14ac:dyDescent="0.25"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</row>
    <row r="655" spans="7:32" s="30" customFormat="1" ht="15.75" customHeight="1" x14ac:dyDescent="0.25"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</row>
    <row r="656" spans="7:32" s="30" customFormat="1" ht="15.75" customHeight="1" x14ac:dyDescent="0.25"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</row>
    <row r="657" spans="7:32" s="30" customFormat="1" ht="15.75" customHeight="1" x14ac:dyDescent="0.25"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</row>
    <row r="658" spans="7:32" s="30" customFormat="1" ht="15.75" customHeight="1" x14ac:dyDescent="0.25"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</row>
    <row r="659" spans="7:32" s="30" customFormat="1" ht="15.75" customHeight="1" x14ac:dyDescent="0.25"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</row>
    <row r="660" spans="7:32" s="30" customFormat="1" ht="15.75" customHeight="1" x14ac:dyDescent="0.25"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</row>
    <row r="661" spans="7:32" s="30" customFormat="1" ht="15.75" customHeight="1" x14ac:dyDescent="0.25"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</row>
    <row r="662" spans="7:32" s="30" customFormat="1" ht="15.75" customHeight="1" x14ac:dyDescent="0.25"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</row>
    <row r="663" spans="7:32" s="30" customFormat="1" ht="15.75" customHeight="1" x14ac:dyDescent="0.25"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</row>
    <row r="664" spans="7:32" s="30" customFormat="1" ht="15.75" customHeight="1" x14ac:dyDescent="0.25"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</row>
    <row r="665" spans="7:32" s="30" customFormat="1" ht="15.75" customHeight="1" x14ac:dyDescent="0.25"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</row>
    <row r="666" spans="7:32" s="30" customFormat="1" ht="15.75" customHeight="1" x14ac:dyDescent="0.25"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</row>
    <row r="667" spans="7:32" s="30" customFormat="1" ht="15.75" customHeight="1" x14ac:dyDescent="0.25"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</row>
    <row r="668" spans="7:32" s="30" customFormat="1" ht="15.75" customHeight="1" x14ac:dyDescent="0.25"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</row>
    <row r="669" spans="7:32" s="30" customFormat="1" ht="15.75" customHeight="1" x14ac:dyDescent="0.25"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</row>
    <row r="670" spans="7:32" s="30" customFormat="1" ht="15.75" customHeight="1" x14ac:dyDescent="0.25"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</row>
    <row r="671" spans="7:32" s="30" customFormat="1" ht="15.75" customHeight="1" x14ac:dyDescent="0.25"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</row>
    <row r="672" spans="7:32" s="30" customFormat="1" ht="15.75" customHeight="1" x14ac:dyDescent="0.25"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</row>
    <row r="673" spans="7:32" s="30" customFormat="1" ht="15.75" customHeight="1" x14ac:dyDescent="0.25"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</row>
    <row r="674" spans="7:32" s="30" customFormat="1" ht="15.75" customHeight="1" x14ac:dyDescent="0.25"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</row>
    <row r="675" spans="7:32" s="30" customFormat="1" ht="15.75" customHeight="1" x14ac:dyDescent="0.25"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</row>
    <row r="676" spans="7:32" s="30" customFormat="1" ht="15.75" customHeight="1" x14ac:dyDescent="0.25"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</row>
    <row r="677" spans="7:32" s="30" customFormat="1" ht="15.75" customHeight="1" x14ac:dyDescent="0.25"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</row>
    <row r="678" spans="7:32" s="30" customFormat="1" ht="15.75" customHeight="1" x14ac:dyDescent="0.25"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</row>
    <row r="679" spans="7:32" s="30" customFormat="1" ht="15.75" customHeight="1" x14ac:dyDescent="0.25"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</row>
    <row r="680" spans="7:32" s="30" customFormat="1" ht="15.75" customHeight="1" x14ac:dyDescent="0.25"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</row>
    <row r="681" spans="7:32" s="30" customFormat="1" ht="15.75" customHeight="1" x14ac:dyDescent="0.25"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</row>
    <row r="682" spans="7:32" s="30" customFormat="1" ht="15.75" customHeight="1" x14ac:dyDescent="0.25"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</row>
    <row r="683" spans="7:32" s="30" customFormat="1" ht="15.75" customHeight="1" x14ac:dyDescent="0.25"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</row>
    <row r="684" spans="7:32" s="30" customFormat="1" ht="15.75" customHeight="1" x14ac:dyDescent="0.25"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</row>
    <row r="685" spans="7:32" s="30" customFormat="1" ht="15.75" customHeight="1" x14ac:dyDescent="0.25"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</row>
    <row r="686" spans="7:32" s="30" customFormat="1" ht="15.75" customHeight="1" x14ac:dyDescent="0.25"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</row>
    <row r="687" spans="7:32" s="30" customFormat="1" ht="15.75" customHeight="1" x14ac:dyDescent="0.25"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</row>
    <row r="688" spans="7:32" s="30" customFormat="1" ht="15.75" customHeight="1" x14ac:dyDescent="0.25"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</row>
    <row r="689" spans="7:32" s="30" customFormat="1" ht="15.75" customHeight="1" x14ac:dyDescent="0.25"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</row>
    <row r="690" spans="7:32" s="30" customFormat="1" ht="15.75" customHeight="1" x14ac:dyDescent="0.25"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</row>
    <row r="691" spans="7:32" s="30" customFormat="1" ht="15.75" customHeight="1" x14ac:dyDescent="0.25"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</row>
    <row r="692" spans="7:32" s="30" customFormat="1" ht="15.75" customHeight="1" x14ac:dyDescent="0.25"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</row>
    <row r="693" spans="7:32" s="30" customFormat="1" ht="15.75" customHeight="1" x14ac:dyDescent="0.25"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</row>
    <row r="694" spans="7:32" s="30" customFormat="1" ht="15.75" customHeight="1" x14ac:dyDescent="0.25"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</row>
    <row r="695" spans="7:32" s="30" customFormat="1" ht="15.75" customHeight="1" x14ac:dyDescent="0.25"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 spans="7:32" s="30" customFormat="1" ht="15.75" customHeight="1" x14ac:dyDescent="0.25"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</row>
    <row r="697" spans="7:32" s="30" customFormat="1" ht="15.75" customHeight="1" x14ac:dyDescent="0.25"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</row>
    <row r="698" spans="7:32" s="30" customFormat="1" ht="15.75" customHeight="1" x14ac:dyDescent="0.25"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</row>
    <row r="699" spans="7:32" s="30" customFormat="1" ht="15.75" customHeight="1" x14ac:dyDescent="0.25"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</row>
    <row r="700" spans="7:32" s="30" customFormat="1" ht="15.75" customHeight="1" x14ac:dyDescent="0.25"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</row>
    <row r="701" spans="7:32" s="30" customFormat="1" ht="15.75" customHeight="1" x14ac:dyDescent="0.25"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</row>
    <row r="702" spans="7:32" s="30" customFormat="1" ht="15.75" customHeight="1" x14ac:dyDescent="0.25"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</row>
    <row r="703" spans="7:32" s="30" customFormat="1" ht="15.75" customHeight="1" x14ac:dyDescent="0.25"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</row>
    <row r="704" spans="7:32" s="30" customFormat="1" ht="15.75" customHeight="1" x14ac:dyDescent="0.25"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</row>
    <row r="705" spans="7:32" s="30" customFormat="1" ht="15.75" customHeight="1" x14ac:dyDescent="0.25"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</row>
    <row r="706" spans="7:32" s="30" customFormat="1" ht="15.75" customHeight="1" x14ac:dyDescent="0.25"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</row>
    <row r="707" spans="7:32" s="30" customFormat="1" ht="15.75" customHeight="1" x14ac:dyDescent="0.25"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</row>
    <row r="708" spans="7:32" s="30" customFormat="1" ht="15.75" customHeight="1" x14ac:dyDescent="0.25"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</row>
    <row r="709" spans="7:32" s="30" customFormat="1" ht="15.75" customHeight="1" x14ac:dyDescent="0.25"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</row>
    <row r="710" spans="7:32" s="30" customFormat="1" ht="15.75" customHeight="1" x14ac:dyDescent="0.25"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</row>
    <row r="711" spans="7:32" s="30" customFormat="1" ht="15.75" customHeight="1" x14ac:dyDescent="0.25"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</row>
    <row r="712" spans="7:32" s="30" customFormat="1" ht="15.75" customHeight="1" x14ac:dyDescent="0.25"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</row>
    <row r="713" spans="7:32" s="30" customFormat="1" ht="15.75" customHeight="1" x14ac:dyDescent="0.25"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</row>
    <row r="714" spans="7:32" s="30" customFormat="1" ht="15.75" customHeight="1" x14ac:dyDescent="0.25"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</row>
    <row r="715" spans="7:32" s="30" customFormat="1" ht="15.75" customHeight="1" x14ac:dyDescent="0.25"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 spans="7:32" s="30" customFormat="1" ht="15.75" customHeight="1" x14ac:dyDescent="0.25"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</row>
    <row r="717" spans="7:32" s="30" customFormat="1" ht="15.75" customHeight="1" x14ac:dyDescent="0.25"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7:32" s="30" customFormat="1" ht="15.75" customHeight="1" x14ac:dyDescent="0.25"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</row>
    <row r="719" spans="7:32" s="30" customFormat="1" ht="15.75" customHeight="1" x14ac:dyDescent="0.25"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</row>
    <row r="720" spans="7:32" s="30" customFormat="1" ht="15.75" customHeight="1" x14ac:dyDescent="0.25"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</row>
    <row r="721" spans="7:32" s="30" customFormat="1" ht="15.75" customHeight="1" x14ac:dyDescent="0.25"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</row>
    <row r="722" spans="7:32" s="30" customFormat="1" ht="15.75" customHeight="1" x14ac:dyDescent="0.25"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</row>
    <row r="723" spans="7:32" s="30" customFormat="1" ht="15.75" customHeight="1" x14ac:dyDescent="0.25"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</row>
    <row r="724" spans="7:32" s="30" customFormat="1" ht="15.75" customHeight="1" x14ac:dyDescent="0.25"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</row>
    <row r="725" spans="7:32" s="30" customFormat="1" ht="15.75" customHeight="1" x14ac:dyDescent="0.25"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</row>
    <row r="726" spans="7:32" s="30" customFormat="1" ht="15.75" customHeight="1" x14ac:dyDescent="0.25"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</row>
    <row r="727" spans="7:32" s="30" customFormat="1" ht="15.75" customHeight="1" x14ac:dyDescent="0.25"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</row>
    <row r="728" spans="7:32" s="30" customFormat="1" ht="15.75" customHeight="1" x14ac:dyDescent="0.25"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</row>
    <row r="729" spans="7:32" s="30" customFormat="1" ht="15.75" customHeight="1" x14ac:dyDescent="0.25"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</row>
    <row r="730" spans="7:32" s="30" customFormat="1" ht="15.75" customHeight="1" x14ac:dyDescent="0.25"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</row>
    <row r="731" spans="7:32" s="30" customFormat="1" ht="15.75" customHeight="1" x14ac:dyDescent="0.25"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</row>
    <row r="732" spans="7:32" s="30" customFormat="1" ht="15.75" customHeight="1" x14ac:dyDescent="0.25"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</row>
    <row r="733" spans="7:32" s="30" customFormat="1" ht="15.75" customHeight="1" x14ac:dyDescent="0.25"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</row>
    <row r="734" spans="7:32" s="30" customFormat="1" ht="15.75" customHeight="1" x14ac:dyDescent="0.25"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</row>
    <row r="735" spans="7:32" s="30" customFormat="1" ht="15.75" customHeight="1" x14ac:dyDescent="0.25"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</row>
    <row r="736" spans="7:32" s="30" customFormat="1" ht="15.75" customHeight="1" x14ac:dyDescent="0.25"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</row>
    <row r="737" spans="7:32" s="30" customFormat="1" ht="15.75" customHeight="1" x14ac:dyDescent="0.25"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</row>
    <row r="738" spans="7:32" s="30" customFormat="1" ht="15.75" customHeight="1" x14ac:dyDescent="0.25"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</row>
    <row r="739" spans="7:32" s="30" customFormat="1" ht="15.75" customHeight="1" x14ac:dyDescent="0.25"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</row>
    <row r="740" spans="7:32" s="30" customFormat="1" ht="15.75" customHeight="1" x14ac:dyDescent="0.25"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</row>
    <row r="741" spans="7:32" s="30" customFormat="1" ht="15.75" customHeight="1" x14ac:dyDescent="0.25"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</row>
    <row r="742" spans="7:32" s="30" customFormat="1" ht="15.75" customHeight="1" x14ac:dyDescent="0.25"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</row>
    <row r="743" spans="7:32" s="30" customFormat="1" ht="15.75" customHeight="1" x14ac:dyDescent="0.25"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</row>
    <row r="744" spans="7:32" s="30" customFormat="1" ht="15.75" customHeight="1" x14ac:dyDescent="0.25"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</row>
    <row r="745" spans="7:32" s="30" customFormat="1" ht="15.75" customHeight="1" x14ac:dyDescent="0.25"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</row>
    <row r="746" spans="7:32" s="30" customFormat="1" ht="15.75" customHeight="1" x14ac:dyDescent="0.25"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</row>
    <row r="747" spans="7:32" s="30" customFormat="1" ht="15.75" customHeight="1" x14ac:dyDescent="0.25"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</row>
    <row r="748" spans="7:32" s="30" customFormat="1" ht="15.75" customHeight="1" x14ac:dyDescent="0.25"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</row>
    <row r="749" spans="7:32" s="30" customFormat="1" ht="15.75" customHeight="1" x14ac:dyDescent="0.25"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</row>
    <row r="750" spans="7:32" s="30" customFormat="1" ht="15.75" customHeight="1" x14ac:dyDescent="0.25"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</row>
    <row r="751" spans="7:32" s="30" customFormat="1" ht="15.75" customHeight="1" x14ac:dyDescent="0.25"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</row>
    <row r="752" spans="7:32" s="30" customFormat="1" ht="15.75" customHeight="1" x14ac:dyDescent="0.25"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</row>
    <row r="753" spans="7:32" s="30" customFormat="1" ht="15.75" customHeight="1" x14ac:dyDescent="0.25"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</row>
    <row r="754" spans="7:32" s="30" customFormat="1" ht="15.75" customHeight="1" x14ac:dyDescent="0.25"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</row>
    <row r="755" spans="7:32" s="30" customFormat="1" ht="15.75" customHeight="1" x14ac:dyDescent="0.25"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</row>
    <row r="756" spans="7:32" s="30" customFormat="1" ht="15.75" customHeight="1" x14ac:dyDescent="0.25"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</row>
    <row r="757" spans="7:32" s="30" customFormat="1" ht="15.75" customHeight="1" x14ac:dyDescent="0.25"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</row>
    <row r="758" spans="7:32" s="30" customFormat="1" ht="15.75" customHeight="1" x14ac:dyDescent="0.25"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</row>
    <row r="759" spans="7:32" s="30" customFormat="1" ht="15.75" customHeight="1" x14ac:dyDescent="0.25"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</row>
    <row r="760" spans="7:32" s="30" customFormat="1" ht="15.75" customHeight="1" x14ac:dyDescent="0.25"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</row>
    <row r="761" spans="7:32" s="30" customFormat="1" ht="15.75" customHeight="1" x14ac:dyDescent="0.25"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</row>
    <row r="762" spans="7:32" s="30" customFormat="1" ht="15.75" customHeight="1" x14ac:dyDescent="0.25"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</row>
    <row r="763" spans="7:32" s="30" customFormat="1" ht="15.75" customHeight="1" x14ac:dyDescent="0.25"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</row>
    <row r="764" spans="7:32" s="30" customFormat="1" ht="15.75" customHeight="1" x14ac:dyDescent="0.25"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</row>
    <row r="765" spans="7:32" s="30" customFormat="1" ht="15.75" customHeight="1" x14ac:dyDescent="0.25"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</row>
    <row r="766" spans="7:32" s="30" customFormat="1" ht="15.75" customHeight="1" x14ac:dyDescent="0.25"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</row>
    <row r="767" spans="7:32" s="30" customFormat="1" ht="15.75" customHeight="1" x14ac:dyDescent="0.25"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</row>
    <row r="768" spans="7:32" s="30" customFormat="1" ht="15.75" customHeight="1" x14ac:dyDescent="0.25"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</row>
    <row r="769" spans="7:32" s="30" customFormat="1" ht="15.75" customHeight="1" x14ac:dyDescent="0.25"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</row>
    <row r="770" spans="7:32" s="30" customFormat="1" ht="15.75" customHeight="1" x14ac:dyDescent="0.25"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</row>
    <row r="771" spans="7:32" s="30" customFormat="1" ht="15.75" customHeight="1" x14ac:dyDescent="0.25"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</row>
    <row r="772" spans="7:32" s="30" customFormat="1" ht="15.75" customHeight="1" x14ac:dyDescent="0.25"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</row>
    <row r="773" spans="7:32" s="30" customFormat="1" ht="15.75" customHeight="1" x14ac:dyDescent="0.25"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</row>
    <row r="774" spans="7:32" s="30" customFormat="1" ht="15.75" customHeight="1" x14ac:dyDescent="0.25"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</row>
    <row r="775" spans="7:32" s="30" customFormat="1" ht="15.75" customHeight="1" x14ac:dyDescent="0.25"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</row>
    <row r="776" spans="7:32" s="30" customFormat="1" ht="15.75" customHeight="1" x14ac:dyDescent="0.25"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</row>
    <row r="777" spans="7:32" s="30" customFormat="1" ht="15.75" customHeight="1" x14ac:dyDescent="0.25"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</row>
    <row r="778" spans="7:32" s="30" customFormat="1" ht="15.75" customHeight="1" x14ac:dyDescent="0.25"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</row>
    <row r="779" spans="7:32" s="30" customFormat="1" ht="15.75" customHeight="1" x14ac:dyDescent="0.25"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</row>
    <row r="780" spans="7:32" s="30" customFormat="1" ht="15.75" customHeight="1" x14ac:dyDescent="0.25"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</row>
    <row r="781" spans="7:32" s="30" customFormat="1" ht="15.75" customHeight="1" x14ac:dyDescent="0.25"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</row>
    <row r="782" spans="7:32" s="30" customFormat="1" ht="15.75" customHeight="1" x14ac:dyDescent="0.25"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</row>
    <row r="783" spans="7:32" s="30" customFormat="1" ht="15.75" customHeight="1" x14ac:dyDescent="0.25"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</row>
    <row r="784" spans="7:32" s="30" customFormat="1" ht="15.75" customHeight="1" x14ac:dyDescent="0.25"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</row>
    <row r="785" spans="7:32" s="30" customFormat="1" ht="15.75" customHeight="1" x14ac:dyDescent="0.25"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</row>
    <row r="786" spans="7:32" s="30" customFormat="1" ht="15.75" customHeight="1" x14ac:dyDescent="0.25"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</row>
    <row r="787" spans="7:32" s="30" customFormat="1" ht="15.75" customHeight="1" x14ac:dyDescent="0.25"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</row>
    <row r="788" spans="7:32" s="30" customFormat="1" ht="15.75" customHeight="1" x14ac:dyDescent="0.25"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</row>
    <row r="789" spans="7:32" s="30" customFormat="1" ht="15.75" customHeight="1" x14ac:dyDescent="0.25"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</row>
    <row r="790" spans="7:32" s="30" customFormat="1" ht="15.75" customHeight="1" x14ac:dyDescent="0.25"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</row>
    <row r="791" spans="7:32" s="30" customFormat="1" ht="15.75" customHeight="1" x14ac:dyDescent="0.25"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</row>
    <row r="792" spans="7:32" s="30" customFormat="1" ht="15.75" customHeight="1" x14ac:dyDescent="0.25"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</row>
    <row r="793" spans="7:32" s="30" customFormat="1" ht="15.75" customHeight="1" x14ac:dyDescent="0.25"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</row>
    <row r="794" spans="7:32" s="30" customFormat="1" ht="15.75" customHeight="1" x14ac:dyDescent="0.25"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</row>
    <row r="795" spans="7:32" s="30" customFormat="1" ht="15.75" customHeight="1" x14ac:dyDescent="0.25"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</row>
    <row r="796" spans="7:32" s="30" customFormat="1" ht="15.75" customHeight="1" x14ac:dyDescent="0.25"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</row>
    <row r="797" spans="7:32" s="30" customFormat="1" ht="15.75" customHeight="1" x14ac:dyDescent="0.25"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</row>
    <row r="798" spans="7:32" s="30" customFormat="1" ht="15.75" customHeight="1" x14ac:dyDescent="0.25"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</row>
    <row r="799" spans="7:32" s="30" customFormat="1" ht="15.75" customHeight="1" x14ac:dyDescent="0.25"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</row>
    <row r="800" spans="7:32" s="30" customFormat="1" ht="15.75" customHeight="1" x14ac:dyDescent="0.25"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</row>
    <row r="801" spans="7:32" s="30" customFormat="1" ht="15.75" customHeight="1" x14ac:dyDescent="0.25"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</row>
    <row r="802" spans="7:32" s="30" customFormat="1" ht="15.75" customHeight="1" x14ac:dyDescent="0.25"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</row>
    <row r="803" spans="7:32" s="30" customFormat="1" ht="15.75" customHeight="1" x14ac:dyDescent="0.25"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</row>
    <row r="804" spans="7:32" s="30" customFormat="1" ht="15.75" customHeight="1" x14ac:dyDescent="0.25"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</row>
    <row r="805" spans="7:32" s="30" customFormat="1" ht="15.75" customHeight="1" x14ac:dyDescent="0.25"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</row>
    <row r="806" spans="7:32" s="30" customFormat="1" ht="15.75" customHeight="1" x14ac:dyDescent="0.25"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</row>
    <row r="807" spans="7:32" s="30" customFormat="1" ht="15.75" customHeight="1" x14ac:dyDescent="0.25"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</row>
    <row r="808" spans="7:32" s="30" customFormat="1" ht="15.75" customHeight="1" x14ac:dyDescent="0.25"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</row>
    <row r="809" spans="7:32" s="30" customFormat="1" ht="15.75" customHeight="1" x14ac:dyDescent="0.25"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</row>
    <row r="810" spans="7:32" s="30" customFormat="1" ht="15.75" customHeight="1" x14ac:dyDescent="0.25"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</row>
    <row r="811" spans="7:32" s="30" customFormat="1" ht="15.75" customHeight="1" x14ac:dyDescent="0.25"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</row>
    <row r="812" spans="7:32" s="30" customFormat="1" ht="15.75" customHeight="1" x14ac:dyDescent="0.25"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</row>
    <row r="813" spans="7:32" s="30" customFormat="1" ht="15.75" customHeight="1" x14ac:dyDescent="0.25"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</row>
    <row r="814" spans="7:32" s="30" customFormat="1" ht="15.75" customHeight="1" x14ac:dyDescent="0.25"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</row>
    <row r="815" spans="7:32" s="30" customFormat="1" ht="15.75" customHeight="1" x14ac:dyDescent="0.25"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</row>
    <row r="816" spans="7:32" s="30" customFormat="1" ht="15.75" customHeight="1" x14ac:dyDescent="0.25"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</row>
    <row r="817" spans="7:32" s="30" customFormat="1" ht="15.75" customHeight="1" x14ac:dyDescent="0.25"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</row>
    <row r="818" spans="7:32" s="30" customFormat="1" ht="15.75" customHeight="1" x14ac:dyDescent="0.25"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</row>
    <row r="819" spans="7:32" s="30" customFormat="1" ht="15.75" customHeight="1" x14ac:dyDescent="0.25"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</row>
    <row r="820" spans="7:32" s="30" customFormat="1" ht="15.75" customHeight="1" x14ac:dyDescent="0.25"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</row>
    <row r="821" spans="7:32" s="30" customFormat="1" ht="15.75" customHeight="1" x14ac:dyDescent="0.25"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</row>
    <row r="822" spans="7:32" s="30" customFormat="1" ht="15.75" customHeight="1" x14ac:dyDescent="0.25"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</row>
    <row r="823" spans="7:32" s="30" customFormat="1" ht="15.75" customHeight="1" x14ac:dyDescent="0.25"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</row>
    <row r="824" spans="7:32" s="30" customFormat="1" ht="15.75" customHeight="1" x14ac:dyDescent="0.25"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</row>
    <row r="825" spans="7:32" s="30" customFormat="1" ht="15.75" customHeight="1" x14ac:dyDescent="0.25"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</row>
    <row r="826" spans="7:32" s="30" customFormat="1" ht="15.75" customHeight="1" x14ac:dyDescent="0.25"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</row>
    <row r="827" spans="7:32" s="30" customFormat="1" ht="15.75" customHeight="1" x14ac:dyDescent="0.25"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</row>
    <row r="828" spans="7:32" s="30" customFormat="1" ht="15.75" customHeight="1" x14ac:dyDescent="0.25"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</row>
    <row r="829" spans="7:32" s="30" customFormat="1" ht="15.75" customHeight="1" x14ac:dyDescent="0.25"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</row>
    <row r="830" spans="7:32" s="30" customFormat="1" ht="15.75" customHeight="1" x14ac:dyDescent="0.25"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</row>
    <row r="831" spans="7:32" s="30" customFormat="1" ht="15.75" customHeight="1" x14ac:dyDescent="0.25"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</row>
    <row r="832" spans="7:32" s="30" customFormat="1" ht="15.75" customHeight="1" x14ac:dyDescent="0.25"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</row>
    <row r="833" spans="7:32" s="30" customFormat="1" ht="15.75" customHeight="1" x14ac:dyDescent="0.25"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</row>
    <row r="834" spans="7:32" s="30" customFormat="1" ht="15.75" customHeight="1" x14ac:dyDescent="0.25"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</row>
    <row r="835" spans="7:32" s="30" customFormat="1" ht="15.75" customHeight="1" x14ac:dyDescent="0.25"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</row>
    <row r="836" spans="7:32" s="30" customFormat="1" ht="15.75" customHeight="1" x14ac:dyDescent="0.25"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</row>
    <row r="837" spans="7:32" s="30" customFormat="1" ht="15.75" customHeight="1" x14ac:dyDescent="0.25"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</row>
    <row r="838" spans="7:32" s="30" customFormat="1" ht="15.75" customHeight="1" x14ac:dyDescent="0.25"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</row>
    <row r="839" spans="7:32" s="30" customFormat="1" ht="15.75" customHeight="1" x14ac:dyDescent="0.25"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</row>
    <row r="840" spans="7:32" s="30" customFormat="1" ht="15.75" customHeight="1" x14ac:dyDescent="0.25"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</row>
    <row r="841" spans="7:32" s="30" customFormat="1" ht="15.75" customHeight="1" x14ac:dyDescent="0.25"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</row>
    <row r="842" spans="7:32" s="30" customFormat="1" ht="15.75" customHeight="1" x14ac:dyDescent="0.25"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</row>
    <row r="843" spans="7:32" s="30" customFormat="1" ht="15.75" customHeight="1" x14ac:dyDescent="0.25"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</row>
    <row r="844" spans="7:32" s="30" customFormat="1" ht="15.75" customHeight="1" x14ac:dyDescent="0.25"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</row>
    <row r="845" spans="7:32" s="30" customFormat="1" ht="15.75" customHeight="1" x14ac:dyDescent="0.25"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</row>
    <row r="846" spans="7:32" s="30" customFormat="1" ht="15.75" customHeight="1" x14ac:dyDescent="0.25"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</row>
    <row r="847" spans="7:32" s="30" customFormat="1" ht="15.75" customHeight="1" x14ac:dyDescent="0.25"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</row>
    <row r="848" spans="7:32" s="30" customFormat="1" ht="15.75" customHeight="1" x14ac:dyDescent="0.25"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</row>
    <row r="849" spans="7:32" s="30" customFormat="1" ht="15.75" customHeight="1" x14ac:dyDescent="0.25"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</row>
    <row r="850" spans="7:32" s="30" customFormat="1" ht="15.75" customHeight="1" x14ac:dyDescent="0.25"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</row>
    <row r="851" spans="7:32" s="30" customFormat="1" ht="15.75" customHeight="1" x14ac:dyDescent="0.25"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</row>
    <row r="852" spans="7:32" s="30" customFormat="1" ht="15.75" customHeight="1" x14ac:dyDescent="0.25"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</row>
    <row r="853" spans="7:32" s="30" customFormat="1" ht="15.75" customHeight="1" x14ac:dyDescent="0.25"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</row>
    <row r="854" spans="7:32" s="30" customFormat="1" ht="15.75" customHeight="1" x14ac:dyDescent="0.25"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spans="7:32" s="30" customFormat="1" ht="15.75" customHeight="1" x14ac:dyDescent="0.25"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</row>
    <row r="856" spans="7:32" s="30" customFormat="1" ht="15.75" customHeight="1" x14ac:dyDescent="0.25"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</row>
    <row r="857" spans="7:32" s="30" customFormat="1" ht="15.75" customHeight="1" x14ac:dyDescent="0.25"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spans="7:32" s="30" customFormat="1" ht="15.75" customHeight="1" x14ac:dyDescent="0.25"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</row>
    <row r="859" spans="7:32" s="30" customFormat="1" ht="15.75" customHeight="1" x14ac:dyDescent="0.25"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</row>
    <row r="860" spans="7:32" s="30" customFormat="1" ht="15.75" customHeight="1" x14ac:dyDescent="0.25"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</row>
    <row r="861" spans="7:32" s="30" customFormat="1" ht="15.75" customHeight="1" x14ac:dyDescent="0.25"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</row>
    <row r="862" spans="7:32" s="30" customFormat="1" ht="15.75" customHeight="1" x14ac:dyDescent="0.25"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</row>
    <row r="863" spans="7:32" s="30" customFormat="1" ht="15.75" customHeight="1" x14ac:dyDescent="0.25"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</row>
    <row r="864" spans="7:32" s="30" customFormat="1" ht="15.75" customHeight="1" x14ac:dyDescent="0.25"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</row>
    <row r="865" spans="7:32" s="30" customFormat="1" ht="15.75" customHeight="1" x14ac:dyDescent="0.25"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</row>
    <row r="866" spans="7:32" s="30" customFormat="1" ht="15.75" customHeight="1" x14ac:dyDescent="0.25"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</row>
    <row r="867" spans="7:32" s="30" customFormat="1" ht="15.75" customHeight="1" x14ac:dyDescent="0.25"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</row>
    <row r="868" spans="7:32" s="30" customFormat="1" ht="15.75" customHeight="1" x14ac:dyDescent="0.25"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</row>
    <row r="869" spans="7:32" s="30" customFormat="1" ht="15.75" customHeight="1" x14ac:dyDescent="0.25"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</row>
    <row r="870" spans="7:32" s="30" customFormat="1" ht="15.75" customHeight="1" x14ac:dyDescent="0.25"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</row>
    <row r="871" spans="7:32" s="30" customFormat="1" ht="15.75" customHeight="1" x14ac:dyDescent="0.25"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</row>
    <row r="872" spans="7:32" s="30" customFormat="1" ht="15.75" customHeight="1" x14ac:dyDescent="0.25"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</row>
    <row r="873" spans="7:32" s="30" customFormat="1" ht="15.75" customHeight="1" x14ac:dyDescent="0.25"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</row>
    <row r="874" spans="7:32" s="30" customFormat="1" ht="15.75" customHeight="1" x14ac:dyDescent="0.25"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</row>
    <row r="875" spans="7:32" s="30" customFormat="1" ht="15.75" customHeight="1" x14ac:dyDescent="0.25"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</row>
    <row r="876" spans="7:32" s="30" customFormat="1" ht="15.75" customHeight="1" x14ac:dyDescent="0.25"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</row>
    <row r="877" spans="7:32" s="30" customFormat="1" ht="15.75" customHeight="1" x14ac:dyDescent="0.25"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</row>
    <row r="878" spans="7:32" s="30" customFormat="1" ht="15.75" customHeight="1" x14ac:dyDescent="0.25"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</row>
    <row r="879" spans="7:32" s="30" customFormat="1" ht="15.75" customHeight="1" x14ac:dyDescent="0.25"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</row>
    <row r="880" spans="7:32" s="30" customFormat="1" ht="15.75" customHeight="1" x14ac:dyDescent="0.25"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</row>
    <row r="881" spans="7:32" s="30" customFormat="1" ht="15.75" customHeight="1" x14ac:dyDescent="0.25"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</row>
    <row r="882" spans="7:32" s="30" customFormat="1" ht="15.75" customHeight="1" x14ac:dyDescent="0.25"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</row>
    <row r="883" spans="7:32" s="30" customFormat="1" ht="15.75" customHeight="1" x14ac:dyDescent="0.25"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</row>
    <row r="884" spans="7:32" s="30" customFormat="1" ht="15.75" customHeight="1" x14ac:dyDescent="0.25"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</row>
    <row r="885" spans="7:32" s="30" customFormat="1" ht="15.75" customHeight="1" x14ac:dyDescent="0.25"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</row>
    <row r="886" spans="7:32" s="30" customFormat="1" ht="15.75" customHeight="1" x14ac:dyDescent="0.25"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</row>
    <row r="887" spans="7:32" s="30" customFormat="1" ht="15.75" customHeight="1" x14ac:dyDescent="0.25"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</row>
    <row r="888" spans="7:32" s="30" customFormat="1" ht="15.75" customHeight="1" x14ac:dyDescent="0.25"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</row>
    <row r="889" spans="7:32" s="30" customFormat="1" ht="15.75" customHeight="1" x14ac:dyDescent="0.25"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</row>
    <row r="890" spans="7:32" s="30" customFormat="1" ht="15.75" customHeight="1" x14ac:dyDescent="0.25"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</row>
    <row r="891" spans="7:32" s="30" customFormat="1" ht="15.75" customHeight="1" x14ac:dyDescent="0.25"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</row>
    <row r="892" spans="7:32" s="30" customFormat="1" ht="15.75" customHeight="1" x14ac:dyDescent="0.25"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</row>
    <row r="893" spans="7:32" s="30" customFormat="1" ht="15.75" customHeight="1" x14ac:dyDescent="0.25"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</row>
    <row r="894" spans="7:32" s="30" customFormat="1" ht="15.75" customHeight="1" x14ac:dyDescent="0.25"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</row>
    <row r="895" spans="7:32" s="30" customFormat="1" ht="15.75" customHeight="1" x14ac:dyDescent="0.25"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</row>
    <row r="896" spans="7:32" s="30" customFormat="1" ht="15.75" customHeight="1" x14ac:dyDescent="0.25"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</row>
    <row r="897" spans="7:32" s="30" customFormat="1" ht="15.75" customHeight="1" x14ac:dyDescent="0.25"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</row>
    <row r="898" spans="7:32" s="30" customFormat="1" ht="15.75" customHeight="1" x14ac:dyDescent="0.25"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</row>
    <row r="899" spans="7:32" s="30" customFormat="1" ht="15.75" customHeight="1" x14ac:dyDescent="0.25"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</row>
    <row r="900" spans="7:32" s="30" customFormat="1" ht="15.75" customHeight="1" x14ac:dyDescent="0.25"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</row>
    <row r="901" spans="7:32" s="30" customFormat="1" ht="15.75" customHeight="1" x14ac:dyDescent="0.25"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</row>
    <row r="902" spans="7:32" s="30" customFormat="1" ht="15.75" customHeight="1" x14ac:dyDescent="0.25"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</row>
    <row r="903" spans="7:32" s="30" customFormat="1" ht="15.75" customHeight="1" x14ac:dyDescent="0.25"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</row>
    <row r="904" spans="7:32" s="30" customFormat="1" ht="15.75" customHeight="1" x14ac:dyDescent="0.25"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</row>
    <row r="905" spans="7:32" s="30" customFormat="1" ht="15.75" customHeight="1" x14ac:dyDescent="0.25"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</row>
    <row r="906" spans="7:32" s="30" customFormat="1" ht="15.75" customHeight="1" x14ac:dyDescent="0.25"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</row>
    <row r="907" spans="7:32" s="30" customFormat="1" ht="15.75" customHeight="1" x14ac:dyDescent="0.25"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</row>
    <row r="908" spans="7:32" s="30" customFormat="1" ht="15.75" customHeight="1" x14ac:dyDescent="0.25"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</row>
    <row r="909" spans="7:32" s="30" customFormat="1" ht="15.75" customHeight="1" x14ac:dyDescent="0.25"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</row>
    <row r="910" spans="7:32" s="30" customFormat="1" ht="15.75" customHeight="1" x14ac:dyDescent="0.25"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</row>
    <row r="911" spans="7:32" s="30" customFormat="1" ht="15.75" customHeight="1" x14ac:dyDescent="0.25"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</row>
    <row r="912" spans="7:32" s="30" customFormat="1" ht="15.75" customHeight="1" x14ac:dyDescent="0.25"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</row>
    <row r="913" spans="7:32" s="30" customFormat="1" ht="15.75" customHeight="1" x14ac:dyDescent="0.25"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</row>
    <row r="914" spans="7:32" s="30" customFormat="1" ht="15.75" customHeight="1" x14ac:dyDescent="0.25"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</row>
    <row r="915" spans="7:32" s="30" customFormat="1" ht="15.75" customHeight="1" x14ac:dyDescent="0.25"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</row>
    <row r="916" spans="7:32" s="30" customFormat="1" ht="15.75" customHeight="1" x14ac:dyDescent="0.25"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</row>
    <row r="917" spans="7:32" s="30" customFormat="1" ht="15.75" customHeight="1" x14ac:dyDescent="0.25"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</row>
    <row r="918" spans="7:32" s="30" customFormat="1" ht="15.75" customHeight="1" x14ac:dyDescent="0.25"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</row>
    <row r="919" spans="7:32" s="30" customFormat="1" ht="15.75" customHeight="1" x14ac:dyDescent="0.25"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</row>
    <row r="920" spans="7:32" s="30" customFormat="1" ht="15.75" customHeight="1" x14ac:dyDescent="0.25"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</row>
    <row r="921" spans="7:32" s="30" customFormat="1" ht="15.75" customHeight="1" x14ac:dyDescent="0.25"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</row>
    <row r="922" spans="7:32" s="30" customFormat="1" ht="15.75" customHeight="1" x14ac:dyDescent="0.25"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</row>
    <row r="923" spans="7:32" s="30" customFormat="1" ht="15.75" customHeight="1" x14ac:dyDescent="0.25"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</row>
    <row r="924" spans="7:32" s="30" customFormat="1" ht="15.75" customHeight="1" x14ac:dyDescent="0.25"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</row>
    <row r="925" spans="7:32" s="30" customFormat="1" ht="15.75" customHeight="1" x14ac:dyDescent="0.25"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</row>
    <row r="926" spans="7:32" s="30" customFormat="1" ht="15.75" customHeight="1" x14ac:dyDescent="0.25"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</row>
    <row r="927" spans="7:32" s="30" customFormat="1" ht="15.75" customHeight="1" x14ac:dyDescent="0.25"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</row>
    <row r="928" spans="7:32" s="30" customFormat="1" ht="15.75" customHeight="1" x14ac:dyDescent="0.25"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</row>
    <row r="929" spans="7:32" s="30" customFormat="1" ht="15.75" customHeight="1" x14ac:dyDescent="0.25"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</row>
    <row r="930" spans="7:32" s="30" customFormat="1" ht="15.75" customHeight="1" x14ac:dyDescent="0.25"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</row>
    <row r="931" spans="7:32" s="30" customFormat="1" ht="15.75" customHeight="1" x14ac:dyDescent="0.25"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</row>
    <row r="932" spans="7:32" s="30" customFormat="1" ht="15.75" customHeight="1" x14ac:dyDescent="0.25"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</row>
    <row r="933" spans="7:32" s="30" customFormat="1" ht="15.75" customHeight="1" x14ac:dyDescent="0.25"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</row>
    <row r="934" spans="7:32" s="30" customFormat="1" ht="15.75" customHeight="1" x14ac:dyDescent="0.25"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</row>
    <row r="935" spans="7:32" s="30" customFormat="1" ht="15.75" customHeight="1" x14ac:dyDescent="0.25"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</row>
    <row r="936" spans="7:32" s="30" customFormat="1" ht="15.75" customHeight="1" x14ac:dyDescent="0.25"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</row>
    <row r="937" spans="7:32" s="30" customFormat="1" ht="15.75" customHeight="1" x14ac:dyDescent="0.25"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</row>
    <row r="938" spans="7:32" s="30" customFormat="1" ht="15.75" customHeight="1" x14ac:dyDescent="0.25"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</row>
    <row r="939" spans="7:32" s="30" customFormat="1" ht="15.75" customHeight="1" x14ac:dyDescent="0.25"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</row>
    <row r="940" spans="7:32" s="30" customFormat="1" ht="15.75" customHeight="1" x14ac:dyDescent="0.25"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</row>
    <row r="941" spans="7:32" s="30" customFormat="1" ht="15.75" customHeight="1" x14ac:dyDescent="0.25"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</row>
    <row r="942" spans="7:32" s="30" customFormat="1" ht="15.75" customHeight="1" x14ac:dyDescent="0.25"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</row>
    <row r="943" spans="7:32" s="30" customFormat="1" ht="15.75" customHeight="1" x14ac:dyDescent="0.25"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</row>
    <row r="944" spans="7:32" s="30" customFormat="1" ht="15.75" customHeight="1" x14ac:dyDescent="0.25"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</row>
    <row r="945" spans="7:32" s="30" customFormat="1" ht="15.75" customHeight="1" x14ac:dyDescent="0.25"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</row>
    <row r="946" spans="7:32" s="30" customFormat="1" ht="15.75" customHeight="1" x14ac:dyDescent="0.25"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</row>
    <row r="947" spans="7:32" s="30" customFormat="1" ht="15.75" customHeight="1" x14ac:dyDescent="0.25"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</row>
    <row r="948" spans="7:32" s="30" customFormat="1" ht="15.75" customHeight="1" x14ac:dyDescent="0.25"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</row>
    <row r="949" spans="7:32" s="30" customFormat="1" ht="15.75" customHeight="1" x14ac:dyDescent="0.25"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</row>
    <row r="950" spans="7:32" s="30" customFormat="1" ht="15.75" customHeight="1" x14ac:dyDescent="0.25"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</row>
    <row r="951" spans="7:32" s="30" customFormat="1" ht="15.75" customHeight="1" x14ac:dyDescent="0.25"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</row>
    <row r="952" spans="7:32" s="30" customFormat="1" ht="15.75" customHeight="1" x14ac:dyDescent="0.25"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 spans="7:32" s="30" customFormat="1" ht="15.75" customHeight="1" x14ac:dyDescent="0.25"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 spans="7:32" s="30" customFormat="1" ht="15.75" customHeight="1" x14ac:dyDescent="0.25"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</row>
    <row r="955" spans="7:32" s="30" customFormat="1" ht="15.75" customHeight="1" x14ac:dyDescent="0.25"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</row>
    <row r="956" spans="7:32" s="30" customFormat="1" ht="15.75" customHeight="1" x14ac:dyDescent="0.25"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</row>
    <row r="957" spans="7:32" s="30" customFormat="1" ht="15.75" customHeight="1" x14ac:dyDescent="0.25"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</row>
    <row r="958" spans="7:32" s="30" customFormat="1" ht="15.75" customHeight="1" x14ac:dyDescent="0.25"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</row>
    <row r="959" spans="7:32" s="30" customFormat="1" ht="15.75" customHeight="1" x14ac:dyDescent="0.25"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 spans="7:32" s="30" customFormat="1" ht="15.75" customHeight="1" x14ac:dyDescent="0.25"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</row>
    <row r="961" spans="7:32" s="30" customFormat="1" ht="15.75" customHeight="1" x14ac:dyDescent="0.25"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</row>
    <row r="962" spans="7:32" s="30" customFormat="1" ht="15.75" customHeight="1" x14ac:dyDescent="0.25"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 spans="7:32" s="30" customFormat="1" ht="15.75" customHeight="1" x14ac:dyDescent="0.25"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</row>
    <row r="964" spans="7:32" s="30" customFormat="1" ht="15.75" customHeight="1" x14ac:dyDescent="0.25"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</row>
    <row r="965" spans="7:32" s="30" customFormat="1" ht="15.75" customHeight="1" x14ac:dyDescent="0.25"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</row>
    <row r="966" spans="7:32" s="30" customFormat="1" ht="15.75" customHeight="1" x14ac:dyDescent="0.25"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</row>
    <row r="967" spans="7:32" s="30" customFormat="1" ht="15.75" customHeight="1" x14ac:dyDescent="0.25"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</row>
    <row r="968" spans="7:32" s="30" customFormat="1" ht="15.75" customHeight="1" x14ac:dyDescent="0.25"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 spans="7:32" s="30" customFormat="1" ht="15.75" customHeight="1" x14ac:dyDescent="0.25"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</row>
    <row r="970" spans="7:32" s="30" customFormat="1" ht="15.75" customHeight="1" x14ac:dyDescent="0.25"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</row>
    <row r="971" spans="7:32" s="30" customFormat="1" ht="15.75" customHeight="1" x14ac:dyDescent="0.25"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</row>
    <row r="972" spans="7:32" s="30" customFormat="1" ht="15.75" customHeight="1" x14ac:dyDescent="0.25"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</row>
    <row r="973" spans="7:32" s="30" customFormat="1" ht="15.75" customHeight="1" x14ac:dyDescent="0.25"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 spans="7:32" s="30" customFormat="1" ht="15.75" customHeight="1" x14ac:dyDescent="0.25"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</row>
    <row r="975" spans="7:32" s="30" customFormat="1" ht="15.75" customHeight="1" x14ac:dyDescent="0.25"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</row>
    <row r="976" spans="7:32" s="30" customFormat="1" ht="15.75" customHeight="1" x14ac:dyDescent="0.25"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</row>
    <row r="977" spans="7:32" s="30" customFormat="1" ht="15.75" customHeight="1" x14ac:dyDescent="0.25"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</row>
    <row r="978" spans="7:32" s="30" customFormat="1" ht="15.75" customHeight="1" x14ac:dyDescent="0.25"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 spans="7:32" s="30" customFormat="1" ht="15.75" customHeight="1" x14ac:dyDescent="0.25"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</row>
    <row r="980" spans="7:32" s="30" customFormat="1" ht="15.75" customHeight="1" x14ac:dyDescent="0.25"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</row>
    <row r="981" spans="7:32" s="30" customFormat="1" ht="15.75" customHeight="1" x14ac:dyDescent="0.25"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</row>
    <row r="982" spans="7:32" s="30" customFormat="1" ht="15.75" customHeight="1" x14ac:dyDescent="0.25"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</row>
    <row r="983" spans="7:32" s="30" customFormat="1" ht="15.75" customHeight="1" x14ac:dyDescent="0.25"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</row>
    <row r="984" spans="7:32" s="30" customFormat="1" ht="15.75" customHeight="1" x14ac:dyDescent="0.25"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 spans="7:32" s="30" customFormat="1" ht="15.75" customHeight="1" x14ac:dyDescent="0.25"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</row>
    <row r="986" spans="7:32" s="30" customFormat="1" ht="15.75" customHeight="1" x14ac:dyDescent="0.25"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</row>
    <row r="987" spans="7:32" s="30" customFormat="1" ht="15.75" customHeight="1" x14ac:dyDescent="0.25"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</row>
    <row r="988" spans="7:32" s="30" customFormat="1" ht="15.75" customHeight="1" x14ac:dyDescent="0.25"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</row>
    <row r="989" spans="7:32" s="30" customFormat="1" ht="15.75" customHeight="1" x14ac:dyDescent="0.25"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 spans="7:32" s="30" customFormat="1" ht="15.75" customHeight="1" x14ac:dyDescent="0.25"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</row>
    <row r="991" spans="7:32" s="30" customFormat="1" ht="15.75" customHeight="1" x14ac:dyDescent="0.25"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</row>
    <row r="992" spans="7:32" s="30" customFormat="1" ht="15.75" customHeight="1" x14ac:dyDescent="0.25"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 spans="7:32" s="30" customFormat="1" ht="15.75" customHeight="1" x14ac:dyDescent="0.25"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</row>
    <row r="994" spans="7:32" s="30" customFormat="1" ht="15.75" customHeight="1" x14ac:dyDescent="0.25"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</row>
    <row r="995" spans="7:32" s="30" customFormat="1" ht="15.75" customHeight="1" x14ac:dyDescent="0.25"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 spans="7:32" s="30" customFormat="1" ht="15.75" customHeight="1" x14ac:dyDescent="0.25"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</row>
    <row r="997" spans="7:32" s="30" customFormat="1" ht="15.75" customHeight="1" x14ac:dyDescent="0.25"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</row>
    <row r="998" spans="7:32" s="30" customFormat="1" ht="15.75" customHeight="1" x14ac:dyDescent="0.25"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</row>
    <row r="999" spans="7:32" s="30" customFormat="1" ht="15.75" customHeight="1" x14ac:dyDescent="0.25"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</row>
    <row r="1000" spans="7:32" s="30" customFormat="1" ht="15.75" customHeight="1" x14ac:dyDescent="0.25"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</row>
    <row r="1001" spans="7:32" s="30" customFormat="1" ht="15.75" customHeight="1" x14ac:dyDescent="0.25"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 spans="7:32" s="30" customFormat="1" ht="15.75" customHeight="1" x14ac:dyDescent="0.25"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</row>
    <row r="1003" spans="7:32" s="30" customFormat="1" ht="15.75" customHeight="1" x14ac:dyDescent="0.25"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</row>
    <row r="1004" spans="7:32" s="30" customFormat="1" ht="15.75" customHeight="1" x14ac:dyDescent="0.25"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</row>
    <row r="1005" spans="7:32" s="30" customFormat="1" ht="15.75" customHeight="1" x14ac:dyDescent="0.25"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</row>
    <row r="1006" spans="7:32" s="30" customFormat="1" ht="15.75" customHeight="1" x14ac:dyDescent="0.25"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</row>
    <row r="1007" spans="7:32" s="30" customFormat="1" x14ac:dyDescent="0.25">
      <c r="G1007" s="44"/>
      <c r="H1007" s="44"/>
      <c r="I1007" s="44"/>
      <c r="J1007" s="44"/>
      <c r="K1007" s="44"/>
      <c r="L1007" s="44"/>
    </row>
    <row r="1008" spans="7:32" s="30" customFormat="1" x14ac:dyDescent="0.25">
      <c r="G1008" s="44"/>
      <c r="H1008" s="44"/>
      <c r="I1008" s="44"/>
      <c r="J1008" s="44"/>
      <c r="K1008" s="44"/>
      <c r="L1008" s="44"/>
    </row>
    <row r="1009" spans="7:12" s="30" customFormat="1" x14ac:dyDescent="0.25">
      <c r="G1009" s="44"/>
      <c r="H1009" s="44"/>
      <c r="I1009" s="44"/>
      <c r="J1009" s="44"/>
      <c r="K1009" s="44"/>
      <c r="L1009" s="44"/>
    </row>
    <row r="1010" spans="7:12" s="30" customFormat="1" x14ac:dyDescent="0.25">
      <c r="G1010" s="44"/>
      <c r="H1010" s="44"/>
      <c r="I1010" s="44"/>
      <c r="J1010" s="44"/>
    </row>
    <row r="1011" spans="7:12" s="30" customFormat="1" x14ac:dyDescent="0.25">
      <c r="G1011" s="44"/>
      <c r="H1011" s="44"/>
      <c r="I1011" s="44"/>
      <c r="J1011" s="44"/>
    </row>
    <row r="1012" spans="7:12" s="30" customFormat="1" x14ac:dyDescent="0.25">
      <c r="G1012" s="44"/>
      <c r="H1012" s="44"/>
    </row>
    <row r="1013" spans="7:12" s="30" customFormat="1" x14ac:dyDescent="0.25">
      <c r="G1013" s="44"/>
      <c r="H1013" s="44"/>
    </row>
    <row r="1014" spans="7:12" s="30" customFormat="1" x14ac:dyDescent="0.25">
      <c r="G1014" s="44"/>
    </row>
  </sheetData>
  <mergeCells count="6">
    <mergeCell ref="A1:B1"/>
    <mergeCell ref="A3:E3"/>
    <mergeCell ref="A4:B4"/>
    <mergeCell ref="A5:B5"/>
    <mergeCell ref="A15:B15"/>
    <mergeCell ref="B18:E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705F-AA1C-4D36-B8C6-A0B27A7BF70D}">
  <dimension ref="A1:AF1014"/>
  <sheetViews>
    <sheetView zoomScale="79" workbookViewId="0">
      <selection activeCell="H32" sqref="H32"/>
    </sheetView>
  </sheetViews>
  <sheetFormatPr defaultColWidth="12.140625" defaultRowHeight="15.75" x14ac:dyDescent="0.25"/>
  <cols>
    <col min="1" max="1" width="4.85546875" style="30" bestFit="1" customWidth="1"/>
    <col min="2" max="2" width="92.5703125" style="30" bestFit="1" customWidth="1"/>
    <col min="3" max="3" width="27.85546875" style="30" bestFit="1" customWidth="1"/>
    <col min="4" max="4" width="15.28515625" style="30" bestFit="1" customWidth="1"/>
    <col min="5" max="5" width="14.7109375" style="30" bestFit="1" customWidth="1"/>
    <col min="6" max="6" width="3.85546875" style="30" bestFit="1" customWidth="1"/>
    <col min="7" max="7" width="19.7109375" style="30" customWidth="1"/>
    <col min="8" max="8" width="63.7109375" style="30" bestFit="1" customWidth="1"/>
    <col min="9" max="11" width="21.28515625" style="30" bestFit="1" customWidth="1"/>
    <col min="12" max="17" width="17.85546875" style="30" customWidth="1"/>
    <col min="18" max="32" width="14.140625" style="30" customWidth="1"/>
    <col min="33" max="33" width="12.140625" style="30" bestFit="1"/>
    <col min="34" max="16384" width="12.140625" style="30"/>
  </cols>
  <sheetData>
    <row r="1" spans="1:31" s="29" customFormat="1" ht="59.25" customHeight="1" x14ac:dyDescent="0.4">
      <c r="A1" s="26" t="s">
        <v>56</v>
      </c>
      <c r="B1" s="26"/>
      <c r="C1" s="27" t="s">
        <v>76</v>
      </c>
      <c r="D1" s="28">
        <v>47280433</v>
      </c>
    </row>
    <row r="3" spans="1:31" s="30" customFormat="1" ht="23.25" thickBot="1" x14ac:dyDescent="0.3">
      <c r="A3" s="31" t="s">
        <v>77</v>
      </c>
      <c r="B3" s="32"/>
      <c r="C3" s="32"/>
      <c r="D3" s="32"/>
      <c r="E3" s="33"/>
      <c r="H3" s="34" t="s">
        <v>78</v>
      </c>
      <c r="I3" s="35"/>
      <c r="J3" s="35"/>
      <c r="K3" s="35"/>
      <c r="L3" s="35"/>
      <c r="M3" s="35"/>
      <c r="N3" s="35"/>
      <c r="O3" s="35"/>
    </row>
    <row r="4" spans="1:31" s="30" customFormat="1" ht="44.25" customHeight="1" thickBot="1" x14ac:dyDescent="0.35">
      <c r="A4" s="36" t="s">
        <v>79</v>
      </c>
      <c r="B4" s="37"/>
      <c r="C4" s="38" t="s">
        <v>80</v>
      </c>
      <c r="D4" s="39" t="s">
        <v>81</v>
      </c>
      <c r="E4" s="40" t="s">
        <v>82</v>
      </c>
      <c r="H4" s="41" t="s">
        <v>79</v>
      </c>
      <c r="I4" s="42" t="s">
        <v>80</v>
      </c>
      <c r="J4" s="42" t="s">
        <v>81</v>
      </c>
      <c r="K4" s="43" t="s">
        <v>82</v>
      </c>
      <c r="L4" s="35"/>
      <c r="M4" s="35"/>
      <c r="N4" s="35"/>
      <c r="O4" s="35"/>
      <c r="P4" s="44"/>
    </row>
    <row r="5" spans="1:31" s="30" customFormat="1" ht="21" customHeight="1" thickBot="1" x14ac:dyDescent="0.35">
      <c r="A5" s="45" t="s">
        <v>83</v>
      </c>
      <c r="B5" s="46"/>
      <c r="C5" s="47">
        <v>0.154</v>
      </c>
      <c r="D5" s="48">
        <v>0.185</v>
      </c>
      <c r="E5" s="49">
        <v>0.53</v>
      </c>
      <c r="H5" s="50" t="s">
        <v>84</v>
      </c>
      <c r="I5" s="51">
        <f>C21*C13</f>
        <v>340759536.71759999</v>
      </c>
      <c r="J5" s="51">
        <f t="shared" ref="J5:K5" si="0">D21*D13</f>
        <v>227418882.73000002</v>
      </c>
      <c r="K5" s="51">
        <f t="shared" si="0"/>
        <v>228033528.35900003</v>
      </c>
      <c r="L5" s="35"/>
      <c r="M5" s="35"/>
      <c r="N5" s="35"/>
      <c r="O5" s="35"/>
      <c r="P5" s="44"/>
    </row>
    <row r="6" spans="1:31" s="30" customFormat="1" ht="16.5" thickTop="1" x14ac:dyDescent="0.25">
      <c r="A6" s="52" t="s">
        <v>85</v>
      </c>
      <c r="B6" s="53" t="s">
        <v>86</v>
      </c>
      <c r="C6" s="54">
        <v>5</v>
      </c>
      <c r="D6" s="55">
        <v>4</v>
      </c>
      <c r="E6" s="56">
        <v>2</v>
      </c>
      <c r="H6" s="57" t="s">
        <v>87</v>
      </c>
      <c r="I6" s="58">
        <f>SUM(I7:I9)</f>
        <v>8612220.4638972078</v>
      </c>
      <c r="J6" s="58">
        <f t="shared" ref="J6:K6" si="1">SUM(J7:J9)</f>
        <v>8434842.424880987</v>
      </c>
      <c r="K6" s="58">
        <f t="shared" si="1"/>
        <v>8441116.2954237293</v>
      </c>
      <c r="L6" s="35"/>
      <c r="M6" s="35"/>
      <c r="N6" s="35"/>
      <c r="O6" s="35"/>
    </row>
    <row r="7" spans="1:31" s="30" customFormat="1" x14ac:dyDescent="0.25">
      <c r="A7" s="59" t="s">
        <v>88</v>
      </c>
      <c r="B7" s="60" t="s">
        <v>89</v>
      </c>
      <c r="C7" s="61">
        <v>3</v>
      </c>
      <c r="D7" s="62">
        <v>2</v>
      </c>
      <c r="E7" s="63">
        <v>1</v>
      </c>
      <c r="H7" s="64" t="s">
        <v>90</v>
      </c>
      <c r="I7" s="72">
        <f>C25</f>
        <v>39512.573060986673</v>
      </c>
      <c r="J7" s="72">
        <f t="shared" ref="J7:K7" si="2">D25</f>
        <v>35920.520964533345</v>
      </c>
      <c r="K7" s="72">
        <f t="shared" si="2"/>
        <v>40305.41338858223</v>
      </c>
      <c r="L7" s="35"/>
      <c r="M7" s="35"/>
      <c r="N7" s="35"/>
      <c r="O7" s="35"/>
    </row>
    <row r="8" spans="1:31" s="30" customFormat="1" ht="18.75" customHeight="1" x14ac:dyDescent="0.25">
      <c r="A8" s="59" t="s">
        <v>91</v>
      </c>
      <c r="B8" s="60" t="s">
        <v>92</v>
      </c>
      <c r="C8" s="61">
        <v>3</v>
      </c>
      <c r="D8" s="62">
        <v>2</v>
      </c>
      <c r="E8" s="63">
        <v>2</v>
      </c>
      <c r="H8" s="64" t="s">
        <v>93</v>
      </c>
      <c r="I8" s="72">
        <f>C29</f>
        <v>872707.89083622152</v>
      </c>
      <c r="J8" s="72">
        <f t="shared" ref="J8:K8" si="3">D29</f>
        <v>698921.90391645452</v>
      </c>
      <c r="K8" s="72">
        <f t="shared" si="3"/>
        <v>700810.88203514763</v>
      </c>
      <c r="L8" s="35"/>
      <c r="M8" s="35"/>
      <c r="N8" s="35"/>
      <c r="O8" s="35"/>
    </row>
    <row r="9" spans="1:31" s="30" customFormat="1" x14ac:dyDescent="0.25">
      <c r="A9" s="59" t="s">
        <v>94</v>
      </c>
      <c r="B9" s="60" t="s">
        <v>95</v>
      </c>
      <c r="C9" s="66" t="s">
        <v>96</v>
      </c>
      <c r="D9" s="67" t="s">
        <v>97</v>
      </c>
      <c r="E9" s="68" t="s">
        <v>97</v>
      </c>
      <c r="H9" s="69" t="s">
        <v>98</v>
      </c>
      <c r="I9" s="116">
        <f>C34</f>
        <v>7700000</v>
      </c>
      <c r="J9" s="116">
        <f t="shared" ref="J9:K9" si="4">D34</f>
        <v>7700000</v>
      </c>
      <c r="K9" s="116">
        <f t="shared" si="4"/>
        <v>7700000</v>
      </c>
      <c r="L9" s="35"/>
      <c r="M9" s="35"/>
      <c r="N9" s="35"/>
      <c r="O9" s="35"/>
    </row>
    <row r="10" spans="1:31" s="30" customFormat="1" x14ac:dyDescent="0.25">
      <c r="A10" s="59" t="s">
        <v>99</v>
      </c>
      <c r="B10" s="60" t="s">
        <v>100</v>
      </c>
      <c r="C10" s="66" t="s">
        <v>101</v>
      </c>
      <c r="D10" s="67" t="s">
        <v>101</v>
      </c>
      <c r="E10" s="68" t="s">
        <v>102</v>
      </c>
      <c r="H10" s="71" t="s">
        <v>103</v>
      </c>
      <c r="I10" s="58">
        <f>I5-I6</f>
        <v>332147316.25370276</v>
      </c>
      <c r="J10" s="58">
        <f t="shared" ref="J10:K10" si="5">J5-J6</f>
        <v>218984040.30511904</v>
      </c>
      <c r="K10" s="58">
        <f t="shared" si="5"/>
        <v>219592412.06357631</v>
      </c>
      <c r="L10" s="35"/>
      <c r="M10" s="35"/>
      <c r="N10" s="35"/>
      <c r="O10" s="35"/>
    </row>
    <row r="11" spans="1:31" s="30" customFormat="1" x14ac:dyDescent="0.25">
      <c r="A11" s="59" t="s">
        <v>104</v>
      </c>
      <c r="B11" s="60" t="s">
        <v>105</v>
      </c>
      <c r="C11" s="61">
        <v>500</v>
      </c>
      <c r="D11" s="62">
        <v>500</v>
      </c>
      <c r="E11" s="63">
        <v>400</v>
      </c>
      <c r="H11" s="71" t="s">
        <v>106</v>
      </c>
      <c r="I11" s="117">
        <f>I10/I5</f>
        <v>0.97472639930534211</v>
      </c>
      <c r="J11" s="117">
        <f t="shared" ref="J11:K11" si="6">J10/J5</f>
        <v>0.96291054496606976</v>
      </c>
      <c r="K11" s="117">
        <f t="shared" si="6"/>
        <v>0.96298300361280809</v>
      </c>
      <c r="L11" s="35"/>
      <c r="M11" s="35"/>
      <c r="N11" s="35"/>
      <c r="O11" s="35"/>
    </row>
    <row r="12" spans="1:31" s="30" customFormat="1" x14ac:dyDescent="0.25">
      <c r="A12" s="59" t="s">
        <v>107</v>
      </c>
      <c r="B12" s="60" t="s">
        <v>108</v>
      </c>
      <c r="C12" s="66" t="s">
        <v>139</v>
      </c>
      <c r="D12" s="67" t="s">
        <v>110</v>
      </c>
      <c r="E12" s="68" t="s">
        <v>109</v>
      </c>
      <c r="H12" s="71" t="s">
        <v>111</v>
      </c>
      <c r="I12" s="74">
        <v>25000000</v>
      </c>
      <c r="J12" s="74">
        <v>25000000</v>
      </c>
      <c r="K12" s="74">
        <v>25000000</v>
      </c>
      <c r="L12" s="35"/>
      <c r="M12" s="35"/>
      <c r="N12" s="35"/>
      <c r="O12" s="35"/>
    </row>
    <row r="13" spans="1:31" s="30" customFormat="1" ht="16.5" thickBot="1" x14ac:dyDescent="0.3">
      <c r="A13" s="59" t="s">
        <v>112</v>
      </c>
      <c r="B13" s="60" t="s">
        <v>113</v>
      </c>
      <c r="C13" s="75">
        <v>3</v>
      </c>
      <c r="D13" s="76">
        <v>2.5</v>
      </c>
      <c r="E13" s="77">
        <v>2.5</v>
      </c>
      <c r="H13" s="78" t="s">
        <v>114</v>
      </c>
      <c r="I13" s="79">
        <v>12000000</v>
      </c>
      <c r="J13" s="79">
        <v>12000000</v>
      </c>
      <c r="K13" s="79">
        <v>12000000</v>
      </c>
      <c r="L13" s="35"/>
      <c r="M13" s="35"/>
      <c r="N13" s="35"/>
      <c r="O13" s="35"/>
    </row>
    <row r="14" spans="1:31" s="30" customFormat="1" ht="15.6" customHeight="1" thickBot="1" x14ac:dyDescent="0.3">
      <c r="A14" s="80" t="s">
        <v>115</v>
      </c>
      <c r="B14" s="81" t="s">
        <v>116</v>
      </c>
      <c r="C14" s="82">
        <v>3</v>
      </c>
      <c r="D14" s="83">
        <v>2</v>
      </c>
      <c r="E14" s="84">
        <v>0.7</v>
      </c>
      <c r="H14" s="85" t="s">
        <v>117</v>
      </c>
      <c r="I14" s="58">
        <f>I10-SUM(I12:I13)</f>
        <v>295147316.25370276</v>
      </c>
      <c r="J14" s="58">
        <f t="shared" ref="J14:K14" si="7">J10-SUM(J12:J13)</f>
        <v>181984040.30511904</v>
      </c>
      <c r="K14" s="58">
        <f t="shared" si="7"/>
        <v>182592412.06357631</v>
      </c>
      <c r="L14" s="35"/>
      <c r="M14" s="35"/>
      <c r="N14" s="35"/>
      <c r="O14" s="35"/>
      <c r="X14" s="44"/>
      <c r="Y14" s="44"/>
      <c r="Z14" s="44"/>
      <c r="AA14" s="44"/>
      <c r="AB14" s="44"/>
      <c r="AC14" s="44"/>
      <c r="AD14" s="44"/>
      <c r="AE14" s="44"/>
    </row>
    <row r="15" spans="1:31" s="30" customFormat="1" ht="15.75" customHeight="1" thickBot="1" x14ac:dyDescent="0.3">
      <c r="A15" s="86" t="s">
        <v>118</v>
      </c>
      <c r="B15" s="87"/>
      <c r="C15" s="88">
        <f>$D$1*C5*C14*52</f>
        <v>1135865122.392</v>
      </c>
      <c r="D15" s="88">
        <f t="shared" ref="D15:E15" si="8">$D$1*D5*D14*52</f>
        <v>909675530.92000008</v>
      </c>
      <c r="E15" s="88">
        <f t="shared" si="8"/>
        <v>912134113.43599999</v>
      </c>
      <c r="H15" s="89" t="s">
        <v>119</v>
      </c>
      <c r="I15" s="118">
        <f>I14/I5</f>
        <v>0.86614543233841246</v>
      </c>
      <c r="J15" s="119">
        <f t="shared" ref="J15:K15" si="9">J14/J5</f>
        <v>0.80021517175940537</v>
      </c>
      <c r="K15" s="119">
        <f t="shared" si="9"/>
        <v>0.8007261624093962</v>
      </c>
      <c r="L15" s="35"/>
      <c r="M15" s="35"/>
      <c r="N15" s="35"/>
      <c r="O15" s="35"/>
      <c r="X15" s="44"/>
      <c r="Y15" s="44"/>
      <c r="Z15" s="44"/>
      <c r="AA15" s="44"/>
      <c r="AB15" s="44"/>
      <c r="AC15" s="44"/>
      <c r="AD15" s="44"/>
      <c r="AE15" s="44"/>
    </row>
    <row r="16" spans="1:31" s="30" customFormat="1" ht="15.75" customHeight="1" x14ac:dyDescent="0.25">
      <c r="L16" s="35"/>
      <c r="M16" s="35"/>
      <c r="N16" s="35"/>
      <c r="O16" s="35"/>
      <c r="X16" s="44"/>
      <c r="Y16" s="44"/>
      <c r="Z16" s="44"/>
      <c r="AA16" s="44"/>
      <c r="AB16" s="44"/>
      <c r="AC16" s="44"/>
      <c r="AD16" s="44"/>
      <c r="AE16" s="44"/>
    </row>
    <row r="17" spans="2:32" s="30" customFormat="1" ht="15.75" customHeight="1" x14ac:dyDescent="0.25">
      <c r="B17" s="92" t="s">
        <v>144</v>
      </c>
      <c r="C17" s="120">
        <v>0.1</v>
      </c>
      <c r="D17" s="120">
        <v>0.1</v>
      </c>
      <c r="E17" s="120">
        <v>0.1</v>
      </c>
      <c r="L17" s="35"/>
      <c r="M17" s="35"/>
      <c r="N17" s="35"/>
      <c r="O17" s="35"/>
      <c r="X17" s="44"/>
      <c r="Y17" s="44"/>
      <c r="Z17" s="44"/>
      <c r="AA17" s="44"/>
      <c r="AB17" s="44"/>
      <c r="AC17" s="44"/>
      <c r="AD17" s="44"/>
      <c r="AE17" s="44"/>
    </row>
    <row r="18" spans="2:32" s="30" customFormat="1" ht="15.75" customHeight="1" x14ac:dyDescent="0.25">
      <c r="B18" s="94" t="s">
        <v>120</v>
      </c>
      <c r="C18" s="95"/>
      <c r="D18" s="95"/>
      <c r="E18" s="95"/>
      <c r="L18" s="35"/>
      <c r="M18" s="35"/>
      <c r="N18" s="35"/>
      <c r="O18" s="35"/>
      <c r="X18" s="44"/>
      <c r="Y18" s="44"/>
      <c r="Z18" s="44"/>
      <c r="AA18" s="44"/>
      <c r="AB18" s="44"/>
      <c r="AC18" s="44"/>
      <c r="AD18" s="44"/>
      <c r="AE18" s="44"/>
    </row>
    <row r="19" spans="2:32" s="30" customFormat="1" ht="15.75" customHeight="1" x14ac:dyDescent="0.25">
      <c r="B19" s="94"/>
      <c r="C19" s="95"/>
      <c r="D19" s="95"/>
      <c r="E19" s="95"/>
      <c r="L19" s="35"/>
      <c r="M19" s="35"/>
      <c r="N19" s="35"/>
      <c r="O19" s="35"/>
      <c r="X19" s="44"/>
      <c r="Y19" s="44"/>
      <c r="Z19" s="44"/>
      <c r="AA19" s="44"/>
      <c r="AB19" s="44"/>
      <c r="AC19" s="44"/>
      <c r="AD19" s="44"/>
      <c r="AE19" s="44"/>
    </row>
    <row r="20" spans="2:32" s="30" customFormat="1" ht="15.75" customHeight="1" thickBot="1" x14ac:dyDescent="0.3">
      <c r="B20" s="97"/>
      <c r="C20" s="98" t="s">
        <v>80</v>
      </c>
      <c r="D20" s="98" t="s">
        <v>81</v>
      </c>
      <c r="E20" s="98" t="s">
        <v>82</v>
      </c>
      <c r="L20" s="35"/>
      <c r="M20" s="35"/>
      <c r="N20" s="35"/>
      <c r="O20" s="35"/>
      <c r="X20" s="44"/>
      <c r="Y20" s="44"/>
      <c r="Z20" s="44"/>
      <c r="AA20" s="44"/>
      <c r="AB20" s="44"/>
      <c r="AC20" s="44"/>
      <c r="AD20" s="44"/>
      <c r="AE20" s="44"/>
    </row>
    <row r="21" spans="2:32" s="30" customFormat="1" ht="15.75" customHeight="1" x14ac:dyDescent="0.25">
      <c r="B21" s="99" t="s">
        <v>121</v>
      </c>
      <c r="C21" s="100">
        <f>C15*C17</f>
        <v>113586512.2392</v>
      </c>
      <c r="D21" s="100">
        <f t="shared" ref="D21:E21" si="10">D15*D17</f>
        <v>90967553.092000008</v>
      </c>
      <c r="E21" s="100">
        <f t="shared" si="10"/>
        <v>91213411.343600005</v>
      </c>
      <c r="H21" s="96"/>
      <c r="I21" s="96"/>
      <c r="L21" s="35"/>
      <c r="M21" s="35"/>
      <c r="N21" s="35"/>
      <c r="O21" s="35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2:32" s="30" customFormat="1" ht="15.75" customHeight="1" x14ac:dyDescent="0.25">
      <c r="B22" s="101" t="s">
        <v>122</v>
      </c>
      <c r="C22" s="101">
        <v>260</v>
      </c>
      <c r="D22" s="101">
        <v>260</v>
      </c>
      <c r="E22" s="101">
        <v>260</v>
      </c>
      <c r="H22" s="96"/>
      <c r="I22" s="102"/>
      <c r="L22" s="35"/>
      <c r="M22" s="35"/>
      <c r="N22" s="35"/>
      <c r="O22" s="35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2:32" s="30" customFormat="1" ht="15.75" customHeight="1" x14ac:dyDescent="0.25">
      <c r="B23" s="101" t="s">
        <v>123</v>
      </c>
      <c r="C23" s="101">
        <v>8</v>
      </c>
      <c r="D23" s="101">
        <v>8</v>
      </c>
      <c r="E23" s="101">
        <v>8</v>
      </c>
      <c r="H23" s="96"/>
      <c r="I23" s="103"/>
      <c r="L23" s="35"/>
      <c r="M23" s="35"/>
      <c r="N23" s="35"/>
      <c r="O23" s="35"/>
      <c r="P23" s="10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2:32" s="30" customFormat="1" ht="15.75" customHeight="1" x14ac:dyDescent="0.25">
      <c r="B24" s="101" t="s">
        <v>124</v>
      </c>
      <c r="C24" s="101">
        <v>180</v>
      </c>
      <c r="D24" s="101">
        <v>180</v>
      </c>
      <c r="E24" s="101">
        <v>180</v>
      </c>
      <c r="H24" s="105"/>
      <c r="I24" s="106"/>
      <c r="L24" s="35"/>
      <c r="M24" s="35"/>
      <c r="N24" s="35"/>
      <c r="O24" s="35"/>
      <c r="P24" s="10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2:32" s="30" customFormat="1" ht="15.75" customHeight="1" x14ac:dyDescent="0.25">
      <c r="B25" s="107" t="s">
        <v>125</v>
      </c>
      <c r="C25" s="108">
        <f>PRODUCT(C26:C28)</f>
        <v>39512.573060986673</v>
      </c>
      <c r="D25" s="108">
        <f t="shared" ref="D25:E25" si="11">PRODUCT(D26:D28)</f>
        <v>35920.520964533345</v>
      </c>
      <c r="E25" s="108">
        <f t="shared" si="11"/>
        <v>40305.41338858223</v>
      </c>
      <c r="H25" s="105"/>
      <c r="I25" s="109"/>
      <c r="L25" s="35"/>
      <c r="M25" s="35"/>
      <c r="N25" s="35"/>
      <c r="O25" s="35"/>
      <c r="P25" s="10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2:32" s="30" customFormat="1" ht="15.75" customHeight="1" x14ac:dyDescent="0.25">
      <c r="B26" s="101" t="s">
        <v>126</v>
      </c>
      <c r="C26" s="110">
        <f>C21/PRODUCT(C22:C24)</f>
        <v>303.38277841666667</v>
      </c>
      <c r="D26" s="110">
        <f t="shared" ref="D26:E26" si="12">D21/PRODUCT(D22:D24)</f>
        <v>242.96889180555559</v>
      </c>
      <c r="E26" s="110">
        <f t="shared" si="12"/>
        <v>243.62556448611113</v>
      </c>
      <c r="L26" s="35"/>
      <c r="M26" s="35"/>
      <c r="N26" s="35"/>
      <c r="O26" s="35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2:32" s="30" customFormat="1" ht="15.75" customHeight="1" x14ac:dyDescent="0.25">
      <c r="B27" s="101" t="s">
        <v>127</v>
      </c>
      <c r="C27" s="101">
        <v>17.600000000000001</v>
      </c>
      <c r="D27" s="101">
        <v>17.600000000000001</v>
      </c>
      <c r="E27" s="101">
        <v>17.600000000000001</v>
      </c>
      <c r="L27" s="35"/>
      <c r="M27" s="35"/>
      <c r="N27" s="35"/>
      <c r="O27" s="3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2:32" s="30" customFormat="1" ht="15.75" customHeight="1" x14ac:dyDescent="0.25">
      <c r="B28" s="101" t="s">
        <v>128</v>
      </c>
      <c r="C28" s="101">
        <v>7.4</v>
      </c>
      <c r="D28" s="101">
        <v>8.4</v>
      </c>
      <c r="E28" s="101">
        <v>9.4</v>
      </c>
      <c r="L28" s="35"/>
      <c r="M28" s="35"/>
      <c r="N28" s="35"/>
      <c r="O28" s="3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2:32" s="30" customFormat="1" ht="15.75" customHeight="1" x14ac:dyDescent="0.25">
      <c r="B29" s="107" t="s">
        <v>129</v>
      </c>
      <c r="C29" s="111">
        <f>C21*PRODUCT(C30:C33)</f>
        <v>872707.89083622152</v>
      </c>
      <c r="D29" s="111">
        <f t="shared" ref="D29:E29" si="13">D21*PRODUCT(D30:D33)</f>
        <v>698921.90391645452</v>
      </c>
      <c r="E29" s="111">
        <f t="shared" si="13"/>
        <v>700810.88203514763</v>
      </c>
      <c r="L29" s="35"/>
      <c r="M29" s="35"/>
      <c r="N29" s="35"/>
      <c r="O29" s="3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2:32" s="30" customFormat="1" ht="15.75" customHeight="1" x14ac:dyDescent="0.25">
      <c r="B30" s="101" t="s">
        <v>130</v>
      </c>
      <c r="C30" s="112">
        <v>0.7</v>
      </c>
      <c r="D30" s="112">
        <v>0.7</v>
      </c>
      <c r="E30" s="112">
        <v>0.7</v>
      </c>
      <c r="L30" s="35"/>
      <c r="M30" s="35"/>
      <c r="N30" s="35"/>
      <c r="O30" s="3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2:32" s="30" customFormat="1" ht="15.75" customHeight="1" x14ac:dyDescent="0.25">
      <c r="B31" s="101" t="s">
        <v>131</v>
      </c>
      <c r="C31" s="112">
        <v>0.28000000000000003</v>
      </c>
      <c r="D31" s="112">
        <v>0.28000000000000003</v>
      </c>
      <c r="E31" s="112">
        <v>0.28000000000000003</v>
      </c>
      <c r="L31" s="35"/>
      <c r="M31" s="35"/>
      <c r="N31" s="35"/>
      <c r="O31" s="3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2:32" s="30" customFormat="1" ht="15.75" customHeight="1" x14ac:dyDescent="0.25">
      <c r="B32" s="101" t="s">
        <v>132</v>
      </c>
      <c r="C32" s="112">
        <v>0.28000000000000003</v>
      </c>
      <c r="D32" s="112">
        <v>0.28000000000000003</v>
      </c>
      <c r="E32" s="112">
        <v>0.28000000000000003</v>
      </c>
      <c r="L32" s="35"/>
      <c r="M32" s="35"/>
      <c r="N32" s="35"/>
      <c r="O32" s="3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2:32" s="30" customFormat="1" ht="15.75" customHeight="1" x14ac:dyDescent="0.25">
      <c r="B33" s="101" t="s">
        <v>133</v>
      </c>
      <c r="C33" s="112">
        <v>0.14000000000000001</v>
      </c>
      <c r="D33" s="112">
        <v>0.14000000000000001</v>
      </c>
      <c r="E33" s="112">
        <v>0.14000000000000001</v>
      </c>
      <c r="K33" s="35"/>
      <c r="L33" s="35"/>
      <c r="M33" s="35"/>
      <c r="N33" s="35"/>
      <c r="O33" s="3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spans="2:32" s="30" customFormat="1" ht="15.75" customHeight="1" x14ac:dyDescent="0.25">
      <c r="B34" s="107" t="s">
        <v>134</v>
      </c>
      <c r="C34" s="111">
        <f>SUM(C35:C38)</f>
        <v>7700000</v>
      </c>
      <c r="D34" s="111">
        <f t="shared" ref="D34:E34" si="14">SUM(D35:D38)</f>
        <v>7700000</v>
      </c>
      <c r="E34" s="111">
        <f t="shared" si="14"/>
        <v>7700000</v>
      </c>
      <c r="K34" s="35"/>
      <c r="L34" s="35"/>
      <c r="M34" s="35"/>
      <c r="N34" s="35"/>
      <c r="O34" s="3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spans="2:32" s="30" customFormat="1" ht="15.75" customHeight="1" x14ac:dyDescent="0.25">
      <c r="B35" s="101" t="s">
        <v>135</v>
      </c>
      <c r="C35" s="113">
        <v>1500000</v>
      </c>
      <c r="D35" s="113">
        <v>1500000</v>
      </c>
      <c r="E35" s="113">
        <v>1500000</v>
      </c>
      <c r="K35" s="35"/>
      <c r="L35" s="35"/>
      <c r="M35" s="35"/>
      <c r="N35" s="35"/>
      <c r="O35" s="3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spans="2:32" s="30" customFormat="1" ht="15.75" customHeight="1" x14ac:dyDescent="0.25">
      <c r="B36" s="101" t="s">
        <v>136</v>
      </c>
      <c r="C36" s="113">
        <v>700000</v>
      </c>
      <c r="D36" s="113">
        <v>700000</v>
      </c>
      <c r="E36" s="113">
        <v>700000</v>
      </c>
      <c r="K36" s="35"/>
      <c r="L36" s="35"/>
      <c r="M36" s="35"/>
      <c r="N36" s="35"/>
      <c r="O36" s="3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spans="2:32" s="30" customFormat="1" ht="15.75" customHeight="1" x14ac:dyDescent="0.25">
      <c r="B37" s="101" t="s">
        <v>137</v>
      </c>
      <c r="C37" s="113">
        <v>500000</v>
      </c>
      <c r="D37" s="113">
        <v>500000</v>
      </c>
      <c r="E37" s="113">
        <v>500000</v>
      </c>
      <c r="K37" s="35"/>
      <c r="L37" s="35"/>
      <c r="M37" s="35"/>
      <c r="N37" s="35"/>
      <c r="O37" s="3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spans="2:32" s="30" customFormat="1" ht="15.75" customHeight="1" thickBot="1" x14ac:dyDescent="0.3">
      <c r="B38" s="114" t="s">
        <v>138</v>
      </c>
      <c r="C38" s="115">
        <v>5000000</v>
      </c>
      <c r="D38" s="115">
        <v>5000000</v>
      </c>
      <c r="E38" s="115">
        <v>5000000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2:32" s="30" customFormat="1" ht="15.75" customHeight="1" x14ac:dyDescent="0.25"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2:32" s="30" customFormat="1" ht="15.75" customHeight="1" x14ac:dyDescent="0.25"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spans="2:32" s="30" customFormat="1" ht="15.75" customHeight="1" x14ac:dyDescent="0.25"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2:32" s="30" customFormat="1" ht="15.75" customHeight="1" x14ac:dyDescent="0.25"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44"/>
      <c r="Q42" s="44"/>
      <c r="R42" s="44"/>
      <c r="S42" s="44"/>
      <c r="T42" s="44"/>
      <c r="U42" s="44"/>
      <c r="V42" s="44"/>
      <c r="W42" s="44"/>
      <c r="X42" s="44"/>
    </row>
    <row r="43" spans="2:32" s="30" customFormat="1" ht="15.75" customHeight="1" x14ac:dyDescent="0.25"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44"/>
      <c r="Q43" s="44"/>
      <c r="R43" s="44"/>
      <c r="S43" s="44"/>
      <c r="T43" s="44"/>
      <c r="U43" s="44"/>
      <c r="V43" s="44"/>
      <c r="W43" s="44"/>
      <c r="X43" s="44"/>
    </row>
    <row r="44" spans="2:32" s="30" customFormat="1" ht="15.75" customHeight="1" x14ac:dyDescent="0.25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/>
      <c r="Q44" s="44"/>
      <c r="R44" s="44"/>
      <c r="S44" s="44"/>
      <c r="T44" s="44"/>
      <c r="U44" s="44"/>
      <c r="V44" s="44"/>
      <c r="W44" s="44"/>
      <c r="X44" s="44"/>
    </row>
    <row r="45" spans="2:32" s="30" customFormat="1" ht="15.75" customHeight="1" x14ac:dyDescent="0.25"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44"/>
      <c r="Q45" s="44"/>
      <c r="R45" s="44"/>
      <c r="S45" s="44"/>
      <c r="T45" s="44"/>
      <c r="U45" s="44"/>
      <c r="V45" s="44"/>
      <c r="W45" s="44"/>
      <c r="X45" s="44"/>
    </row>
    <row r="46" spans="2:32" s="30" customFormat="1" ht="15.75" customHeight="1" x14ac:dyDescent="0.25"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2:32" s="30" customFormat="1" ht="15.75" customHeight="1" x14ac:dyDescent="0.25">
      <c r="E47" s="35"/>
      <c r="F47" s="35"/>
      <c r="K47" s="35"/>
      <c r="L47" s="35"/>
      <c r="M47" s="35"/>
      <c r="N47" s="35"/>
      <c r="O47" s="35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2:32" s="30" customFormat="1" ht="15.75" customHeight="1" x14ac:dyDescent="0.25">
      <c r="E48" s="35"/>
      <c r="F48" s="35"/>
      <c r="K48" s="35"/>
      <c r="L48" s="35"/>
      <c r="M48" s="35"/>
      <c r="N48" s="35"/>
      <c r="O48" s="35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5:32" s="30" customFormat="1" ht="15.75" customHeight="1" x14ac:dyDescent="0.25">
      <c r="E49" s="35"/>
      <c r="F49" s="35"/>
      <c r="K49" s="35"/>
      <c r="L49" s="35"/>
      <c r="M49" s="35"/>
      <c r="N49" s="35"/>
      <c r="O49" s="35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5:32" s="30" customFormat="1" ht="15.75" customHeight="1" x14ac:dyDescent="0.25">
      <c r="E50" s="35"/>
      <c r="F50" s="35"/>
      <c r="K50" s="35"/>
      <c r="L50" s="35"/>
      <c r="M50" s="35"/>
      <c r="N50" s="35"/>
      <c r="O50" s="35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5:32" s="30" customFormat="1" ht="15.75" customHeight="1" x14ac:dyDescent="0.25">
      <c r="E51" s="35"/>
      <c r="F51" s="35"/>
      <c r="K51" s="35"/>
      <c r="L51" s="35"/>
      <c r="M51" s="35"/>
      <c r="N51" s="35"/>
      <c r="O51" s="35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5:32" s="30" customFormat="1" ht="15.75" customHeight="1" x14ac:dyDescent="0.25">
      <c r="E52" s="35"/>
      <c r="F52" s="35"/>
      <c r="K52" s="35"/>
      <c r="L52" s="35"/>
      <c r="M52" s="35"/>
      <c r="N52" s="35"/>
      <c r="O52" s="35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5:32" s="30" customFormat="1" ht="15.75" customHeight="1" x14ac:dyDescent="0.25">
      <c r="F53" s="35"/>
      <c r="K53" s="35"/>
      <c r="L53" s="35"/>
      <c r="M53" s="35"/>
      <c r="N53" s="35"/>
      <c r="O53" s="35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5:32" s="30" customFormat="1" ht="15.75" customHeight="1" x14ac:dyDescent="0.25">
      <c r="F54" s="35"/>
      <c r="K54" s="35"/>
      <c r="L54" s="35"/>
      <c r="M54" s="35"/>
      <c r="N54" s="35"/>
      <c r="O54" s="35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5:32" s="30" customFormat="1" ht="15.75" customHeight="1" x14ac:dyDescent="0.25">
      <c r="F55" s="3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5:32" s="30" customFormat="1" ht="15.75" customHeight="1" x14ac:dyDescent="0.25"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5:32" s="30" customFormat="1" ht="15.75" customHeight="1" x14ac:dyDescent="0.25"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5:32" s="30" customFormat="1" ht="15.75" customHeight="1" x14ac:dyDescent="0.25"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5:32" s="30" customFormat="1" ht="15.75" customHeight="1" x14ac:dyDescent="0.25"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5:32" s="30" customFormat="1" ht="15.75" customHeight="1" x14ac:dyDescent="0.25"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5:32" s="30" customFormat="1" ht="15.75" customHeight="1" x14ac:dyDescent="0.25"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5:32" s="30" customFormat="1" ht="15.75" customHeight="1" x14ac:dyDescent="0.25"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5:32" s="30" customFormat="1" ht="15.75" customHeight="1" x14ac:dyDescent="0.25"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5:32" s="30" customFormat="1" ht="15.75" customHeight="1" x14ac:dyDescent="0.25"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7:32" s="30" customFormat="1" ht="15.75" customHeight="1" x14ac:dyDescent="0.25"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spans="7:32" s="30" customFormat="1" ht="15.75" customHeight="1" x14ac:dyDescent="0.25"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spans="7:32" s="30" customFormat="1" ht="15.75" customHeight="1" x14ac:dyDescent="0.25"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7:32" s="30" customFormat="1" ht="15.75" customHeight="1" x14ac:dyDescent="0.25"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spans="7:32" s="30" customFormat="1" ht="15.75" customHeight="1" x14ac:dyDescent="0.25"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7:32" s="30" customFormat="1" ht="15.75" customHeight="1" x14ac:dyDescent="0.25"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 spans="7:32" s="30" customFormat="1" ht="15.75" customHeight="1" x14ac:dyDescent="0.25"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7:32" s="30" customFormat="1" ht="15.75" customHeight="1" x14ac:dyDescent="0.25"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spans="7:32" s="30" customFormat="1" ht="15.75" customHeight="1" x14ac:dyDescent="0.25"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spans="7:32" s="30" customFormat="1" ht="15.75" customHeight="1" x14ac:dyDescent="0.25"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 spans="7:32" s="30" customFormat="1" ht="15.75" customHeight="1" x14ac:dyDescent="0.25"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spans="7:32" s="30" customFormat="1" ht="15.75" customHeight="1" x14ac:dyDescent="0.25"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7:32" s="30" customFormat="1" ht="15.75" customHeight="1" x14ac:dyDescent="0.25"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7:32" s="30" customFormat="1" ht="15.75" customHeight="1" x14ac:dyDescent="0.25"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7:32" s="30" customFormat="1" ht="15.75" customHeight="1" x14ac:dyDescent="0.25"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7:32" s="30" customFormat="1" ht="15.75" customHeight="1" x14ac:dyDescent="0.25"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7:32" s="30" customFormat="1" ht="15.75" customHeight="1" x14ac:dyDescent="0.25"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7:32" s="30" customFormat="1" ht="15.75" customHeight="1" x14ac:dyDescent="0.25"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7:32" s="30" customFormat="1" ht="15.75" customHeight="1" x14ac:dyDescent="0.25"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7:32" s="30" customFormat="1" ht="15.75" customHeight="1" x14ac:dyDescent="0.25"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7:32" s="30" customFormat="1" ht="15.75" customHeight="1" x14ac:dyDescent="0.25"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7:32" s="30" customFormat="1" ht="15.75" customHeight="1" x14ac:dyDescent="0.25"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7:32" s="30" customFormat="1" ht="15.75" customHeight="1" x14ac:dyDescent="0.25"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7:32" s="30" customFormat="1" ht="15.75" customHeight="1" x14ac:dyDescent="0.25"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7:32" s="30" customFormat="1" ht="15.75" customHeight="1" x14ac:dyDescent="0.25"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7:32" s="30" customFormat="1" ht="15.75" customHeight="1" x14ac:dyDescent="0.25"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7:32" s="30" customFormat="1" ht="15.75" customHeight="1" x14ac:dyDescent="0.25"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7:32" s="30" customFormat="1" ht="15.75" customHeight="1" x14ac:dyDescent="0.25"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7:32" s="30" customFormat="1" ht="15.75" customHeight="1" x14ac:dyDescent="0.25"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7:32" s="30" customFormat="1" ht="15.75" customHeight="1" x14ac:dyDescent="0.25"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7:32" s="30" customFormat="1" ht="15.75" customHeight="1" x14ac:dyDescent="0.25"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7:32" s="30" customFormat="1" ht="15.75" customHeight="1" x14ac:dyDescent="0.25"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7:32" s="30" customFormat="1" ht="15.75" customHeight="1" x14ac:dyDescent="0.25"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spans="7:32" s="30" customFormat="1" ht="15.75" customHeight="1" x14ac:dyDescent="0.25"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spans="7:32" s="30" customFormat="1" ht="15.75" customHeight="1" x14ac:dyDescent="0.25"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7:32" s="30" customFormat="1" ht="15.75" customHeight="1" x14ac:dyDescent="0.25"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spans="7:32" s="30" customFormat="1" ht="15.75" customHeight="1" x14ac:dyDescent="0.25"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7:32" s="30" customFormat="1" ht="15.75" customHeight="1" x14ac:dyDescent="0.25"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spans="7:32" s="30" customFormat="1" ht="15.75" customHeight="1" x14ac:dyDescent="0.25"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7:32" s="30" customFormat="1" ht="15.75" customHeight="1" x14ac:dyDescent="0.25"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spans="7:32" s="30" customFormat="1" ht="15.75" customHeight="1" x14ac:dyDescent="0.25"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7:32" s="30" customFormat="1" ht="15.75" customHeight="1" x14ac:dyDescent="0.25"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spans="7:32" s="30" customFormat="1" ht="15.75" customHeight="1" x14ac:dyDescent="0.25"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7:32" s="30" customFormat="1" ht="15.75" customHeight="1" x14ac:dyDescent="0.25"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7:32" s="30" customFormat="1" ht="15.75" customHeight="1" x14ac:dyDescent="0.25"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7:32" s="30" customFormat="1" ht="15.75" customHeight="1" x14ac:dyDescent="0.25"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7:32" s="30" customFormat="1" ht="15.75" customHeight="1" x14ac:dyDescent="0.25"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7:32" s="30" customFormat="1" ht="15.75" customHeight="1" x14ac:dyDescent="0.25"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7:32" s="30" customFormat="1" ht="15.75" customHeight="1" x14ac:dyDescent="0.25"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7:32" s="30" customFormat="1" ht="15.75" customHeight="1" x14ac:dyDescent="0.25"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7:32" s="30" customFormat="1" ht="15.75" customHeight="1" x14ac:dyDescent="0.25"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7:32" s="30" customFormat="1" ht="15.75" customHeight="1" x14ac:dyDescent="0.25"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7:32" s="30" customFormat="1" ht="15.75" customHeight="1" x14ac:dyDescent="0.25"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7:32" s="30" customFormat="1" ht="15.75" customHeight="1" x14ac:dyDescent="0.25"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7:32" s="30" customFormat="1" ht="15.75" customHeight="1" x14ac:dyDescent="0.25"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7:32" s="30" customFormat="1" ht="15.75" customHeight="1" x14ac:dyDescent="0.25"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7:32" s="30" customFormat="1" ht="15.75" customHeight="1" x14ac:dyDescent="0.25"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7:32" s="30" customFormat="1" ht="15.75" customHeight="1" x14ac:dyDescent="0.25"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7:32" s="30" customFormat="1" ht="15.75" customHeight="1" x14ac:dyDescent="0.25"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7:32" s="30" customFormat="1" ht="15.75" customHeight="1" x14ac:dyDescent="0.25"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7:32" s="30" customFormat="1" ht="15.75" customHeight="1" x14ac:dyDescent="0.25"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7:32" s="30" customFormat="1" ht="15.75" customHeight="1" x14ac:dyDescent="0.25"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7:32" s="30" customFormat="1" ht="15.75" customHeight="1" x14ac:dyDescent="0.25"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7:32" s="30" customFormat="1" ht="15.75" customHeight="1" x14ac:dyDescent="0.25"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7:32" s="30" customFormat="1" ht="15.75" customHeight="1" x14ac:dyDescent="0.25"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7:32" s="30" customFormat="1" ht="15.75" customHeight="1" x14ac:dyDescent="0.25"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7:32" s="30" customFormat="1" ht="15.75" customHeight="1" x14ac:dyDescent="0.25"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7:32" s="30" customFormat="1" ht="15.75" customHeight="1" x14ac:dyDescent="0.25"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7:32" s="30" customFormat="1" ht="15.75" customHeight="1" x14ac:dyDescent="0.25"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7:32" s="30" customFormat="1" ht="15.75" customHeight="1" x14ac:dyDescent="0.25"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7:32" s="30" customFormat="1" ht="15.75" customHeight="1" x14ac:dyDescent="0.25"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7:32" s="30" customFormat="1" ht="15.75" customHeight="1" x14ac:dyDescent="0.25"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7:32" s="30" customFormat="1" ht="15.75" customHeight="1" x14ac:dyDescent="0.25"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7:32" s="30" customFormat="1" ht="15.75" customHeight="1" x14ac:dyDescent="0.25"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7:32" s="30" customFormat="1" ht="15.75" customHeight="1" x14ac:dyDescent="0.25"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7:32" s="30" customFormat="1" ht="15.75" customHeight="1" x14ac:dyDescent="0.25"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7:32" s="30" customFormat="1" ht="15.75" customHeight="1" x14ac:dyDescent="0.25"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7:32" s="30" customFormat="1" ht="15.75" customHeight="1" x14ac:dyDescent="0.25"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7:32" s="30" customFormat="1" ht="15.75" customHeight="1" x14ac:dyDescent="0.25"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7:32" s="30" customFormat="1" ht="15.75" customHeight="1" x14ac:dyDescent="0.25"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7:32" s="30" customFormat="1" ht="15.75" customHeight="1" x14ac:dyDescent="0.25"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7:32" s="30" customFormat="1" ht="15.75" customHeight="1" x14ac:dyDescent="0.25"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7:32" s="30" customFormat="1" ht="15.75" customHeight="1" x14ac:dyDescent="0.25"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7:32" s="30" customFormat="1" ht="15.75" customHeight="1" x14ac:dyDescent="0.25"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7:32" s="30" customFormat="1" ht="15.75" customHeight="1" x14ac:dyDescent="0.25"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7:32" s="30" customFormat="1" ht="15.75" customHeight="1" x14ac:dyDescent="0.25"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7:32" s="30" customFormat="1" ht="15.75" customHeight="1" x14ac:dyDescent="0.25"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7:32" s="30" customFormat="1" ht="15.75" customHeight="1" x14ac:dyDescent="0.25"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7:32" s="30" customFormat="1" ht="15.75" customHeight="1" x14ac:dyDescent="0.25"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7:32" s="30" customFormat="1" ht="15.75" customHeight="1" x14ac:dyDescent="0.25"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7:32" s="30" customFormat="1" ht="15.75" customHeight="1" x14ac:dyDescent="0.25"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7:32" s="30" customFormat="1" ht="15.75" customHeight="1" x14ac:dyDescent="0.25"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7:32" s="30" customFormat="1" ht="15.75" customHeight="1" x14ac:dyDescent="0.25"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7:32" s="30" customFormat="1" ht="15.75" customHeight="1" x14ac:dyDescent="0.25"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7:32" s="30" customFormat="1" ht="15.75" customHeight="1" x14ac:dyDescent="0.25"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7:32" s="30" customFormat="1" ht="15.75" customHeight="1" x14ac:dyDescent="0.25"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7:32" s="30" customFormat="1" ht="15.75" customHeight="1" x14ac:dyDescent="0.25"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7:32" s="30" customFormat="1" ht="15.75" customHeight="1" x14ac:dyDescent="0.25"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7:32" s="30" customFormat="1" ht="15.75" customHeight="1" x14ac:dyDescent="0.25"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7:32" s="30" customFormat="1" ht="15.75" customHeight="1" x14ac:dyDescent="0.25"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7:32" s="30" customFormat="1" ht="15.75" customHeight="1" x14ac:dyDescent="0.25"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7:32" s="30" customFormat="1" ht="15.75" customHeight="1" x14ac:dyDescent="0.25"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7:32" s="30" customFormat="1" ht="15.75" customHeight="1" x14ac:dyDescent="0.25"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7:32" s="30" customFormat="1" ht="15.75" customHeight="1" x14ac:dyDescent="0.25"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7:32" s="30" customFormat="1" ht="15.75" customHeight="1" x14ac:dyDescent="0.25"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7:32" s="30" customFormat="1" ht="15.75" customHeight="1" x14ac:dyDescent="0.25"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7:32" s="30" customFormat="1" ht="15.75" customHeight="1" x14ac:dyDescent="0.25"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7:32" s="30" customFormat="1" ht="15.75" customHeight="1" x14ac:dyDescent="0.25"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7:32" s="30" customFormat="1" ht="15.75" customHeight="1" x14ac:dyDescent="0.25"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7:32" s="30" customFormat="1" ht="15.75" customHeight="1" x14ac:dyDescent="0.25"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7:32" s="30" customFormat="1" ht="15.75" customHeight="1" x14ac:dyDescent="0.25"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7:32" s="30" customFormat="1" ht="15.75" customHeight="1" x14ac:dyDescent="0.25"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7:32" s="30" customFormat="1" ht="15.75" customHeight="1" x14ac:dyDescent="0.25"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7:32" s="30" customFormat="1" ht="15.75" customHeight="1" x14ac:dyDescent="0.25"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7:32" s="30" customFormat="1" ht="15.75" customHeight="1" x14ac:dyDescent="0.25"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7:32" s="30" customFormat="1" ht="15.75" customHeight="1" x14ac:dyDescent="0.25"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7:32" s="30" customFormat="1" ht="15.75" customHeight="1" x14ac:dyDescent="0.25"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7:32" s="30" customFormat="1" ht="15.75" customHeight="1" x14ac:dyDescent="0.25"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7:32" s="30" customFormat="1" ht="15.75" customHeight="1" x14ac:dyDescent="0.25"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7:32" s="30" customFormat="1" ht="15.75" customHeight="1" x14ac:dyDescent="0.25"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7:32" s="30" customFormat="1" ht="15.75" customHeight="1" x14ac:dyDescent="0.25"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7:32" s="30" customFormat="1" ht="15.75" customHeight="1" x14ac:dyDescent="0.25"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spans="7:32" s="30" customFormat="1" ht="15.75" customHeight="1" x14ac:dyDescent="0.25"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spans="7:32" s="30" customFormat="1" ht="15.75" customHeight="1" x14ac:dyDescent="0.25"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spans="7:32" s="30" customFormat="1" ht="15.75" customHeight="1" x14ac:dyDescent="0.25"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spans="7:32" s="30" customFormat="1" ht="15.75" customHeight="1" x14ac:dyDescent="0.25"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spans="7:32" s="30" customFormat="1" ht="15.75" customHeight="1" x14ac:dyDescent="0.25"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spans="7:32" s="30" customFormat="1" ht="15.75" customHeight="1" x14ac:dyDescent="0.25"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spans="7:32" s="30" customFormat="1" ht="15.75" customHeight="1" x14ac:dyDescent="0.25"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spans="7:32" s="30" customFormat="1" ht="15.75" customHeight="1" x14ac:dyDescent="0.25"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spans="7:32" s="30" customFormat="1" ht="15.75" customHeight="1" x14ac:dyDescent="0.25"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spans="7:32" s="30" customFormat="1" ht="15.75" customHeight="1" x14ac:dyDescent="0.25"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spans="7:32" s="30" customFormat="1" ht="15.75" customHeight="1" x14ac:dyDescent="0.25"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spans="7:32" s="30" customFormat="1" ht="15.75" customHeight="1" x14ac:dyDescent="0.25"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spans="7:32" s="30" customFormat="1" ht="15.75" customHeight="1" x14ac:dyDescent="0.25"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spans="7:32" s="30" customFormat="1" ht="15.75" customHeight="1" x14ac:dyDescent="0.25"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spans="7:32" s="30" customFormat="1" ht="15.75" customHeight="1" x14ac:dyDescent="0.25"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spans="7:32" s="30" customFormat="1" ht="15.75" customHeight="1" x14ac:dyDescent="0.25"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spans="7:32" s="30" customFormat="1" ht="15.75" customHeight="1" x14ac:dyDescent="0.25"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spans="7:32" s="30" customFormat="1" ht="15.75" customHeight="1" x14ac:dyDescent="0.25"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spans="7:32" s="30" customFormat="1" ht="15.75" customHeight="1" x14ac:dyDescent="0.25"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spans="7:32" s="30" customFormat="1" ht="15.75" customHeight="1" x14ac:dyDescent="0.25"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spans="7:32" s="30" customFormat="1" ht="15.75" customHeight="1" x14ac:dyDescent="0.25"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spans="7:32" s="30" customFormat="1" ht="15.75" customHeight="1" x14ac:dyDescent="0.25"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spans="7:32" s="30" customFormat="1" ht="15.75" customHeight="1" x14ac:dyDescent="0.25"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spans="7:32" s="30" customFormat="1" ht="15.75" customHeight="1" x14ac:dyDescent="0.25"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spans="7:32" s="30" customFormat="1" ht="15.75" customHeight="1" x14ac:dyDescent="0.25"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spans="7:32" s="30" customFormat="1" ht="15.75" customHeight="1" x14ac:dyDescent="0.25"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spans="7:32" s="30" customFormat="1" ht="15.75" customHeight="1" x14ac:dyDescent="0.25"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spans="7:32" s="30" customFormat="1" ht="15.75" customHeight="1" x14ac:dyDescent="0.25"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spans="7:32" s="30" customFormat="1" ht="15.75" customHeight="1" x14ac:dyDescent="0.25"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spans="7:32" s="30" customFormat="1" ht="15.75" customHeight="1" x14ac:dyDescent="0.25"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spans="7:32" s="30" customFormat="1" ht="15.75" customHeight="1" x14ac:dyDescent="0.25"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spans="7:32" s="30" customFormat="1" ht="15.75" customHeight="1" x14ac:dyDescent="0.25"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spans="7:32" s="30" customFormat="1" ht="15.75" customHeight="1" x14ac:dyDescent="0.25"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spans="7:32" s="30" customFormat="1" ht="15.75" customHeight="1" x14ac:dyDescent="0.25"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spans="7:32" s="30" customFormat="1" ht="15.75" customHeight="1" x14ac:dyDescent="0.25"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spans="7:32" s="30" customFormat="1" ht="15.75" customHeight="1" x14ac:dyDescent="0.25"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spans="7:32" s="30" customFormat="1" ht="15.75" customHeight="1" x14ac:dyDescent="0.25"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spans="7:32" s="30" customFormat="1" ht="15.75" customHeight="1" x14ac:dyDescent="0.25"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spans="7:32" s="30" customFormat="1" ht="15.75" customHeight="1" x14ac:dyDescent="0.25"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spans="7:32" s="30" customFormat="1" ht="15.75" customHeight="1" x14ac:dyDescent="0.25"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spans="7:32" s="30" customFormat="1" ht="15.75" customHeight="1" x14ac:dyDescent="0.25"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spans="7:32" s="30" customFormat="1" ht="15.75" customHeight="1" x14ac:dyDescent="0.25"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spans="7:32" s="30" customFormat="1" ht="15.75" customHeight="1" x14ac:dyDescent="0.25"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spans="7:32" s="30" customFormat="1" ht="15.75" customHeight="1" x14ac:dyDescent="0.25"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spans="7:32" s="30" customFormat="1" ht="15.75" customHeight="1" x14ac:dyDescent="0.25"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spans="7:32" s="30" customFormat="1" ht="15.75" customHeight="1" x14ac:dyDescent="0.25"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spans="7:32" s="30" customFormat="1" ht="15.75" customHeight="1" x14ac:dyDescent="0.25"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spans="7:32" s="30" customFormat="1" ht="15.75" customHeight="1" x14ac:dyDescent="0.25"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spans="7:32" s="30" customFormat="1" ht="15.75" customHeight="1" x14ac:dyDescent="0.25"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spans="7:32" s="30" customFormat="1" ht="15.75" customHeight="1" x14ac:dyDescent="0.25"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spans="7:32" s="30" customFormat="1" ht="15.75" customHeight="1" x14ac:dyDescent="0.25"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spans="7:32" s="30" customFormat="1" ht="15.75" customHeight="1" x14ac:dyDescent="0.25"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spans="7:32" s="30" customFormat="1" ht="15.75" customHeight="1" x14ac:dyDescent="0.25"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spans="7:32" s="30" customFormat="1" ht="15.75" customHeight="1" x14ac:dyDescent="0.25"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spans="7:32" s="30" customFormat="1" ht="15.75" customHeight="1" x14ac:dyDescent="0.25"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spans="7:32" s="30" customFormat="1" ht="15.75" customHeight="1" x14ac:dyDescent="0.25"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spans="7:32" s="30" customFormat="1" ht="15.75" customHeight="1" x14ac:dyDescent="0.25"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spans="7:32" s="30" customFormat="1" ht="15.75" customHeight="1" x14ac:dyDescent="0.25"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spans="7:32" s="30" customFormat="1" ht="15.75" customHeight="1" x14ac:dyDescent="0.25"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spans="7:32" s="30" customFormat="1" ht="15.75" customHeight="1" x14ac:dyDescent="0.25"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spans="7:32" s="30" customFormat="1" ht="15.75" customHeight="1" x14ac:dyDescent="0.25"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spans="7:32" s="30" customFormat="1" ht="15.75" customHeight="1" x14ac:dyDescent="0.25"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spans="7:32" s="30" customFormat="1" ht="15.75" customHeight="1" x14ac:dyDescent="0.25"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spans="7:32" s="30" customFormat="1" ht="15.75" customHeight="1" x14ac:dyDescent="0.25"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spans="7:32" s="30" customFormat="1" ht="15.75" customHeight="1" x14ac:dyDescent="0.25"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spans="7:32" s="30" customFormat="1" ht="15.75" customHeight="1" x14ac:dyDescent="0.25"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spans="7:32" s="30" customFormat="1" ht="15.75" customHeight="1" x14ac:dyDescent="0.25"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spans="7:32" s="30" customFormat="1" ht="15.75" customHeight="1" x14ac:dyDescent="0.25"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spans="7:32" s="30" customFormat="1" ht="15.75" customHeight="1" x14ac:dyDescent="0.25"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spans="7:32" s="30" customFormat="1" ht="15.75" customHeight="1" x14ac:dyDescent="0.25"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spans="7:32" s="30" customFormat="1" ht="15.75" customHeight="1" x14ac:dyDescent="0.25"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spans="7:32" s="30" customFormat="1" ht="15.75" customHeight="1" x14ac:dyDescent="0.25"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spans="7:32" s="30" customFormat="1" ht="15.75" customHeight="1" x14ac:dyDescent="0.25"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spans="7:32" s="30" customFormat="1" ht="15.75" customHeight="1" x14ac:dyDescent="0.25"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spans="7:32" s="30" customFormat="1" ht="15.75" customHeight="1" x14ac:dyDescent="0.25"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spans="7:32" s="30" customFormat="1" ht="15.75" customHeight="1" x14ac:dyDescent="0.25"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spans="7:32" s="30" customFormat="1" ht="15.75" customHeight="1" x14ac:dyDescent="0.25"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spans="7:32" s="30" customFormat="1" ht="15.75" customHeight="1" x14ac:dyDescent="0.25"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spans="7:32" s="30" customFormat="1" ht="15.75" customHeight="1" x14ac:dyDescent="0.25"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spans="7:32" s="30" customFormat="1" ht="15.75" customHeight="1" x14ac:dyDescent="0.25"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spans="7:32" s="30" customFormat="1" ht="15.75" customHeight="1" x14ac:dyDescent="0.25"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spans="7:32" s="30" customFormat="1" ht="15.75" customHeight="1" x14ac:dyDescent="0.25"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spans="7:32" s="30" customFormat="1" ht="15.75" customHeight="1" x14ac:dyDescent="0.25"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spans="7:32" s="30" customFormat="1" ht="15.75" customHeight="1" x14ac:dyDescent="0.25"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spans="7:32" s="30" customFormat="1" ht="15.75" customHeight="1" x14ac:dyDescent="0.25"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spans="7:32" s="30" customFormat="1" ht="15.75" customHeight="1" x14ac:dyDescent="0.25"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spans="7:32" s="30" customFormat="1" ht="15.75" customHeight="1" x14ac:dyDescent="0.25"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spans="7:32" s="30" customFormat="1" ht="15.75" customHeight="1" x14ac:dyDescent="0.25"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spans="7:32" s="30" customFormat="1" ht="15.75" customHeight="1" x14ac:dyDescent="0.25"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spans="7:32" s="30" customFormat="1" ht="15.75" customHeight="1" x14ac:dyDescent="0.25"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spans="7:32" s="30" customFormat="1" ht="15.75" customHeight="1" x14ac:dyDescent="0.25"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spans="7:32" s="30" customFormat="1" ht="15.75" customHeight="1" x14ac:dyDescent="0.25"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spans="7:32" s="30" customFormat="1" ht="15.75" customHeight="1" x14ac:dyDescent="0.25"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spans="7:32" s="30" customFormat="1" ht="15.75" customHeight="1" x14ac:dyDescent="0.25"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spans="7:32" s="30" customFormat="1" ht="15.75" customHeight="1" x14ac:dyDescent="0.25"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spans="7:32" s="30" customFormat="1" ht="15.75" customHeight="1" x14ac:dyDescent="0.25"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spans="7:32" s="30" customFormat="1" ht="15.75" customHeight="1" x14ac:dyDescent="0.25"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spans="7:32" s="30" customFormat="1" ht="15.75" customHeight="1" x14ac:dyDescent="0.25"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spans="7:32" s="30" customFormat="1" ht="15.75" customHeight="1" x14ac:dyDescent="0.25"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spans="7:32" s="30" customFormat="1" ht="15.75" customHeight="1" x14ac:dyDescent="0.25"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spans="7:32" s="30" customFormat="1" ht="15.75" customHeight="1" x14ac:dyDescent="0.25"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spans="7:32" s="30" customFormat="1" ht="15.75" customHeight="1" x14ac:dyDescent="0.25"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spans="7:32" s="30" customFormat="1" ht="15.75" customHeight="1" x14ac:dyDescent="0.25"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spans="7:32" s="30" customFormat="1" ht="15.75" customHeight="1" x14ac:dyDescent="0.25"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spans="7:32" s="30" customFormat="1" ht="15.75" customHeight="1" x14ac:dyDescent="0.25"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spans="7:32" s="30" customFormat="1" ht="15.75" customHeight="1" x14ac:dyDescent="0.25"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spans="7:32" s="30" customFormat="1" ht="15.75" customHeight="1" x14ac:dyDescent="0.25"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spans="7:32" s="30" customFormat="1" ht="15.75" customHeight="1" x14ac:dyDescent="0.25"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spans="7:32" s="30" customFormat="1" ht="15.75" customHeight="1" x14ac:dyDescent="0.25"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spans="7:32" s="30" customFormat="1" ht="15.75" customHeight="1" x14ac:dyDescent="0.25"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spans="7:32" s="30" customFormat="1" ht="15.75" customHeight="1" x14ac:dyDescent="0.25"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spans="7:32" s="30" customFormat="1" ht="15.75" customHeight="1" x14ac:dyDescent="0.25"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spans="7:32" s="30" customFormat="1" ht="15.75" customHeight="1" x14ac:dyDescent="0.25"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spans="7:32" s="30" customFormat="1" ht="15.75" customHeight="1" x14ac:dyDescent="0.25"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spans="7:32" s="30" customFormat="1" ht="15.75" customHeight="1" x14ac:dyDescent="0.25"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spans="7:32" s="30" customFormat="1" ht="15.75" customHeight="1" x14ac:dyDescent="0.25"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spans="7:32" s="30" customFormat="1" ht="15.75" customHeight="1" x14ac:dyDescent="0.25"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spans="7:32" s="30" customFormat="1" ht="15.75" customHeight="1" x14ac:dyDescent="0.25"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spans="7:32" s="30" customFormat="1" ht="15.75" customHeight="1" x14ac:dyDescent="0.25"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spans="7:32" s="30" customFormat="1" ht="15.75" customHeight="1" x14ac:dyDescent="0.25"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spans="7:32" s="30" customFormat="1" ht="15.75" customHeight="1" x14ac:dyDescent="0.25"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spans="7:32" s="30" customFormat="1" ht="15.75" customHeight="1" x14ac:dyDescent="0.25"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spans="7:32" s="30" customFormat="1" ht="15.75" customHeight="1" x14ac:dyDescent="0.25"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spans="7:32" s="30" customFormat="1" ht="15.75" customHeight="1" x14ac:dyDescent="0.25"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spans="7:32" s="30" customFormat="1" ht="15.75" customHeight="1" x14ac:dyDescent="0.25"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spans="7:32" s="30" customFormat="1" ht="15.75" customHeight="1" x14ac:dyDescent="0.25"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spans="7:32" s="30" customFormat="1" ht="15.75" customHeight="1" x14ac:dyDescent="0.25"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spans="7:32" s="30" customFormat="1" ht="15.75" customHeight="1" x14ac:dyDescent="0.25"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spans="7:32" s="30" customFormat="1" ht="15.75" customHeight="1" x14ac:dyDescent="0.25"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spans="7:32" s="30" customFormat="1" ht="15.75" customHeight="1" x14ac:dyDescent="0.25"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spans="7:32" s="30" customFormat="1" ht="15.75" customHeight="1" x14ac:dyDescent="0.25"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spans="7:32" s="30" customFormat="1" ht="15.75" customHeight="1" x14ac:dyDescent="0.25"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spans="7:32" s="30" customFormat="1" ht="15.75" customHeight="1" x14ac:dyDescent="0.25"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spans="7:32" s="30" customFormat="1" ht="15.75" customHeight="1" x14ac:dyDescent="0.25"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spans="7:32" s="30" customFormat="1" ht="15.75" customHeight="1" x14ac:dyDescent="0.25"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spans="7:32" s="30" customFormat="1" ht="15.75" customHeight="1" x14ac:dyDescent="0.25"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spans="7:32" s="30" customFormat="1" ht="15.75" customHeight="1" x14ac:dyDescent="0.25"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spans="7:32" s="30" customFormat="1" ht="15.75" customHeight="1" x14ac:dyDescent="0.25"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spans="7:32" s="30" customFormat="1" ht="15.75" customHeight="1" x14ac:dyDescent="0.25"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spans="7:32" s="30" customFormat="1" ht="15.75" customHeight="1" x14ac:dyDescent="0.25"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spans="7:32" s="30" customFormat="1" ht="15.75" customHeight="1" x14ac:dyDescent="0.25"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spans="7:32" s="30" customFormat="1" ht="15.75" customHeight="1" x14ac:dyDescent="0.25"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spans="7:32" s="30" customFormat="1" ht="15.75" customHeight="1" x14ac:dyDescent="0.25"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spans="7:32" s="30" customFormat="1" ht="15.75" customHeight="1" x14ac:dyDescent="0.25"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spans="7:32" s="30" customFormat="1" ht="15.75" customHeight="1" x14ac:dyDescent="0.25"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spans="7:32" s="30" customFormat="1" ht="15.75" customHeight="1" x14ac:dyDescent="0.25"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spans="7:32" s="30" customFormat="1" ht="15.75" customHeight="1" x14ac:dyDescent="0.25"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spans="7:32" s="30" customFormat="1" ht="15.75" customHeight="1" x14ac:dyDescent="0.25"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spans="7:32" s="30" customFormat="1" ht="15.75" customHeight="1" x14ac:dyDescent="0.25"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spans="7:32" s="30" customFormat="1" ht="15.75" customHeight="1" x14ac:dyDescent="0.25"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spans="7:32" s="30" customFormat="1" ht="15.75" customHeight="1" x14ac:dyDescent="0.25"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spans="7:32" s="30" customFormat="1" ht="15.75" customHeight="1" x14ac:dyDescent="0.25"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spans="7:32" s="30" customFormat="1" ht="15.75" customHeight="1" x14ac:dyDescent="0.25"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spans="7:32" s="30" customFormat="1" ht="15.75" customHeight="1" x14ac:dyDescent="0.25"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spans="7:32" s="30" customFormat="1" ht="15.75" customHeight="1" x14ac:dyDescent="0.25"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spans="7:32" s="30" customFormat="1" ht="15.75" customHeight="1" x14ac:dyDescent="0.25"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spans="7:32" s="30" customFormat="1" ht="15.75" customHeight="1" x14ac:dyDescent="0.25"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spans="7:32" s="30" customFormat="1" ht="15.75" customHeight="1" x14ac:dyDescent="0.25"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spans="7:32" s="30" customFormat="1" ht="15.75" customHeight="1" x14ac:dyDescent="0.25"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spans="7:32" s="30" customFormat="1" ht="15.75" customHeight="1" x14ac:dyDescent="0.25"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spans="7:32" s="30" customFormat="1" ht="15.75" customHeight="1" x14ac:dyDescent="0.25"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spans="7:32" s="30" customFormat="1" ht="15.75" customHeight="1" x14ac:dyDescent="0.25"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spans="7:32" s="30" customFormat="1" ht="15.75" customHeight="1" x14ac:dyDescent="0.25"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spans="7:32" s="30" customFormat="1" ht="15.75" customHeight="1" x14ac:dyDescent="0.25"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spans="7:32" s="30" customFormat="1" ht="15.75" customHeight="1" x14ac:dyDescent="0.25"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spans="7:32" s="30" customFormat="1" ht="15.75" customHeight="1" x14ac:dyDescent="0.25"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spans="7:32" s="30" customFormat="1" ht="15.75" customHeight="1" x14ac:dyDescent="0.25"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spans="7:32" s="30" customFormat="1" ht="15.75" customHeight="1" x14ac:dyDescent="0.25"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spans="7:32" s="30" customFormat="1" ht="15.75" customHeight="1" x14ac:dyDescent="0.25"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spans="7:32" s="30" customFormat="1" ht="15.75" customHeight="1" x14ac:dyDescent="0.25"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spans="7:32" s="30" customFormat="1" ht="15.75" customHeight="1" x14ac:dyDescent="0.25"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spans="7:32" s="30" customFormat="1" ht="15.75" customHeight="1" x14ac:dyDescent="0.25"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spans="7:32" s="30" customFormat="1" ht="15.75" customHeight="1" x14ac:dyDescent="0.25"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spans="7:32" s="30" customFormat="1" ht="15.75" customHeight="1" x14ac:dyDescent="0.25"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spans="7:32" s="30" customFormat="1" ht="15.75" customHeight="1" x14ac:dyDescent="0.25"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spans="7:32" s="30" customFormat="1" ht="15.75" customHeight="1" x14ac:dyDescent="0.25"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spans="7:32" s="30" customFormat="1" ht="15.75" customHeight="1" x14ac:dyDescent="0.25"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spans="7:32" s="30" customFormat="1" ht="15.75" customHeight="1" x14ac:dyDescent="0.25"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spans="7:32" s="30" customFormat="1" ht="15.75" customHeight="1" x14ac:dyDescent="0.25"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spans="7:32" s="30" customFormat="1" ht="15.75" customHeight="1" x14ac:dyDescent="0.25"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spans="7:32" s="30" customFormat="1" ht="15.75" customHeight="1" x14ac:dyDescent="0.25"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spans="7:32" s="30" customFormat="1" ht="15.75" customHeight="1" x14ac:dyDescent="0.25"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spans="7:32" s="30" customFormat="1" ht="15.75" customHeight="1" x14ac:dyDescent="0.25"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spans="7:32" s="30" customFormat="1" ht="15.75" customHeight="1" x14ac:dyDescent="0.25"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spans="7:32" s="30" customFormat="1" ht="15.75" customHeight="1" x14ac:dyDescent="0.25"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spans="7:32" s="30" customFormat="1" ht="15.75" customHeight="1" x14ac:dyDescent="0.25"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spans="7:32" s="30" customFormat="1" ht="15.75" customHeight="1" x14ac:dyDescent="0.25"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spans="7:32" s="30" customFormat="1" ht="15.75" customHeight="1" x14ac:dyDescent="0.25"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spans="7:32" s="30" customFormat="1" ht="15.75" customHeight="1" x14ac:dyDescent="0.25"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spans="7:32" s="30" customFormat="1" ht="15.75" customHeight="1" x14ac:dyDescent="0.25"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spans="7:32" s="30" customFormat="1" ht="15.75" customHeight="1" x14ac:dyDescent="0.25"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spans="7:32" s="30" customFormat="1" ht="15.75" customHeight="1" x14ac:dyDescent="0.25"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spans="7:32" s="30" customFormat="1" ht="15.75" customHeight="1" x14ac:dyDescent="0.25"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spans="7:32" s="30" customFormat="1" ht="15.75" customHeight="1" x14ac:dyDescent="0.25"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spans="7:32" s="30" customFormat="1" ht="15.75" customHeight="1" x14ac:dyDescent="0.25"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spans="7:32" s="30" customFormat="1" ht="15.75" customHeight="1" x14ac:dyDescent="0.25"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spans="7:32" s="30" customFormat="1" ht="15.75" customHeight="1" x14ac:dyDescent="0.25"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spans="7:32" s="30" customFormat="1" ht="15.75" customHeight="1" x14ac:dyDescent="0.25"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spans="7:32" s="30" customFormat="1" ht="15.75" customHeight="1" x14ac:dyDescent="0.25"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spans="7:32" s="30" customFormat="1" ht="15.75" customHeight="1" x14ac:dyDescent="0.25"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spans="7:32" s="30" customFormat="1" ht="15.75" customHeight="1" x14ac:dyDescent="0.25"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spans="7:32" s="30" customFormat="1" ht="15.75" customHeight="1" x14ac:dyDescent="0.25"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spans="7:32" s="30" customFormat="1" ht="15.75" customHeight="1" x14ac:dyDescent="0.25"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spans="7:32" s="30" customFormat="1" ht="15.75" customHeight="1" x14ac:dyDescent="0.25"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spans="7:32" s="30" customFormat="1" ht="15.75" customHeight="1" x14ac:dyDescent="0.25"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spans="7:32" s="30" customFormat="1" ht="15.75" customHeight="1" x14ac:dyDescent="0.25"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spans="7:32" s="30" customFormat="1" ht="15.75" customHeight="1" x14ac:dyDescent="0.25"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spans="7:32" s="30" customFormat="1" ht="15.75" customHeight="1" x14ac:dyDescent="0.25"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spans="7:32" s="30" customFormat="1" ht="15.75" customHeight="1" x14ac:dyDescent="0.25"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spans="7:32" s="30" customFormat="1" ht="15.75" customHeight="1" x14ac:dyDescent="0.25"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spans="7:32" s="30" customFormat="1" ht="15.75" customHeight="1" x14ac:dyDescent="0.25"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spans="7:32" s="30" customFormat="1" ht="15.75" customHeight="1" x14ac:dyDescent="0.25"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spans="7:32" s="30" customFormat="1" ht="15.75" customHeight="1" x14ac:dyDescent="0.25"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  <row r="400" spans="7:32" s="30" customFormat="1" ht="15.75" customHeight="1" x14ac:dyDescent="0.25"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</row>
    <row r="401" spans="7:32" s="30" customFormat="1" ht="15.75" customHeight="1" x14ac:dyDescent="0.25"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</row>
    <row r="402" spans="7:32" s="30" customFormat="1" ht="15.75" customHeight="1" x14ac:dyDescent="0.25"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</row>
    <row r="403" spans="7:32" s="30" customFormat="1" ht="15.75" customHeight="1" x14ac:dyDescent="0.25"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</row>
    <row r="404" spans="7:32" s="30" customFormat="1" ht="15.75" customHeight="1" x14ac:dyDescent="0.25"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</row>
    <row r="405" spans="7:32" s="30" customFormat="1" ht="15.75" customHeight="1" x14ac:dyDescent="0.25"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</row>
    <row r="406" spans="7:32" s="30" customFormat="1" ht="15.75" customHeight="1" x14ac:dyDescent="0.25"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</row>
    <row r="407" spans="7:32" s="30" customFormat="1" ht="15.75" customHeight="1" x14ac:dyDescent="0.25"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</row>
    <row r="408" spans="7:32" s="30" customFormat="1" ht="15.75" customHeight="1" x14ac:dyDescent="0.25"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</row>
    <row r="409" spans="7:32" s="30" customFormat="1" ht="15.75" customHeight="1" x14ac:dyDescent="0.25"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</row>
    <row r="410" spans="7:32" s="30" customFormat="1" ht="15.75" customHeight="1" x14ac:dyDescent="0.25"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</row>
    <row r="411" spans="7:32" s="30" customFormat="1" ht="15.75" customHeight="1" x14ac:dyDescent="0.25"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</row>
    <row r="412" spans="7:32" s="30" customFormat="1" ht="15.75" customHeight="1" x14ac:dyDescent="0.25"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</row>
    <row r="413" spans="7:32" s="30" customFormat="1" ht="15.75" customHeight="1" x14ac:dyDescent="0.25"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</row>
    <row r="414" spans="7:32" s="30" customFormat="1" ht="15.75" customHeight="1" x14ac:dyDescent="0.25"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</row>
    <row r="415" spans="7:32" s="30" customFormat="1" ht="15.75" customHeight="1" x14ac:dyDescent="0.25"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</row>
    <row r="416" spans="7:32" s="30" customFormat="1" ht="15.75" customHeight="1" x14ac:dyDescent="0.25"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</row>
    <row r="417" spans="7:32" s="30" customFormat="1" ht="15.75" customHeight="1" x14ac:dyDescent="0.25"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</row>
    <row r="418" spans="7:32" s="30" customFormat="1" ht="15.75" customHeight="1" x14ac:dyDescent="0.25"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</row>
    <row r="419" spans="7:32" s="30" customFormat="1" ht="15.75" customHeight="1" x14ac:dyDescent="0.25"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</row>
    <row r="420" spans="7:32" s="30" customFormat="1" ht="15.75" customHeight="1" x14ac:dyDescent="0.25"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</row>
    <row r="421" spans="7:32" s="30" customFormat="1" ht="15.75" customHeight="1" x14ac:dyDescent="0.25"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</row>
    <row r="422" spans="7:32" s="30" customFormat="1" ht="15.75" customHeight="1" x14ac:dyDescent="0.25"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</row>
    <row r="423" spans="7:32" s="30" customFormat="1" ht="15.75" customHeight="1" x14ac:dyDescent="0.25"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</row>
    <row r="424" spans="7:32" s="30" customFormat="1" ht="15.75" customHeight="1" x14ac:dyDescent="0.25"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</row>
    <row r="425" spans="7:32" s="30" customFormat="1" ht="15.75" customHeight="1" x14ac:dyDescent="0.25"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</row>
    <row r="426" spans="7:32" s="30" customFormat="1" ht="15.75" customHeight="1" x14ac:dyDescent="0.25"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</row>
    <row r="427" spans="7:32" s="30" customFormat="1" ht="15.75" customHeight="1" x14ac:dyDescent="0.25"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</row>
    <row r="428" spans="7:32" s="30" customFormat="1" ht="15.75" customHeight="1" x14ac:dyDescent="0.25"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</row>
    <row r="429" spans="7:32" s="30" customFormat="1" ht="15.75" customHeight="1" x14ac:dyDescent="0.25"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</row>
    <row r="430" spans="7:32" s="30" customFormat="1" ht="15.75" customHeight="1" x14ac:dyDescent="0.25"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</row>
    <row r="431" spans="7:32" s="30" customFormat="1" ht="15.75" customHeight="1" x14ac:dyDescent="0.25"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</row>
    <row r="432" spans="7:32" s="30" customFormat="1" ht="15.75" customHeight="1" x14ac:dyDescent="0.25"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</row>
    <row r="433" spans="7:32" s="30" customFormat="1" ht="15.75" customHeight="1" x14ac:dyDescent="0.25"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</row>
    <row r="434" spans="7:32" s="30" customFormat="1" ht="15.75" customHeight="1" x14ac:dyDescent="0.25"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</row>
    <row r="435" spans="7:32" s="30" customFormat="1" ht="15.75" customHeight="1" x14ac:dyDescent="0.25"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</row>
    <row r="436" spans="7:32" s="30" customFormat="1" ht="15.75" customHeight="1" x14ac:dyDescent="0.25"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</row>
    <row r="437" spans="7:32" s="30" customFormat="1" ht="15.75" customHeight="1" x14ac:dyDescent="0.25"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</row>
    <row r="438" spans="7:32" s="30" customFormat="1" ht="15.75" customHeight="1" x14ac:dyDescent="0.25"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</row>
    <row r="439" spans="7:32" s="30" customFormat="1" ht="15.75" customHeight="1" x14ac:dyDescent="0.25"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</row>
    <row r="440" spans="7:32" s="30" customFormat="1" ht="15.75" customHeight="1" x14ac:dyDescent="0.25"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</row>
    <row r="441" spans="7:32" s="30" customFormat="1" ht="15.75" customHeight="1" x14ac:dyDescent="0.25"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</row>
    <row r="442" spans="7:32" s="30" customFormat="1" ht="15.75" customHeight="1" x14ac:dyDescent="0.25"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</row>
    <row r="443" spans="7:32" s="30" customFormat="1" ht="15.75" customHeight="1" x14ac:dyDescent="0.25"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</row>
    <row r="444" spans="7:32" s="30" customFormat="1" ht="15.75" customHeight="1" x14ac:dyDescent="0.25"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</row>
    <row r="445" spans="7:32" s="30" customFormat="1" ht="15.75" customHeight="1" x14ac:dyDescent="0.25"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</row>
    <row r="446" spans="7:32" s="30" customFormat="1" ht="15.75" customHeight="1" x14ac:dyDescent="0.25"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</row>
    <row r="447" spans="7:32" s="30" customFormat="1" ht="15.75" customHeight="1" x14ac:dyDescent="0.25"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</row>
    <row r="448" spans="7:32" s="30" customFormat="1" ht="15.75" customHeight="1" x14ac:dyDescent="0.25"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</row>
    <row r="449" spans="7:32" s="30" customFormat="1" ht="15.75" customHeight="1" x14ac:dyDescent="0.25"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</row>
    <row r="450" spans="7:32" s="30" customFormat="1" ht="15.75" customHeight="1" x14ac:dyDescent="0.25"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</row>
    <row r="451" spans="7:32" s="30" customFormat="1" ht="15.75" customHeight="1" x14ac:dyDescent="0.25"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</row>
    <row r="452" spans="7:32" s="30" customFormat="1" ht="15.75" customHeight="1" x14ac:dyDescent="0.25"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</row>
    <row r="453" spans="7:32" s="30" customFormat="1" ht="15.75" customHeight="1" x14ac:dyDescent="0.25"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</row>
    <row r="454" spans="7:32" s="30" customFormat="1" ht="15.75" customHeight="1" x14ac:dyDescent="0.25"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</row>
    <row r="455" spans="7:32" s="30" customFormat="1" ht="15.75" customHeight="1" x14ac:dyDescent="0.25"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</row>
    <row r="456" spans="7:32" s="30" customFormat="1" ht="15.75" customHeight="1" x14ac:dyDescent="0.25"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</row>
    <row r="457" spans="7:32" s="30" customFormat="1" ht="15.75" customHeight="1" x14ac:dyDescent="0.25"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</row>
    <row r="458" spans="7:32" s="30" customFormat="1" ht="15.75" customHeight="1" x14ac:dyDescent="0.25"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</row>
    <row r="459" spans="7:32" s="30" customFormat="1" ht="15.75" customHeight="1" x14ac:dyDescent="0.25"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</row>
    <row r="460" spans="7:32" s="30" customFormat="1" ht="15.75" customHeight="1" x14ac:dyDescent="0.25"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</row>
    <row r="461" spans="7:32" s="30" customFormat="1" ht="15.75" customHeight="1" x14ac:dyDescent="0.25"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</row>
    <row r="462" spans="7:32" s="30" customFormat="1" ht="15.75" customHeight="1" x14ac:dyDescent="0.25"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</row>
    <row r="463" spans="7:32" s="30" customFormat="1" ht="15.75" customHeight="1" x14ac:dyDescent="0.25"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</row>
    <row r="464" spans="7:32" s="30" customFormat="1" ht="15.75" customHeight="1" x14ac:dyDescent="0.25"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</row>
    <row r="465" spans="7:32" s="30" customFormat="1" ht="15.75" customHeight="1" x14ac:dyDescent="0.25"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</row>
    <row r="466" spans="7:32" s="30" customFormat="1" ht="15.75" customHeight="1" x14ac:dyDescent="0.25"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</row>
    <row r="467" spans="7:32" s="30" customFormat="1" ht="15.75" customHeight="1" x14ac:dyDescent="0.25"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</row>
    <row r="468" spans="7:32" s="30" customFormat="1" ht="15.75" customHeight="1" x14ac:dyDescent="0.25"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</row>
    <row r="469" spans="7:32" s="30" customFormat="1" ht="15.75" customHeight="1" x14ac:dyDescent="0.25"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</row>
    <row r="470" spans="7:32" s="30" customFormat="1" ht="15.75" customHeight="1" x14ac:dyDescent="0.25"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</row>
    <row r="471" spans="7:32" s="30" customFormat="1" ht="15.75" customHeight="1" x14ac:dyDescent="0.25"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</row>
    <row r="472" spans="7:32" s="30" customFormat="1" ht="15.75" customHeight="1" x14ac:dyDescent="0.25"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</row>
    <row r="473" spans="7:32" s="30" customFormat="1" ht="15.75" customHeight="1" x14ac:dyDescent="0.25"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</row>
    <row r="474" spans="7:32" s="30" customFormat="1" ht="15.75" customHeight="1" x14ac:dyDescent="0.25"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</row>
    <row r="475" spans="7:32" s="30" customFormat="1" ht="15.75" customHeight="1" x14ac:dyDescent="0.25"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</row>
    <row r="476" spans="7:32" s="30" customFormat="1" ht="15.75" customHeight="1" x14ac:dyDescent="0.25"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</row>
    <row r="477" spans="7:32" s="30" customFormat="1" ht="15.75" customHeight="1" x14ac:dyDescent="0.25"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</row>
    <row r="478" spans="7:32" s="30" customFormat="1" ht="15.75" customHeight="1" x14ac:dyDescent="0.25"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</row>
    <row r="479" spans="7:32" s="30" customFormat="1" ht="15.75" customHeight="1" x14ac:dyDescent="0.25"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</row>
    <row r="480" spans="7:32" s="30" customFormat="1" ht="15.75" customHeight="1" x14ac:dyDescent="0.25"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</row>
    <row r="481" spans="7:32" s="30" customFormat="1" ht="15.75" customHeight="1" x14ac:dyDescent="0.25"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</row>
    <row r="482" spans="7:32" s="30" customFormat="1" ht="15.75" customHeight="1" x14ac:dyDescent="0.25"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</row>
    <row r="483" spans="7:32" s="30" customFormat="1" ht="15.75" customHeight="1" x14ac:dyDescent="0.25"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</row>
    <row r="484" spans="7:32" s="30" customFormat="1" ht="15.75" customHeight="1" x14ac:dyDescent="0.25"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</row>
    <row r="485" spans="7:32" s="30" customFormat="1" ht="15.75" customHeight="1" x14ac:dyDescent="0.25"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</row>
    <row r="486" spans="7:32" s="30" customFormat="1" ht="15.75" customHeight="1" x14ac:dyDescent="0.25"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</row>
    <row r="487" spans="7:32" s="30" customFormat="1" ht="15.75" customHeight="1" x14ac:dyDescent="0.25"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</row>
    <row r="488" spans="7:32" s="30" customFormat="1" ht="15.75" customHeight="1" x14ac:dyDescent="0.25"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</row>
    <row r="489" spans="7:32" s="30" customFormat="1" ht="15.75" customHeight="1" x14ac:dyDescent="0.25"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</row>
    <row r="490" spans="7:32" s="30" customFormat="1" ht="15.75" customHeight="1" x14ac:dyDescent="0.25"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</row>
    <row r="491" spans="7:32" s="30" customFormat="1" ht="15.75" customHeight="1" x14ac:dyDescent="0.25"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</row>
    <row r="492" spans="7:32" s="30" customFormat="1" ht="15.75" customHeight="1" x14ac:dyDescent="0.25"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</row>
    <row r="493" spans="7:32" s="30" customFormat="1" ht="15.75" customHeight="1" x14ac:dyDescent="0.25"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</row>
    <row r="494" spans="7:32" s="30" customFormat="1" ht="15.75" customHeight="1" x14ac:dyDescent="0.25"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</row>
    <row r="495" spans="7:32" s="30" customFormat="1" ht="15.75" customHeight="1" x14ac:dyDescent="0.25"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</row>
    <row r="496" spans="7:32" s="30" customFormat="1" ht="15.75" customHeight="1" x14ac:dyDescent="0.25"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</row>
    <row r="497" spans="7:32" s="30" customFormat="1" ht="15.75" customHeight="1" x14ac:dyDescent="0.25"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</row>
    <row r="498" spans="7:32" s="30" customFormat="1" ht="15.75" customHeight="1" x14ac:dyDescent="0.25"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</row>
    <row r="499" spans="7:32" s="30" customFormat="1" ht="15.75" customHeight="1" x14ac:dyDescent="0.25"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</row>
    <row r="500" spans="7:32" s="30" customFormat="1" ht="15.75" customHeight="1" x14ac:dyDescent="0.25"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</row>
    <row r="501" spans="7:32" s="30" customFormat="1" ht="15.75" customHeight="1" x14ac:dyDescent="0.25"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</row>
    <row r="502" spans="7:32" s="30" customFormat="1" ht="15.75" customHeight="1" x14ac:dyDescent="0.25"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</row>
    <row r="503" spans="7:32" s="30" customFormat="1" ht="15.75" customHeight="1" x14ac:dyDescent="0.25"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</row>
    <row r="504" spans="7:32" s="30" customFormat="1" ht="15.75" customHeight="1" x14ac:dyDescent="0.25"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</row>
    <row r="505" spans="7:32" s="30" customFormat="1" ht="15.75" customHeight="1" x14ac:dyDescent="0.25"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</row>
    <row r="506" spans="7:32" s="30" customFormat="1" ht="15.75" customHeight="1" x14ac:dyDescent="0.25"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</row>
    <row r="507" spans="7:32" s="30" customFormat="1" ht="15.75" customHeight="1" x14ac:dyDescent="0.25"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</row>
    <row r="508" spans="7:32" s="30" customFormat="1" ht="15.75" customHeight="1" x14ac:dyDescent="0.25"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</row>
    <row r="509" spans="7:32" s="30" customFormat="1" ht="15.75" customHeight="1" x14ac:dyDescent="0.25"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</row>
    <row r="510" spans="7:32" s="30" customFormat="1" ht="15.75" customHeight="1" x14ac:dyDescent="0.25"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</row>
    <row r="511" spans="7:32" s="30" customFormat="1" ht="15.75" customHeight="1" x14ac:dyDescent="0.25"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</row>
    <row r="512" spans="7:32" s="30" customFormat="1" ht="15.75" customHeight="1" x14ac:dyDescent="0.25"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</row>
    <row r="513" spans="7:32" s="30" customFormat="1" ht="15.75" customHeight="1" x14ac:dyDescent="0.25"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</row>
    <row r="514" spans="7:32" s="30" customFormat="1" ht="15.75" customHeight="1" x14ac:dyDescent="0.25"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</row>
    <row r="515" spans="7:32" s="30" customFormat="1" ht="15.75" customHeight="1" x14ac:dyDescent="0.25"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</row>
    <row r="516" spans="7:32" s="30" customFormat="1" ht="15.75" customHeight="1" x14ac:dyDescent="0.25"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</row>
    <row r="517" spans="7:32" s="30" customFormat="1" ht="15.75" customHeight="1" x14ac:dyDescent="0.25"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</row>
    <row r="518" spans="7:32" s="30" customFormat="1" ht="15.75" customHeight="1" x14ac:dyDescent="0.25"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</row>
    <row r="519" spans="7:32" s="30" customFormat="1" ht="15.75" customHeight="1" x14ac:dyDescent="0.25"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</row>
    <row r="520" spans="7:32" s="30" customFormat="1" ht="15.75" customHeight="1" x14ac:dyDescent="0.25"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</row>
    <row r="521" spans="7:32" s="30" customFormat="1" ht="15.75" customHeight="1" x14ac:dyDescent="0.25"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</row>
    <row r="522" spans="7:32" s="30" customFormat="1" ht="15.75" customHeight="1" x14ac:dyDescent="0.25"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</row>
    <row r="523" spans="7:32" s="30" customFormat="1" ht="15.75" customHeight="1" x14ac:dyDescent="0.25"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</row>
    <row r="524" spans="7:32" s="30" customFormat="1" ht="15.75" customHeight="1" x14ac:dyDescent="0.25"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</row>
    <row r="525" spans="7:32" s="30" customFormat="1" ht="15.75" customHeight="1" x14ac:dyDescent="0.25"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</row>
    <row r="526" spans="7:32" s="30" customFormat="1" ht="15.75" customHeight="1" x14ac:dyDescent="0.25"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</row>
    <row r="527" spans="7:32" s="30" customFormat="1" ht="15.75" customHeight="1" x14ac:dyDescent="0.25"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</row>
    <row r="528" spans="7:32" s="30" customFormat="1" ht="15.75" customHeight="1" x14ac:dyDescent="0.25"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</row>
    <row r="529" spans="7:32" s="30" customFormat="1" ht="15.75" customHeight="1" x14ac:dyDescent="0.25"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</row>
    <row r="530" spans="7:32" s="30" customFormat="1" ht="15.75" customHeight="1" x14ac:dyDescent="0.25"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</row>
    <row r="531" spans="7:32" s="30" customFormat="1" ht="15.75" customHeight="1" x14ac:dyDescent="0.25"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</row>
    <row r="532" spans="7:32" s="30" customFormat="1" ht="15.75" customHeight="1" x14ac:dyDescent="0.25"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</row>
    <row r="533" spans="7:32" s="30" customFormat="1" ht="15.75" customHeight="1" x14ac:dyDescent="0.25"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</row>
    <row r="534" spans="7:32" s="30" customFormat="1" ht="15.75" customHeight="1" x14ac:dyDescent="0.25"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</row>
    <row r="535" spans="7:32" s="30" customFormat="1" ht="15.75" customHeight="1" x14ac:dyDescent="0.25"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</row>
    <row r="536" spans="7:32" s="30" customFormat="1" ht="15.75" customHeight="1" x14ac:dyDescent="0.25"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</row>
    <row r="537" spans="7:32" s="30" customFormat="1" ht="15.75" customHeight="1" x14ac:dyDescent="0.25"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</row>
    <row r="538" spans="7:32" s="30" customFormat="1" ht="15.75" customHeight="1" x14ac:dyDescent="0.25"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</row>
    <row r="539" spans="7:32" s="30" customFormat="1" ht="15.75" customHeight="1" x14ac:dyDescent="0.25"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</row>
    <row r="540" spans="7:32" s="30" customFormat="1" ht="15.75" customHeight="1" x14ac:dyDescent="0.25"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</row>
    <row r="541" spans="7:32" s="30" customFormat="1" ht="15.75" customHeight="1" x14ac:dyDescent="0.25"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</row>
    <row r="542" spans="7:32" s="30" customFormat="1" ht="15.75" customHeight="1" x14ac:dyDescent="0.25"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</row>
    <row r="543" spans="7:32" s="30" customFormat="1" ht="15.75" customHeight="1" x14ac:dyDescent="0.25"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</row>
    <row r="544" spans="7:32" s="30" customFormat="1" ht="15.75" customHeight="1" x14ac:dyDescent="0.25"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</row>
    <row r="545" spans="7:32" s="30" customFormat="1" ht="15.75" customHeight="1" x14ac:dyDescent="0.25"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</row>
    <row r="546" spans="7:32" s="30" customFormat="1" ht="15.75" customHeight="1" x14ac:dyDescent="0.25"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</row>
    <row r="547" spans="7:32" s="30" customFormat="1" ht="15.75" customHeight="1" x14ac:dyDescent="0.25"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</row>
    <row r="548" spans="7:32" s="30" customFormat="1" ht="15.75" customHeight="1" x14ac:dyDescent="0.25"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</row>
    <row r="549" spans="7:32" s="30" customFormat="1" ht="15.75" customHeight="1" x14ac:dyDescent="0.25"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</row>
    <row r="550" spans="7:32" s="30" customFormat="1" ht="15.75" customHeight="1" x14ac:dyDescent="0.25"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</row>
    <row r="551" spans="7:32" s="30" customFormat="1" ht="15.75" customHeight="1" x14ac:dyDescent="0.25"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</row>
    <row r="552" spans="7:32" s="30" customFormat="1" ht="15.75" customHeight="1" x14ac:dyDescent="0.25"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</row>
    <row r="553" spans="7:32" s="30" customFormat="1" ht="15.75" customHeight="1" x14ac:dyDescent="0.25"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</row>
    <row r="554" spans="7:32" s="30" customFormat="1" ht="15.75" customHeight="1" x14ac:dyDescent="0.25"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</row>
    <row r="555" spans="7:32" s="30" customFormat="1" ht="15.75" customHeight="1" x14ac:dyDescent="0.25"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</row>
    <row r="556" spans="7:32" s="30" customFormat="1" ht="15.75" customHeight="1" x14ac:dyDescent="0.25"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</row>
    <row r="557" spans="7:32" s="30" customFormat="1" ht="15.75" customHeight="1" x14ac:dyDescent="0.25"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</row>
    <row r="558" spans="7:32" s="30" customFormat="1" ht="15.75" customHeight="1" x14ac:dyDescent="0.25"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</row>
    <row r="559" spans="7:32" s="30" customFormat="1" ht="15.75" customHeight="1" x14ac:dyDescent="0.25"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</row>
    <row r="560" spans="7:32" s="30" customFormat="1" ht="15.75" customHeight="1" x14ac:dyDescent="0.25"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</row>
    <row r="561" spans="7:32" s="30" customFormat="1" ht="15.75" customHeight="1" x14ac:dyDescent="0.25"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</row>
    <row r="562" spans="7:32" s="30" customFormat="1" ht="15.75" customHeight="1" x14ac:dyDescent="0.25"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</row>
    <row r="563" spans="7:32" s="30" customFormat="1" ht="15.75" customHeight="1" x14ac:dyDescent="0.25"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</row>
    <row r="564" spans="7:32" s="30" customFormat="1" ht="15.75" customHeight="1" x14ac:dyDescent="0.25"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</row>
    <row r="565" spans="7:32" s="30" customFormat="1" ht="15.75" customHeight="1" x14ac:dyDescent="0.25"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</row>
    <row r="566" spans="7:32" s="30" customFormat="1" ht="15.75" customHeight="1" x14ac:dyDescent="0.25"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</row>
    <row r="567" spans="7:32" s="30" customFormat="1" ht="15.75" customHeight="1" x14ac:dyDescent="0.25"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</row>
    <row r="568" spans="7:32" s="30" customFormat="1" ht="15.75" customHeight="1" x14ac:dyDescent="0.25"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</row>
    <row r="569" spans="7:32" s="30" customFormat="1" ht="15.75" customHeight="1" x14ac:dyDescent="0.25"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</row>
    <row r="570" spans="7:32" s="30" customFormat="1" ht="15.75" customHeight="1" x14ac:dyDescent="0.25"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</row>
    <row r="571" spans="7:32" s="30" customFormat="1" ht="15.75" customHeight="1" x14ac:dyDescent="0.25"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</row>
    <row r="572" spans="7:32" s="30" customFormat="1" ht="15.75" customHeight="1" x14ac:dyDescent="0.25"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</row>
    <row r="573" spans="7:32" s="30" customFormat="1" ht="15.75" customHeight="1" x14ac:dyDescent="0.25"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</row>
    <row r="574" spans="7:32" s="30" customFormat="1" ht="15.75" customHeight="1" x14ac:dyDescent="0.25"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</row>
    <row r="575" spans="7:32" s="30" customFormat="1" ht="15.75" customHeight="1" x14ac:dyDescent="0.25"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</row>
    <row r="576" spans="7:32" s="30" customFormat="1" ht="15.75" customHeight="1" x14ac:dyDescent="0.25"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</row>
    <row r="577" spans="7:32" s="30" customFormat="1" ht="15.75" customHeight="1" x14ac:dyDescent="0.25"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</row>
    <row r="578" spans="7:32" s="30" customFormat="1" ht="15.75" customHeight="1" x14ac:dyDescent="0.25"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</row>
    <row r="579" spans="7:32" s="30" customFormat="1" ht="15.75" customHeight="1" x14ac:dyDescent="0.25"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</row>
    <row r="580" spans="7:32" s="30" customFormat="1" ht="15.75" customHeight="1" x14ac:dyDescent="0.25"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</row>
    <row r="581" spans="7:32" s="30" customFormat="1" ht="15.75" customHeight="1" x14ac:dyDescent="0.25"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</row>
    <row r="582" spans="7:32" s="30" customFormat="1" ht="15.75" customHeight="1" x14ac:dyDescent="0.25"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</row>
    <row r="583" spans="7:32" s="30" customFormat="1" ht="15.75" customHeight="1" x14ac:dyDescent="0.25"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</row>
    <row r="584" spans="7:32" s="30" customFormat="1" ht="15.75" customHeight="1" x14ac:dyDescent="0.25"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</row>
    <row r="585" spans="7:32" s="30" customFormat="1" ht="15.75" customHeight="1" x14ac:dyDescent="0.25"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</row>
    <row r="586" spans="7:32" s="30" customFormat="1" ht="15.75" customHeight="1" x14ac:dyDescent="0.25"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</row>
    <row r="587" spans="7:32" s="30" customFormat="1" ht="15.75" customHeight="1" x14ac:dyDescent="0.25"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</row>
    <row r="588" spans="7:32" s="30" customFormat="1" ht="15.75" customHeight="1" x14ac:dyDescent="0.25"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</row>
    <row r="589" spans="7:32" s="30" customFormat="1" ht="15.75" customHeight="1" x14ac:dyDescent="0.25"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</row>
    <row r="590" spans="7:32" s="30" customFormat="1" ht="15.75" customHeight="1" x14ac:dyDescent="0.25"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</row>
    <row r="591" spans="7:32" s="30" customFormat="1" ht="15.75" customHeight="1" x14ac:dyDescent="0.25"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</row>
    <row r="592" spans="7:32" s="30" customFormat="1" ht="15.75" customHeight="1" x14ac:dyDescent="0.25"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</row>
    <row r="593" spans="7:32" s="30" customFormat="1" ht="15.75" customHeight="1" x14ac:dyDescent="0.25"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</row>
    <row r="594" spans="7:32" s="30" customFormat="1" ht="15.75" customHeight="1" x14ac:dyDescent="0.25"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</row>
    <row r="595" spans="7:32" s="30" customFormat="1" ht="15.75" customHeight="1" x14ac:dyDescent="0.25"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</row>
    <row r="596" spans="7:32" s="30" customFormat="1" ht="15.75" customHeight="1" x14ac:dyDescent="0.25"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</row>
    <row r="597" spans="7:32" s="30" customFormat="1" ht="15.75" customHeight="1" x14ac:dyDescent="0.25"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</row>
    <row r="598" spans="7:32" s="30" customFormat="1" ht="15.75" customHeight="1" x14ac:dyDescent="0.25"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</row>
    <row r="599" spans="7:32" s="30" customFormat="1" ht="15.75" customHeight="1" x14ac:dyDescent="0.25"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</row>
    <row r="600" spans="7:32" s="30" customFormat="1" ht="15.75" customHeight="1" x14ac:dyDescent="0.25"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</row>
    <row r="601" spans="7:32" s="30" customFormat="1" ht="15.75" customHeight="1" x14ac:dyDescent="0.25"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</row>
    <row r="602" spans="7:32" s="30" customFormat="1" ht="15.75" customHeight="1" x14ac:dyDescent="0.25"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</row>
    <row r="603" spans="7:32" s="30" customFormat="1" ht="15.75" customHeight="1" x14ac:dyDescent="0.25"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</row>
    <row r="604" spans="7:32" s="30" customFormat="1" ht="15.75" customHeight="1" x14ac:dyDescent="0.25"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</row>
    <row r="605" spans="7:32" s="30" customFormat="1" ht="15.75" customHeight="1" x14ac:dyDescent="0.25"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</row>
    <row r="606" spans="7:32" s="30" customFormat="1" ht="15.75" customHeight="1" x14ac:dyDescent="0.25"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</row>
    <row r="607" spans="7:32" s="30" customFormat="1" ht="15.75" customHeight="1" x14ac:dyDescent="0.25"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</row>
    <row r="608" spans="7:32" s="30" customFormat="1" ht="15.75" customHeight="1" x14ac:dyDescent="0.25"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</row>
    <row r="609" spans="7:32" s="30" customFormat="1" ht="15.75" customHeight="1" x14ac:dyDescent="0.25"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</row>
    <row r="610" spans="7:32" s="30" customFormat="1" ht="15.75" customHeight="1" x14ac:dyDescent="0.25"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</row>
    <row r="611" spans="7:32" s="30" customFormat="1" ht="15.75" customHeight="1" x14ac:dyDescent="0.25"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</row>
    <row r="612" spans="7:32" s="30" customFormat="1" ht="15.75" customHeight="1" x14ac:dyDescent="0.25"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</row>
    <row r="613" spans="7:32" s="30" customFormat="1" ht="15.75" customHeight="1" x14ac:dyDescent="0.25"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</row>
    <row r="614" spans="7:32" s="30" customFormat="1" ht="15.75" customHeight="1" x14ac:dyDescent="0.25"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</row>
    <row r="615" spans="7:32" s="30" customFormat="1" ht="15.75" customHeight="1" x14ac:dyDescent="0.25"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</row>
    <row r="616" spans="7:32" s="30" customFormat="1" ht="15.75" customHeight="1" x14ac:dyDescent="0.25"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</row>
    <row r="617" spans="7:32" s="30" customFormat="1" ht="15.75" customHeight="1" x14ac:dyDescent="0.25"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</row>
    <row r="618" spans="7:32" s="30" customFormat="1" ht="15.75" customHeight="1" x14ac:dyDescent="0.25"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</row>
    <row r="619" spans="7:32" s="30" customFormat="1" ht="15.75" customHeight="1" x14ac:dyDescent="0.25"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</row>
    <row r="620" spans="7:32" s="30" customFormat="1" ht="15.75" customHeight="1" x14ac:dyDescent="0.25"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</row>
    <row r="621" spans="7:32" s="30" customFormat="1" ht="15.75" customHeight="1" x14ac:dyDescent="0.25"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</row>
    <row r="622" spans="7:32" s="30" customFormat="1" ht="15.75" customHeight="1" x14ac:dyDescent="0.25"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</row>
    <row r="623" spans="7:32" s="30" customFormat="1" ht="15.75" customHeight="1" x14ac:dyDescent="0.25"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</row>
    <row r="624" spans="7:32" s="30" customFormat="1" ht="15.75" customHeight="1" x14ac:dyDescent="0.25"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</row>
    <row r="625" spans="7:32" s="30" customFormat="1" ht="15.75" customHeight="1" x14ac:dyDescent="0.25"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</row>
    <row r="626" spans="7:32" s="30" customFormat="1" ht="15.75" customHeight="1" x14ac:dyDescent="0.25"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</row>
    <row r="627" spans="7:32" s="30" customFormat="1" ht="15.75" customHeight="1" x14ac:dyDescent="0.25"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</row>
    <row r="628" spans="7:32" s="30" customFormat="1" ht="15.75" customHeight="1" x14ac:dyDescent="0.25"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</row>
    <row r="629" spans="7:32" s="30" customFormat="1" ht="15.75" customHeight="1" x14ac:dyDescent="0.25"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</row>
    <row r="630" spans="7:32" s="30" customFormat="1" ht="15.75" customHeight="1" x14ac:dyDescent="0.25"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</row>
    <row r="631" spans="7:32" s="30" customFormat="1" ht="15.75" customHeight="1" x14ac:dyDescent="0.25"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</row>
    <row r="632" spans="7:32" s="30" customFormat="1" ht="15.75" customHeight="1" x14ac:dyDescent="0.25"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</row>
    <row r="633" spans="7:32" s="30" customFormat="1" ht="15.75" customHeight="1" x14ac:dyDescent="0.25"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</row>
    <row r="634" spans="7:32" s="30" customFormat="1" ht="15.75" customHeight="1" x14ac:dyDescent="0.25"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</row>
    <row r="635" spans="7:32" s="30" customFormat="1" ht="15.75" customHeight="1" x14ac:dyDescent="0.25"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</row>
    <row r="636" spans="7:32" s="30" customFormat="1" ht="15.75" customHeight="1" x14ac:dyDescent="0.25"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</row>
    <row r="637" spans="7:32" s="30" customFormat="1" ht="15.75" customHeight="1" x14ac:dyDescent="0.25"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</row>
    <row r="638" spans="7:32" s="30" customFormat="1" ht="15.75" customHeight="1" x14ac:dyDescent="0.25"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</row>
    <row r="639" spans="7:32" s="30" customFormat="1" ht="15.75" customHeight="1" x14ac:dyDescent="0.25"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</row>
    <row r="640" spans="7:32" s="30" customFormat="1" ht="15.75" customHeight="1" x14ac:dyDescent="0.25"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</row>
    <row r="641" spans="7:32" s="30" customFormat="1" ht="15.75" customHeight="1" x14ac:dyDescent="0.25"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</row>
    <row r="642" spans="7:32" s="30" customFormat="1" ht="15.75" customHeight="1" x14ac:dyDescent="0.25"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</row>
    <row r="643" spans="7:32" s="30" customFormat="1" ht="15.75" customHeight="1" x14ac:dyDescent="0.25"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</row>
    <row r="644" spans="7:32" s="30" customFormat="1" ht="15.75" customHeight="1" x14ac:dyDescent="0.25"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</row>
    <row r="645" spans="7:32" s="30" customFormat="1" ht="15.75" customHeight="1" x14ac:dyDescent="0.25"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</row>
    <row r="646" spans="7:32" s="30" customFormat="1" ht="15.75" customHeight="1" x14ac:dyDescent="0.25"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</row>
    <row r="647" spans="7:32" s="30" customFormat="1" ht="15.75" customHeight="1" x14ac:dyDescent="0.25"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</row>
    <row r="648" spans="7:32" s="30" customFormat="1" ht="15.75" customHeight="1" x14ac:dyDescent="0.25"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</row>
    <row r="649" spans="7:32" s="30" customFormat="1" ht="15.75" customHeight="1" x14ac:dyDescent="0.25"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</row>
    <row r="650" spans="7:32" s="30" customFormat="1" ht="15.75" customHeight="1" x14ac:dyDescent="0.25"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</row>
    <row r="651" spans="7:32" s="30" customFormat="1" ht="15.75" customHeight="1" x14ac:dyDescent="0.25"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</row>
    <row r="652" spans="7:32" s="30" customFormat="1" ht="15.75" customHeight="1" x14ac:dyDescent="0.25"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</row>
    <row r="653" spans="7:32" s="30" customFormat="1" ht="15.75" customHeight="1" x14ac:dyDescent="0.25"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</row>
    <row r="654" spans="7:32" s="30" customFormat="1" ht="15.75" customHeight="1" x14ac:dyDescent="0.25"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</row>
    <row r="655" spans="7:32" s="30" customFormat="1" ht="15.75" customHeight="1" x14ac:dyDescent="0.25"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</row>
    <row r="656" spans="7:32" s="30" customFormat="1" ht="15.75" customHeight="1" x14ac:dyDescent="0.25"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</row>
    <row r="657" spans="7:32" s="30" customFormat="1" ht="15.75" customHeight="1" x14ac:dyDescent="0.25"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</row>
    <row r="658" spans="7:32" s="30" customFormat="1" ht="15.75" customHeight="1" x14ac:dyDescent="0.25"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</row>
    <row r="659" spans="7:32" s="30" customFormat="1" ht="15.75" customHeight="1" x14ac:dyDescent="0.25"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</row>
    <row r="660" spans="7:32" s="30" customFormat="1" ht="15.75" customHeight="1" x14ac:dyDescent="0.25"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</row>
    <row r="661" spans="7:32" s="30" customFormat="1" ht="15.75" customHeight="1" x14ac:dyDescent="0.25"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</row>
    <row r="662" spans="7:32" s="30" customFormat="1" ht="15.75" customHeight="1" x14ac:dyDescent="0.25"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</row>
    <row r="663" spans="7:32" s="30" customFormat="1" ht="15.75" customHeight="1" x14ac:dyDescent="0.25"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</row>
    <row r="664" spans="7:32" s="30" customFormat="1" ht="15.75" customHeight="1" x14ac:dyDescent="0.25"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</row>
    <row r="665" spans="7:32" s="30" customFormat="1" ht="15.75" customHeight="1" x14ac:dyDescent="0.25"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</row>
    <row r="666" spans="7:32" s="30" customFormat="1" ht="15.75" customHeight="1" x14ac:dyDescent="0.25"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</row>
    <row r="667" spans="7:32" s="30" customFormat="1" ht="15.75" customHeight="1" x14ac:dyDescent="0.25"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</row>
    <row r="668" spans="7:32" s="30" customFormat="1" ht="15.75" customHeight="1" x14ac:dyDescent="0.25"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</row>
    <row r="669" spans="7:32" s="30" customFormat="1" ht="15.75" customHeight="1" x14ac:dyDescent="0.25"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</row>
    <row r="670" spans="7:32" s="30" customFormat="1" ht="15.75" customHeight="1" x14ac:dyDescent="0.25"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</row>
    <row r="671" spans="7:32" s="30" customFormat="1" ht="15.75" customHeight="1" x14ac:dyDescent="0.25"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</row>
    <row r="672" spans="7:32" s="30" customFormat="1" ht="15.75" customHeight="1" x14ac:dyDescent="0.25"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</row>
    <row r="673" spans="7:32" s="30" customFormat="1" ht="15.75" customHeight="1" x14ac:dyDescent="0.25"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</row>
    <row r="674" spans="7:32" s="30" customFormat="1" ht="15.75" customHeight="1" x14ac:dyDescent="0.25"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</row>
    <row r="675" spans="7:32" s="30" customFormat="1" ht="15.75" customHeight="1" x14ac:dyDescent="0.25"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</row>
    <row r="676" spans="7:32" s="30" customFormat="1" ht="15.75" customHeight="1" x14ac:dyDescent="0.25"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</row>
    <row r="677" spans="7:32" s="30" customFormat="1" ht="15.75" customHeight="1" x14ac:dyDescent="0.25"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</row>
    <row r="678" spans="7:32" s="30" customFormat="1" ht="15.75" customHeight="1" x14ac:dyDescent="0.25"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</row>
    <row r="679" spans="7:32" s="30" customFormat="1" ht="15.75" customHeight="1" x14ac:dyDescent="0.25"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</row>
    <row r="680" spans="7:32" s="30" customFormat="1" ht="15.75" customHeight="1" x14ac:dyDescent="0.25"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</row>
    <row r="681" spans="7:32" s="30" customFormat="1" ht="15.75" customHeight="1" x14ac:dyDescent="0.25"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</row>
    <row r="682" spans="7:32" s="30" customFormat="1" ht="15.75" customHeight="1" x14ac:dyDescent="0.25"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</row>
    <row r="683" spans="7:32" s="30" customFormat="1" ht="15.75" customHeight="1" x14ac:dyDescent="0.25"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</row>
    <row r="684" spans="7:32" s="30" customFormat="1" ht="15.75" customHeight="1" x14ac:dyDescent="0.25"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</row>
    <row r="685" spans="7:32" s="30" customFormat="1" ht="15.75" customHeight="1" x14ac:dyDescent="0.25"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</row>
    <row r="686" spans="7:32" s="30" customFormat="1" ht="15.75" customHeight="1" x14ac:dyDescent="0.25"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</row>
    <row r="687" spans="7:32" s="30" customFormat="1" ht="15.75" customHeight="1" x14ac:dyDescent="0.25"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</row>
    <row r="688" spans="7:32" s="30" customFormat="1" ht="15.75" customHeight="1" x14ac:dyDescent="0.25"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</row>
    <row r="689" spans="7:32" s="30" customFormat="1" ht="15.75" customHeight="1" x14ac:dyDescent="0.25"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</row>
    <row r="690" spans="7:32" s="30" customFormat="1" ht="15.75" customHeight="1" x14ac:dyDescent="0.25"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</row>
    <row r="691" spans="7:32" s="30" customFormat="1" ht="15.75" customHeight="1" x14ac:dyDescent="0.25"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</row>
    <row r="692" spans="7:32" s="30" customFormat="1" ht="15.75" customHeight="1" x14ac:dyDescent="0.25"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</row>
    <row r="693" spans="7:32" s="30" customFormat="1" ht="15.75" customHeight="1" x14ac:dyDescent="0.25"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</row>
    <row r="694" spans="7:32" s="30" customFormat="1" ht="15.75" customHeight="1" x14ac:dyDescent="0.25"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</row>
    <row r="695" spans="7:32" s="30" customFormat="1" ht="15.75" customHeight="1" x14ac:dyDescent="0.25"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 spans="7:32" s="30" customFormat="1" ht="15.75" customHeight="1" x14ac:dyDescent="0.25"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</row>
    <row r="697" spans="7:32" s="30" customFormat="1" ht="15.75" customHeight="1" x14ac:dyDescent="0.25"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</row>
    <row r="698" spans="7:32" s="30" customFormat="1" ht="15.75" customHeight="1" x14ac:dyDescent="0.25"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</row>
    <row r="699" spans="7:32" s="30" customFormat="1" ht="15.75" customHeight="1" x14ac:dyDescent="0.25"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</row>
    <row r="700" spans="7:32" s="30" customFormat="1" ht="15.75" customHeight="1" x14ac:dyDescent="0.25"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</row>
    <row r="701" spans="7:32" s="30" customFormat="1" ht="15.75" customHeight="1" x14ac:dyDescent="0.25"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</row>
    <row r="702" spans="7:32" s="30" customFormat="1" ht="15.75" customHeight="1" x14ac:dyDescent="0.25"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</row>
    <row r="703" spans="7:32" s="30" customFormat="1" ht="15.75" customHeight="1" x14ac:dyDescent="0.25"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</row>
    <row r="704" spans="7:32" s="30" customFormat="1" ht="15.75" customHeight="1" x14ac:dyDescent="0.25"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</row>
    <row r="705" spans="7:32" s="30" customFormat="1" ht="15.75" customHeight="1" x14ac:dyDescent="0.25"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</row>
    <row r="706" spans="7:32" s="30" customFormat="1" ht="15.75" customHeight="1" x14ac:dyDescent="0.25"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</row>
    <row r="707" spans="7:32" s="30" customFormat="1" ht="15.75" customHeight="1" x14ac:dyDescent="0.25"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</row>
    <row r="708" spans="7:32" s="30" customFormat="1" ht="15.75" customHeight="1" x14ac:dyDescent="0.25"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</row>
    <row r="709" spans="7:32" s="30" customFormat="1" ht="15.75" customHeight="1" x14ac:dyDescent="0.25"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</row>
    <row r="710" spans="7:32" s="30" customFormat="1" ht="15.75" customHeight="1" x14ac:dyDescent="0.25"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</row>
    <row r="711" spans="7:32" s="30" customFormat="1" ht="15.75" customHeight="1" x14ac:dyDescent="0.25"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</row>
    <row r="712" spans="7:32" s="30" customFormat="1" ht="15.75" customHeight="1" x14ac:dyDescent="0.25"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</row>
    <row r="713" spans="7:32" s="30" customFormat="1" ht="15.75" customHeight="1" x14ac:dyDescent="0.25"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</row>
    <row r="714" spans="7:32" s="30" customFormat="1" ht="15.75" customHeight="1" x14ac:dyDescent="0.25"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</row>
    <row r="715" spans="7:32" s="30" customFormat="1" ht="15.75" customHeight="1" x14ac:dyDescent="0.25"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 spans="7:32" s="30" customFormat="1" ht="15.75" customHeight="1" x14ac:dyDescent="0.25"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</row>
    <row r="717" spans="7:32" s="30" customFormat="1" ht="15.75" customHeight="1" x14ac:dyDescent="0.25"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7:32" s="30" customFormat="1" ht="15.75" customHeight="1" x14ac:dyDescent="0.25"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</row>
    <row r="719" spans="7:32" s="30" customFormat="1" ht="15.75" customHeight="1" x14ac:dyDescent="0.25"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</row>
    <row r="720" spans="7:32" s="30" customFormat="1" ht="15.75" customHeight="1" x14ac:dyDescent="0.25"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</row>
    <row r="721" spans="7:32" s="30" customFormat="1" ht="15.75" customHeight="1" x14ac:dyDescent="0.25"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</row>
    <row r="722" spans="7:32" s="30" customFormat="1" ht="15.75" customHeight="1" x14ac:dyDescent="0.25"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</row>
    <row r="723" spans="7:32" s="30" customFormat="1" ht="15.75" customHeight="1" x14ac:dyDescent="0.25"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</row>
    <row r="724" spans="7:32" s="30" customFormat="1" ht="15.75" customHeight="1" x14ac:dyDescent="0.25"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</row>
    <row r="725" spans="7:32" s="30" customFormat="1" ht="15.75" customHeight="1" x14ac:dyDescent="0.25"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</row>
    <row r="726" spans="7:32" s="30" customFormat="1" ht="15.75" customHeight="1" x14ac:dyDescent="0.25"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</row>
    <row r="727" spans="7:32" s="30" customFormat="1" ht="15.75" customHeight="1" x14ac:dyDescent="0.25"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</row>
    <row r="728" spans="7:32" s="30" customFormat="1" ht="15.75" customHeight="1" x14ac:dyDescent="0.25"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</row>
    <row r="729" spans="7:32" s="30" customFormat="1" ht="15.75" customHeight="1" x14ac:dyDescent="0.25"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</row>
    <row r="730" spans="7:32" s="30" customFormat="1" ht="15.75" customHeight="1" x14ac:dyDescent="0.25"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</row>
    <row r="731" spans="7:32" s="30" customFormat="1" ht="15.75" customHeight="1" x14ac:dyDescent="0.25"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</row>
    <row r="732" spans="7:32" s="30" customFormat="1" ht="15.75" customHeight="1" x14ac:dyDescent="0.25"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</row>
    <row r="733" spans="7:32" s="30" customFormat="1" ht="15.75" customHeight="1" x14ac:dyDescent="0.25"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</row>
    <row r="734" spans="7:32" s="30" customFormat="1" ht="15.75" customHeight="1" x14ac:dyDescent="0.25"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</row>
    <row r="735" spans="7:32" s="30" customFormat="1" ht="15.75" customHeight="1" x14ac:dyDescent="0.25"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</row>
    <row r="736" spans="7:32" s="30" customFormat="1" ht="15.75" customHeight="1" x14ac:dyDescent="0.25"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</row>
    <row r="737" spans="7:32" s="30" customFormat="1" ht="15.75" customHeight="1" x14ac:dyDescent="0.25"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</row>
    <row r="738" spans="7:32" s="30" customFormat="1" ht="15.75" customHeight="1" x14ac:dyDescent="0.25"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</row>
    <row r="739" spans="7:32" s="30" customFormat="1" ht="15.75" customHeight="1" x14ac:dyDescent="0.25"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</row>
    <row r="740" spans="7:32" s="30" customFormat="1" ht="15.75" customHeight="1" x14ac:dyDescent="0.25"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</row>
    <row r="741" spans="7:32" s="30" customFormat="1" ht="15.75" customHeight="1" x14ac:dyDescent="0.25"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</row>
    <row r="742" spans="7:32" s="30" customFormat="1" ht="15.75" customHeight="1" x14ac:dyDescent="0.25"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</row>
    <row r="743" spans="7:32" s="30" customFormat="1" ht="15.75" customHeight="1" x14ac:dyDescent="0.25"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</row>
    <row r="744" spans="7:32" s="30" customFormat="1" ht="15.75" customHeight="1" x14ac:dyDescent="0.25"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</row>
    <row r="745" spans="7:32" s="30" customFormat="1" ht="15.75" customHeight="1" x14ac:dyDescent="0.25"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</row>
    <row r="746" spans="7:32" s="30" customFormat="1" ht="15.75" customHeight="1" x14ac:dyDescent="0.25"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</row>
    <row r="747" spans="7:32" s="30" customFormat="1" ht="15.75" customHeight="1" x14ac:dyDescent="0.25"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</row>
    <row r="748" spans="7:32" s="30" customFormat="1" ht="15.75" customHeight="1" x14ac:dyDescent="0.25"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</row>
    <row r="749" spans="7:32" s="30" customFormat="1" ht="15.75" customHeight="1" x14ac:dyDescent="0.25"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</row>
    <row r="750" spans="7:32" s="30" customFormat="1" ht="15.75" customHeight="1" x14ac:dyDescent="0.25"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</row>
    <row r="751" spans="7:32" s="30" customFormat="1" ht="15.75" customHeight="1" x14ac:dyDescent="0.25"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</row>
    <row r="752" spans="7:32" s="30" customFormat="1" ht="15.75" customHeight="1" x14ac:dyDescent="0.25"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</row>
    <row r="753" spans="7:32" s="30" customFormat="1" ht="15.75" customHeight="1" x14ac:dyDescent="0.25"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</row>
    <row r="754" spans="7:32" s="30" customFormat="1" ht="15.75" customHeight="1" x14ac:dyDescent="0.25"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</row>
    <row r="755" spans="7:32" s="30" customFormat="1" ht="15.75" customHeight="1" x14ac:dyDescent="0.25"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</row>
    <row r="756" spans="7:32" s="30" customFormat="1" ht="15.75" customHeight="1" x14ac:dyDescent="0.25"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</row>
    <row r="757" spans="7:32" s="30" customFormat="1" ht="15.75" customHeight="1" x14ac:dyDescent="0.25"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</row>
    <row r="758" spans="7:32" s="30" customFormat="1" ht="15.75" customHeight="1" x14ac:dyDescent="0.25"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</row>
    <row r="759" spans="7:32" s="30" customFormat="1" ht="15.75" customHeight="1" x14ac:dyDescent="0.25"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</row>
    <row r="760" spans="7:32" s="30" customFormat="1" ht="15.75" customHeight="1" x14ac:dyDescent="0.25"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</row>
    <row r="761" spans="7:32" s="30" customFormat="1" ht="15.75" customHeight="1" x14ac:dyDescent="0.25"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</row>
    <row r="762" spans="7:32" s="30" customFormat="1" ht="15.75" customHeight="1" x14ac:dyDescent="0.25"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</row>
    <row r="763" spans="7:32" s="30" customFormat="1" ht="15.75" customHeight="1" x14ac:dyDescent="0.25"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</row>
    <row r="764" spans="7:32" s="30" customFormat="1" ht="15.75" customHeight="1" x14ac:dyDescent="0.25"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</row>
    <row r="765" spans="7:32" s="30" customFormat="1" ht="15.75" customHeight="1" x14ac:dyDescent="0.25"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</row>
    <row r="766" spans="7:32" s="30" customFormat="1" ht="15.75" customHeight="1" x14ac:dyDescent="0.25"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</row>
    <row r="767" spans="7:32" s="30" customFormat="1" ht="15.75" customHeight="1" x14ac:dyDescent="0.25"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</row>
    <row r="768" spans="7:32" s="30" customFormat="1" ht="15.75" customHeight="1" x14ac:dyDescent="0.25"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</row>
    <row r="769" spans="7:32" s="30" customFormat="1" ht="15.75" customHeight="1" x14ac:dyDescent="0.25"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</row>
    <row r="770" spans="7:32" s="30" customFormat="1" ht="15.75" customHeight="1" x14ac:dyDescent="0.25"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</row>
    <row r="771" spans="7:32" s="30" customFormat="1" ht="15.75" customHeight="1" x14ac:dyDescent="0.25"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</row>
    <row r="772" spans="7:32" s="30" customFormat="1" ht="15.75" customHeight="1" x14ac:dyDescent="0.25"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</row>
    <row r="773" spans="7:32" s="30" customFormat="1" ht="15.75" customHeight="1" x14ac:dyDescent="0.25"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</row>
    <row r="774" spans="7:32" s="30" customFormat="1" ht="15.75" customHeight="1" x14ac:dyDescent="0.25"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</row>
    <row r="775" spans="7:32" s="30" customFormat="1" ht="15.75" customHeight="1" x14ac:dyDescent="0.25"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</row>
    <row r="776" spans="7:32" s="30" customFormat="1" ht="15.75" customHeight="1" x14ac:dyDescent="0.25"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</row>
    <row r="777" spans="7:32" s="30" customFormat="1" ht="15.75" customHeight="1" x14ac:dyDescent="0.25"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</row>
    <row r="778" spans="7:32" s="30" customFormat="1" ht="15.75" customHeight="1" x14ac:dyDescent="0.25"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</row>
    <row r="779" spans="7:32" s="30" customFormat="1" ht="15.75" customHeight="1" x14ac:dyDescent="0.25"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</row>
    <row r="780" spans="7:32" s="30" customFormat="1" ht="15.75" customHeight="1" x14ac:dyDescent="0.25"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</row>
    <row r="781" spans="7:32" s="30" customFormat="1" ht="15.75" customHeight="1" x14ac:dyDescent="0.25"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</row>
    <row r="782" spans="7:32" s="30" customFormat="1" ht="15.75" customHeight="1" x14ac:dyDescent="0.25"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</row>
    <row r="783" spans="7:32" s="30" customFormat="1" ht="15.75" customHeight="1" x14ac:dyDescent="0.25"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</row>
    <row r="784" spans="7:32" s="30" customFormat="1" ht="15.75" customHeight="1" x14ac:dyDescent="0.25"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</row>
    <row r="785" spans="7:32" s="30" customFormat="1" ht="15.75" customHeight="1" x14ac:dyDescent="0.25"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</row>
    <row r="786" spans="7:32" s="30" customFormat="1" ht="15.75" customHeight="1" x14ac:dyDescent="0.25"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</row>
    <row r="787" spans="7:32" s="30" customFormat="1" ht="15.75" customHeight="1" x14ac:dyDescent="0.25"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</row>
    <row r="788" spans="7:32" s="30" customFormat="1" ht="15.75" customHeight="1" x14ac:dyDescent="0.25"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</row>
    <row r="789" spans="7:32" s="30" customFormat="1" ht="15.75" customHeight="1" x14ac:dyDescent="0.25"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</row>
    <row r="790" spans="7:32" s="30" customFormat="1" ht="15.75" customHeight="1" x14ac:dyDescent="0.25"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</row>
    <row r="791" spans="7:32" s="30" customFormat="1" ht="15.75" customHeight="1" x14ac:dyDescent="0.25"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</row>
    <row r="792" spans="7:32" s="30" customFormat="1" ht="15.75" customHeight="1" x14ac:dyDescent="0.25"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</row>
    <row r="793" spans="7:32" s="30" customFormat="1" ht="15.75" customHeight="1" x14ac:dyDescent="0.25"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</row>
    <row r="794" spans="7:32" s="30" customFormat="1" ht="15.75" customHeight="1" x14ac:dyDescent="0.25"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</row>
    <row r="795" spans="7:32" s="30" customFormat="1" ht="15.75" customHeight="1" x14ac:dyDescent="0.25"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</row>
    <row r="796" spans="7:32" s="30" customFormat="1" ht="15.75" customHeight="1" x14ac:dyDescent="0.25"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</row>
    <row r="797" spans="7:32" s="30" customFormat="1" ht="15.75" customHeight="1" x14ac:dyDescent="0.25"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</row>
    <row r="798" spans="7:32" s="30" customFormat="1" ht="15.75" customHeight="1" x14ac:dyDescent="0.25"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</row>
    <row r="799" spans="7:32" s="30" customFormat="1" ht="15.75" customHeight="1" x14ac:dyDescent="0.25"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</row>
    <row r="800" spans="7:32" s="30" customFormat="1" ht="15.75" customHeight="1" x14ac:dyDescent="0.25"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</row>
    <row r="801" spans="7:32" s="30" customFormat="1" ht="15.75" customHeight="1" x14ac:dyDescent="0.25"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</row>
    <row r="802" spans="7:32" s="30" customFormat="1" ht="15.75" customHeight="1" x14ac:dyDescent="0.25"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</row>
    <row r="803" spans="7:32" s="30" customFormat="1" ht="15.75" customHeight="1" x14ac:dyDescent="0.25"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</row>
    <row r="804" spans="7:32" s="30" customFormat="1" ht="15.75" customHeight="1" x14ac:dyDescent="0.25"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</row>
    <row r="805" spans="7:32" s="30" customFormat="1" ht="15.75" customHeight="1" x14ac:dyDescent="0.25"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</row>
    <row r="806" spans="7:32" s="30" customFormat="1" ht="15.75" customHeight="1" x14ac:dyDescent="0.25"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</row>
    <row r="807" spans="7:32" s="30" customFormat="1" ht="15.75" customHeight="1" x14ac:dyDescent="0.25"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</row>
    <row r="808" spans="7:32" s="30" customFormat="1" ht="15.75" customHeight="1" x14ac:dyDescent="0.25"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</row>
    <row r="809" spans="7:32" s="30" customFormat="1" ht="15.75" customHeight="1" x14ac:dyDescent="0.25"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</row>
    <row r="810" spans="7:32" s="30" customFormat="1" ht="15.75" customHeight="1" x14ac:dyDescent="0.25"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</row>
    <row r="811" spans="7:32" s="30" customFormat="1" ht="15.75" customHeight="1" x14ac:dyDescent="0.25"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</row>
    <row r="812" spans="7:32" s="30" customFormat="1" ht="15.75" customHeight="1" x14ac:dyDescent="0.25"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</row>
    <row r="813" spans="7:32" s="30" customFormat="1" ht="15.75" customHeight="1" x14ac:dyDescent="0.25"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</row>
    <row r="814" spans="7:32" s="30" customFormat="1" ht="15.75" customHeight="1" x14ac:dyDescent="0.25"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</row>
    <row r="815" spans="7:32" s="30" customFormat="1" ht="15.75" customHeight="1" x14ac:dyDescent="0.25"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</row>
    <row r="816" spans="7:32" s="30" customFormat="1" ht="15.75" customHeight="1" x14ac:dyDescent="0.25"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</row>
    <row r="817" spans="7:32" s="30" customFormat="1" ht="15.75" customHeight="1" x14ac:dyDescent="0.25"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</row>
    <row r="818" spans="7:32" s="30" customFormat="1" ht="15.75" customHeight="1" x14ac:dyDescent="0.25"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</row>
    <row r="819" spans="7:32" s="30" customFormat="1" ht="15.75" customHeight="1" x14ac:dyDescent="0.25"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</row>
    <row r="820" spans="7:32" s="30" customFormat="1" ht="15.75" customHeight="1" x14ac:dyDescent="0.25"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</row>
    <row r="821" spans="7:32" s="30" customFormat="1" ht="15.75" customHeight="1" x14ac:dyDescent="0.25"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</row>
    <row r="822" spans="7:32" s="30" customFormat="1" ht="15.75" customHeight="1" x14ac:dyDescent="0.25"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</row>
    <row r="823" spans="7:32" s="30" customFormat="1" ht="15.75" customHeight="1" x14ac:dyDescent="0.25"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</row>
    <row r="824" spans="7:32" s="30" customFormat="1" ht="15.75" customHeight="1" x14ac:dyDescent="0.25"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</row>
    <row r="825" spans="7:32" s="30" customFormat="1" ht="15.75" customHeight="1" x14ac:dyDescent="0.25"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</row>
    <row r="826" spans="7:32" s="30" customFormat="1" ht="15.75" customHeight="1" x14ac:dyDescent="0.25"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</row>
    <row r="827" spans="7:32" s="30" customFormat="1" ht="15.75" customHeight="1" x14ac:dyDescent="0.25"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</row>
    <row r="828" spans="7:32" s="30" customFormat="1" ht="15.75" customHeight="1" x14ac:dyDescent="0.25"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</row>
    <row r="829" spans="7:32" s="30" customFormat="1" ht="15.75" customHeight="1" x14ac:dyDescent="0.25"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</row>
    <row r="830" spans="7:32" s="30" customFormat="1" ht="15.75" customHeight="1" x14ac:dyDescent="0.25"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</row>
    <row r="831" spans="7:32" s="30" customFormat="1" ht="15.75" customHeight="1" x14ac:dyDescent="0.25"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</row>
    <row r="832" spans="7:32" s="30" customFormat="1" ht="15.75" customHeight="1" x14ac:dyDescent="0.25"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</row>
    <row r="833" spans="7:32" s="30" customFormat="1" ht="15.75" customHeight="1" x14ac:dyDescent="0.25"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</row>
    <row r="834" spans="7:32" s="30" customFormat="1" ht="15.75" customHeight="1" x14ac:dyDescent="0.25"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</row>
    <row r="835" spans="7:32" s="30" customFormat="1" ht="15.75" customHeight="1" x14ac:dyDescent="0.25"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</row>
    <row r="836" spans="7:32" s="30" customFormat="1" ht="15.75" customHeight="1" x14ac:dyDescent="0.25"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</row>
    <row r="837" spans="7:32" s="30" customFormat="1" ht="15.75" customHeight="1" x14ac:dyDescent="0.25"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</row>
    <row r="838" spans="7:32" s="30" customFormat="1" ht="15.75" customHeight="1" x14ac:dyDescent="0.25"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</row>
    <row r="839" spans="7:32" s="30" customFormat="1" ht="15.75" customHeight="1" x14ac:dyDescent="0.25"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</row>
    <row r="840" spans="7:32" s="30" customFormat="1" ht="15.75" customHeight="1" x14ac:dyDescent="0.25"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</row>
    <row r="841" spans="7:32" s="30" customFormat="1" ht="15.75" customHeight="1" x14ac:dyDescent="0.25"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</row>
    <row r="842" spans="7:32" s="30" customFormat="1" ht="15.75" customHeight="1" x14ac:dyDescent="0.25"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</row>
    <row r="843" spans="7:32" s="30" customFormat="1" ht="15.75" customHeight="1" x14ac:dyDescent="0.25"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</row>
    <row r="844" spans="7:32" s="30" customFormat="1" ht="15.75" customHeight="1" x14ac:dyDescent="0.25"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</row>
    <row r="845" spans="7:32" s="30" customFormat="1" ht="15.75" customHeight="1" x14ac:dyDescent="0.25"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</row>
    <row r="846" spans="7:32" s="30" customFormat="1" ht="15.75" customHeight="1" x14ac:dyDescent="0.25"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</row>
    <row r="847" spans="7:32" s="30" customFormat="1" ht="15.75" customHeight="1" x14ac:dyDescent="0.25"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</row>
    <row r="848" spans="7:32" s="30" customFormat="1" ht="15.75" customHeight="1" x14ac:dyDescent="0.25"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</row>
    <row r="849" spans="7:32" s="30" customFormat="1" ht="15.75" customHeight="1" x14ac:dyDescent="0.25"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</row>
    <row r="850" spans="7:32" s="30" customFormat="1" ht="15.75" customHeight="1" x14ac:dyDescent="0.25"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</row>
    <row r="851" spans="7:32" s="30" customFormat="1" ht="15.75" customHeight="1" x14ac:dyDescent="0.25"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</row>
    <row r="852" spans="7:32" s="30" customFormat="1" ht="15.75" customHeight="1" x14ac:dyDescent="0.25"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</row>
    <row r="853" spans="7:32" s="30" customFormat="1" ht="15.75" customHeight="1" x14ac:dyDescent="0.25"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</row>
    <row r="854" spans="7:32" s="30" customFormat="1" ht="15.75" customHeight="1" x14ac:dyDescent="0.25"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spans="7:32" s="30" customFormat="1" ht="15.75" customHeight="1" x14ac:dyDescent="0.25"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</row>
    <row r="856" spans="7:32" s="30" customFormat="1" ht="15.75" customHeight="1" x14ac:dyDescent="0.25"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</row>
    <row r="857" spans="7:32" s="30" customFormat="1" ht="15.75" customHeight="1" x14ac:dyDescent="0.25"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spans="7:32" s="30" customFormat="1" ht="15.75" customHeight="1" x14ac:dyDescent="0.25"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</row>
    <row r="859" spans="7:32" s="30" customFormat="1" ht="15.75" customHeight="1" x14ac:dyDescent="0.25"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</row>
    <row r="860" spans="7:32" s="30" customFormat="1" ht="15.75" customHeight="1" x14ac:dyDescent="0.25"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</row>
    <row r="861" spans="7:32" s="30" customFormat="1" ht="15.75" customHeight="1" x14ac:dyDescent="0.25"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</row>
    <row r="862" spans="7:32" s="30" customFormat="1" ht="15.75" customHeight="1" x14ac:dyDescent="0.25"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</row>
    <row r="863" spans="7:32" s="30" customFormat="1" ht="15.75" customHeight="1" x14ac:dyDescent="0.25"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</row>
    <row r="864" spans="7:32" s="30" customFormat="1" ht="15.75" customHeight="1" x14ac:dyDescent="0.25"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</row>
    <row r="865" spans="7:32" s="30" customFormat="1" ht="15.75" customHeight="1" x14ac:dyDescent="0.25"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</row>
    <row r="866" spans="7:32" s="30" customFormat="1" ht="15.75" customHeight="1" x14ac:dyDescent="0.25"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</row>
    <row r="867" spans="7:32" s="30" customFormat="1" ht="15.75" customHeight="1" x14ac:dyDescent="0.25"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</row>
    <row r="868" spans="7:32" s="30" customFormat="1" ht="15.75" customHeight="1" x14ac:dyDescent="0.25"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</row>
    <row r="869" spans="7:32" s="30" customFormat="1" ht="15.75" customHeight="1" x14ac:dyDescent="0.25"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</row>
    <row r="870" spans="7:32" s="30" customFormat="1" ht="15.75" customHeight="1" x14ac:dyDescent="0.25"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</row>
    <row r="871" spans="7:32" s="30" customFormat="1" ht="15.75" customHeight="1" x14ac:dyDescent="0.25"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</row>
    <row r="872" spans="7:32" s="30" customFormat="1" ht="15.75" customHeight="1" x14ac:dyDescent="0.25"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</row>
    <row r="873" spans="7:32" s="30" customFormat="1" ht="15.75" customHeight="1" x14ac:dyDescent="0.25"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</row>
    <row r="874" spans="7:32" s="30" customFormat="1" ht="15.75" customHeight="1" x14ac:dyDescent="0.25"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</row>
    <row r="875" spans="7:32" s="30" customFormat="1" ht="15.75" customHeight="1" x14ac:dyDescent="0.25"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</row>
    <row r="876" spans="7:32" s="30" customFormat="1" ht="15.75" customHeight="1" x14ac:dyDescent="0.25"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</row>
    <row r="877" spans="7:32" s="30" customFormat="1" ht="15.75" customHeight="1" x14ac:dyDescent="0.25"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</row>
    <row r="878" spans="7:32" s="30" customFormat="1" ht="15.75" customHeight="1" x14ac:dyDescent="0.25"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</row>
    <row r="879" spans="7:32" s="30" customFormat="1" ht="15.75" customHeight="1" x14ac:dyDescent="0.25"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</row>
    <row r="880" spans="7:32" s="30" customFormat="1" ht="15.75" customHeight="1" x14ac:dyDescent="0.25"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</row>
    <row r="881" spans="7:32" s="30" customFormat="1" ht="15.75" customHeight="1" x14ac:dyDescent="0.25"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</row>
    <row r="882" spans="7:32" s="30" customFormat="1" ht="15.75" customHeight="1" x14ac:dyDescent="0.25"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</row>
    <row r="883" spans="7:32" s="30" customFormat="1" ht="15.75" customHeight="1" x14ac:dyDescent="0.25"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</row>
    <row r="884" spans="7:32" s="30" customFormat="1" ht="15.75" customHeight="1" x14ac:dyDescent="0.25"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</row>
    <row r="885" spans="7:32" s="30" customFormat="1" ht="15.75" customHeight="1" x14ac:dyDescent="0.25"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</row>
    <row r="886" spans="7:32" s="30" customFormat="1" ht="15.75" customHeight="1" x14ac:dyDescent="0.25"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</row>
    <row r="887" spans="7:32" s="30" customFormat="1" ht="15.75" customHeight="1" x14ac:dyDescent="0.25"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</row>
    <row r="888" spans="7:32" s="30" customFormat="1" ht="15.75" customHeight="1" x14ac:dyDescent="0.25"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</row>
    <row r="889" spans="7:32" s="30" customFormat="1" ht="15.75" customHeight="1" x14ac:dyDescent="0.25"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</row>
    <row r="890" spans="7:32" s="30" customFormat="1" ht="15.75" customHeight="1" x14ac:dyDescent="0.25"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</row>
    <row r="891" spans="7:32" s="30" customFormat="1" ht="15.75" customHeight="1" x14ac:dyDescent="0.25"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</row>
    <row r="892" spans="7:32" s="30" customFormat="1" ht="15.75" customHeight="1" x14ac:dyDescent="0.25"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</row>
    <row r="893" spans="7:32" s="30" customFormat="1" ht="15.75" customHeight="1" x14ac:dyDescent="0.25"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</row>
    <row r="894" spans="7:32" s="30" customFormat="1" ht="15.75" customHeight="1" x14ac:dyDescent="0.25"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</row>
    <row r="895" spans="7:32" s="30" customFormat="1" ht="15.75" customHeight="1" x14ac:dyDescent="0.25"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</row>
    <row r="896" spans="7:32" s="30" customFormat="1" ht="15.75" customHeight="1" x14ac:dyDescent="0.25"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</row>
    <row r="897" spans="7:32" s="30" customFormat="1" ht="15.75" customHeight="1" x14ac:dyDescent="0.25"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</row>
    <row r="898" spans="7:32" s="30" customFormat="1" ht="15.75" customHeight="1" x14ac:dyDescent="0.25"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</row>
    <row r="899" spans="7:32" s="30" customFormat="1" ht="15.75" customHeight="1" x14ac:dyDescent="0.25"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</row>
    <row r="900" spans="7:32" s="30" customFormat="1" ht="15.75" customHeight="1" x14ac:dyDescent="0.25"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</row>
    <row r="901" spans="7:32" s="30" customFormat="1" ht="15.75" customHeight="1" x14ac:dyDescent="0.25"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</row>
    <row r="902" spans="7:32" s="30" customFormat="1" ht="15.75" customHeight="1" x14ac:dyDescent="0.25"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</row>
    <row r="903" spans="7:32" s="30" customFormat="1" ht="15.75" customHeight="1" x14ac:dyDescent="0.25"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</row>
    <row r="904" spans="7:32" s="30" customFormat="1" ht="15.75" customHeight="1" x14ac:dyDescent="0.25"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</row>
    <row r="905" spans="7:32" s="30" customFormat="1" ht="15.75" customHeight="1" x14ac:dyDescent="0.25"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</row>
    <row r="906" spans="7:32" s="30" customFormat="1" ht="15.75" customHeight="1" x14ac:dyDescent="0.25"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</row>
    <row r="907" spans="7:32" s="30" customFormat="1" ht="15.75" customHeight="1" x14ac:dyDescent="0.25"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</row>
    <row r="908" spans="7:32" s="30" customFormat="1" ht="15.75" customHeight="1" x14ac:dyDescent="0.25"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</row>
    <row r="909" spans="7:32" s="30" customFormat="1" ht="15.75" customHeight="1" x14ac:dyDescent="0.25"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</row>
    <row r="910" spans="7:32" s="30" customFormat="1" ht="15.75" customHeight="1" x14ac:dyDescent="0.25"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</row>
    <row r="911" spans="7:32" s="30" customFormat="1" ht="15.75" customHeight="1" x14ac:dyDescent="0.25"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</row>
    <row r="912" spans="7:32" s="30" customFormat="1" ht="15.75" customHeight="1" x14ac:dyDescent="0.25"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</row>
    <row r="913" spans="7:32" s="30" customFormat="1" ht="15.75" customHeight="1" x14ac:dyDescent="0.25"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</row>
    <row r="914" spans="7:32" s="30" customFormat="1" ht="15.75" customHeight="1" x14ac:dyDescent="0.25"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</row>
    <row r="915" spans="7:32" s="30" customFormat="1" ht="15.75" customHeight="1" x14ac:dyDescent="0.25"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</row>
    <row r="916" spans="7:32" s="30" customFormat="1" ht="15.75" customHeight="1" x14ac:dyDescent="0.25"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</row>
    <row r="917" spans="7:32" s="30" customFormat="1" ht="15.75" customHeight="1" x14ac:dyDescent="0.25"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</row>
    <row r="918" spans="7:32" s="30" customFormat="1" ht="15.75" customHeight="1" x14ac:dyDescent="0.25"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</row>
    <row r="919" spans="7:32" s="30" customFormat="1" ht="15.75" customHeight="1" x14ac:dyDescent="0.25"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</row>
    <row r="920" spans="7:32" s="30" customFormat="1" ht="15.75" customHeight="1" x14ac:dyDescent="0.25"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</row>
    <row r="921" spans="7:32" s="30" customFormat="1" ht="15.75" customHeight="1" x14ac:dyDescent="0.25"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</row>
    <row r="922" spans="7:32" s="30" customFormat="1" ht="15.75" customHeight="1" x14ac:dyDescent="0.25"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</row>
    <row r="923" spans="7:32" s="30" customFormat="1" ht="15.75" customHeight="1" x14ac:dyDescent="0.25"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</row>
    <row r="924" spans="7:32" s="30" customFormat="1" ht="15.75" customHeight="1" x14ac:dyDescent="0.25"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</row>
    <row r="925" spans="7:32" s="30" customFormat="1" ht="15.75" customHeight="1" x14ac:dyDescent="0.25"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</row>
    <row r="926" spans="7:32" s="30" customFormat="1" ht="15.75" customHeight="1" x14ac:dyDescent="0.25"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</row>
    <row r="927" spans="7:32" s="30" customFormat="1" ht="15.75" customHeight="1" x14ac:dyDescent="0.25"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</row>
    <row r="928" spans="7:32" s="30" customFormat="1" ht="15.75" customHeight="1" x14ac:dyDescent="0.25"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</row>
    <row r="929" spans="7:32" s="30" customFormat="1" ht="15.75" customHeight="1" x14ac:dyDescent="0.25"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</row>
    <row r="930" spans="7:32" s="30" customFormat="1" ht="15.75" customHeight="1" x14ac:dyDescent="0.25"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</row>
    <row r="931" spans="7:32" s="30" customFormat="1" ht="15.75" customHeight="1" x14ac:dyDescent="0.25"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</row>
    <row r="932" spans="7:32" s="30" customFormat="1" ht="15.75" customHeight="1" x14ac:dyDescent="0.25"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</row>
    <row r="933" spans="7:32" s="30" customFormat="1" ht="15.75" customHeight="1" x14ac:dyDescent="0.25"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</row>
    <row r="934" spans="7:32" s="30" customFormat="1" ht="15.75" customHeight="1" x14ac:dyDescent="0.25"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</row>
    <row r="935" spans="7:32" s="30" customFormat="1" ht="15.75" customHeight="1" x14ac:dyDescent="0.25"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</row>
    <row r="936" spans="7:32" s="30" customFormat="1" ht="15.75" customHeight="1" x14ac:dyDescent="0.25"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</row>
    <row r="937" spans="7:32" s="30" customFormat="1" ht="15.75" customHeight="1" x14ac:dyDescent="0.25"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</row>
    <row r="938" spans="7:32" s="30" customFormat="1" ht="15.75" customHeight="1" x14ac:dyDescent="0.25"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</row>
    <row r="939" spans="7:32" s="30" customFormat="1" ht="15.75" customHeight="1" x14ac:dyDescent="0.25"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</row>
    <row r="940" spans="7:32" s="30" customFormat="1" ht="15.75" customHeight="1" x14ac:dyDescent="0.25"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</row>
    <row r="941" spans="7:32" s="30" customFormat="1" ht="15.75" customHeight="1" x14ac:dyDescent="0.25"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</row>
    <row r="942" spans="7:32" s="30" customFormat="1" ht="15.75" customHeight="1" x14ac:dyDescent="0.25"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</row>
    <row r="943" spans="7:32" s="30" customFormat="1" ht="15.75" customHeight="1" x14ac:dyDescent="0.25"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</row>
    <row r="944" spans="7:32" s="30" customFormat="1" ht="15.75" customHeight="1" x14ac:dyDescent="0.25"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</row>
    <row r="945" spans="7:32" s="30" customFormat="1" ht="15.75" customHeight="1" x14ac:dyDescent="0.25"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</row>
    <row r="946" spans="7:32" s="30" customFormat="1" ht="15.75" customHeight="1" x14ac:dyDescent="0.25"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</row>
    <row r="947" spans="7:32" s="30" customFormat="1" ht="15.75" customHeight="1" x14ac:dyDescent="0.25"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</row>
    <row r="948" spans="7:32" s="30" customFormat="1" ht="15.75" customHeight="1" x14ac:dyDescent="0.25"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</row>
    <row r="949" spans="7:32" s="30" customFormat="1" ht="15.75" customHeight="1" x14ac:dyDescent="0.25"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</row>
    <row r="950" spans="7:32" s="30" customFormat="1" ht="15.75" customHeight="1" x14ac:dyDescent="0.25"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</row>
    <row r="951" spans="7:32" s="30" customFormat="1" ht="15.75" customHeight="1" x14ac:dyDescent="0.25"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</row>
    <row r="952" spans="7:32" s="30" customFormat="1" ht="15.75" customHeight="1" x14ac:dyDescent="0.25"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 spans="7:32" s="30" customFormat="1" ht="15.75" customHeight="1" x14ac:dyDescent="0.25"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 spans="7:32" s="30" customFormat="1" ht="15.75" customHeight="1" x14ac:dyDescent="0.25"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</row>
    <row r="955" spans="7:32" s="30" customFormat="1" ht="15.75" customHeight="1" x14ac:dyDescent="0.25"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</row>
    <row r="956" spans="7:32" s="30" customFormat="1" ht="15.75" customHeight="1" x14ac:dyDescent="0.25"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</row>
    <row r="957" spans="7:32" s="30" customFormat="1" ht="15.75" customHeight="1" x14ac:dyDescent="0.25"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</row>
    <row r="958" spans="7:32" s="30" customFormat="1" ht="15.75" customHeight="1" x14ac:dyDescent="0.25"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</row>
    <row r="959" spans="7:32" s="30" customFormat="1" ht="15.75" customHeight="1" x14ac:dyDescent="0.25"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 spans="7:32" s="30" customFormat="1" ht="15.75" customHeight="1" x14ac:dyDescent="0.25"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</row>
    <row r="961" spans="7:32" s="30" customFormat="1" ht="15.75" customHeight="1" x14ac:dyDescent="0.25"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</row>
    <row r="962" spans="7:32" s="30" customFormat="1" ht="15.75" customHeight="1" x14ac:dyDescent="0.25"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 spans="7:32" s="30" customFormat="1" ht="15.75" customHeight="1" x14ac:dyDescent="0.25"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</row>
    <row r="964" spans="7:32" s="30" customFormat="1" ht="15.75" customHeight="1" x14ac:dyDescent="0.25"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</row>
    <row r="965" spans="7:32" s="30" customFormat="1" ht="15.75" customHeight="1" x14ac:dyDescent="0.25"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</row>
    <row r="966" spans="7:32" s="30" customFormat="1" ht="15.75" customHeight="1" x14ac:dyDescent="0.25"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</row>
    <row r="967" spans="7:32" s="30" customFormat="1" ht="15.75" customHeight="1" x14ac:dyDescent="0.25"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</row>
    <row r="968" spans="7:32" s="30" customFormat="1" ht="15.75" customHeight="1" x14ac:dyDescent="0.25"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 spans="7:32" s="30" customFormat="1" ht="15.75" customHeight="1" x14ac:dyDescent="0.25"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</row>
    <row r="970" spans="7:32" s="30" customFormat="1" ht="15.75" customHeight="1" x14ac:dyDescent="0.25"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</row>
    <row r="971" spans="7:32" s="30" customFormat="1" ht="15.75" customHeight="1" x14ac:dyDescent="0.25"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</row>
    <row r="972" spans="7:32" s="30" customFormat="1" ht="15.75" customHeight="1" x14ac:dyDescent="0.25"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</row>
    <row r="973" spans="7:32" s="30" customFormat="1" ht="15.75" customHeight="1" x14ac:dyDescent="0.25"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 spans="7:32" s="30" customFormat="1" ht="15.75" customHeight="1" x14ac:dyDescent="0.25"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</row>
    <row r="975" spans="7:32" s="30" customFormat="1" ht="15.75" customHeight="1" x14ac:dyDescent="0.25"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</row>
    <row r="976" spans="7:32" s="30" customFormat="1" ht="15.75" customHeight="1" x14ac:dyDescent="0.25"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</row>
    <row r="977" spans="7:32" s="30" customFormat="1" ht="15.75" customHeight="1" x14ac:dyDescent="0.25"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</row>
    <row r="978" spans="7:32" s="30" customFormat="1" ht="15.75" customHeight="1" x14ac:dyDescent="0.25"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 spans="7:32" s="30" customFormat="1" ht="15.75" customHeight="1" x14ac:dyDescent="0.25"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</row>
    <row r="980" spans="7:32" s="30" customFormat="1" ht="15.75" customHeight="1" x14ac:dyDescent="0.25"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</row>
    <row r="981" spans="7:32" s="30" customFormat="1" ht="15.75" customHeight="1" x14ac:dyDescent="0.25"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</row>
    <row r="982" spans="7:32" s="30" customFormat="1" ht="15.75" customHeight="1" x14ac:dyDescent="0.25"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</row>
    <row r="983" spans="7:32" s="30" customFormat="1" ht="15.75" customHeight="1" x14ac:dyDescent="0.25"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</row>
    <row r="984" spans="7:32" s="30" customFormat="1" ht="15.75" customHeight="1" x14ac:dyDescent="0.25"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 spans="7:32" s="30" customFormat="1" ht="15.75" customHeight="1" x14ac:dyDescent="0.25"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</row>
    <row r="986" spans="7:32" s="30" customFormat="1" ht="15.75" customHeight="1" x14ac:dyDescent="0.25"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</row>
    <row r="987" spans="7:32" s="30" customFormat="1" ht="15.75" customHeight="1" x14ac:dyDescent="0.25"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</row>
    <row r="988" spans="7:32" s="30" customFormat="1" ht="15.75" customHeight="1" x14ac:dyDescent="0.25"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</row>
    <row r="989" spans="7:32" s="30" customFormat="1" ht="15.75" customHeight="1" x14ac:dyDescent="0.25"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 spans="7:32" s="30" customFormat="1" ht="15.75" customHeight="1" x14ac:dyDescent="0.25"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</row>
    <row r="991" spans="7:32" s="30" customFormat="1" ht="15.75" customHeight="1" x14ac:dyDescent="0.25"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</row>
    <row r="992" spans="7:32" s="30" customFormat="1" ht="15.75" customHeight="1" x14ac:dyDescent="0.25"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 spans="7:32" s="30" customFormat="1" ht="15.75" customHeight="1" x14ac:dyDescent="0.25"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</row>
    <row r="994" spans="7:32" s="30" customFormat="1" ht="15.75" customHeight="1" x14ac:dyDescent="0.25"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</row>
    <row r="995" spans="7:32" s="30" customFormat="1" ht="15.75" customHeight="1" x14ac:dyDescent="0.25"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 spans="7:32" s="30" customFormat="1" ht="15.75" customHeight="1" x14ac:dyDescent="0.25"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</row>
    <row r="997" spans="7:32" s="30" customFormat="1" ht="15.75" customHeight="1" x14ac:dyDescent="0.25"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</row>
    <row r="998" spans="7:32" s="30" customFormat="1" ht="15.75" customHeight="1" x14ac:dyDescent="0.25"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</row>
    <row r="999" spans="7:32" s="30" customFormat="1" ht="15.75" customHeight="1" x14ac:dyDescent="0.25"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</row>
    <row r="1000" spans="7:32" s="30" customFormat="1" ht="15.75" customHeight="1" x14ac:dyDescent="0.25"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</row>
    <row r="1001" spans="7:32" s="30" customFormat="1" ht="15.75" customHeight="1" x14ac:dyDescent="0.25"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 spans="7:32" s="30" customFormat="1" ht="15.75" customHeight="1" x14ac:dyDescent="0.25"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</row>
    <row r="1003" spans="7:32" s="30" customFormat="1" ht="15.75" customHeight="1" x14ac:dyDescent="0.25"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</row>
    <row r="1004" spans="7:32" s="30" customFormat="1" ht="15.75" customHeight="1" x14ac:dyDescent="0.25"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</row>
    <row r="1005" spans="7:32" s="30" customFormat="1" ht="15.75" customHeight="1" x14ac:dyDescent="0.25"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</row>
    <row r="1006" spans="7:32" s="30" customFormat="1" ht="15.75" customHeight="1" x14ac:dyDescent="0.25"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</row>
    <row r="1007" spans="7:32" s="30" customFormat="1" x14ac:dyDescent="0.25">
      <c r="G1007" s="44"/>
      <c r="H1007" s="44"/>
      <c r="I1007" s="44"/>
      <c r="J1007" s="44"/>
      <c r="K1007" s="44"/>
      <c r="L1007" s="44"/>
    </row>
    <row r="1008" spans="7:32" s="30" customFormat="1" x14ac:dyDescent="0.25">
      <c r="G1008" s="44"/>
      <c r="H1008" s="44"/>
      <c r="I1008" s="44"/>
      <c r="J1008" s="44"/>
      <c r="K1008" s="44"/>
      <c r="L1008" s="44"/>
    </row>
    <row r="1009" spans="7:12" s="30" customFormat="1" x14ac:dyDescent="0.25">
      <c r="G1009" s="44"/>
      <c r="H1009" s="44"/>
      <c r="I1009" s="44"/>
      <c r="J1009" s="44"/>
      <c r="K1009" s="44"/>
      <c r="L1009" s="44"/>
    </row>
    <row r="1010" spans="7:12" s="30" customFormat="1" x14ac:dyDescent="0.25">
      <c r="G1010" s="44"/>
      <c r="H1010" s="44"/>
      <c r="I1010" s="44"/>
      <c r="J1010" s="44"/>
    </row>
    <row r="1011" spans="7:12" s="30" customFormat="1" x14ac:dyDescent="0.25">
      <c r="G1011" s="44"/>
      <c r="H1011" s="44"/>
      <c r="I1011" s="44"/>
      <c r="J1011" s="44"/>
    </row>
    <row r="1012" spans="7:12" s="30" customFormat="1" x14ac:dyDescent="0.25">
      <c r="G1012" s="44"/>
      <c r="H1012" s="44"/>
    </row>
    <row r="1013" spans="7:12" s="30" customFormat="1" x14ac:dyDescent="0.25">
      <c r="G1013" s="44"/>
      <c r="H1013" s="44"/>
    </row>
    <row r="1014" spans="7:12" s="30" customFormat="1" x14ac:dyDescent="0.25">
      <c r="G1014" s="44"/>
    </row>
  </sheetData>
  <mergeCells count="6">
    <mergeCell ref="A1:B1"/>
    <mergeCell ref="A3:E3"/>
    <mergeCell ref="A4:B4"/>
    <mergeCell ref="A5:B5"/>
    <mergeCell ref="A15:B15"/>
    <mergeCell ref="B18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1F37-F79F-4562-8729-A37D5D4C8071}">
  <dimension ref="A1:AF1014"/>
  <sheetViews>
    <sheetView zoomScale="80" workbookViewId="0">
      <selection activeCell="H22" sqref="H22"/>
    </sheetView>
  </sheetViews>
  <sheetFormatPr defaultColWidth="12.140625" defaultRowHeight="15.75" x14ac:dyDescent="0.25"/>
  <cols>
    <col min="1" max="1" width="7" style="30" customWidth="1"/>
    <col min="2" max="2" width="95.28515625" style="30" customWidth="1"/>
    <col min="3" max="5" width="21" style="30" customWidth="1"/>
    <col min="6" max="6" width="3.85546875" style="30" bestFit="1" customWidth="1"/>
    <col min="7" max="7" width="19.7109375" style="30" customWidth="1"/>
    <col min="8" max="8" width="58" style="30" customWidth="1"/>
    <col min="9" max="11" width="21" style="30" customWidth="1"/>
    <col min="12" max="17" width="17.85546875" style="30" customWidth="1"/>
    <col min="18" max="32" width="14.140625" style="30" customWidth="1"/>
    <col min="33" max="33" width="12.140625" style="30" bestFit="1"/>
    <col min="34" max="16384" width="12.140625" style="30"/>
  </cols>
  <sheetData>
    <row r="1" spans="1:31" s="29" customFormat="1" ht="59.25" customHeight="1" x14ac:dyDescent="0.4">
      <c r="A1" s="26" t="s">
        <v>22</v>
      </c>
      <c r="B1" s="26"/>
      <c r="C1" s="27" t="s">
        <v>76</v>
      </c>
      <c r="D1" s="28">
        <v>38746310</v>
      </c>
    </row>
    <row r="3" spans="1:31" s="30" customFormat="1" ht="23.25" thickBot="1" x14ac:dyDescent="0.3">
      <c r="A3" s="31" t="s">
        <v>77</v>
      </c>
      <c r="B3" s="32"/>
      <c r="C3" s="32"/>
      <c r="D3" s="32"/>
      <c r="E3" s="33"/>
      <c r="H3" s="34" t="s">
        <v>78</v>
      </c>
      <c r="I3" s="35"/>
      <c r="J3" s="35"/>
      <c r="K3" s="35"/>
      <c r="L3" s="35"/>
      <c r="M3" s="35"/>
      <c r="N3" s="35"/>
      <c r="O3" s="35"/>
    </row>
    <row r="4" spans="1:31" s="30" customFormat="1" ht="44.25" customHeight="1" thickBot="1" x14ac:dyDescent="0.35">
      <c r="A4" s="36" t="s">
        <v>79</v>
      </c>
      <c r="B4" s="37"/>
      <c r="C4" s="38" t="s">
        <v>80</v>
      </c>
      <c r="D4" s="39" t="s">
        <v>81</v>
      </c>
      <c r="E4" s="40" t="s">
        <v>82</v>
      </c>
      <c r="H4" s="41" t="s">
        <v>79</v>
      </c>
      <c r="I4" s="42" t="s">
        <v>80</v>
      </c>
      <c r="J4" s="42" t="s">
        <v>81</v>
      </c>
      <c r="K4" s="43" t="s">
        <v>82</v>
      </c>
      <c r="L4" s="35"/>
      <c r="M4" s="35"/>
      <c r="N4" s="35"/>
      <c r="O4" s="35"/>
      <c r="P4" s="44"/>
    </row>
    <row r="5" spans="1:31" s="30" customFormat="1" ht="21" customHeight="1" thickBot="1" x14ac:dyDescent="0.35">
      <c r="A5" s="45" t="s">
        <v>83</v>
      </c>
      <c r="B5" s="46"/>
      <c r="C5" s="47">
        <v>0.156</v>
      </c>
      <c r="D5" s="48">
        <v>0.23799999999999999</v>
      </c>
      <c r="E5" s="49">
        <v>0.46400000000000002</v>
      </c>
      <c r="H5" s="50" t="s">
        <v>84</v>
      </c>
      <c r="I5" s="51">
        <f>C21*C13</f>
        <v>213730845.36960003</v>
      </c>
      <c r="J5" s="51">
        <f t="shared" ref="J5:K5" si="0">D21*D13</f>
        <v>119881083.13999999</v>
      </c>
      <c r="K5" s="51">
        <f t="shared" si="0"/>
        <v>158928064.50560001</v>
      </c>
      <c r="L5" s="35"/>
      <c r="M5" s="35"/>
      <c r="N5" s="35"/>
      <c r="O5" s="35"/>
      <c r="P5" s="44"/>
    </row>
    <row r="6" spans="1:31" s="30" customFormat="1" ht="16.5" thickTop="1" x14ac:dyDescent="0.25">
      <c r="A6" s="52" t="s">
        <v>85</v>
      </c>
      <c r="B6" s="53" t="s">
        <v>86</v>
      </c>
      <c r="C6" s="54">
        <v>4</v>
      </c>
      <c r="D6" s="55">
        <v>3</v>
      </c>
      <c r="E6" s="56">
        <v>3</v>
      </c>
      <c r="H6" s="57" t="s">
        <v>87</v>
      </c>
      <c r="I6" s="58">
        <f>SUM(I7:I9)</f>
        <v>6115314.6500486322</v>
      </c>
      <c r="J6" s="58">
        <f t="shared" ref="J6:K6" si="1">SUM(J7:J9)</f>
        <v>5942824.47812864</v>
      </c>
      <c r="K6" s="58">
        <f t="shared" si="1"/>
        <v>6081054.5738027198</v>
      </c>
      <c r="L6" s="35"/>
      <c r="M6" s="35"/>
      <c r="N6" s="35"/>
      <c r="O6" s="35"/>
    </row>
    <row r="7" spans="1:31" s="30" customFormat="1" x14ac:dyDescent="0.25">
      <c r="A7" s="59" t="s">
        <v>88</v>
      </c>
      <c r="B7" s="60" t="s">
        <v>89</v>
      </c>
      <c r="C7" s="61">
        <v>4</v>
      </c>
      <c r="D7" s="62">
        <v>3</v>
      </c>
      <c r="E7" s="63">
        <v>2</v>
      </c>
      <c r="H7" s="64" t="s">
        <v>90</v>
      </c>
      <c r="I7" s="72">
        <f>C25</f>
        <v>16091.466531192002</v>
      </c>
      <c r="J7" s="72">
        <f t="shared" ref="J7:K7" si="2">D25</f>
        <v>8557.6650118399994</v>
      </c>
      <c r="K7" s="72">
        <f t="shared" si="2"/>
        <v>19290.702852319999</v>
      </c>
      <c r="L7" s="35"/>
      <c r="M7" s="35"/>
      <c r="N7" s="35"/>
      <c r="O7" s="35"/>
    </row>
    <row r="8" spans="1:31" s="30" customFormat="1" ht="18.75" customHeight="1" x14ac:dyDescent="0.25">
      <c r="A8" s="59" t="s">
        <v>91</v>
      </c>
      <c r="B8" s="60" t="s">
        <v>92</v>
      </c>
      <c r="C8" s="61">
        <v>3</v>
      </c>
      <c r="D8" s="62">
        <v>2</v>
      </c>
      <c r="E8" s="63">
        <v>1</v>
      </c>
      <c r="H8" s="64" t="s">
        <v>93</v>
      </c>
      <c r="I8" s="72">
        <f>C29</f>
        <v>299223.18351744011</v>
      </c>
      <c r="J8" s="72">
        <f t="shared" ref="J8:K8" si="3">D29</f>
        <v>134266.81311680004</v>
      </c>
      <c r="K8" s="72">
        <f t="shared" si="3"/>
        <v>261763.8709504001</v>
      </c>
      <c r="L8" s="35"/>
      <c r="M8" s="35"/>
      <c r="N8" s="35"/>
      <c r="O8" s="35"/>
    </row>
    <row r="9" spans="1:31" s="30" customFormat="1" x14ac:dyDescent="0.25">
      <c r="A9" s="59" t="s">
        <v>94</v>
      </c>
      <c r="B9" s="60" t="s">
        <v>95</v>
      </c>
      <c r="C9" s="66" t="s">
        <v>96</v>
      </c>
      <c r="D9" s="67" t="s">
        <v>97</v>
      </c>
      <c r="E9" s="68" t="s">
        <v>97</v>
      </c>
      <c r="H9" s="69" t="s">
        <v>98</v>
      </c>
      <c r="I9" s="116">
        <f>C34</f>
        <v>5800000</v>
      </c>
      <c r="J9" s="116">
        <f t="shared" ref="J9:K9" si="4">D34</f>
        <v>5800000</v>
      </c>
      <c r="K9" s="116">
        <f t="shared" si="4"/>
        <v>5800000</v>
      </c>
      <c r="L9" s="35"/>
      <c r="M9" s="35"/>
      <c r="N9" s="35"/>
      <c r="O9" s="35"/>
    </row>
    <row r="10" spans="1:31" s="30" customFormat="1" x14ac:dyDescent="0.25">
      <c r="A10" s="59" t="s">
        <v>99</v>
      </c>
      <c r="B10" s="60" t="s">
        <v>100</v>
      </c>
      <c r="C10" s="66" t="s">
        <v>101</v>
      </c>
      <c r="D10" s="67" t="s">
        <v>102</v>
      </c>
      <c r="E10" s="68" t="s">
        <v>102</v>
      </c>
      <c r="H10" s="71" t="s">
        <v>103</v>
      </c>
      <c r="I10" s="58">
        <f>I5-I6</f>
        <v>207615530.71955138</v>
      </c>
      <c r="J10" s="58">
        <f t="shared" ref="J10:K10" si="5">J5-J6</f>
        <v>113938258.66187134</v>
      </c>
      <c r="K10" s="58">
        <f t="shared" si="5"/>
        <v>152847009.9317973</v>
      </c>
      <c r="L10" s="35"/>
      <c r="M10" s="35"/>
      <c r="N10" s="35"/>
      <c r="O10" s="35"/>
    </row>
    <row r="11" spans="1:31" s="30" customFormat="1" x14ac:dyDescent="0.25">
      <c r="A11" s="59" t="s">
        <v>104</v>
      </c>
      <c r="B11" s="60" t="s">
        <v>105</v>
      </c>
      <c r="C11" s="61">
        <v>500</v>
      </c>
      <c r="D11" s="62">
        <v>500</v>
      </c>
      <c r="E11" s="63">
        <v>400</v>
      </c>
      <c r="H11" s="71" t="s">
        <v>106</v>
      </c>
      <c r="I11" s="117">
        <f>I10/I5</f>
        <v>0.97138777681118715</v>
      </c>
      <c r="J11" s="117">
        <f t="shared" ref="J11:K11" si="6">J10/J5</f>
        <v>0.95042733747084629</v>
      </c>
      <c r="K11" s="117">
        <f t="shared" si="6"/>
        <v>0.96173706265963843</v>
      </c>
      <c r="L11" s="35"/>
      <c r="M11" s="35"/>
      <c r="N11" s="35"/>
      <c r="O11" s="35"/>
    </row>
    <row r="12" spans="1:31" s="30" customFormat="1" x14ac:dyDescent="0.25">
      <c r="A12" s="59" t="s">
        <v>107</v>
      </c>
      <c r="B12" s="60" t="s">
        <v>108</v>
      </c>
      <c r="C12" s="66" t="s">
        <v>139</v>
      </c>
      <c r="D12" s="67" t="s">
        <v>110</v>
      </c>
      <c r="E12" s="68" t="s">
        <v>109</v>
      </c>
      <c r="H12" s="71" t="s">
        <v>111</v>
      </c>
      <c r="I12" s="74">
        <v>25000000</v>
      </c>
      <c r="J12" s="74">
        <v>25000000</v>
      </c>
      <c r="K12" s="74">
        <v>25000000</v>
      </c>
      <c r="L12" s="35"/>
      <c r="M12" s="35"/>
      <c r="N12" s="35"/>
      <c r="O12" s="35"/>
    </row>
    <row r="13" spans="1:31" s="30" customFormat="1" ht="16.5" thickBot="1" x14ac:dyDescent="0.3">
      <c r="A13" s="59" t="s">
        <v>112</v>
      </c>
      <c r="B13" s="60" t="s">
        <v>113</v>
      </c>
      <c r="C13" s="75">
        <v>2</v>
      </c>
      <c r="D13" s="76">
        <v>2.5</v>
      </c>
      <c r="E13" s="77">
        <v>1.7</v>
      </c>
      <c r="H13" s="78" t="s">
        <v>114</v>
      </c>
      <c r="I13" s="79">
        <v>4000000</v>
      </c>
      <c r="J13" s="79">
        <v>4000000</v>
      </c>
      <c r="K13" s="79">
        <v>4000000</v>
      </c>
      <c r="L13" s="35"/>
      <c r="M13" s="35"/>
      <c r="N13" s="35"/>
      <c r="O13" s="35"/>
    </row>
    <row r="14" spans="1:31" s="30" customFormat="1" ht="15.6" customHeight="1" thickBot="1" x14ac:dyDescent="0.3">
      <c r="A14" s="80" t="s">
        <v>115</v>
      </c>
      <c r="B14" s="81" t="s">
        <v>116</v>
      </c>
      <c r="C14" s="82">
        <v>3.4</v>
      </c>
      <c r="D14" s="83">
        <v>1</v>
      </c>
      <c r="E14" s="84">
        <v>1</v>
      </c>
      <c r="H14" s="85" t="s">
        <v>117</v>
      </c>
      <c r="I14" s="58">
        <f>I10-SUM(I12:I13)</f>
        <v>178615530.71955138</v>
      </c>
      <c r="J14" s="58">
        <f>J10-SUM(J12:J13)</f>
        <v>84938258.661871344</v>
      </c>
      <c r="K14" s="58">
        <f>K10-SUM(K12:K13)</f>
        <v>123847009.9317973</v>
      </c>
      <c r="L14" s="35"/>
      <c r="M14" s="35"/>
      <c r="N14" s="35"/>
      <c r="O14" s="35"/>
      <c r="X14" s="44"/>
      <c r="Y14" s="44"/>
      <c r="Z14" s="44"/>
      <c r="AA14" s="44"/>
      <c r="AB14" s="44"/>
      <c r="AC14" s="44"/>
      <c r="AD14" s="44"/>
      <c r="AE14" s="44"/>
    </row>
    <row r="15" spans="1:31" s="30" customFormat="1" ht="15.75" customHeight="1" thickBot="1" x14ac:dyDescent="0.3">
      <c r="A15" s="86" t="s">
        <v>118</v>
      </c>
      <c r="B15" s="87"/>
      <c r="C15" s="88">
        <f>$D$1*C5*C14*52</f>
        <v>1068654226.848</v>
      </c>
      <c r="D15" s="88">
        <f t="shared" ref="D15:E15" si="7">$D$1*D5*D14*52</f>
        <v>479524332.55999994</v>
      </c>
      <c r="E15" s="88">
        <f t="shared" si="7"/>
        <v>934870967.67999995</v>
      </c>
      <c r="H15" s="89" t="s">
        <v>119</v>
      </c>
      <c r="I15" s="118">
        <f>I14/I5</f>
        <v>0.83570310317481544</v>
      </c>
      <c r="J15" s="119">
        <f>J14/J5</f>
        <v>0.70852094790200071</v>
      </c>
      <c r="K15" s="119">
        <f>K14/K5</f>
        <v>0.77926457052796616</v>
      </c>
      <c r="L15" s="35"/>
      <c r="M15" s="35"/>
      <c r="N15" s="35"/>
      <c r="O15" s="35"/>
      <c r="X15" s="44"/>
      <c r="Y15" s="44"/>
      <c r="Z15" s="44"/>
      <c r="AA15" s="44"/>
      <c r="AB15" s="44"/>
      <c r="AC15" s="44"/>
      <c r="AD15" s="44"/>
      <c r="AE15" s="44"/>
    </row>
    <row r="16" spans="1:31" s="30" customFormat="1" ht="15.75" customHeight="1" x14ac:dyDescent="0.25">
      <c r="L16" s="35"/>
      <c r="M16" s="35"/>
      <c r="N16" s="35"/>
      <c r="O16" s="35"/>
      <c r="X16" s="44"/>
      <c r="Y16" s="44"/>
      <c r="Z16" s="44"/>
      <c r="AA16" s="44"/>
      <c r="AB16" s="44"/>
      <c r="AC16" s="44"/>
      <c r="AD16" s="44"/>
      <c r="AE16" s="44"/>
    </row>
    <row r="17" spans="2:32" s="30" customFormat="1" ht="15.75" customHeight="1" x14ac:dyDescent="0.25">
      <c r="B17" s="92" t="s">
        <v>144</v>
      </c>
      <c r="C17" s="120">
        <v>0.1</v>
      </c>
      <c r="D17" s="120">
        <v>0.1</v>
      </c>
      <c r="E17" s="120">
        <v>0.1</v>
      </c>
      <c r="L17" s="35"/>
      <c r="M17" s="35"/>
      <c r="N17" s="35"/>
      <c r="O17" s="35"/>
      <c r="X17" s="44"/>
      <c r="Y17" s="44"/>
      <c r="Z17" s="44"/>
      <c r="AA17" s="44"/>
      <c r="AB17" s="44"/>
      <c r="AC17" s="44"/>
      <c r="AD17" s="44"/>
      <c r="AE17" s="44"/>
    </row>
    <row r="18" spans="2:32" s="30" customFormat="1" ht="15.75" customHeight="1" x14ac:dyDescent="0.25">
      <c r="B18" s="94" t="s">
        <v>120</v>
      </c>
      <c r="C18" s="95"/>
      <c r="D18" s="95"/>
      <c r="E18" s="95"/>
      <c r="L18" s="35"/>
      <c r="M18" s="35"/>
      <c r="N18" s="35"/>
      <c r="O18" s="35"/>
      <c r="X18" s="44"/>
      <c r="Y18" s="44"/>
      <c r="Z18" s="44"/>
      <c r="AA18" s="44"/>
      <c r="AB18" s="44"/>
      <c r="AC18" s="44"/>
      <c r="AD18" s="44"/>
      <c r="AE18" s="44"/>
    </row>
    <row r="19" spans="2:32" s="30" customFormat="1" ht="15.75" customHeight="1" x14ac:dyDescent="0.25">
      <c r="B19" s="94"/>
      <c r="C19" s="95"/>
      <c r="D19" s="95"/>
      <c r="E19" s="95"/>
      <c r="L19" s="35"/>
      <c r="M19" s="35"/>
      <c r="N19" s="35"/>
      <c r="O19" s="35"/>
      <c r="X19" s="44"/>
      <c r="Y19" s="44"/>
      <c r="Z19" s="44"/>
      <c r="AA19" s="44"/>
      <c r="AB19" s="44"/>
      <c r="AC19" s="44"/>
      <c r="AD19" s="44"/>
      <c r="AE19" s="44"/>
    </row>
    <row r="20" spans="2:32" s="30" customFormat="1" ht="15.75" customHeight="1" thickBot="1" x14ac:dyDescent="0.3">
      <c r="B20" s="97"/>
      <c r="C20" s="98" t="s">
        <v>80</v>
      </c>
      <c r="D20" s="98" t="s">
        <v>81</v>
      </c>
      <c r="E20" s="98" t="s">
        <v>82</v>
      </c>
      <c r="L20" s="35"/>
      <c r="M20" s="35"/>
      <c r="N20" s="35"/>
      <c r="O20" s="35"/>
      <c r="X20" s="44"/>
      <c r="Y20" s="44"/>
      <c r="Z20" s="44"/>
      <c r="AA20" s="44"/>
      <c r="AB20" s="44"/>
      <c r="AC20" s="44"/>
      <c r="AD20" s="44"/>
      <c r="AE20" s="44"/>
    </row>
    <row r="21" spans="2:32" s="30" customFormat="1" ht="15.75" customHeight="1" x14ac:dyDescent="0.25">
      <c r="B21" s="99" t="s">
        <v>121</v>
      </c>
      <c r="C21" s="100">
        <f>C15*C17</f>
        <v>106865422.68480001</v>
      </c>
      <c r="D21" s="100">
        <f t="shared" ref="D21:E21" si="8">D15*D17</f>
        <v>47952433.255999997</v>
      </c>
      <c r="E21" s="100">
        <f t="shared" si="8"/>
        <v>93487096.768000007</v>
      </c>
      <c r="H21" s="96"/>
      <c r="I21" s="96"/>
      <c r="L21" s="35"/>
      <c r="M21" s="35"/>
      <c r="N21" s="35"/>
      <c r="O21" s="35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2:32" s="30" customFormat="1" ht="15.75" customHeight="1" x14ac:dyDescent="0.25">
      <c r="B22" s="101" t="s">
        <v>122</v>
      </c>
      <c r="C22" s="101">
        <v>260</v>
      </c>
      <c r="D22" s="101">
        <v>260</v>
      </c>
      <c r="E22" s="101">
        <v>260</v>
      </c>
      <c r="H22" s="96"/>
      <c r="I22" s="102"/>
      <c r="L22" s="35"/>
      <c r="M22" s="35"/>
      <c r="N22" s="35"/>
      <c r="O22" s="35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2:32" s="30" customFormat="1" ht="15.75" customHeight="1" x14ac:dyDescent="0.25">
      <c r="B23" s="101" t="s">
        <v>123</v>
      </c>
      <c r="C23" s="101">
        <v>8</v>
      </c>
      <c r="D23" s="101">
        <v>8</v>
      </c>
      <c r="E23" s="101">
        <v>8</v>
      </c>
      <c r="H23" s="96"/>
      <c r="I23" s="103"/>
      <c r="L23" s="35"/>
      <c r="M23" s="35"/>
      <c r="N23" s="35"/>
      <c r="O23" s="35"/>
      <c r="P23" s="10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2:32" s="30" customFormat="1" ht="15.75" customHeight="1" x14ac:dyDescent="0.25">
      <c r="B24" s="101" t="s">
        <v>124</v>
      </c>
      <c r="C24" s="101">
        <v>100</v>
      </c>
      <c r="D24" s="101">
        <v>100</v>
      </c>
      <c r="E24" s="101">
        <v>100</v>
      </c>
      <c r="H24" s="105"/>
      <c r="I24" s="106"/>
      <c r="L24" s="35"/>
      <c r="M24" s="35"/>
      <c r="N24" s="35"/>
      <c r="O24" s="35"/>
      <c r="P24" s="10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2:32" s="30" customFormat="1" ht="15.75" customHeight="1" x14ac:dyDescent="0.25">
      <c r="B25" s="107" t="s">
        <v>125</v>
      </c>
      <c r="C25" s="108">
        <f>PRODUCT(C26:C28)</f>
        <v>16091.466531192002</v>
      </c>
      <c r="D25" s="108">
        <f t="shared" ref="D25:E25" si="9">PRODUCT(D26:D28)</f>
        <v>8557.6650118399994</v>
      </c>
      <c r="E25" s="108">
        <f t="shared" si="9"/>
        <v>19290.702852319999</v>
      </c>
      <c r="H25" s="105"/>
      <c r="I25" s="109"/>
      <c r="L25" s="35"/>
      <c r="M25" s="35"/>
      <c r="N25" s="35"/>
      <c r="O25" s="35"/>
      <c r="P25" s="10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2:32" s="30" customFormat="1" ht="15.75" customHeight="1" x14ac:dyDescent="0.25">
      <c r="B26" s="101" t="s">
        <v>126</v>
      </c>
      <c r="C26" s="110">
        <f>C21/PRODUCT(C22:C24)</f>
        <v>513.77607060000003</v>
      </c>
      <c r="D26" s="110">
        <f t="shared" ref="D26:E26" si="10">D21/PRODUCT(D22:D24)</f>
        <v>230.54054449999998</v>
      </c>
      <c r="E26" s="110">
        <f t="shared" si="10"/>
        <v>449.45719600000001</v>
      </c>
      <c r="L26" s="35"/>
      <c r="M26" s="35"/>
      <c r="N26" s="35"/>
      <c r="O26" s="35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2:32" s="30" customFormat="1" ht="15.75" customHeight="1" x14ac:dyDescent="0.25">
      <c r="B27" s="101" t="s">
        <v>127</v>
      </c>
      <c r="C27" s="101">
        <v>5.8</v>
      </c>
      <c r="D27" s="101">
        <v>5.8</v>
      </c>
      <c r="E27" s="101">
        <v>5.8</v>
      </c>
      <c r="L27" s="35"/>
      <c r="M27" s="35"/>
      <c r="N27" s="35"/>
      <c r="O27" s="3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2:32" s="30" customFormat="1" ht="15.75" customHeight="1" x14ac:dyDescent="0.25">
      <c r="B28" s="101" t="s">
        <v>128</v>
      </c>
      <c r="C28" s="101">
        <v>5.4</v>
      </c>
      <c r="D28" s="101">
        <v>6.4</v>
      </c>
      <c r="E28" s="101">
        <v>7.4</v>
      </c>
      <c r="L28" s="35"/>
      <c r="M28" s="35"/>
      <c r="N28" s="35"/>
      <c r="O28" s="3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2:32" s="30" customFormat="1" ht="15.75" customHeight="1" x14ac:dyDescent="0.25">
      <c r="B29" s="107" t="s">
        <v>129</v>
      </c>
      <c r="C29" s="111">
        <f>C21*PRODUCT(C30:C33)</f>
        <v>299223.18351744011</v>
      </c>
      <c r="D29" s="111">
        <f t="shared" ref="D29:E29" si="11">D21*PRODUCT(D30:D33)</f>
        <v>134266.81311680004</v>
      </c>
      <c r="E29" s="111">
        <f t="shared" si="11"/>
        <v>261763.8709504001</v>
      </c>
      <c r="L29" s="35"/>
      <c r="M29" s="35"/>
      <c r="N29" s="35"/>
      <c r="O29" s="3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2:32" s="30" customFormat="1" ht="15.75" customHeight="1" x14ac:dyDescent="0.25">
      <c r="B30" s="101" t="s">
        <v>130</v>
      </c>
      <c r="C30" s="112">
        <v>0.5</v>
      </c>
      <c r="D30" s="112">
        <v>0.5</v>
      </c>
      <c r="E30" s="112">
        <v>0.5</v>
      </c>
      <c r="L30" s="35"/>
      <c r="M30" s="35"/>
      <c r="N30" s="35"/>
      <c r="O30" s="3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2:32" s="30" customFormat="1" ht="15.75" customHeight="1" x14ac:dyDescent="0.25">
      <c r="B31" s="101" t="s">
        <v>131</v>
      </c>
      <c r="C31" s="112">
        <v>0.2</v>
      </c>
      <c r="D31" s="112">
        <v>0.2</v>
      </c>
      <c r="E31" s="112">
        <v>0.2</v>
      </c>
      <c r="L31" s="35"/>
      <c r="M31" s="35"/>
      <c r="N31" s="35"/>
      <c r="O31" s="3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2:32" s="30" customFormat="1" ht="15.75" customHeight="1" x14ac:dyDescent="0.25">
      <c r="B32" s="101" t="s">
        <v>132</v>
      </c>
      <c r="C32" s="112">
        <v>0.2</v>
      </c>
      <c r="D32" s="112">
        <v>0.2</v>
      </c>
      <c r="E32" s="112">
        <v>0.2</v>
      </c>
      <c r="L32" s="35"/>
      <c r="M32" s="35"/>
      <c r="N32" s="35"/>
      <c r="O32" s="3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2:32" s="30" customFormat="1" ht="15.75" customHeight="1" x14ac:dyDescent="0.25">
      <c r="B33" s="101" t="s">
        <v>133</v>
      </c>
      <c r="C33" s="112">
        <v>0.14000000000000001</v>
      </c>
      <c r="D33" s="112">
        <v>0.14000000000000001</v>
      </c>
      <c r="E33" s="112">
        <v>0.14000000000000001</v>
      </c>
      <c r="K33" s="35"/>
      <c r="L33" s="35"/>
      <c r="M33" s="35"/>
      <c r="N33" s="35"/>
      <c r="O33" s="3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spans="2:32" s="30" customFormat="1" ht="15.75" customHeight="1" x14ac:dyDescent="0.25">
      <c r="B34" s="107" t="s">
        <v>134</v>
      </c>
      <c r="C34" s="111">
        <f>SUM(C35:C38)</f>
        <v>5800000</v>
      </c>
      <c r="D34" s="111">
        <f t="shared" ref="D34:E34" si="12">SUM(D35:D38)</f>
        <v>5800000</v>
      </c>
      <c r="E34" s="111">
        <f t="shared" si="12"/>
        <v>5800000</v>
      </c>
      <c r="K34" s="35"/>
      <c r="L34" s="35"/>
      <c r="M34" s="35"/>
      <c r="N34" s="35"/>
      <c r="O34" s="3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spans="2:32" s="30" customFormat="1" ht="15.75" customHeight="1" x14ac:dyDescent="0.25">
      <c r="B35" s="101" t="s">
        <v>135</v>
      </c>
      <c r="C35" s="113">
        <v>1500000</v>
      </c>
      <c r="D35" s="113">
        <v>1500000</v>
      </c>
      <c r="E35" s="113">
        <v>1500000</v>
      </c>
      <c r="K35" s="35"/>
      <c r="L35" s="35"/>
      <c r="M35" s="35"/>
      <c r="N35" s="35"/>
      <c r="O35" s="3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spans="2:32" s="30" customFormat="1" ht="15.75" customHeight="1" x14ac:dyDescent="0.25">
      <c r="B36" s="101" t="s">
        <v>136</v>
      </c>
      <c r="C36" s="113">
        <v>500000</v>
      </c>
      <c r="D36" s="113">
        <v>500000</v>
      </c>
      <c r="E36" s="113">
        <v>500000</v>
      </c>
      <c r="K36" s="35"/>
      <c r="L36" s="35"/>
      <c r="M36" s="35"/>
      <c r="N36" s="35"/>
      <c r="O36" s="3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spans="2:32" s="30" customFormat="1" ht="15.75" customHeight="1" x14ac:dyDescent="0.25">
      <c r="B37" s="101" t="s">
        <v>137</v>
      </c>
      <c r="C37" s="113">
        <v>300000</v>
      </c>
      <c r="D37" s="113">
        <v>300000</v>
      </c>
      <c r="E37" s="113">
        <v>300000</v>
      </c>
      <c r="K37" s="35"/>
      <c r="L37" s="35"/>
      <c r="M37" s="35"/>
      <c r="N37" s="35"/>
      <c r="O37" s="3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spans="2:32" s="30" customFormat="1" ht="15.75" customHeight="1" thickBot="1" x14ac:dyDescent="0.3">
      <c r="B38" s="114" t="s">
        <v>138</v>
      </c>
      <c r="C38" s="115">
        <v>3500000</v>
      </c>
      <c r="D38" s="115">
        <v>3500000</v>
      </c>
      <c r="E38" s="115">
        <v>3500000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2:32" s="30" customFormat="1" ht="15.75" customHeight="1" x14ac:dyDescent="0.25"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2:32" s="30" customFormat="1" ht="15.75" customHeight="1" x14ac:dyDescent="0.25"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spans="2:32" s="30" customFormat="1" ht="15.75" customHeight="1" x14ac:dyDescent="0.25"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2:32" s="30" customFormat="1" ht="15.75" customHeight="1" x14ac:dyDescent="0.25"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44"/>
      <c r="Q42" s="44"/>
      <c r="R42" s="44"/>
      <c r="S42" s="44"/>
      <c r="T42" s="44"/>
      <c r="U42" s="44"/>
      <c r="V42" s="44"/>
      <c r="W42" s="44"/>
      <c r="X42" s="44"/>
    </row>
    <row r="43" spans="2:32" s="30" customFormat="1" ht="15.75" customHeight="1" x14ac:dyDescent="0.25"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44"/>
      <c r="Q43" s="44"/>
      <c r="R43" s="44"/>
      <c r="S43" s="44"/>
      <c r="T43" s="44"/>
      <c r="U43" s="44"/>
      <c r="V43" s="44"/>
      <c r="W43" s="44"/>
      <c r="X43" s="44"/>
    </row>
    <row r="44" spans="2:32" s="30" customFormat="1" ht="15.75" customHeight="1" x14ac:dyDescent="0.25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/>
      <c r="Q44" s="44"/>
      <c r="R44" s="44"/>
      <c r="S44" s="44"/>
      <c r="T44" s="44"/>
      <c r="U44" s="44"/>
      <c r="V44" s="44"/>
      <c r="W44" s="44"/>
      <c r="X44" s="44"/>
    </row>
    <row r="45" spans="2:32" s="30" customFormat="1" ht="15.75" customHeight="1" x14ac:dyDescent="0.25"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44"/>
      <c r="Q45" s="44"/>
      <c r="R45" s="44"/>
      <c r="S45" s="44"/>
      <c r="T45" s="44"/>
      <c r="U45" s="44"/>
      <c r="V45" s="44"/>
      <c r="W45" s="44"/>
      <c r="X45" s="44"/>
    </row>
    <row r="46" spans="2:32" s="30" customFormat="1" ht="15.75" customHeight="1" x14ac:dyDescent="0.25"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2:32" s="30" customFormat="1" ht="15.75" customHeight="1" x14ac:dyDescent="0.25">
      <c r="E47" s="35"/>
      <c r="F47" s="35"/>
      <c r="K47" s="35"/>
      <c r="L47" s="35"/>
      <c r="M47" s="35"/>
      <c r="N47" s="35"/>
      <c r="O47" s="35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2:32" s="30" customFormat="1" ht="15.75" customHeight="1" x14ac:dyDescent="0.25">
      <c r="E48" s="35"/>
      <c r="F48" s="35"/>
      <c r="K48" s="35"/>
      <c r="L48" s="35"/>
      <c r="M48" s="35"/>
      <c r="N48" s="35"/>
      <c r="O48" s="35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5:32" s="30" customFormat="1" ht="15.75" customHeight="1" x14ac:dyDescent="0.25">
      <c r="E49" s="35"/>
      <c r="F49" s="35"/>
      <c r="K49" s="35"/>
      <c r="L49" s="35"/>
      <c r="M49" s="35"/>
      <c r="N49" s="35"/>
      <c r="O49" s="35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5:32" s="30" customFormat="1" ht="15.75" customHeight="1" x14ac:dyDescent="0.25">
      <c r="E50" s="35"/>
      <c r="F50" s="35"/>
      <c r="K50" s="35"/>
      <c r="L50" s="35"/>
      <c r="M50" s="35"/>
      <c r="N50" s="35"/>
      <c r="O50" s="35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5:32" s="30" customFormat="1" ht="15.75" customHeight="1" x14ac:dyDescent="0.25">
      <c r="E51" s="35"/>
      <c r="F51" s="35"/>
      <c r="K51" s="35"/>
      <c r="L51" s="35"/>
      <c r="M51" s="35"/>
      <c r="N51" s="35"/>
      <c r="O51" s="35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5:32" s="30" customFormat="1" ht="15.75" customHeight="1" x14ac:dyDescent="0.25">
      <c r="E52" s="35"/>
      <c r="F52" s="35"/>
      <c r="K52" s="35"/>
      <c r="L52" s="35"/>
      <c r="M52" s="35"/>
      <c r="N52" s="35"/>
      <c r="O52" s="35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5:32" s="30" customFormat="1" ht="15.75" customHeight="1" x14ac:dyDescent="0.25">
      <c r="F53" s="35"/>
      <c r="K53" s="35"/>
      <c r="L53" s="35"/>
      <c r="M53" s="35"/>
      <c r="N53" s="35"/>
      <c r="O53" s="35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5:32" s="30" customFormat="1" ht="15.75" customHeight="1" x14ac:dyDescent="0.25">
      <c r="F54" s="35"/>
      <c r="K54" s="35"/>
      <c r="L54" s="35"/>
      <c r="M54" s="35"/>
      <c r="N54" s="35"/>
      <c r="O54" s="35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5:32" s="30" customFormat="1" ht="15.75" customHeight="1" x14ac:dyDescent="0.25">
      <c r="F55" s="3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5:32" s="30" customFormat="1" ht="15.75" customHeight="1" x14ac:dyDescent="0.25"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5:32" s="30" customFormat="1" ht="15.75" customHeight="1" x14ac:dyDescent="0.25"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5:32" s="30" customFormat="1" ht="15.75" customHeight="1" x14ac:dyDescent="0.25"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5:32" s="30" customFormat="1" ht="15.75" customHeight="1" x14ac:dyDescent="0.25"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5:32" s="30" customFormat="1" ht="15.75" customHeight="1" x14ac:dyDescent="0.25"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5:32" s="30" customFormat="1" ht="15.75" customHeight="1" x14ac:dyDescent="0.25"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5:32" s="30" customFormat="1" ht="15.75" customHeight="1" x14ac:dyDescent="0.25"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5:32" s="30" customFormat="1" ht="15.75" customHeight="1" x14ac:dyDescent="0.25"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5:32" s="30" customFormat="1" ht="15.75" customHeight="1" x14ac:dyDescent="0.25"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7:32" s="30" customFormat="1" ht="15.75" customHeight="1" x14ac:dyDescent="0.25"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spans="7:32" s="30" customFormat="1" ht="15.75" customHeight="1" x14ac:dyDescent="0.25"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spans="7:32" s="30" customFormat="1" ht="15.75" customHeight="1" x14ac:dyDescent="0.25"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7:32" s="30" customFormat="1" ht="15.75" customHeight="1" x14ac:dyDescent="0.25"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spans="7:32" s="30" customFormat="1" ht="15.75" customHeight="1" x14ac:dyDescent="0.25"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7:32" s="30" customFormat="1" ht="15.75" customHeight="1" x14ac:dyDescent="0.25"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 spans="7:32" s="30" customFormat="1" ht="15.75" customHeight="1" x14ac:dyDescent="0.25"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7:32" s="30" customFormat="1" ht="15.75" customHeight="1" x14ac:dyDescent="0.25"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spans="7:32" s="30" customFormat="1" ht="15.75" customHeight="1" x14ac:dyDescent="0.25"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spans="7:32" s="30" customFormat="1" ht="15.75" customHeight="1" x14ac:dyDescent="0.25"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 spans="7:32" s="30" customFormat="1" ht="15.75" customHeight="1" x14ac:dyDescent="0.25"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spans="7:32" s="30" customFormat="1" ht="15.75" customHeight="1" x14ac:dyDescent="0.25"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7:32" s="30" customFormat="1" ht="15.75" customHeight="1" x14ac:dyDescent="0.25"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7:32" s="30" customFormat="1" ht="15.75" customHeight="1" x14ac:dyDescent="0.25"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7:32" s="30" customFormat="1" ht="15.75" customHeight="1" x14ac:dyDescent="0.25"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7:32" s="30" customFormat="1" ht="15.75" customHeight="1" x14ac:dyDescent="0.25"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7:32" s="30" customFormat="1" ht="15.75" customHeight="1" x14ac:dyDescent="0.25"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7:32" s="30" customFormat="1" ht="15.75" customHeight="1" x14ac:dyDescent="0.25"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7:32" s="30" customFormat="1" ht="15.75" customHeight="1" x14ac:dyDescent="0.25"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7:32" s="30" customFormat="1" ht="15.75" customHeight="1" x14ac:dyDescent="0.25"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7:32" s="30" customFormat="1" ht="15.75" customHeight="1" x14ac:dyDescent="0.25"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7:32" s="30" customFormat="1" ht="15.75" customHeight="1" x14ac:dyDescent="0.25"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7:32" s="30" customFormat="1" ht="15.75" customHeight="1" x14ac:dyDescent="0.25"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7:32" s="30" customFormat="1" ht="15.75" customHeight="1" x14ac:dyDescent="0.25"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7:32" s="30" customFormat="1" ht="15.75" customHeight="1" x14ac:dyDescent="0.25"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7:32" s="30" customFormat="1" ht="15.75" customHeight="1" x14ac:dyDescent="0.25"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7:32" s="30" customFormat="1" ht="15.75" customHeight="1" x14ac:dyDescent="0.25"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7:32" s="30" customFormat="1" ht="15.75" customHeight="1" x14ac:dyDescent="0.25"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7:32" s="30" customFormat="1" ht="15.75" customHeight="1" x14ac:dyDescent="0.25"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7:32" s="30" customFormat="1" ht="15.75" customHeight="1" x14ac:dyDescent="0.25"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7:32" s="30" customFormat="1" ht="15.75" customHeight="1" x14ac:dyDescent="0.25"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7:32" s="30" customFormat="1" ht="15.75" customHeight="1" x14ac:dyDescent="0.25"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7:32" s="30" customFormat="1" ht="15.75" customHeight="1" x14ac:dyDescent="0.25"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spans="7:32" s="30" customFormat="1" ht="15.75" customHeight="1" x14ac:dyDescent="0.25"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spans="7:32" s="30" customFormat="1" ht="15.75" customHeight="1" x14ac:dyDescent="0.25"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7:32" s="30" customFormat="1" ht="15.75" customHeight="1" x14ac:dyDescent="0.25"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spans="7:32" s="30" customFormat="1" ht="15.75" customHeight="1" x14ac:dyDescent="0.25"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7:32" s="30" customFormat="1" ht="15.75" customHeight="1" x14ac:dyDescent="0.25"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spans="7:32" s="30" customFormat="1" ht="15.75" customHeight="1" x14ac:dyDescent="0.25"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7:32" s="30" customFormat="1" ht="15.75" customHeight="1" x14ac:dyDescent="0.25"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spans="7:32" s="30" customFormat="1" ht="15.75" customHeight="1" x14ac:dyDescent="0.25"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7:32" s="30" customFormat="1" ht="15.75" customHeight="1" x14ac:dyDescent="0.25"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spans="7:32" s="30" customFormat="1" ht="15.75" customHeight="1" x14ac:dyDescent="0.25"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7:32" s="30" customFormat="1" ht="15.75" customHeight="1" x14ac:dyDescent="0.25"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7:32" s="30" customFormat="1" ht="15.75" customHeight="1" x14ac:dyDescent="0.25"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7:32" s="30" customFormat="1" ht="15.75" customHeight="1" x14ac:dyDescent="0.25"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7:32" s="30" customFormat="1" ht="15.75" customHeight="1" x14ac:dyDescent="0.25"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7:32" s="30" customFormat="1" ht="15.75" customHeight="1" x14ac:dyDescent="0.25"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7:32" s="30" customFormat="1" ht="15.75" customHeight="1" x14ac:dyDescent="0.25"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7:32" s="30" customFormat="1" ht="15.75" customHeight="1" x14ac:dyDescent="0.25"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7:32" s="30" customFormat="1" ht="15.75" customHeight="1" x14ac:dyDescent="0.25"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7:32" s="30" customFormat="1" ht="15.75" customHeight="1" x14ac:dyDescent="0.25"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7:32" s="30" customFormat="1" ht="15.75" customHeight="1" x14ac:dyDescent="0.25"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7:32" s="30" customFormat="1" ht="15.75" customHeight="1" x14ac:dyDescent="0.25"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7:32" s="30" customFormat="1" ht="15.75" customHeight="1" x14ac:dyDescent="0.25"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7:32" s="30" customFormat="1" ht="15.75" customHeight="1" x14ac:dyDescent="0.25"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7:32" s="30" customFormat="1" ht="15.75" customHeight="1" x14ac:dyDescent="0.25"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7:32" s="30" customFormat="1" ht="15.75" customHeight="1" x14ac:dyDescent="0.25"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7:32" s="30" customFormat="1" ht="15.75" customHeight="1" x14ac:dyDescent="0.25"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7:32" s="30" customFormat="1" ht="15.75" customHeight="1" x14ac:dyDescent="0.25"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7:32" s="30" customFormat="1" ht="15.75" customHeight="1" x14ac:dyDescent="0.25"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7:32" s="30" customFormat="1" ht="15.75" customHeight="1" x14ac:dyDescent="0.25"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7:32" s="30" customFormat="1" ht="15.75" customHeight="1" x14ac:dyDescent="0.25"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7:32" s="30" customFormat="1" ht="15.75" customHeight="1" x14ac:dyDescent="0.25"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7:32" s="30" customFormat="1" ht="15.75" customHeight="1" x14ac:dyDescent="0.25"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7:32" s="30" customFormat="1" ht="15.75" customHeight="1" x14ac:dyDescent="0.25"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7:32" s="30" customFormat="1" ht="15.75" customHeight="1" x14ac:dyDescent="0.25"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7:32" s="30" customFormat="1" ht="15.75" customHeight="1" x14ac:dyDescent="0.25"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7:32" s="30" customFormat="1" ht="15.75" customHeight="1" x14ac:dyDescent="0.25"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7:32" s="30" customFormat="1" ht="15.75" customHeight="1" x14ac:dyDescent="0.25"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7:32" s="30" customFormat="1" ht="15.75" customHeight="1" x14ac:dyDescent="0.25"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7:32" s="30" customFormat="1" ht="15.75" customHeight="1" x14ac:dyDescent="0.25"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7:32" s="30" customFormat="1" ht="15.75" customHeight="1" x14ac:dyDescent="0.25"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7:32" s="30" customFormat="1" ht="15.75" customHeight="1" x14ac:dyDescent="0.25"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7:32" s="30" customFormat="1" ht="15.75" customHeight="1" x14ac:dyDescent="0.25"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7:32" s="30" customFormat="1" ht="15.75" customHeight="1" x14ac:dyDescent="0.25"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7:32" s="30" customFormat="1" ht="15.75" customHeight="1" x14ac:dyDescent="0.25"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7:32" s="30" customFormat="1" ht="15.75" customHeight="1" x14ac:dyDescent="0.25"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7:32" s="30" customFormat="1" ht="15.75" customHeight="1" x14ac:dyDescent="0.25"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7:32" s="30" customFormat="1" ht="15.75" customHeight="1" x14ac:dyDescent="0.25"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7:32" s="30" customFormat="1" ht="15.75" customHeight="1" x14ac:dyDescent="0.25"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7:32" s="30" customFormat="1" ht="15.75" customHeight="1" x14ac:dyDescent="0.25"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7:32" s="30" customFormat="1" ht="15.75" customHeight="1" x14ac:dyDescent="0.25"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7:32" s="30" customFormat="1" ht="15.75" customHeight="1" x14ac:dyDescent="0.25"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7:32" s="30" customFormat="1" ht="15.75" customHeight="1" x14ac:dyDescent="0.25"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7:32" s="30" customFormat="1" ht="15.75" customHeight="1" x14ac:dyDescent="0.25"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7:32" s="30" customFormat="1" ht="15.75" customHeight="1" x14ac:dyDescent="0.25"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7:32" s="30" customFormat="1" ht="15.75" customHeight="1" x14ac:dyDescent="0.25"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7:32" s="30" customFormat="1" ht="15.75" customHeight="1" x14ac:dyDescent="0.25"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7:32" s="30" customFormat="1" ht="15.75" customHeight="1" x14ac:dyDescent="0.25"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7:32" s="30" customFormat="1" ht="15.75" customHeight="1" x14ac:dyDescent="0.25"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7:32" s="30" customFormat="1" ht="15.75" customHeight="1" x14ac:dyDescent="0.25"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7:32" s="30" customFormat="1" ht="15.75" customHeight="1" x14ac:dyDescent="0.25"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7:32" s="30" customFormat="1" ht="15.75" customHeight="1" x14ac:dyDescent="0.25"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7:32" s="30" customFormat="1" ht="15.75" customHeight="1" x14ac:dyDescent="0.25"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7:32" s="30" customFormat="1" ht="15.75" customHeight="1" x14ac:dyDescent="0.25"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7:32" s="30" customFormat="1" ht="15.75" customHeight="1" x14ac:dyDescent="0.25"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7:32" s="30" customFormat="1" ht="15.75" customHeight="1" x14ac:dyDescent="0.25"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7:32" s="30" customFormat="1" ht="15.75" customHeight="1" x14ac:dyDescent="0.25"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7:32" s="30" customFormat="1" ht="15.75" customHeight="1" x14ac:dyDescent="0.25"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7:32" s="30" customFormat="1" ht="15.75" customHeight="1" x14ac:dyDescent="0.25"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7:32" s="30" customFormat="1" ht="15.75" customHeight="1" x14ac:dyDescent="0.25"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7:32" s="30" customFormat="1" ht="15.75" customHeight="1" x14ac:dyDescent="0.25"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7:32" s="30" customFormat="1" ht="15.75" customHeight="1" x14ac:dyDescent="0.25"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7:32" s="30" customFormat="1" ht="15.75" customHeight="1" x14ac:dyDescent="0.25"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7:32" s="30" customFormat="1" ht="15.75" customHeight="1" x14ac:dyDescent="0.25"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7:32" s="30" customFormat="1" ht="15.75" customHeight="1" x14ac:dyDescent="0.25"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7:32" s="30" customFormat="1" ht="15.75" customHeight="1" x14ac:dyDescent="0.25"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7:32" s="30" customFormat="1" ht="15.75" customHeight="1" x14ac:dyDescent="0.25"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7:32" s="30" customFormat="1" ht="15.75" customHeight="1" x14ac:dyDescent="0.25"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7:32" s="30" customFormat="1" ht="15.75" customHeight="1" x14ac:dyDescent="0.25"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7:32" s="30" customFormat="1" ht="15.75" customHeight="1" x14ac:dyDescent="0.25"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7:32" s="30" customFormat="1" ht="15.75" customHeight="1" x14ac:dyDescent="0.25"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7:32" s="30" customFormat="1" ht="15.75" customHeight="1" x14ac:dyDescent="0.25"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7:32" s="30" customFormat="1" ht="15.75" customHeight="1" x14ac:dyDescent="0.25"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7:32" s="30" customFormat="1" ht="15.75" customHeight="1" x14ac:dyDescent="0.25"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7:32" s="30" customFormat="1" ht="15.75" customHeight="1" x14ac:dyDescent="0.25"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7:32" s="30" customFormat="1" ht="15.75" customHeight="1" x14ac:dyDescent="0.25"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7:32" s="30" customFormat="1" ht="15.75" customHeight="1" x14ac:dyDescent="0.25"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7:32" s="30" customFormat="1" ht="15.75" customHeight="1" x14ac:dyDescent="0.25"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7:32" s="30" customFormat="1" ht="15.75" customHeight="1" x14ac:dyDescent="0.25"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7:32" s="30" customFormat="1" ht="15.75" customHeight="1" x14ac:dyDescent="0.25"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spans="7:32" s="30" customFormat="1" ht="15.75" customHeight="1" x14ac:dyDescent="0.25"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spans="7:32" s="30" customFormat="1" ht="15.75" customHeight="1" x14ac:dyDescent="0.25"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spans="7:32" s="30" customFormat="1" ht="15.75" customHeight="1" x14ac:dyDescent="0.25"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spans="7:32" s="30" customFormat="1" ht="15.75" customHeight="1" x14ac:dyDescent="0.25"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spans="7:32" s="30" customFormat="1" ht="15.75" customHeight="1" x14ac:dyDescent="0.25"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spans="7:32" s="30" customFormat="1" ht="15.75" customHeight="1" x14ac:dyDescent="0.25"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spans="7:32" s="30" customFormat="1" ht="15.75" customHeight="1" x14ac:dyDescent="0.25"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spans="7:32" s="30" customFormat="1" ht="15.75" customHeight="1" x14ac:dyDescent="0.25"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spans="7:32" s="30" customFormat="1" ht="15.75" customHeight="1" x14ac:dyDescent="0.25"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spans="7:32" s="30" customFormat="1" ht="15.75" customHeight="1" x14ac:dyDescent="0.25"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spans="7:32" s="30" customFormat="1" ht="15.75" customHeight="1" x14ac:dyDescent="0.25"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spans="7:32" s="30" customFormat="1" ht="15.75" customHeight="1" x14ac:dyDescent="0.25"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spans="7:32" s="30" customFormat="1" ht="15.75" customHeight="1" x14ac:dyDescent="0.25"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spans="7:32" s="30" customFormat="1" ht="15.75" customHeight="1" x14ac:dyDescent="0.25"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spans="7:32" s="30" customFormat="1" ht="15.75" customHeight="1" x14ac:dyDescent="0.25"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spans="7:32" s="30" customFormat="1" ht="15.75" customHeight="1" x14ac:dyDescent="0.25"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spans="7:32" s="30" customFormat="1" ht="15.75" customHeight="1" x14ac:dyDescent="0.25"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spans="7:32" s="30" customFormat="1" ht="15.75" customHeight="1" x14ac:dyDescent="0.25"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spans="7:32" s="30" customFormat="1" ht="15.75" customHeight="1" x14ac:dyDescent="0.25"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spans="7:32" s="30" customFormat="1" ht="15.75" customHeight="1" x14ac:dyDescent="0.25"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spans="7:32" s="30" customFormat="1" ht="15.75" customHeight="1" x14ac:dyDescent="0.25"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spans="7:32" s="30" customFormat="1" ht="15.75" customHeight="1" x14ac:dyDescent="0.25"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spans="7:32" s="30" customFormat="1" ht="15.75" customHeight="1" x14ac:dyDescent="0.25"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spans="7:32" s="30" customFormat="1" ht="15.75" customHeight="1" x14ac:dyDescent="0.25"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spans="7:32" s="30" customFormat="1" ht="15.75" customHeight="1" x14ac:dyDescent="0.25"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spans="7:32" s="30" customFormat="1" ht="15.75" customHeight="1" x14ac:dyDescent="0.25"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spans="7:32" s="30" customFormat="1" ht="15.75" customHeight="1" x14ac:dyDescent="0.25"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spans="7:32" s="30" customFormat="1" ht="15.75" customHeight="1" x14ac:dyDescent="0.25"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spans="7:32" s="30" customFormat="1" ht="15.75" customHeight="1" x14ac:dyDescent="0.25"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spans="7:32" s="30" customFormat="1" ht="15.75" customHeight="1" x14ac:dyDescent="0.25"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spans="7:32" s="30" customFormat="1" ht="15.75" customHeight="1" x14ac:dyDescent="0.25"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spans="7:32" s="30" customFormat="1" ht="15.75" customHeight="1" x14ac:dyDescent="0.25"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spans="7:32" s="30" customFormat="1" ht="15.75" customHeight="1" x14ac:dyDescent="0.25"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spans="7:32" s="30" customFormat="1" ht="15.75" customHeight="1" x14ac:dyDescent="0.25"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spans="7:32" s="30" customFormat="1" ht="15.75" customHeight="1" x14ac:dyDescent="0.25"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spans="7:32" s="30" customFormat="1" ht="15.75" customHeight="1" x14ac:dyDescent="0.25"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spans="7:32" s="30" customFormat="1" ht="15.75" customHeight="1" x14ac:dyDescent="0.25"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spans="7:32" s="30" customFormat="1" ht="15.75" customHeight="1" x14ac:dyDescent="0.25"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spans="7:32" s="30" customFormat="1" ht="15.75" customHeight="1" x14ac:dyDescent="0.25"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spans="7:32" s="30" customFormat="1" ht="15.75" customHeight="1" x14ac:dyDescent="0.25"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spans="7:32" s="30" customFormat="1" ht="15.75" customHeight="1" x14ac:dyDescent="0.25"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spans="7:32" s="30" customFormat="1" ht="15.75" customHeight="1" x14ac:dyDescent="0.25"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spans="7:32" s="30" customFormat="1" ht="15.75" customHeight="1" x14ac:dyDescent="0.25"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spans="7:32" s="30" customFormat="1" ht="15.75" customHeight="1" x14ac:dyDescent="0.25"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spans="7:32" s="30" customFormat="1" ht="15.75" customHeight="1" x14ac:dyDescent="0.25"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spans="7:32" s="30" customFormat="1" ht="15.75" customHeight="1" x14ac:dyDescent="0.25"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spans="7:32" s="30" customFormat="1" ht="15.75" customHeight="1" x14ac:dyDescent="0.25"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spans="7:32" s="30" customFormat="1" ht="15.75" customHeight="1" x14ac:dyDescent="0.25"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spans="7:32" s="30" customFormat="1" ht="15.75" customHeight="1" x14ac:dyDescent="0.25"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spans="7:32" s="30" customFormat="1" ht="15.75" customHeight="1" x14ac:dyDescent="0.25"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spans="7:32" s="30" customFormat="1" ht="15.75" customHeight="1" x14ac:dyDescent="0.25"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spans="7:32" s="30" customFormat="1" ht="15.75" customHeight="1" x14ac:dyDescent="0.25"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spans="7:32" s="30" customFormat="1" ht="15.75" customHeight="1" x14ac:dyDescent="0.25"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spans="7:32" s="30" customFormat="1" ht="15.75" customHeight="1" x14ac:dyDescent="0.25"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spans="7:32" s="30" customFormat="1" ht="15.75" customHeight="1" x14ac:dyDescent="0.25"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spans="7:32" s="30" customFormat="1" ht="15.75" customHeight="1" x14ac:dyDescent="0.25"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spans="7:32" s="30" customFormat="1" ht="15.75" customHeight="1" x14ac:dyDescent="0.25"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spans="7:32" s="30" customFormat="1" ht="15.75" customHeight="1" x14ac:dyDescent="0.25"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spans="7:32" s="30" customFormat="1" ht="15.75" customHeight="1" x14ac:dyDescent="0.25"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spans="7:32" s="30" customFormat="1" ht="15.75" customHeight="1" x14ac:dyDescent="0.25"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spans="7:32" s="30" customFormat="1" ht="15.75" customHeight="1" x14ac:dyDescent="0.25"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spans="7:32" s="30" customFormat="1" ht="15.75" customHeight="1" x14ac:dyDescent="0.25"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spans="7:32" s="30" customFormat="1" ht="15.75" customHeight="1" x14ac:dyDescent="0.25"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spans="7:32" s="30" customFormat="1" ht="15.75" customHeight="1" x14ac:dyDescent="0.25"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spans="7:32" s="30" customFormat="1" ht="15.75" customHeight="1" x14ac:dyDescent="0.25"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spans="7:32" s="30" customFormat="1" ht="15.75" customHeight="1" x14ac:dyDescent="0.25"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spans="7:32" s="30" customFormat="1" ht="15.75" customHeight="1" x14ac:dyDescent="0.25"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spans="7:32" s="30" customFormat="1" ht="15.75" customHeight="1" x14ac:dyDescent="0.25"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spans="7:32" s="30" customFormat="1" ht="15.75" customHeight="1" x14ac:dyDescent="0.25"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spans="7:32" s="30" customFormat="1" ht="15.75" customHeight="1" x14ac:dyDescent="0.25"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spans="7:32" s="30" customFormat="1" ht="15.75" customHeight="1" x14ac:dyDescent="0.25"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spans="7:32" s="30" customFormat="1" ht="15.75" customHeight="1" x14ac:dyDescent="0.25"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spans="7:32" s="30" customFormat="1" ht="15.75" customHeight="1" x14ac:dyDescent="0.25"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spans="7:32" s="30" customFormat="1" ht="15.75" customHeight="1" x14ac:dyDescent="0.25"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spans="7:32" s="30" customFormat="1" ht="15.75" customHeight="1" x14ac:dyDescent="0.25"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spans="7:32" s="30" customFormat="1" ht="15.75" customHeight="1" x14ac:dyDescent="0.25"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spans="7:32" s="30" customFormat="1" ht="15.75" customHeight="1" x14ac:dyDescent="0.25"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spans="7:32" s="30" customFormat="1" ht="15.75" customHeight="1" x14ac:dyDescent="0.25"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spans="7:32" s="30" customFormat="1" ht="15.75" customHeight="1" x14ac:dyDescent="0.25"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spans="7:32" s="30" customFormat="1" ht="15.75" customHeight="1" x14ac:dyDescent="0.25"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spans="7:32" s="30" customFormat="1" ht="15.75" customHeight="1" x14ac:dyDescent="0.25"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spans="7:32" s="30" customFormat="1" ht="15.75" customHeight="1" x14ac:dyDescent="0.25"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spans="7:32" s="30" customFormat="1" ht="15.75" customHeight="1" x14ac:dyDescent="0.25"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spans="7:32" s="30" customFormat="1" ht="15.75" customHeight="1" x14ac:dyDescent="0.25"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spans="7:32" s="30" customFormat="1" ht="15.75" customHeight="1" x14ac:dyDescent="0.25"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spans="7:32" s="30" customFormat="1" ht="15.75" customHeight="1" x14ac:dyDescent="0.25"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spans="7:32" s="30" customFormat="1" ht="15.75" customHeight="1" x14ac:dyDescent="0.25"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spans="7:32" s="30" customFormat="1" ht="15.75" customHeight="1" x14ac:dyDescent="0.25"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spans="7:32" s="30" customFormat="1" ht="15.75" customHeight="1" x14ac:dyDescent="0.25"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spans="7:32" s="30" customFormat="1" ht="15.75" customHeight="1" x14ac:dyDescent="0.25"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spans="7:32" s="30" customFormat="1" ht="15.75" customHeight="1" x14ac:dyDescent="0.25"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spans="7:32" s="30" customFormat="1" ht="15.75" customHeight="1" x14ac:dyDescent="0.25"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spans="7:32" s="30" customFormat="1" ht="15.75" customHeight="1" x14ac:dyDescent="0.25"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spans="7:32" s="30" customFormat="1" ht="15.75" customHeight="1" x14ac:dyDescent="0.25"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spans="7:32" s="30" customFormat="1" ht="15.75" customHeight="1" x14ac:dyDescent="0.25"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spans="7:32" s="30" customFormat="1" ht="15.75" customHeight="1" x14ac:dyDescent="0.25"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spans="7:32" s="30" customFormat="1" ht="15.75" customHeight="1" x14ac:dyDescent="0.25"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spans="7:32" s="30" customFormat="1" ht="15.75" customHeight="1" x14ac:dyDescent="0.25"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spans="7:32" s="30" customFormat="1" ht="15.75" customHeight="1" x14ac:dyDescent="0.25"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spans="7:32" s="30" customFormat="1" ht="15.75" customHeight="1" x14ac:dyDescent="0.25"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spans="7:32" s="30" customFormat="1" ht="15.75" customHeight="1" x14ac:dyDescent="0.25"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spans="7:32" s="30" customFormat="1" ht="15.75" customHeight="1" x14ac:dyDescent="0.25"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spans="7:32" s="30" customFormat="1" ht="15.75" customHeight="1" x14ac:dyDescent="0.25"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spans="7:32" s="30" customFormat="1" ht="15.75" customHeight="1" x14ac:dyDescent="0.25"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spans="7:32" s="30" customFormat="1" ht="15.75" customHeight="1" x14ac:dyDescent="0.25"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spans="7:32" s="30" customFormat="1" ht="15.75" customHeight="1" x14ac:dyDescent="0.25"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spans="7:32" s="30" customFormat="1" ht="15.75" customHeight="1" x14ac:dyDescent="0.25"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spans="7:32" s="30" customFormat="1" ht="15.75" customHeight="1" x14ac:dyDescent="0.25"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spans="7:32" s="30" customFormat="1" ht="15.75" customHeight="1" x14ac:dyDescent="0.25"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spans="7:32" s="30" customFormat="1" ht="15.75" customHeight="1" x14ac:dyDescent="0.25"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spans="7:32" s="30" customFormat="1" ht="15.75" customHeight="1" x14ac:dyDescent="0.25"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spans="7:32" s="30" customFormat="1" ht="15.75" customHeight="1" x14ac:dyDescent="0.25"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spans="7:32" s="30" customFormat="1" ht="15.75" customHeight="1" x14ac:dyDescent="0.25"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spans="7:32" s="30" customFormat="1" ht="15.75" customHeight="1" x14ac:dyDescent="0.25"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spans="7:32" s="30" customFormat="1" ht="15.75" customHeight="1" x14ac:dyDescent="0.25"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spans="7:32" s="30" customFormat="1" ht="15.75" customHeight="1" x14ac:dyDescent="0.25"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spans="7:32" s="30" customFormat="1" ht="15.75" customHeight="1" x14ac:dyDescent="0.25"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spans="7:32" s="30" customFormat="1" ht="15.75" customHeight="1" x14ac:dyDescent="0.25"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spans="7:32" s="30" customFormat="1" ht="15.75" customHeight="1" x14ac:dyDescent="0.25"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spans="7:32" s="30" customFormat="1" ht="15.75" customHeight="1" x14ac:dyDescent="0.25"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spans="7:32" s="30" customFormat="1" ht="15.75" customHeight="1" x14ac:dyDescent="0.25"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spans="7:32" s="30" customFormat="1" ht="15.75" customHeight="1" x14ac:dyDescent="0.25"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spans="7:32" s="30" customFormat="1" ht="15.75" customHeight="1" x14ac:dyDescent="0.25"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spans="7:32" s="30" customFormat="1" ht="15.75" customHeight="1" x14ac:dyDescent="0.25"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spans="7:32" s="30" customFormat="1" ht="15.75" customHeight="1" x14ac:dyDescent="0.25"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spans="7:32" s="30" customFormat="1" ht="15.75" customHeight="1" x14ac:dyDescent="0.25"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spans="7:32" s="30" customFormat="1" ht="15.75" customHeight="1" x14ac:dyDescent="0.25"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spans="7:32" s="30" customFormat="1" ht="15.75" customHeight="1" x14ac:dyDescent="0.25"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spans="7:32" s="30" customFormat="1" ht="15.75" customHeight="1" x14ac:dyDescent="0.25"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spans="7:32" s="30" customFormat="1" ht="15.75" customHeight="1" x14ac:dyDescent="0.25"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spans="7:32" s="30" customFormat="1" ht="15.75" customHeight="1" x14ac:dyDescent="0.25"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spans="7:32" s="30" customFormat="1" ht="15.75" customHeight="1" x14ac:dyDescent="0.25"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spans="7:32" s="30" customFormat="1" ht="15.75" customHeight="1" x14ac:dyDescent="0.25"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spans="7:32" s="30" customFormat="1" ht="15.75" customHeight="1" x14ac:dyDescent="0.25"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spans="7:32" s="30" customFormat="1" ht="15.75" customHeight="1" x14ac:dyDescent="0.25"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spans="7:32" s="30" customFormat="1" ht="15.75" customHeight="1" x14ac:dyDescent="0.25"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spans="7:32" s="30" customFormat="1" ht="15.75" customHeight="1" x14ac:dyDescent="0.25"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spans="7:32" s="30" customFormat="1" ht="15.75" customHeight="1" x14ac:dyDescent="0.25"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spans="7:32" s="30" customFormat="1" ht="15.75" customHeight="1" x14ac:dyDescent="0.25"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spans="7:32" s="30" customFormat="1" ht="15.75" customHeight="1" x14ac:dyDescent="0.25"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spans="7:32" s="30" customFormat="1" ht="15.75" customHeight="1" x14ac:dyDescent="0.25"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spans="7:32" s="30" customFormat="1" ht="15.75" customHeight="1" x14ac:dyDescent="0.25"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spans="7:32" s="30" customFormat="1" ht="15.75" customHeight="1" x14ac:dyDescent="0.25"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spans="7:32" s="30" customFormat="1" ht="15.75" customHeight="1" x14ac:dyDescent="0.25"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spans="7:32" s="30" customFormat="1" ht="15.75" customHeight="1" x14ac:dyDescent="0.25"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spans="7:32" s="30" customFormat="1" ht="15.75" customHeight="1" x14ac:dyDescent="0.25"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spans="7:32" s="30" customFormat="1" ht="15.75" customHeight="1" x14ac:dyDescent="0.25"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spans="7:32" s="30" customFormat="1" ht="15.75" customHeight="1" x14ac:dyDescent="0.25"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spans="7:32" s="30" customFormat="1" ht="15.75" customHeight="1" x14ac:dyDescent="0.25"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spans="7:32" s="30" customFormat="1" ht="15.75" customHeight="1" x14ac:dyDescent="0.25"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spans="7:32" s="30" customFormat="1" ht="15.75" customHeight="1" x14ac:dyDescent="0.25"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spans="7:32" s="30" customFormat="1" ht="15.75" customHeight="1" x14ac:dyDescent="0.25"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spans="7:32" s="30" customFormat="1" ht="15.75" customHeight="1" x14ac:dyDescent="0.25"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spans="7:32" s="30" customFormat="1" ht="15.75" customHeight="1" x14ac:dyDescent="0.25"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spans="7:32" s="30" customFormat="1" ht="15.75" customHeight="1" x14ac:dyDescent="0.25"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spans="7:32" s="30" customFormat="1" ht="15.75" customHeight="1" x14ac:dyDescent="0.25"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spans="7:32" s="30" customFormat="1" ht="15.75" customHeight="1" x14ac:dyDescent="0.25"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spans="7:32" s="30" customFormat="1" ht="15.75" customHeight="1" x14ac:dyDescent="0.25"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spans="7:32" s="30" customFormat="1" ht="15.75" customHeight="1" x14ac:dyDescent="0.25"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spans="7:32" s="30" customFormat="1" ht="15.75" customHeight="1" x14ac:dyDescent="0.25"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spans="7:32" s="30" customFormat="1" ht="15.75" customHeight="1" x14ac:dyDescent="0.25"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spans="7:32" s="30" customFormat="1" ht="15.75" customHeight="1" x14ac:dyDescent="0.25"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spans="7:32" s="30" customFormat="1" ht="15.75" customHeight="1" x14ac:dyDescent="0.25"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spans="7:32" s="30" customFormat="1" ht="15.75" customHeight="1" x14ac:dyDescent="0.25"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spans="7:32" s="30" customFormat="1" ht="15.75" customHeight="1" x14ac:dyDescent="0.25"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spans="7:32" s="30" customFormat="1" ht="15.75" customHeight="1" x14ac:dyDescent="0.25"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spans="7:32" s="30" customFormat="1" ht="15.75" customHeight="1" x14ac:dyDescent="0.25"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spans="7:32" s="30" customFormat="1" ht="15.75" customHeight="1" x14ac:dyDescent="0.25"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spans="7:32" s="30" customFormat="1" ht="15.75" customHeight="1" x14ac:dyDescent="0.25"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spans="7:32" s="30" customFormat="1" ht="15.75" customHeight="1" x14ac:dyDescent="0.25"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spans="7:32" s="30" customFormat="1" ht="15.75" customHeight="1" x14ac:dyDescent="0.25"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spans="7:32" s="30" customFormat="1" ht="15.75" customHeight="1" x14ac:dyDescent="0.25"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spans="7:32" s="30" customFormat="1" ht="15.75" customHeight="1" x14ac:dyDescent="0.25"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spans="7:32" s="30" customFormat="1" ht="15.75" customHeight="1" x14ac:dyDescent="0.25"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spans="7:32" s="30" customFormat="1" ht="15.75" customHeight="1" x14ac:dyDescent="0.25"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spans="7:32" s="30" customFormat="1" ht="15.75" customHeight="1" x14ac:dyDescent="0.25"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spans="7:32" s="30" customFormat="1" ht="15.75" customHeight="1" x14ac:dyDescent="0.25"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spans="7:32" s="30" customFormat="1" ht="15.75" customHeight="1" x14ac:dyDescent="0.25"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spans="7:32" s="30" customFormat="1" ht="15.75" customHeight="1" x14ac:dyDescent="0.25"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spans="7:32" s="30" customFormat="1" ht="15.75" customHeight="1" x14ac:dyDescent="0.25"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spans="7:32" s="30" customFormat="1" ht="15.75" customHeight="1" x14ac:dyDescent="0.25"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spans="7:32" s="30" customFormat="1" ht="15.75" customHeight="1" x14ac:dyDescent="0.25"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spans="7:32" s="30" customFormat="1" ht="15.75" customHeight="1" x14ac:dyDescent="0.25"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spans="7:32" s="30" customFormat="1" ht="15.75" customHeight="1" x14ac:dyDescent="0.25"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spans="7:32" s="30" customFormat="1" ht="15.75" customHeight="1" x14ac:dyDescent="0.25"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spans="7:32" s="30" customFormat="1" ht="15.75" customHeight="1" x14ac:dyDescent="0.25"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spans="7:32" s="30" customFormat="1" ht="15.75" customHeight="1" x14ac:dyDescent="0.25"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spans="7:32" s="30" customFormat="1" ht="15.75" customHeight="1" x14ac:dyDescent="0.25"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spans="7:32" s="30" customFormat="1" ht="15.75" customHeight="1" x14ac:dyDescent="0.25"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spans="7:32" s="30" customFormat="1" ht="15.75" customHeight="1" x14ac:dyDescent="0.25"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spans="7:32" s="30" customFormat="1" ht="15.75" customHeight="1" x14ac:dyDescent="0.25"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spans="7:32" s="30" customFormat="1" ht="15.75" customHeight="1" x14ac:dyDescent="0.25"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spans="7:32" s="30" customFormat="1" ht="15.75" customHeight="1" x14ac:dyDescent="0.25"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spans="7:32" s="30" customFormat="1" ht="15.75" customHeight="1" x14ac:dyDescent="0.25"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spans="7:32" s="30" customFormat="1" ht="15.75" customHeight="1" x14ac:dyDescent="0.25"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spans="7:32" s="30" customFormat="1" ht="15.75" customHeight="1" x14ac:dyDescent="0.25"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spans="7:32" s="30" customFormat="1" ht="15.75" customHeight="1" x14ac:dyDescent="0.25"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spans="7:32" s="30" customFormat="1" ht="15.75" customHeight="1" x14ac:dyDescent="0.25"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spans="7:32" s="30" customFormat="1" ht="15.75" customHeight="1" x14ac:dyDescent="0.25"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spans="7:32" s="30" customFormat="1" ht="15.75" customHeight="1" x14ac:dyDescent="0.25"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spans="7:32" s="30" customFormat="1" ht="15.75" customHeight="1" x14ac:dyDescent="0.25"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spans="7:32" s="30" customFormat="1" ht="15.75" customHeight="1" x14ac:dyDescent="0.25"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spans="7:32" s="30" customFormat="1" ht="15.75" customHeight="1" x14ac:dyDescent="0.25"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spans="7:32" s="30" customFormat="1" ht="15.75" customHeight="1" x14ac:dyDescent="0.25"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spans="7:32" s="30" customFormat="1" ht="15.75" customHeight="1" x14ac:dyDescent="0.25"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spans="7:32" s="30" customFormat="1" ht="15.75" customHeight="1" x14ac:dyDescent="0.25"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spans="7:32" s="30" customFormat="1" ht="15.75" customHeight="1" x14ac:dyDescent="0.25"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spans="7:32" s="30" customFormat="1" ht="15.75" customHeight="1" x14ac:dyDescent="0.25"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spans="7:32" s="30" customFormat="1" ht="15.75" customHeight="1" x14ac:dyDescent="0.25"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spans="7:32" s="30" customFormat="1" ht="15.75" customHeight="1" x14ac:dyDescent="0.25"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spans="7:32" s="30" customFormat="1" ht="15.75" customHeight="1" x14ac:dyDescent="0.25"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spans="7:32" s="30" customFormat="1" ht="15.75" customHeight="1" x14ac:dyDescent="0.25"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spans="7:32" s="30" customFormat="1" ht="15.75" customHeight="1" x14ac:dyDescent="0.25"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  <row r="400" spans="7:32" s="30" customFormat="1" ht="15.75" customHeight="1" x14ac:dyDescent="0.25"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</row>
    <row r="401" spans="7:32" s="30" customFormat="1" ht="15.75" customHeight="1" x14ac:dyDescent="0.25"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</row>
    <row r="402" spans="7:32" s="30" customFormat="1" ht="15.75" customHeight="1" x14ac:dyDescent="0.25"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</row>
    <row r="403" spans="7:32" s="30" customFormat="1" ht="15.75" customHeight="1" x14ac:dyDescent="0.25"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</row>
    <row r="404" spans="7:32" s="30" customFormat="1" ht="15.75" customHeight="1" x14ac:dyDescent="0.25"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</row>
    <row r="405" spans="7:32" s="30" customFormat="1" ht="15.75" customHeight="1" x14ac:dyDescent="0.25"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</row>
    <row r="406" spans="7:32" s="30" customFormat="1" ht="15.75" customHeight="1" x14ac:dyDescent="0.25"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</row>
    <row r="407" spans="7:32" s="30" customFormat="1" ht="15.75" customHeight="1" x14ac:dyDescent="0.25"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</row>
    <row r="408" spans="7:32" s="30" customFormat="1" ht="15.75" customHeight="1" x14ac:dyDescent="0.25"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</row>
    <row r="409" spans="7:32" s="30" customFormat="1" ht="15.75" customHeight="1" x14ac:dyDescent="0.25"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</row>
    <row r="410" spans="7:32" s="30" customFormat="1" ht="15.75" customHeight="1" x14ac:dyDescent="0.25"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</row>
    <row r="411" spans="7:32" s="30" customFormat="1" ht="15.75" customHeight="1" x14ac:dyDescent="0.25"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</row>
    <row r="412" spans="7:32" s="30" customFormat="1" ht="15.75" customHeight="1" x14ac:dyDescent="0.25"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</row>
    <row r="413" spans="7:32" s="30" customFormat="1" ht="15.75" customHeight="1" x14ac:dyDescent="0.25"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</row>
    <row r="414" spans="7:32" s="30" customFormat="1" ht="15.75" customHeight="1" x14ac:dyDescent="0.25"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</row>
    <row r="415" spans="7:32" s="30" customFormat="1" ht="15.75" customHeight="1" x14ac:dyDescent="0.25"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</row>
    <row r="416" spans="7:32" s="30" customFormat="1" ht="15.75" customHeight="1" x14ac:dyDescent="0.25"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</row>
    <row r="417" spans="7:32" s="30" customFormat="1" ht="15.75" customHeight="1" x14ac:dyDescent="0.25"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</row>
    <row r="418" spans="7:32" s="30" customFormat="1" ht="15.75" customHeight="1" x14ac:dyDescent="0.25"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</row>
    <row r="419" spans="7:32" s="30" customFormat="1" ht="15.75" customHeight="1" x14ac:dyDescent="0.25"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</row>
    <row r="420" spans="7:32" s="30" customFormat="1" ht="15.75" customHeight="1" x14ac:dyDescent="0.25"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</row>
    <row r="421" spans="7:32" s="30" customFormat="1" ht="15.75" customHeight="1" x14ac:dyDescent="0.25"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</row>
    <row r="422" spans="7:32" s="30" customFormat="1" ht="15.75" customHeight="1" x14ac:dyDescent="0.25"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</row>
    <row r="423" spans="7:32" s="30" customFormat="1" ht="15.75" customHeight="1" x14ac:dyDescent="0.25"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</row>
    <row r="424" spans="7:32" s="30" customFormat="1" ht="15.75" customHeight="1" x14ac:dyDescent="0.25"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</row>
    <row r="425" spans="7:32" s="30" customFormat="1" ht="15.75" customHeight="1" x14ac:dyDescent="0.25"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</row>
    <row r="426" spans="7:32" s="30" customFormat="1" ht="15.75" customHeight="1" x14ac:dyDescent="0.25"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</row>
    <row r="427" spans="7:32" s="30" customFormat="1" ht="15.75" customHeight="1" x14ac:dyDescent="0.25"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</row>
    <row r="428" spans="7:32" s="30" customFormat="1" ht="15.75" customHeight="1" x14ac:dyDescent="0.25"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</row>
    <row r="429" spans="7:32" s="30" customFormat="1" ht="15.75" customHeight="1" x14ac:dyDescent="0.25"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</row>
    <row r="430" spans="7:32" s="30" customFormat="1" ht="15.75" customHeight="1" x14ac:dyDescent="0.25"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</row>
    <row r="431" spans="7:32" s="30" customFormat="1" ht="15.75" customHeight="1" x14ac:dyDescent="0.25"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</row>
    <row r="432" spans="7:32" s="30" customFormat="1" ht="15.75" customHeight="1" x14ac:dyDescent="0.25"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</row>
    <row r="433" spans="7:32" s="30" customFormat="1" ht="15.75" customHeight="1" x14ac:dyDescent="0.25"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</row>
    <row r="434" spans="7:32" s="30" customFormat="1" ht="15.75" customHeight="1" x14ac:dyDescent="0.25"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</row>
    <row r="435" spans="7:32" s="30" customFormat="1" ht="15.75" customHeight="1" x14ac:dyDescent="0.25"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</row>
    <row r="436" spans="7:32" s="30" customFormat="1" ht="15.75" customHeight="1" x14ac:dyDescent="0.25"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</row>
    <row r="437" spans="7:32" s="30" customFormat="1" ht="15.75" customHeight="1" x14ac:dyDescent="0.25"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</row>
    <row r="438" spans="7:32" s="30" customFormat="1" ht="15.75" customHeight="1" x14ac:dyDescent="0.25"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</row>
    <row r="439" spans="7:32" s="30" customFormat="1" ht="15.75" customHeight="1" x14ac:dyDescent="0.25"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</row>
    <row r="440" spans="7:32" s="30" customFormat="1" ht="15.75" customHeight="1" x14ac:dyDescent="0.25"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</row>
    <row r="441" spans="7:32" s="30" customFormat="1" ht="15.75" customHeight="1" x14ac:dyDescent="0.25"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</row>
    <row r="442" spans="7:32" s="30" customFormat="1" ht="15.75" customHeight="1" x14ac:dyDescent="0.25"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</row>
    <row r="443" spans="7:32" s="30" customFormat="1" ht="15.75" customHeight="1" x14ac:dyDescent="0.25"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</row>
    <row r="444" spans="7:32" s="30" customFormat="1" ht="15.75" customHeight="1" x14ac:dyDescent="0.25"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</row>
    <row r="445" spans="7:32" s="30" customFormat="1" ht="15.75" customHeight="1" x14ac:dyDescent="0.25"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</row>
    <row r="446" spans="7:32" s="30" customFormat="1" ht="15.75" customHeight="1" x14ac:dyDescent="0.25"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</row>
    <row r="447" spans="7:32" s="30" customFormat="1" ht="15.75" customHeight="1" x14ac:dyDescent="0.25"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</row>
    <row r="448" spans="7:32" s="30" customFormat="1" ht="15.75" customHeight="1" x14ac:dyDescent="0.25"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</row>
    <row r="449" spans="7:32" s="30" customFormat="1" ht="15.75" customHeight="1" x14ac:dyDescent="0.25"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</row>
    <row r="450" spans="7:32" s="30" customFormat="1" ht="15.75" customHeight="1" x14ac:dyDescent="0.25"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</row>
    <row r="451" spans="7:32" s="30" customFormat="1" ht="15.75" customHeight="1" x14ac:dyDescent="0.25"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</row>
    <row r="452" spans="7:32" s="30" customFormat="1" ht="15.75" customHeight="1" x14ac:dyDescent="0.25"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</row>
    <row r="453" spans="7:32" s="30" customFormat="1" ht="15.75" customHeight="1" x14ac:dyDescent="0.25"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</row>
    <row r="454" spans="7:32" s="30" customFormat="1" ht="15.75" customHeight="1" x14ac:dyDescent="0.25"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</row>
    <row r="455" spans="7:32" s="30" customFormat="1" ht="15.75" customHeight="1" x14ac:dyDescent="0.25"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</row>
    <row r="456" spans="7:32" s="30" customFormat="1" ht="15.75" customHeight="1" x14ac:dyDescent="0.25"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</row>
    <row r="457" spans="7:32" s="30" customFormat="1" ht="15.75" customHeight="1" x14ac:dyDescent="0.25"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</row>
    <row r="458" spans="7:32" s="30" customFormat="1" ht="15.75" customHeight="1" x14ac:dyDescent="0.25"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</row>
    <row r="459" spans="7:32" s="30" customFormat="1" ht="15.75" customHeight="1" x14ac:dyDescent="0.25"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</row>
    <row r="460" spans="7:32" s="30" customFormat="1" ht="15.75" customHeight="1" x14ac:dyDescent="0.25"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</row>
    <row r="461" spans="7:32" s="30" customFormat="1" ht="15.75" customHeight="1" x14ac:dyDescent="0.25"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</row>
    <row r="462" spans="7:32" s="30" customFormat="1" ht="15.75" customHeight="1" x14ac:dyDescent="0.25"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</row>
    <row r="463" spans="7:32" s="30" customFormat="1" ht="15.75" customHeight="1" x14ac:dyDescent="0.25"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</row>
    <row r="464" spans="7:32" s="30" customFormat="1" ht="15.75" customHeight="1" x14ac:dyDescent="0.25"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</row>
    <row r="465" spans="7:32" s="30" customFormat="1" ht="15.75" customHeight="1" x14ac:dyDescent="0.25"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</row>
    <row r="466" spans="7:32" s="30" customFormat="1" ht="15.75" customHeight="1" x14ac:dyDescent="0.25"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</row>
    <row r="467" spans="7:32" s="30" customFormat="1" ht="15.75" customHeight="1" x14ac:dyDescent="0.25"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</row>
    <row r="468" spans="7:32" s="30" customFormat="1" ht="15.75" customHeight="1" x14ac:dyDescent="0.25"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</row>
    <row r="469" spans="7:32" s="30" customFormat="1" ht="15.75" customHeight="1" x14ac:dyDescent="0.25"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</row>
    <row r="470" spans="7:32" s="30" customFormat="1" ht="15.75" customHeight="1" x14ac:dyDescent="0.25"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</row>
    <row r="471" spans="7:32" s="30" customFormat="1" ht="15.75" customHeight="1" x14ac:dyDescent="0.25"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</row>
    <row r="472" spans="7:32" s="30" customFormat="1" ht="15.75" customHeight="1" x14ac:dyDescent="0.25"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</row>
    <row r="473" spans="7:32" s="30" customFormat="1" ht="15.75" customHeight="1" x14ac:dyDescent="0.25"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</row>
    <row r="474" spans="7:32" s="30" customFormat="1" ht="15.75" customHeight="1" x14ac:dyDescent="0.25"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</row>
    <row r="475" spans="7:32" s="30" customFormat="1" ht="15.75" customHeight="1" x14ac:dyDescent="0.25"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</row>
    <row r="476" spans="7:32" s="30" customFormat="1" ht="15.75" customHeight="1" x14ac:dyDescent="0.25"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</row>
    <row r="477" spans="7:32" s="30" customFormat="1" ht="15.75" customHeight="1" x14ac:dyDescent="0.25"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</row>
    <row r="478" spans="7:32" s="30" customFormat="1" ht="15.75" customHeight="1" x14ac:dyDescent="0.25"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</row>
    <row r="479" spans="7:32" s="30" customFormat="1" ht="15.75" customHeight="1" x14ac:dyDescent="0.25"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</row>
    <row r="480" spans="7:32" s="30" customFormat="1" ht="15.75" customHeight="1" x14ac:dyDescent="0.25"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</row>
    <row r="481" spans="7:32" s="30" customFormat="1" ht="15.75" customHeight="1" x14ac:dyDescent="0.25"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</row>
    <row r="482" spans="7:32" s="30" customFormat="1" ht="15.75" customHeight="1" x14ac:dyDescent="0.25"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</row>
    <row r="483" spans="7:32" s="30" customFormat="1" ht="15.75" customHeight="1" x14ac:dyDescent="0.25"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</row>
    <row r="484" spans="7:32" s="30" customFormat="1" ht="15.75" customHeight="1" x14ac:dyDescent="0.25"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</row>
    <row r="485" spans="7:32" s="30" customFormat="1" ht="15.75" customHeight="1" x14ac:dyDescent="0.25"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</row>
    <row r="486" spans="7:32" s="30" customFormat="1" ht="15.75" customHeight="1" x14ac:dyDescent="0.25"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</row>
    <row r="487" spans="7:32" s="30" customFormat="1" ht="15.75" customHeight="1" x14ac:dyDescent="0.25"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</row>
    <row r="488" spans="7:32" s="30" customFormat="1" ht="15.75" customHeight="1" x14ac:dyDescent="0.25"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</row>
    <row r="489" spans="7:32" s="30" customFormat="1" ht="15.75" customHeight="1" x14ac:dyDescent="0.25"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</row>
    <row r="490" spans="7:32" s="30" customFormat="1" ht="15.75" customHeight="1" x14ac:dyDescent="0.25"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</row>
    <row r="491" spans="7:32" s="30" customFormat="1" ht="15.75" customHeight="1" x14ac:dyDescent="0.25"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</row>
    <row r="492" spans="7:32" s="30" customFormat="1" ht="15.75" customHeight="1" x14ac:dyDescent="0.25"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</row>
    <row r="493" spans="7:32" s="30" customFormat="1" ht="15.75" customHeight="1" x14ac:dyDescent="0.25"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</row>
    <row r="494" spans="7:32" s="30" customFormat="1" ht="15.75" customHeight="1" x14ac:dyDescent="0.25"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</row>
    <row r="495" spans="7:32" s="30" customFormat="1" ht="15.75" customHeight="1" x14ac:dyDescent="0.25"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</row>
    <row r="496" spans="7:32" s="30" customFormat="1" ht="15.75" customHeight="1" x14ac:dyDescent="0.25"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</row>
    <row r="497" spans="7:32" s="30" customFormat="1" ht="15.75" customHeight="1" x14ac:dyDescent="0.25"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</row>
    <row r="498" spans="7:32" s="30" customFormat="1" ht="15.75" customHeight="1" x14ac:dyDescent="0.25"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</row>
    <row r="499" spans="7:32" s="30" customFormat="1" ht="15.75" customHeight="1" x14ac:dyDescent="0.25"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</row>
    <row r="500" spans="7:32" s="30" customFormat="1" ht="15.75" customHeight="1" x14ac:dyDescent="0.25"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</row>
    <row r="501" spans="7:32" s="30" customFormat="1" ht="15.75" customHeight="1" x14ac:dyDescent="0.25"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</row>
    <row r="502" spans="7:32" s="30" customFormat="1" ht="15.75" customHeight="1" x14ac:dyDescent="0.25"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</row>
    <row r="503" spans="7:32" s="30" customFormat="1" ht="15.75" customHeight="1" x14ac:dyDescent="0.25"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</row>
    <row r="504" spans="7:32" s="30" customFormat="1" ht="15.75" customHeight="1" x14ac:dyDescent="0.25"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</row>
    <row r="505" spans="7:32" s="30" customFormat="1" ht="15.75" customHeight="1" x14ac:dyDescent="0.25"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</row>
    <row r="506" spans="7:32" s="30" customFormat="1" ht="15.75" customHeight="1" x14ac:dyDescent="0.25"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</row>
    <row r="507" spans="7:32" s="30" customFormat="1" ht="15.75" customHeight="1" x14ac:dyDescent="0.25"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</row>
    <row r="508" spans="7:32" s="30" customFormat="1" ht="15.75" customHeight="1" x14ac:dyDescent="0.25"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</row>
    <row r="509" spans="7:32" s="30" customFormat="1" ht="15.75" customHeight="1" x14ac:dyDescent="0.25"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</row>
    <row r="510" spans="7:32" s="30" customFormat="1" ht="15.75" customHeight="1" x14ac:dyDescent="0.25"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</row>
    <row r="511" spans="7:32" s="30" customFormat="1" ht="15.75" customHeight="1" x14ac:dyDescent="0.25"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</row>
    <row r="512" spans="7:32" s="30" customFormat="1" ht="15.75" customHeight="1" x14ac:dyDescent="0.25"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</row>
    <row r="513" spans="7:32" s="30" customFormat="1" ht="15.75" customHeight="1" x14ac:dyDescent="0.25"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</row>
    <row r="514" spans="7:32" s="30" customFormat="1" ht="15.75" customHeight="1" x14ac:dyDescent="0.25"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</row>
    <row r="515" spans="7:32" s="30" customFormat="1" ht="15.75" customHeight="1" x14ac:dyDescent="0.25"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</row>
    <row r="516" spans="7:32" s="30" customFormat="1" ht="15.75" customHeight="1" x14ac:dyDescent="0.25"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</row>
    <row r="517" spans="7:32" s="30" customFormat="1" ht="15.75" customHeight="1" x14ac:dyDescent="0.25"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</row>
    <row r="518" spans="7:32" s="30" customFormat="1" ht="15.75" customHeight="1" x14ac:dyDescent="0.25"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</row>
    <row r="519" spans="7:32" s="30" customFormat="1" ht="15.75" customHeight="1" x14ac:dyDescent="0.25"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</row>
    <row r="520" spans="7:32" s="30" customFormat="1" ht="15.75" customHeight="1" x14ac:dyDescent="0.25"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</row>
    <row r="521" spans="7:32" s="30" customFormat="1" ht="15.75" customHeight="1" x14ac:dyDescent="0.25"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</row>
    <row r="522" spans="7:32" s="30" customFormat="1" ht="15.75" customHeight="1" x14ac:dyDescent="0.25"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</row>
    <row r="523" spans="7:32" s="30" customFormat="1" ht="15.75" customHeight="1" x14ac:dyDescent="0.25"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</row>
    <row r="524" spans="7:32" s="30" customFormat="1" ht="15.75" customHeight="1" x14ac:dyDescent="0.25"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</row>
    <row r="525" spans="7:32" s="30" customFormat="1" ht="15.75" customHeight="1" x14ac:dyDescent="0.25"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</row>
    <row r="526" spans="7:32" s="30" customFormat="1" ht="15.75" customHeight="1" x14ac:dyDescent="0.25"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</row>
    <row r="527" spans="7:32" s="30" customFormat="1" ht="15.75" customHeight="1" x14ac:dyDescent="0.25"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</row>
    <row r="528" spans="7:32" s="30" customFormat="1" ht="15.75" customHeight="1" x14ac:dyDescent="0.25"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</row>
    <row r="529" spans="7:32" s="30" customFormat="1" ht="15.75" customHeight="1" x14ac:dyDescent="0.25"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</row>
    <row r="530" spans="7:32" s="30" customFormat="1" ht="15.75" customHeight="1" x14ac:dyDescent="0.25"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</row>
    <row r="531" spans="7:32" s="30" customFormat="1" ht="15.75" customHeight="1" x14ac:dyDescent="0.25"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</row>
    <row r="532" spans="7:32" s="30" customFormat="1" ht="15.75" customHeight="1" x14ac:dyDescent="0.25"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</row>
    <row r="533" spans="7:32" s="30" customFormat="1" ht="15.75" customHeight="1" x14ac:dyDescent="0.25"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</row>
    <row r="534" spans="7:32" s="30" customFormat="1" ht="15.75" customHeight="1" x14ac:dyDescent="0.25"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</row>
    <row r="535" spans="7:32" s="30" customFormat="1" ht="15.75" customHeight="1" x14ac:dyDescent="0.25"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</row>
    <row r="536" spans="7:32" s="30" customFormat="1" ht="15.75" customHeight="1" x14ac:dyDescent="0.25"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</row>
    <row r="537" spans="7:32" s="30" customFormat="1" ht="15.75" customHeight="1" x14ac:dyDescent="0.25"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</row>
    <row r="538" spans="7:32" s="30" customFormat="1" ht="15.75" customHeight="1" x14ac:dyDescent="0.25"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</row>
    <row r="539" spans="7:32" s="30" customFormat="1" ht="15.75" customHeight="1" x14ac:dyDescent="0.25"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</row>
    <row r="540" spans="7:32" s="30" customFormat="1" ht="15.75" customHeight="1" x14ac:dyDescent="0.25"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</row>
    <row r="541" spans="7:32" s="30" customFormat="1" ht="15.75" customHeight="1" x14ac:dyDescent="0.25"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</row>
    <row r="542" spans="7:32" s="30" customFormat="1" ht="15.75" customHeight="1" x14ac:dyDescent="0.25"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</row>
    <row r="543" spans="7:32" s="30" customFormat="1" ht="15.75" customHeight="1" x14ac:dyDescent="0.25"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</row>
    <row r="544" spans="7:32" s="30" customFormat="1" ht="15.75" customHeight="1" x14ac:dyDescent="0.25"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</row>
    <row r="545" spans="7:32" s="30" customFormat="1" ht="15.75" customHeight="1" x14ac:dyDescent="0.25"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</row>
    <row r="546" spans="7:32" s="30" customFormat="1" ht="15.75" customHeight="1" x14ac:dyDescent="0.25"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</row>
    <row r="547" spans="7:32" s="30" customFormat="1" ht="15.75" customHeight="1" x14ac:dyDescent="0.25"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</row>
    <row r="548" spans="7:32" s="30" customFormat="1" ht="15.75" customHeight="1" x14ac:dyDescent="0.25"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</row>
    <row r="549" spans="7:32" s="30" customFormat="1" ht="15.75" customHeight="1" x14ac:dyDescent="0.25"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</row>
    <row r="550" spans="7:32" s="30" customFormat="1" ht="15.75" customHeight="1" x14ac:dyDescent="0.25"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</row>
    <row r="551" spans="7:32" s="30" customFormat="1" ht="15.75" customHeight="1" x14ac:dyDescent="0.25"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</row>
    <row r="552" spans="7:32" s="30" customFormat="1" ht="15.75" customHeight="1" x14ac:dyDescent="0.25"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</row>
    <row r="553" spans="7:32" s="30" customFormat="1" ht="15.75" customHeight="1" x14ac:dyDescent="0.25"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</row>
    <row r="554" spans="7:32" s="30" customFormat="1" ht="15.75" customHeight="1" x14ac:dyDescent="0.25"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</row>
    <row r="555" spans="7:32" s="30" customFormat="1" ht="15.75" customHeight="1" x14ac:dyDescent="0.25"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</row>
    <row r="556" spans="7:32" s="30" customFormat="1" ht="15.75" customHeight="1" x14ac:dyDescent="0.25"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</row>
    <row r="557" spans="7:32" s="30" customFormat="1" ht="15.75" customHeight="1" x14ac:dyDescent="0.25"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</row>
    <row r="558" spans="7:32" s="30" customFormat="1" ht="15.75" customHeight="1" x14ac:dyDescent="0.25"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</row>
    <row r="559" spans="7:32" s="30" customFormat="1" ht="15.75" customHeight="1" x14ac:dyDescent="0.25"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</row>
    <row r="560" spans="7:32" s="30" customFormat="1" ht="15.75" customHeight="1" x14ac:dyDescent="0.25"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</row>
    <row r="561" spans="7:32" s="30" customFormat="1" ht="15.75" customHeight="1" x14ac:dyDescent="0.25"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</row>
    <row r="562" spans="7:32" s="30" customFormat="1" ht="15.75" customHeight="1" x14ac:dyDescent="0.25"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</row>
    <row r="563" spans="7:32" s="30" customFormat="1" ht="15.75" customHeight="1" x14ac:dyDescent="0.25"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</row>
    <row r="564" spans="7:32" s="30" customFormat="1" ht="15.75" customHeight="1" x14ac:dyDescent="0.25"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</row>
    <row r="565" spans="7:32" s="30" customFormat="1" ht="15.75" customHeight="1" x14ac:dyDescent="0.25"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</row>
    <row r="566" spans="7:32" s="30" customFormat="1" ht="15.75" customHeight="1" x14ac:dyDescent="0.25"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</row>
    <row r="567" spans="7:32" s="30" customFormat="1" ht="15.75" customHeight="1" x14ac:dyDescent="0.25"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</row>
    <row r="568" spans="7:32" s="30" customFormat="1" ht="15.75" customHeight="1" x14ac:dyDescent="0.25"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</row>
    <row r="569" spans="7:32" s="30" customFormat="1" ht="15.75" customHeight="1" x14ac:dyDescent="0.25"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</row>
    <row r="570" spans="7:32" s="30" customFormat="1" ht="15.75" customHeight="1" x14ac:dyDescent="0.25"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</row>
    <row r="571" spans="7:32" s="30" customFormat="1" ht="15.75" customHeight="1" x14ac:dyDescent="0.25"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</row>
    <row r="572" spans="7:32" s="30" customFormat="1" ht="15.75" customHeight="1" x14ac:dyDescent="0.25"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</row>
    <row r="573" spans="7:32" s="30" customFormat="1" ht="15.75" customHeight="1" x14ac:dyDescent="0.25"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</row>
    <row r="574" spans="7:32" s="30" customFormat="1" ht="15.75" customHeight="1" x14ac:dyDescent="0.25"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</row>
    <row r="575" spans="7:32" s="30" customFormat="1" ht="15.75" customHeight="1" x14ac:dyDescent="0.25"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</row>
    <row r="576" spans="7:32" s="30" customFormat="1" ht="15.75" customHeight="1" x14ac:dyDescent="0.25"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</row>
    <row r="577" spans="7:32" s="30" customFormat="1" ht="15.75" customHeight="1" x14ac:dyDescent="0.25"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</row>
    <row r="578" spans="7:32" s="30" customFormat="1" ht="15.75" customHeight="1" x14ac:dyDescent="0.25"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</row>
    <row r="579" spans="7:32" s="30" customFormat="1" ht="15.75" customHeight="1" x14ac:dyDescent="0.25"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</row>
    <row r="580" spans="7:32" s="30" customFormat="1" ht="15.75" customHeight="1" x14ac:dyDescent="0.25"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</row>
    <row r="581" spans="7:32" s="30" customFormat="1" ht="15.75" customHeight="1" x14ac:dyDescent="0.25"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</row>
    <row r="582" spans="7:32" s="30" customFormat="1" ht="15.75" customHeight="1" x14ac:dyDescent="0.25"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</row>
    <row r="583" spans="7:32" s="30" customFormat="1" ht="15.75" customHeight="1" x14ac:dyDescent="0.25"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</row>
    <row r="584" spans="7:32" s="30" customFormat="1" ht="15.75" customHeight="1" x14ac:dyDescent="0.25"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</row>
    <row r="585" spans="7:32" s="30" customFormat="1" ht="15.75" customHeight="1" x14ac:dyDescent="0.25"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</row>
    <row r="586" spans="7:32" s="30" customFormat="1" ht="15.75" customHeight="1" x14ac:dyDescent="0.25"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</row>
    <row r="587" spans="7:32" s="30" customFormat="1" ht="15.75" customHeight="1" x14ac:dyDescent="0.25"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</row>
    <row r="588" spans="7:32" s="30" customFormat="1" ht="15.75" customHeight="1" x14ac:dyDescent="0.25"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</row>
    <row r="589" spans="7:32" s="30" customFormat="1" ht="15.75" customHeight="1" x14ac:dyDescent="0.25"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</row>
    <row r="590" spans="7:32" s="30" customFormat="1" ht="15.75" customHeight="1" x14ac:dyDescent="0.25"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</row>
    <row r="591" spans="7:32" s="30" customFormat="1" ht="15.75" customHeight="1" x14ac:dyDescent="0.25"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</row>
    <row r="592" spans="7:32" s="30" customFormat="1" ht="15.75" customHeight="1" x14ac:dyDescent="0.25"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</row>
    <row r="593" spans="7:32" s="30" customFormat="1" ht="15.75" customHeight="1" x14ac:dyDescent="0.25"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</row>
    <row r="594" spans="7:32" s="30" customFormat="1" ht="15.75" customHeight="1" x14ac:dyDescent="0.25"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</row>
    <row r="595" spans="7:32" s="30" customFormat="1" ht="15.75" customHeight="1" x14ac:dyDescent="0.25"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</row>
    <row r="596" spans="7:32" s="30" customFormat="1" ht="15.75" customHeight="1" x14ac:dyDescent="0.25"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</row>
    <row r="597" spans="7:32" s="30" customFormat="1" ht="15.75" customHeight="1" x14ac:dyDescent="0.25"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</row>
    <row r="598" spans="7:32" s="30" customFormat="1" ht="15.75" customHeight="1" x14ac:dyDescent="0.25"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</row>
    <row r="599" spans="7:32" s="30" customFormat="1" ht="15.75" customHeight="1" x14ac:dyDescent="0.25"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</row>
    <row r="600" spans="7:32" s="30" customFormat="1" ht="15.75" customHeight="1" x14ac:dyDescent="0.25"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</row>
    <row r="601" spans="7:32" s="30" customFormat="1" ht="15.75" customHeight="1" x14ac:dyDescent="0.25"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</row>
    <row r="602" spans="7:32" s="30" customFormat="1" ht="15.75" customHeight="1" x14ac:dyDescent="0.25"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</row>
    <row r="603" spans="7:32" s="30" customFormat="1" ht="15.75" customHeight="1" x14ac:dyDescent="0.25"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</row>
    <row r="604" spans="7:32" s="30" customFormat="1" ht="15.75" customHeight="1" x14ac:dyDescent="0.25"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</row>
    <row r="605" spans="7:32" s="30" customFormat="1" ht="15.75" customHeight="1" x14ac:dyDescent="0.25"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</row>
    <row r="606" spans="7:32" s="30" customFormat="1" ht="15.75" customHeight="1" x14ac:dyDescent="0.25"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</row>
    <row r="607" spans="7:32" s="30" customFormat="1" ht="15.75" customHeight="1" x14ac:dyDescent="0.25"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</row>
    <row r="608" spans="7:32" s="30" customFormat="1" ht="15.75" customHeight="1" x14ac:dyDescent="0.25"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</row>
    <row r="609" spans="7:32" s="30" customFormat="1" ht="15.75" customHeight="1" x14ac:dyDescent="0.25"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</row>
    <row r="610" spans="7:32" s="30" customFormat="1" ht="15.75" customHeight="1" x14ac:dyDescent="0.25"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</row>
    <row r="611" spans="7:32" s="30" customFormat="1" ht="15.75" customHeight="1" x14ac:dyDescent="0.25"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</row>
    <row r="612" spans="7:32" s="30" customFormat="1" ht="15.75" customHeight="1" x14ac:dyDescent="0.25"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</row>
    <row r="613" spans="7:32" s="30" customFormat="1" ht="15.75" customHeight="1" x14ac:dyDescent="0.25"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</row>
    <row r="614" spans="7:32" s="30" customFormat="1" ht="15.75" customHeight="1" x14ac:dyDescent="0.25"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</row>
    <row r="615" spans="7:32" s="30" customFormat="1" ht="15.75" customHeight="1" x14ac:dyDescent="0.25"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</row>
    <row r="616" spans="7:32" s="30" customFormat="1" ht="15.75" customHeight="1" x14ac:dyDescent="0.25"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</row>
    <row r="617" spans="7:32" s="30" customFormat="1" ht="15.75" customHeight="1" x14ac:dyDescent="0.25"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</row>
    <row r="618" spans="7:32" s="30" customFormat="1" ht="15.75" customHeight="1" x14ac:dyDescent="0.25"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</row>
    <row r="619" spans="7:32" s="30" customFormat="1" ht="15.75" customHeight="1" x14ac:dyDescent="0.25"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</row>
    <row r="620" spans="7:32" s="30" customFormat="1" ht="15.75" customHeight="1" x14ac:dyDescent="0.25"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</row>
    <row r="621" spans="7:32" s="30" customFormat="1" ht="15.75" customHeight="1" x14ac:dyDescent="0.25"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</row>
    <row r="622" spans="7:32" s="30" customFormat="1" ht="15.75" customHeight="1" x14ac:dyDescent="0.25"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</row>
    <row r="623" spans="7:32" s="30" customFormat="1" ht="15.75" customHeight="1" x14ac:dyDescent="0.25"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</row>
    <row r="624" spans="7:32" s="30" customFormat="1" ht="15.75" customHeight="1" x14ac:dyDescent="0.25"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</row>
    <row r="625" spans="7:32" s="30" customFormat="1" ht="15.75" customHeight="1" x14ac:dyDescent="0.25"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</row>
    <row r="626" spans="7:32" s="30" customFormat="1" ht="15.75" customHeight="1" x14ac:dyDescent="0.25"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</row>
    <row r="627" spans="7:32" s="30" customFormat="1" ht="15.75" customHeight="1" x14ac:dyDescent="0.25"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</row>
    <row r="628" spans="7:32" s="30" customFormat="1" ht="15.75" customHeight="1" x14ac:dyDescent="0.25"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</row>
    <row r="629" spans="7:32" s="30" customFormat="1" ht="15.75" customHeight="1" x14ac:dyDescent="0.25"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</row>
    <row r="630" spans="7:32" s="30" customFormat="1" ht="15.75" customHeight="1" x14ac:dyDescent="0.25"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</row>
    <row r="631" spans="7:32" s="30" customFormat="1" ht="15.75" customHeight="1" x14ac:dyDescent="0.25"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</row>
    <row r="632" spans="7:32" s="30" customFormat="1" ht="15.75" customHeight="1" x14ac:dyDescent="0.25"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</row>
    <row r="633" spans="7:32" s="30" customFormat="1" ht="15.75" customHeight="1" x14ac:dyDescent="0.25"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</row>
    <row r="634" spans="7:32" s="30" customFormat="1" ht="15.75" customHeight="1" x14ac:dyDescent="0.25"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</row>
    <row r="635" spans="7:32" s="30" customFormat="1" ht="15.75" customHeight="1" x14ac:dyDescent="0.25"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</row>
    <row r="636" spans="7:32" s="30" customFormat="1" ht="15.75" customHeight="1" x14ac:dyDescent="0.25"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</row>
    <row r="637" spans="7:32" s="30" customFormat="1" ht="15.75" customHeight="1" x14ac:dyDescent="0.25"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</row>
    <row r="638" spans="7:32" s="30" customFormat="1" ht="15.75" customHeight="1" x14ac:dyDescent="0.25"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</row>
    <row r="639" spans="7:32" s="30" customFormat="1" ht="15.75" customHeight="1" x14ac:dyDescent="0.25"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</row>
    <row r="640" spans="7:32" s="30" customFormat="1" ht="15.75" customHeight="1" x14ac:dyDescent="0.25"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</row>
    <row r="641" spans="7:32" s="30" customFormat="1" ht="15.75" customHeight="1" x14ac:dyDescent="0.25"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</row>
    <row r="642" spans="7:32" s="30" customFormat="1" ht="15.75" customHeight="1" x14ac:dyDescent="0.25"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</row>
    <row r="643" spans="7:32" s="30" customFormat="1" ht="15.75" customHeight="1" x14ac:dyDescent="0.25"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</row>
    <row r="644" spans="7:32" s="30" customFormat="1" ht="15.75" customHeight="1" x14ac:dyDescent="0.25"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</row>
    <row r="645" spans="7:32" s="30" customFormat="1" ht="15.75" customHeight="1" x14ac:dyDescent="0.25"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</row>
    <row r="646" spans="7:32" s="30" customFormat="1" ht="15.75" customHeight="1" x14ac:dyDescent="0.25"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</row>
    <row r="647" spans="7:32" s="30" customFormat="1" ht="15.75" customHeight="1" x14ac:dyDescent="0.25"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</row>
    <row r="648" spans="7:32" s="30" customFormat="1" ht="15.75" customHeight="1" x14ac:dyDescent="0.25"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</row>
    <row r="649" spans="7:32" s="30" customFormat="1" ht="15.75" customHeight="1" x14ac:dyDescent="0.25"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</row>
    <row r="650" spans="7:32" s="30" customFormat="1" ht="15.75" customHeight="1" x14ac:dyDescent="0.25"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</row>
    <row r="651" spans="7:32" s="30" customFormat="1" ht="15.75" customHeight="1" x14ac:dyDescent="0.25"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</row>
    <row r="652" spans="7:32" s="30" customFormat="1" ht="15.75" customHeight="1" x14ac:dyDescent="0.25"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</row>
    <row r="653" spans="7:32" s="30" customFormat="1" ht="15.75" customHeight="1" x14ac:dyDescent="0.25"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</row>
    <row r="654" spans="7:32" s="30" customFormat="1" ht="15.75" customHeight="1" x14ac:dyDescent="0.25"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</row>
    <row r="655" spans="7:32" s="30" customFormat="1" ht="15.75" customHeight="1" x14ac:dyDescent="0.25"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</row>
    <row r="656" spans="7:32" s="30" customFormat="1" ht="15.75" customHeight="1" x14ac:dyDescent="0.25"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</row>
    <row r="657" spans="7:32" s="30" customFormat="1" ht="15.75" customHeight="1" x14ac:dyDescent="0.25"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</row>
    <row r="658" spans="7:32" s="30" customFormat="1" ht="15.75" customHeight="1" x14ac:dyDescent="0.25"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</row>
    <row r="659" spans="7:32" s="30" customFormat="1" ht="15.75" customHeight="1" x14ac:dyDescent="0.25"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</row>
    <row r="660" spans="7:32" s="30" customFormat="1" ht="15.75" customHeight="1" x14ac:dyDescent="0.25"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</row>
    <row r="661" spans="7:32" s="30" customFormat="1" ht="15.75" customHeight="1" x14ac:dyDescent="0.25"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</row>
    <row r="662" spans="7:32" s="30" customFormat="1" ht="15.75" customHeight="1" x14ac:dyDescent="0.25"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</row>
    <row r="663" spans="7:32" s="30" customFormat="1" ht="15.75" customHeight="1" x14ac:dyDescent="0.25"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</row>
    <row r="664" spans="7:32" s="30" customFormat="1" ht="15.75" customHeight="1" x14ac:dyDescent="0.25"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</row>
    <row r="665" spans="7:32" s="30" customFormat="1" ht="15.75" customHeight="1" x14ac:dyDescent="0.25"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</row>
    <row r="666" spans="7:32" s="30" customFormat="1" ht="15.75" customHeight="1" x14ac:dyDescent="0.25"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</row>
    <row r="667" spans="7:32" s="30" customFormat="1" ht="15.75" customHeight="1" x14ac:dyDescent="0.25"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</row>
    <row r="668" spans="7:32" s="30" customFormat="1" ht="15.75" customHeight="1" x14ac:dyDescent="0.25"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</row>
    <row r="669" spans="7:32" s="30" customFormat="1" ht="15.75" customHeight="1" x14ac:dyDescent="0.25"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</row>
    <row r="670" spans="7:32" s="30" customFormat="1" ht="15.75" customHeight="1" x14ac:dyDescent="0.25"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</row>
    <row r="671" spans="7:32" s="30" customFormat="1" ht="15.75" customHeight="1" x14ac:dyDescent="0.25"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</row>
    <row r="672" spans="7:32" s="30" customFormat="1" ht="15.75" customHeight="1" x14ac:dyDescent="0.25"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</row>
    <row r="673" spans="7:32" s="30" customFormat="1" ht="15.75" customHeight="1" x14ac:dyDescent="0.25"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</row>
    <row r="674" spans="7:32" s="30" customFormat="1" ht="15.75" customHeight="1" x14ac:dyDescent="0.25"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</row>
    <row r="675" spans="7:32" s="30" customFormat="1" ht="15.75" customHeight="1" x14ac:dyDescent="0.25"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</row>
    <row r="676" spans="7:32" s="30" customFormat="1" ht="15.75" customHeight="1" x14ac:dyDescent="0.25"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</row>
    <row r="677" spans="7:32" s="30" customFormat="1" ht="15.75" customHeight="1" x14ac:dyDescent="0.25"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</row>
    <row r="678" spans="7:32" s="30" customFormat="1" ht="15.75" customHeight="1" x14ac:dyDescent="0.25"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</row>
    <row r="679" spans="7:32" s="30" customFormat="1" ht="15.75" customHeight="1" x14ac:dyDescent="0.25"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</row>
    <row r="680" spans="7:32" s="30" customFormat="1" ht="15.75" customHeight="1" x14ac:dyDescent="0.25"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</row>
    <row r="681" spans="7:32" s="30" customFormat="1" ht="15.75" customHeight="1" x14ac:dyDescent="0.25"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</row>
    <row r="682" spans="7:32" s="30" customFormat="1" ht="15.75" customHeight="1" x14ac:dyDescent="0.25"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</row>
    <row r="683" spans="7:32" s="30" customFormat="1" ht="15.75" customHeight="1" x14ac:dyDescent="0.25"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</row>
    <row r="684" spans="7:32" s="30" customFormat="1" ht="15.75" customHeight="1" x14ac:dyDescent="0.25"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</row>
    <row r="685" spans="7:32" s="30" customFormat="1" ht="15.75" customHeight="1" x14ac:dyDescent="0.25"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</row>
    <row r="686" spans="7:32" s="30" customFormat="1" ht="15.75" customHeight="1" x14ac:dyDescent="0.25"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</row>
    <row r="687" spans="7:32" s="30" customFormat="1" ht="15.75" customHeight="1" x14ac:dyDescent="0.25"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</row>
    <row r="688" spans="7:32" s="30" customFormat="1" ht="15.75" customHeight="1" x14ac:dyDescent="0.25"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</row>
    <row r="689" spans="7:32" s="30" customFormat="1" ht="15.75" customHeight="1" x14ac:dyDescent="0.25"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</row>
    <row r="690" spans="7:32" s="30" customFormat="1" ht="15.75" customHeight="1" x14ac:dyDescent="0.25"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</row>
    <row r="691" spans="7:32" s="30" customFormat="1" ht="15.75" customHeight="1" x14ac:dyDescent="0.25"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</row>
    <row r="692" spans="7:32" s="30" customFormat="1" ht="15.75" customHeight="1" x14ac:dyDescent="0.25"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</row>
    <row r="693" spans="7:32" s="30" customFormat="1" ht="15.75" customHeight="1" x14ac:dyDescent="0.25"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</row>
    <row r="694" spans="7:32" s="30" customFormat="1" ht="15.75" customHeight="1" x14ac:dyDescent="0.25"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</row>
    <row r="695" spans="7:32" s="30" customFormat="1" ht="15.75" customHeight="1" x14ac:dyDescent="0.25"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 spans="7:32" s="30" customFormat="1" ht="15.75" customHeight="1" x14ac:dyDescent="0.25"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</row>
    <row r="697" spans="7:32" s="30" customFormat="1" ht="15.75" customHeight="1" x14ac:dyDescent="0.25"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</row>
    <row r="698" spans="7:32" s="30" customFormat="1" ht="15.75" customHeight="1" x14ac:dyDescent="0.25"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</row>
    <row r="699" spans="7:32" s="30" customFormat="1" ht="15.75" customHeight="1" x14ac:dyDescent="0.25"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</row>
    <row r="700" spans="7:32" s="30" customFormat="1" ht="15.75" customHeight="1" x14ac:dyDescent="0.25"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</row>
    <row r="701" spans="7:32" s="30" customFormat="1" ht="15.75" customHeight="1" x14ac:dyDescent="0.25"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</row>
    <row r="702" spans="7:32" s="30" customFormat="1" ht="15.75" customHeight="1" x14ac:dyDescent="0.25"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</row>
    <row r="703" spans="7:32" s="30" customFormat="1" ht="15.75" customHeight="1" x14ac:dyDescent="0.25"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</row>
    <row r="704" spans="7:32" s="30" customFormat="1" ht="15.75" customHeight="1" x14ac:dyDescent="0.25"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</row>
    <row r="705" spans="7:32" s="30" customFormat="1" ht="15.75" customHeight="1" x14ac:dyDescent="0.25"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</row>
    <row r="706" spans="7:32" s="30" customFormat="1" ht="15.75" customHeight="1" x14ac:dyDescent="0.25"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</row>
    <row r="707" spans="7:32" s="30" customFormat="1" ht="15.75" customHeight="1" x14ac:dyDescent="0.25"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</row>
    <row r="708" spans="7:32" s="30" customFormat="1" ht="15.75" customHeight="1" x14ac:dyDescent="0.25"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</row>
    <row r="709" spans="7:32" s="30" customFormat="1" ht="15.75" customHeight="1" x14ac:dyDescent="0.25"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</row>
    <row r="710" spans="7:32" s="30" customFormat="1" ht="15.75" customHeight="1" x14ac:dyDescent="0.25"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</row>
    <row r="711" spans="7:32" s="30" customFormat="1" ht="15.75" customHeight="1" x14ac:dyDescent="0.25"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</row>
    <row r="712" spans="7:32" s="30" customFormat="1" ht="15.75" customHeight="1" x14ac:dyDescent="0.25"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</row>
    <row r="713" spans="7:32" s="30" customFormat="1" ht="15.75" customHeight="1" x14ac:dyDescent="0.25"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</row>
    <row r="714" spans="7:32" s="30" customFormat="1" ht="15.75" customHeight="1" x14ac:dyDescent="0.25"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</row>
    <row r="715" spans="7:32" s="30" customFormat="1" ht="15.75" customHeight="1" x14ac:dyDescent="0.25"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 spans="7:32" s="30" customFormat="1" ht="15.75" customHeight="1" x14ac:dyDescent="0.25"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</row>
    <row r="717" spans="7:32" s="30" customFormat="1" ht="15.75" customHeight="1" x14ac:dyDescent="0.25"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7:32" s="30" customFormat="1" ht="15.75" customHeight="1" x14ac:dyDescent="0.25"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</row>
    <row r="719" spans="7:32" s="30" customFormat="1" ht="15.75" customHeight="1" x14ac:dyDescent="0.25"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</row>
    <row r="720" spans="7:32" s="30" customFormat="1" ht="15.75" customHeight="1" x14ac:dyDescent="0.25"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</row>
    <row r="721" spans="7:32" s="30" customFormat="1" ht="15.75" customHeight="1" x14ac:dyDescent="0.25"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</row>
    <row r="722" spans="7:32" s="30" customFormat="1" ht="15.75" customHeight="1" x14ac:dyDescent="0.25"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</row>
    <row r="723" spans="7:32" s="30" customFormat="1" ht="15.75" customHeight="1" x14ac:dyDescent="0.25"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</row>
    <row r="724" spans="7:32" s="30" customFormat="1" ht="15.75" customHeight="1" x14ac:dyDescent="0.25"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</row>
    <row r="725" spans="7:32" s="30" customFormat="1" ht="15.75" customHeight="1" x14ac:dyDescent="0.25"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</row>
    <row r="726" spans="7:32" s="30" customFormat="1" ht="15.75" customHeight="1" x14ac:dyDescent="0.25"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</row>
    <row r="727" spans="7:32" s="30" customFormat="1" ht="15.75" customHeight="1" x14ac:dyDescent="0.25"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</row>
    <row r="728" spans="7:32" s="30" customFormat="1" ht="15.75" customHeight="1" x14ac:dyDescent="0.25"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</row>
    <row r="729" spans="7:32" s="30" customFormat="1" ht="15.75" customHeight="1" x14ac:dyDescent="0.25"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</row>
    <row r="730" spans="7:32" s="30" customFormat="1" ht="15.75" customHeight="1" x14ac:dyDescent="0.25"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</row>
    <row r="731" spans="7:32" s="30" customFormat="1" ht="15.75" customHeight="1" x14ac:dyDescent="0.25"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</row>
    <row r="732" spans="7:32" s="30" customFormat="1" ht="15.75" customHeight="1" x14ac:dyDescent="0.25"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</row>
    <row r="733" spans="7:32" s="30" customFormat="1" ht="15.75" customHeight="1" x14ac:dyDescent="0.25"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</row>
    <row r="734" spans="7:32" s="30" customFormat="1" ht="15.75" customHeight="1" x14ac:dyDescent="0.25"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</row>
    <row r="735" spans="7:32" s="30" customFormat="1" ht="15.75" customHeight="1" x14ac:dyDescent="0.25"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</row>
    <row r="736" spans="7:32" s="30" customFormat="1" ht="15.75" customHeight="1" x14ac:dyDescent="0.25"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</row>
    <row r="737" spans="7:32" s="30" customFormat="1" ht="15.75" customHeight="1" x14ac:dyDescent="0.25"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</row>
    <row r="738" spans="7:32" s="30" customFormat="1" ht="15.75" customHeight="1" x14ac:dyDescent="0.25"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</row>
    <row r="739" spans="7:32" s="30" customFormat="1" ht="15.75" customHeight="1" x14ac:dyDescent="0.25"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</row>
    <row r="740" spans="7:32" s="30" customFormat="1" ht="15.75" customHeight="1" x14ac:dyDescent="0.25"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</row>
    <row r="741" spans="7:32" s="30" customFormat="1" ht="15.75" customHeight="1" x14ac:dyDescent="0.25"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</row>
    <row r="742" spans="7:32" s="30" customFormat="1" ht="15.75" customHeight="1" x14ac:dyDescent="0.25"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</row>
    <row r="743" spans="7:32" s="30" customFormat="1" ht="15.75" customHeight="1" x14ac:dyDescent="0.25"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</row>
    <row r="744" spans="7:32" s="30" customFormat="1" ht="15.75" customHeight="1" x14ac:dyDescent="0.25"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</row>
    <row r="745" spans="7:32" s="30" customFormat="1" ht="15.75" customHeight="1" x14ac:dyDescent="0.25"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</row>
    <row r="746" spans="7:32" s="30" customFormat="1" ht="15.75" customHeight="1" x14ac:dyDescent="0.25"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</row>
    <row r="747" spans="7:32" s="30" customFormat="1" ht="15.75" customHeight="1" x14ac:dyDescent="0.25"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</row>
    <row r="748" spans="7:32" s="30" customFormat="1" ht="15.75" customHeight="1" x14ac:dyDescent="0.25"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</row>
    <row r="749" spans="7:32" s="30" customFormat="1" ht="15.75" customHeight="1" x14ac:dyDescent="0.25"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</row>
    <row r="750" spans="7:32" s="30" customFormat="1" ht="15.75" customHeight="1" x14ac:dyDescent="0.25"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</row>
    <row r="751" spans="7:32" s="30" customFormat="1" ht="15.75" customHeight="1" x14ac:dyDescent="0.25"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</row>
    <row r="752" spans="7:32" s="30" customFormat="1" ht="15.75" customHeight="1" x14ac:dyDescent="0.25"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</row>
    <row r="753" spans="7:32" s="30" customFormat="1" ht="15.75" customHeight="1" x14ac:dyDescent="0.25"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</row>
    <row r="754" spans="7:32" s="30" customFormat="1" ht="15.75" customHeight="1" x14ac:dyDescent="0.25"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</row>
    <row r="755" spans="7:32" s="30" customFormat="1" ht="15.75" customHeight="1" x14ac:dyDescent="0.25"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</row>
    <row r="756" spans="7:32" s="30" customFormat="1" ht="15.75" customHeight="1" x14ac:dyDescent="0.25"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</row>
    <row r="757" spans="7:32" s="30" customFormat="1" ht="15.75" customHeight="1" x14ac:dyDescent="0.25"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</row>
    <row r="758" spans="7:32" s="30" customFormat="1" ht="15.75" customHeight="1" x14ac:dyDescent="0.25"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</row>
    <row r="759" spans="7:32" s="30" customFormat="1" ht="15.75" customHeight="1" x14ac:dyDescent="0.25"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</row>
    <row r="760" spans="7:32" s="30" customFormat="1" ht="15.75" customHeight="1" x14ac:dyDescent="0.25"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</row>
    <row r="761" spans="7:32" s="30" customFormat="1" ht="15.75" customHeight="1" x14ac:dyDescent="0.25"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</row>
    <row r="762" spans="7:32" s="30" customFormat="1" ht="15.75" customHeight="1" x14ac:dyDescent="0.25"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</row>
    <row r="763" spans="7:32" s="30" customFormat="1" ht="15.75" customHeight="1" x14ac:dyDescent="0.25"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</row>
    <row r="764" spans="7:32" s="30" customFormat="1" ht="15.75" customHeight="1" x14ac:dyDescent="0.25"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</row>
    <row r="765" spans="7:32" s="30" customFormat="1" ht="15.75" customHeight="1" x14ac:dyDescent="0.25"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</row>
    <row r="766" spans="7:32" s="30" customFormat="1" ht="15.75" customHeight="1" x14ac:dyDescent="0.25"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</row>
    <row r="767" spans="7:32" s="30" customFormat="1" ht="15.75" customHeight="1" x14ac:dyDescent="0.25"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</row>
    <row r="768" spans="7:32" s="30" customFormat="1" ht="15.75" customHeight="1" x14ac:dyDescent="0.25"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</row>
    <row r="769" spans="7:32" s="30" customFormat="1" ht="15.75" customHeight="1" x14ac:dyDescent="0.25"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</row>
    <row r="770" spans="7:32" s="30" customFormat="1" ht="15.75" customHeight="1" x14ac:dyDescent="0.25"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</row>
    <row r="771" spans="7:32" s="30" customFormat="1" ht="15.75" customHeight="1" x14ac:dyDescent="0.25"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</row>
    <row r="772" spans="7:32" s="30" customFormat="1" ht="15.75" customHeight="1" x14ac:dyDescent="0.25"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</row>
    <row r="773" spans="7:32" s="30" customFormat="1" ht="15.75" customHeight="1" x14ac:dyDescent="0.25"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</row>
    <row r="774" spans="7:32" s="30" customFormat="1" ht="15.75" customHeight="1" x14ac:dyDescent="0.25"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</row>
    <row r="775" spans="7:32" s="30" customFormat="1" ht="15.75" customHeight="1" x14ac:dyDescent="0.25"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</row>
    <row r="776" spans="7:32" s="30" customFormat="1" ht="15.75" customHeight="1" x14ac:dyDescent="0.25"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</row>
    <row r="777" spans="7:32" s="30" customFormat="1" ht="15.75" customHeight="1" x14ac:dyDescent="0.25"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</row>
    <row r="778" spans="7:32" s="30" customFormat="1" ht="15.75" customHeight="1" x14ac:dyDescent="0.25"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</row>
    <row r="779" spans="7:32" s="30" customFormat="1" ht="15.75" customHeight="1" x14ac:dyDescent="0.25"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</row>
    <row r="780" spans="7:32" s="30" customFormat="1" ht="15.75" customHeight="1" x14ac:dyDescent="0.25"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</row>
    <row r="781" spans="7:32" s="30" customFormat="1" ht="15.75" customHeight="1" x14ac:dyDescent="0.25"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</row>
    <row r="782" spans="7:32" s="30" customFormat="1" ht="15.75" customHeight="1" x14ac:dyDescent="0.25"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</row>
    <row r="783" spans="7:32" s="30" customFormat="1" ht="15.75" customHeight="1" x14ac:dyDescent="0.25"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</row>
    <row r="784" spans="7:32" s="30" customFormat="1" ht="15.75" customHeight="1" x14ac:dyDescent="0.25"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</row>
    <row r="785" spans="7:32" s="30" customFormat="1" ht="15.75" customHeight="1" x14ac:dyDescent="0.25"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</row>
    <row r="786" spans="7:32" s="30" customFormat="1" ht="15.75" customHeight="1" x14ac:dyDescent="0.25"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</row>
    <row r="787" spans="7:32" s="30" customFormat="1" ht="15.75" customHeight="1" x14ac:dyDescent="0.25"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</row>
    <row r="788" spans="7:32" s="30" customFormat="1" ht="15.75" customHeight="1" x14ac:dyDescent="0.25"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</row>
    <row r="789" spans="7:32" s="30" customFormat="1" ht="15.75" customHeight="1" x14ac:dyDescent="0.25"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</row>
    <row r="790" spans="7:32" s="30" customFormat="1" ht="15.75" customHeight="1" x14ac:dyDescent="0.25"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</row>
    <row r="791" spans="7:32" s="30" customFormat="1" ht="15.75" customHeight="1" x14ac:dyDescent="0.25"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</row>
    <row r="792" spans="7:32" s="30" customFormat="1" ht="15.75" customHeight="1" x14ac:dyDescent="0.25"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</row>
    <row r="793" spans="7:32" s="30" customFormat="1" ht="15.75" customHeight="1" x14ac:dyDescent="0.25"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</row>
    <row r="794" spans="7:32" s="30" customFormat="1" ht="15.75" customHeight="1" x14ac:dyDescent="0.25"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</row>
    <row r="795" spans="7:32" s="30" customFormat="1" ht="15.75" customHeight="1" x14ac:dyDescent="0.25"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</row>
    <row r="796" spans="7:32" s="30" customFormat="1" ht="15.75" customHeight="1" x14ac:dyDescent="0.25"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</row>
    <row r="797" spans="7:32" s="30" customFormat="1" ht="15.75" customHeight="1" x14ac:dyDescent="0.25"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</row>
    <row r="798" spans="7:32" s="30" customFormat="1" ht="15.75" customHeight="1" x14ac:dyDescent="0.25"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</row>
    <row r="799" spans="7:32" s="30" customFormat="1" ht="15.75" customHeight="1" x14ac:dyDescent="0.25"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</row>
    <row r="800" spans="7:32" s="30" customFormat="1" ht="15.75" customHeight="1" x14ac:dyDescent="0.25"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</row>
    <row r="801" spans="7:32" s="30" customFormat="1" ht="15.75" customHeight="1" x14ac:dyDescent="0.25"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</row>
    <row r="802" spans="7:32" s="30" customFormat="1" ht="15.75" customHeight="1" x14ac:dyDescent="0.25"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</row>
    <row r="803" spans="7:32" s="30" customFormat="1" ht="15.75" customHeight="1" x14ac:dyDescent="0.25"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</row>
    <row r="804" spans="7:32" s="30" customFormat="1" ht="15.75" customHeight="1" x14ac:dyDescent="0.25"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</row>
    <row r="805" spans="7:32" s="30" customFormat="1" ht="15.75" customHeight="1" x14ac:dyDescent="0.25"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</row>
    <row r="806" spans="7:32" s="30" customFormat="1" ht="15.75" customHeight="1" x14ac:dyDescent="0.25"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</row>
    <row r="807" spans="7:32" s="30" customFormat="1" ht="15.75" customHeight="1" x14ac:dyDescent="0.25"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</row>
    <row r="808" spans="7:32" s="30" customFormat="1" ht="15.75" customHeight="1" x14ac:dyDescent="0.25"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</row>
    <row r="809" spans="7:32" s="30" customFormat="1" ht="15.75" customHeight="1" x14ac:dyDescent="0.25"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</row>
    <row r="810" spans="7:32" s="30" customFormat="1" ht="15.75" customHeight="1" x14ac:dyDescent="0.25"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</row>
    <row r="811" spans="7:32" s="30" customFormat="1" ht="15.75" customHeight="1" x14ac:dyDescent="0.25"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</row>
    <row r="812" spans="7:32" s="30" customFormat="1" ht="15.75" customHeight="1" x14ac:dyDescent="0.25"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</row>
    <row r="813" spans="7:32" s="30" customFormat="1" ht="15.75" customHeight="1" x14ac:dyDescent="0.25"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</row>
    <row r="814" spans="7:32" s="30" customFormat="1" ht="15.75" customHeight="1" x14ac:dyDescent="0.25"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</row>
    <row r="815" spans="7:32" s="30" customFormat="1" ht="15.75" customHeight="1" x14ac:dyDescent="0.25"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</row>
    <row r="816" spans="7:32" s="30" customFormat="1" ht="15.75" customHeight="1" x14ac:dyDescent="0.25"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</row>
    <row r="817" spans="7:32" s="30" customFormat="1" ht="15.75" customHeight="1" x14ac:dyDescent="0.25"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</row>
    <row r="818" spans="7:32" s="30" customFormat="1" ht="15.75" customHeight="1" x14ac:dyDescent="0.25"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</row>
    <row r="819" spans="7:32" s="30" customFormat="1" ht="15.75" customHeight="1" x14ac:dyDescent="0.25"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</row>
    <row r="820" spans="7:32" s="30" customFormat="1" ht="15.75" customHeight="1" x14ac:dyDescent="0.25"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</row>
    <row r="821" spans="7:32" s="30" customFormat="1" ht="15.75" customHeight="1" x14ac:dyDescent="0.25"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</row>
    <row r="822" spans="7:32" s="30" customFormat="1" ht="15.75" customHeight="1" x14ac:dyDescent="0.25"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</row>
    <row r="823" spans="7:32" s="30" customFormat="1" ht="15.75" customHeight="1" x14ac:dyDescent="0.25"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</row>
    <row r="824" spans="7:32" s="30" customFormat="1" ht="15.75" customHeight="1" x14ac:dyDescent="0.25"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</row>
    <row r="825" spans="7:32" s="30" customFormat="1" ht="15.75" customHeight="1" x14ac:dyDescent="0.25"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</row>
    <row r="826" spans="7:32" s="30" customFormat="1" ht="15.75" customHeight="1" x14ac:dyDescent="0.25"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</row>
    <row r="827" spans="7:32" s="30" customFormat="1" ht="15.75" customHeight="1" x14ac:dyDescent="0.25"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</row>
    <row r="828" spans="7:32" s="30" customFormat="1" ht="15.75" customHeight="1" x14ac:dyDescent="0.25"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</row>
    <row r="829" spans="7:32" s="30" customFormat="1" ht="15.75" customHeight="1" x14ac:dyDescent="0.25"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</row>
    <row r="830" spans="7:32" s="30" customFormat="1" ht="15.75" customHeight="1" x14ac:dyDescent="0.25"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</row>
    <row r="831" spans="7:32" s="30" customFormat="1" ht="15.75" customHeight="1" x14ac:dyDescent="0.25"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</row>
    <row r="832" spans="7:32" s="30" customFormat="1" ht="15.75" customHeight="1" x14ac:dyDescent="0.25"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</row>
    <row r="833" spans="7:32" s="30" customFormat="1" ht="15.75" customHeight="1" x14ac:dyDescent="0.25"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</row>
    <row r="834" spans="7:32" s="30" customFormat="1" ht="15.75" customHeight="1" x14ac:dyDescent="0.25"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</row>
    <row r="835" spans="7:32" s="30" customFormat="1" ht="15.75" customHeight="1" x14ac:dyDescent="0.25"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</row>
    <row r="836" spans="7:32" s="30" customFormat="1" ht="15.75" customHeight="1" x14ac:dyDescent="0.25"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</row>
    <row r="837" spans="7:32" s="30" customFormat="1" ht="15.75" customHeight="1" x14ac:dyDescent="0.25"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</row>
    <row r="838" spans="7:32" s="30" customFormat="1" ht="15.75" customHeight="1" x14ac:dyDescent="0.25"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</row>
    <row r="839" spans="7:32" s="30" customFormat="1" ht="15.75" customHeight="1" x14ac:dyDescent="0.25"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</row>
    <row r="840" spans="7:32" s="30" customFormat="1" ht="15.75" customHeight="1" x14ac:dyDescent="0.25"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</row>
    <row r="841" spans="7:32" s="30" customFormat="1" ht="15.75" customHeight="1" x14ac:dyDescent="0.25"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</row>
    <row r="842" spans="7:32" s="30" customFormat="1" ht="15.75" customHeight="1" x14ac:dyDescent="0.25"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</row>
    <row r="843" spans="7:32" s="30" customFormat="1" ht="15.75" customHeight="1" x14ac:dyDescent="0.25"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</row>
    <row r="844" spans="7:32" s="30" customFormat="1" ht="15.75" customHeight="1" x14ac:dyDescent="0.25"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</row>
    <row r="845" spans="7:32" s="30" customFormat="1" ht="15.75" customHeight="1" x14ac:dyDescent="0.25"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</row>
    <row r="846" spans="7:32" s="30" customFormat="1" ht="15.75" customHeight="1" x14ac:dyDescent="0.25"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</row>
    <row r="847" spans="7:32" s="30" customFormat="1" ht="15.75" customHeight="1" x14ac:dyDescent="0.25"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</row>
    <row r="848" spans="7:32" s="30" customFormat="1" ht="15.75" customHeight="1" x14ac:dyDescent="0.25"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</row>
    <row r="849" spans="7:32" s="30" customFormat="1" ht="15.75" customHeight="1" x14ac:dyDescent="0.25"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</row>
    <row r="850" spans="7:32" s="30" customFormat="1" ht="15.75" customHeight="1" x14ac:dyDescent="0.25"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</row>
    <row r="851" spans="7:32" s="30" customFormat="1" ht="15.75" customHeight="1" x14ac:dyDescent="0.25"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</row>
    <row r="852" spans="7:32" s="30" customFormat="1" ht="15.75" customHeight="1" x14ac:dyDescent="0.25"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</row>
    <row r="853" spans="7:32" s="30" customFormat="1" ht="15.75" customHeight="1" x14ac:dyDescent="0.25"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</row>
    <row r="854" spans="7:32" s="30" customFormat="1" ht="15.75" customHeight="1" x14ac:dyDescent="0.25"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spans="7:32" s="30" customFormat="1" ht="15.75" customHeight="1" x14ac:dyDescent="0.25"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</row>
    <row r="856" spans="7:32" s="30" customFormat="1" ht="15.75" customHeight="1" x14ac:dyDescent="0.25"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</row>
    <row r="857" spans="7:32" s="30" customFormat="1" ht="15.75" customHeight="1" x14ac:dyDescent="0.25"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spans="7:32" s="30" customFormat="1" ht="15.75" customHeight="1" x14ac:dyDescent="0.25"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</row>
    <row r="859" spans="7:32" s="30" customFormat="1" ht="15.75" customHeight="1" x14ac:dyDescent="0.25"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</row>
    <row r="860" spans="7:32" s="30" customFormat="1" ht="15.75" customHeight="1" x14ac:dyDescent="0.25"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</row>
    <row r="861" spans="7:32" s="30" customFormat="1" ht="15.75" customHeight="1" x14ac:dyDescent="0.25"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</row>
    <row r="862" spans="7:32" s="30" customFormat="1" ht="15.75" customHeight="1" x14ac:dyDescent="0.25"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</row>
    <row r="863" spans="7:32" s="30" customFormat="1" ht="15.75" customHeight="1" x14ac:dyDescent="0.25"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</row>
    <row r="864" spans="7:32" s="30" customFormat="1" ht="15.75" customHeight="1" x14ac:dyDescent="0.25"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</row>
    <row r="865" spans="7:32" s="30" customFormat="1" ht="15.75" customHeight="1" x14ac:dyDescent="0.25"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</row>
    <row r="866" spans="7:32" s="30" customFormat="1" ht="15.75" customHeight="1" x14ac:dyDescent="0.25"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</row>
    <row r="867" spans="7:32" s="30" customFormat="1" ht="15.75" customHeight="1" x14ac:dyDescent="0.25"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</row>
    <row r="868" spans="7:32" s="30" customFormat="1" ht="15.75" customHeight="1" x14ac:dyDescent="0.25"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</row>
    <row r="869" spans="7:32" s="30" customFormat="1" ht="15.75" customHeight="1" x14ac:dyDescent="0.25"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</row>
    <row r="870" spans="7:32" s="30" customFormat="1" ht="15.75" customHeight="1" x14ac:dyDescent="0.25"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</row>
    <row r="871" spans="7:32" s="30" customFormat="1" ht="15.75" customHeight="1" x14ac:dyDescent="0.25"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</row>
    <row r="872" spans="7:32" s="30" customFormat="1" ht="15.75" customHeight="1" x14ac:dyDescent="0.25"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</row>
    <row r="873" spans="7:32" s="30" customFormat="1" ht="15.75" customHeight="1" x14ac:dyDescent="0.25"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</row>
    <row r="874" spans="7:32" s="30" customFormat="1" ht="15.75" customHeight="1" x14ac:dyDescent="0.25"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</row>
    <row r="875" spans="7:32" s="30" customFormat="1" ht="15.75" customHeight="1" x14ac:dyDescent="0.25"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</row>
    <row r="876" spans="7:32" s="30" customFormat="1" ht="15.75" customHeight="1" x14ac:dyDescent="0.25"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</row>
    <row r="877" spans="7:32" s="30" customFormat="1" ht="15.75" customHeight="1" x14ac:dyDescent="0.25"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</row>
    <row r="878" spans="7:32" s="30" customFormat="1" ht="15.75" customHeight="1" x14ac:dyDescent="0.25"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</row>
    <row r="879" spans="7:32" s="30" customFormat="1" ht="15.75" customHeight="1" x14ac:dyDescent="0.25"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</row>
    <row r="880" spans="7:32" s="30" customFormat="1" ht="15.75" customHeight="1" x14ac:dyDescent="0.25"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</row>
    <row r="881" spans="7:32" s="30" customFormat="1" ht="15.75" customHeight="1" x14ac:dyDescent="0.25"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</row>
    <row r="882" spans="7:32" s="30" customFormat="1" ht="15.75" customHeight="1" x14ac:dyDescent="0.25"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</row>
    <row r="883" spans="7:32" s="30" customFormat="1" ht="15.75" customHeight="1" x14ac:dyDescent="0.25"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</row>
    <row r="884" spans="7:32" s="30" customFormat="1" ht="15.75" customHeight="1" x14ac:dyDescent="0.25"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</row>
    <row r="885" spans="7:32" s="30" customFormat="1" ht="15.75" customHeight="1" x14ac:dyDescent="0.25"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</row>
    <row r="886" spans="7:32" s="30" customFormat="1" ht="15.75" customHeight="1" x14ac:dyDescent="0.25"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</row>
    <row r="887" spans="7:32" s="30" customFormat="1" ht="15.75" customHeight="1" x14ac:dyDescent="0.25"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</row>
    <row r="888" spans="7:32" s="30" customFormat="1" ht="15.75" customHeight="1" x14ac:dyDescent="0.25"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</row>
    <row r="889" spans="7:32" s="30" customFormat="1" ht="15.75" customHeight="1" x14ac:dyDescent="0.25"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</row>
    <row r="890" spans="7:32" s="30" customFormat="1" ht="15.75" customHeight="1" x14ac:dyDescent="0.25"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</row>
    <row r="891" spans="7:32" s="30" customFormat="1" ht="15.75" customHeight="1" x14ac:dyDescent="0.25"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</row>
    <row r="892" spans="7:32" s="30" customFormat="1" ht="15.75" customHeight="1" x14ac:dyDescent="0.25"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</row>
    <row r="893" spans="7:32" s="30" customFormat="1" ht="15.75" customHeight="1" x14ac:dyDescent="0.25"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</row>
    <row r="894" spans="7:32" s="30" customFormat="1" ht="15.75" customHeight="1" x14ac:dyDescent="0.25"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</row>
    <row r="895" spans="7:32" s="30" customFormat="1" ht="15.75" customHeight="1" x14ac:dyDescent="0.25"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</row>
    <row r="896" spans="7:32" s="30" customFormat="1" ht="15.75" customHeight="1" x14ac:dyDescent="0.25"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</row>
    <row r="897" spans="7:32" s="30" customFormat="1" ht="15.75" customHeight="1" x14ac:dyDescent="0.25"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</row>
    <row r="898" spans="7:32" s="30" customFormat="1" ht="15.75" customHeight="1" x14ac:dyDescent="0.25"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</row>
    <row r="899" spans="7:32" s="30" customFormat="1" ht="15.75" customHeight="1" x14ac:dyDescent="0.25"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</row>
    <row r="900" spans="7:32" s="30" customFormat="1" ht="15.75" customHeight="1" x14ac:dyDescent="0.25"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</row>
    <row r="901" spans="7:32" s="30" customFormat="1" ht="15.75" customHeight="1" x14ac:dyDescent="0.25"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</row>
    <row r="902" spans="7:32" s="30" customFormat="1" ht="15.75" customHeight="1" x14ac:dyDescent="0.25"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</row>
    <row r="903" spans="7:32" s="30" customFormat="1" ht="15.75" customHeight="1" x14ac:dyDescent="0.25"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</row>
    <row r="904" spans="7:32" s="30" customFormat="1" ht="15.75" customHeight="1" x14ac:dyDescent="0.25"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</row>
    <row r="905" spans="7:32" s="30" customFormat="1" ht="15.75" customHeight="1" x14ac:dyDescent="0.25"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</row>
    <row r="906" spans="7:32" s="30" customFormat="1" ht="15.75" customHeight="1" x14ac:dyDescent="0.25"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</row>
    <row r="907" spans="7:32" s="30" customFormat="1" ht="15.75" customHeight="1" x14ac:dyDescent="0.25"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</row>
    <row r="908" spans="7:32" s="30" customFormat="1" ht="15.75" customHeight="1" x14ac:dyDescent="0.25"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</row>
    <row r="909" spans="7:32" s="30" customFormat="1" ht="15.75" customHeight="1" x14ac:dyDescent="0.25"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</row>
    <row r="910" spans="7:32" s="30" customFormat="1" ht="15.75" customHeight="1" x14ac:dyDescent="0.25"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</row>
    <row r="911" spans="7:32" s="30" customFormat="1" ht="15.75" customHeight="1" x14ac:dyDescent="0.25"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</row>
    <row r="912" spans="7:32" s="30" customFormat="1" ht="15.75" customHeight="1" x14ac:dyDescent="0.25"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</row>
    <row r="913" spans="7:32" s="30" customFormat="1" ht="15.75" customHeight="1" x14ac:dyDescent="0.25"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</row>
    <row r="914" spans="7:32" s="30" customFormat="1" ht="15.75" customHeight="1" x14ac:dyDescent="0.25"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</row>
    <row r="915" spans="7:32" s="30" customFormat="1" ht="15.75" customHeight="1" x14ac:dyDescent="0.25"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</row>
    <row r="916" spans="7:32" s="30" customFormat="1" ht="15.75" customHeight="1" x14ac:dyDescent="0.25"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</row>
    <row r="917" spans="7:32" s="30" customFormat="1" ht="15.75" customHeight="1" x14ac:dyDescent="0.25"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</row>
    <row r="918" spans="7:32" s="30" customFormat="1" ht="15.75" customHeight="1" x14ac:dyDescent="0.25"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</row>
    <row r="919" spans="7:32" s="30" customFormat="1" ht="15.75" customHeight="1" x14ac:dyDescent="0.25"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</row>
    <row r="920" spans="7:32" s="30" customFormat="1" ht="15.75" customHeight="1" x14ac:dyDescent="0.25"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</row>
    <row r="921" spans="7:32" s="30" customFormat="1" ht="15.75" customHeight="1" x14ac:dyDescent="0.25"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</row>
    <row r="922" spans="7:32" s="30" customFormat="1" ht="15.75" customHeight="1" x14ac:dyDescent="0.25"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</row>
    <row r="923" spans="7:32" s="30" customFormat="1" ht="15.75" customHeight="1" x14ac:dyDescent="0.25"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</row>
    <row r="924" spans="7:32" s="30" customFormat="1" ht="15.75" customHeight="1" x14ac:dyDescent="0.25"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</row>
    <row r="925" spans="7:32" s="30" customFormat="1" ht="15.75" customHeight="1" x14ac:dyDescent="0.25"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</row>
    <row r="926" spans="7:32" s="30" customFormat="1" ht="15.75" customHeight="1" x14ac:dyDescent="0.25"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</row>
    <row r="927" spans="7:32" s="30" customFormat="1" ht="15.75" customHeight="1" x14ac:dyDescent="0.25"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</row>
    <row r="928" spans="7:32" s="30" customFormat="1" ht="15.75" customHeight="1" x14ac:dyDescent="0.25"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</row>
    <row r="929" spans="7:32" s="30" customFormat="1" ht="15.75" customHeight="1" x14ac:dyDescent="0.25"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</row>
    <row r="930" spans="7:32" s="30" customFormat="1" ht="15.75" customHeight="1" x14ac:dyDescent="0.25"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</row>
    <row r="931" spans="7:32" s="30" customFormat="1" ht="15.75" customHeight="1" x14ac:dyDescent="0.25"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</row>
    <row r="932" spans="7:32" s="30" customFormat="1" ht="15.75" customHeight="1" x14ac:dyDescent="0.25"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</row>
    <row r="933" spans="7:32" s="30" customFormat="1" ht="15.75" customHeight="1" x14ac:dyDescent="0.25"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</row>
    <row r="934" spans="7:32" s="30" customFormat="1" ht="15.75" customHeight="1" x14ac:dyDescent="0.25"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</row>
    <row r="935" spans="7:32" s="30" customFormat="1" ht="15.75" customHeight="1" x14ac:dyDescent="0.25"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</row>
    <row r="936" spans="7:32" s="30" customFormat="1" ht="15.75" customHeight="1" x14ac:dyDescent="0.25"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</row>
    <row r="937" spans="7:32" s="30" customFormat="1" ht="15.75" customHeight="1" x14ac:dyDescent="0.25"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</row>
    <row r="938" spans="7:32" s="30" customFormat="1" ht="15.75" customHeight="1" x14ac:dyDescent="0.25"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</row>
    <row r="939" spans="7:32" s="30" customFormat="1" ht="15.75" customHeight="1" x14ac:dyDescent="0.25"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</row>
    <row r="940" spans="7:32" s="30" customFormat="1" ht="15.75" customHeight="1" x14ac:dyDescent="0.25"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</row>
    <row r="941" spans="7:32" s="30" customFormat="1" ht="15.75" customHeight="1" x14ac:dyDescent="0.25"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</row>
    <row r="942" spans="7:32" s="30" customFormat="1" ht="15.75" customHeight="1" x14ac:dyDescent="0.25"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</row>
    <row r="943" spans="7:32" s="30" customFormat="1" ht="15.75" customHeight="1" x14ac:dyDescent="0.25"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</row>
    <row r="944" spans="7:32" s="30" customFormat="1" ht="15.75" customHeight="1" x14ac:dyDescent="0.25"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</row>
    <row r="945" spans="7:32" s="30" customFormat="1" ht="15.75" customHeight="1" x14ac:dyDescent="0.25"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</row>
    <row r="946" spans="7:32" s="30" customFormat="1" ht="15.75" customHeight="1" x14ac:dyDescent="0.25"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</row>
    <row r="947" spans="7:32" s="30" customFormat="1" ht="15.75" customHeight="1" x14ac:dyDescent="0.25"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</row>
    <row r="948" spans="7:32" s="30" customFormat="1" ht="15.75" customHeight="1" x14ac:dyDescent="0.25"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</row>
    <row r="949" spans="7:32" s="30" customFormat="1" ht="15.75" customHeight="1" x14ac:dyDescent="0.25"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</row>
    <row r="950" spans="7:32" s="30" customFormat="1" ht="15.75" customHeight="1" x14ac:dyDescent="0.25"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</row>
    <row r="951" spans="7:32" s="30" customFormat="1" ht="15.75" customHeight="1" x14ac:dyDescent="0.25"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</row>
    <row r="952" spans="7:32" s="30" customFormat="1" ht="15.75" customHeight="1" x14ac:dyDescent="0.25"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 spans="7:32" s="30" customFormat="1" ht="15.75" customHeight="1" x14ac:dyDescent="0.25"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 spans="7:32" s="30" customFormat="1" ht="15.75" customHeight="1" x14ac:dyDescent="0.25"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</row>
    <row r="955" spans="7:32" s="30" customFormat="1" ht="15.75" customHeight="1" x14ac:dyDescent="0.25"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</row>
    <row r="956" spans="7:32" s="30" customFormat="1" ht="15.75" customHeight="1" x14ac:dyDescent="0.25"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</row>
    <row r="957" spans="7:32" s="30" customFormat="1" ht="15.75" customHeight="1" x14ac:dyDescent="0.25"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</row>
    <row r="958" spans="7:32" s="30" customFormat="1" ht="15.75" customHeight="1" x14ac:dyDescent="0.25"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</row>
    <row r="959" spans="7:32" s="30" customFormat="1" ht="15.75" customHeight="1" x14ac:dyDescent="0.25"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 spans="7:32" s="30" customFormat="1" ht="15.75" customHeight="1" x14ac:dyDescent="0.25"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</row>
    <row r="961" spans="7:32" s="30" customFormat="1" ht="15.75" customHeight="1" x14ac:dyDescent="0.25"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</row>
    <row r="962" spans="7:32" s="30" customFormat="1" ht="15.75" customHeight="1" x14ac:dyDescent="0.25"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 spans="7:32" s="30" customFormat="1" ht="15.75" customHeight="1" x14ac:dyDescent="0.25"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</row>
    <row r="964" spans="7:32" s="30" customFormat="1" ht="15.75" customHeight="1" x14ac:dyDescent="0.25"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</row>
    <row r="965" spans="7:32" s="30" customFormat="1" ht="15.75" customHeight="1" x14ac:dyDescent="0.25"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</row>
    <row r="966" spans="7:32" s="30" customFormat="1" ht="15.75" customHeight="1" x14ac:dyDescent="0.25"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</row>
    <row r="967" spans="7:32" s="30" customFormat="1" ht="15.75" customHeight="1" x14ac:dyDescent="0.25"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</row>
    <row r="968" spans="7:32" s="30" customFormat="1" ht="15.75" customHeight="1" x14ac:dyDescent="0.25"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 spans="7:32" s="30" customFormat="1" ht="15.75" customHeight="1" x14ac:dyDescent="0.25"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</row>
    <row r="970" spans="7:32" s="30" customFormat="1" ht="15.75" customHeight="1" x14ac:dyDescent="0.25"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</row>
    <row r="971" spans="7:32" s="30" customFormat="1" ht="15.75" customHeight="1" x14ac:dyDescent="0.25"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</row>
    <row r="972" spans="7:32" s="30" customFormat="1" ht="15.75" customHeight="1" x14ac:dyDescent="0.25"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</row>
    <row r="973" spans="7:32" s="30" customFormat="1" ht="15.75" customHeight="1" x14ac:dyDescent="0.25"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 spans="7:32" s="30" customFormat="1" ht="15.75" customHeight="1" x14ac:dyDescent="0.25"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</row>
    <row r="975" spans="7:32" s="30" customFormat="1" ht="15.75" customHeight="1" x14ac:dyDescent="0.25"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</row>
    <row r="976" spans="7:32" s="30" customFormat="1" ht="15.75" customHeight="1" x14ac:dyDescent="0.25"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</row>
    <row r="977" spans="7:32" s="30" customFormat="1" ht="15.75" customHeight="1" x14ac:dyDescent="0.25"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</row>
    <row r="978" spans="7:32" s="30" customFormat="1" ht="15.75" customHeight="1" x14ac:dyDescent="0.25"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 spans="7:32" s="30" customFormat="1" ht="15.75" customHeight="1" x14ac:dyDescent="0.25"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</row>
    <row r="980" spans="7:32" s="30" customFormat="1" ht="15.75" customHeight="1" x14ac:dyDescent="0.25"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</row>
    <row r="981" spans="7:32" s="30" customFormat="1" ht="15.75" customHeight="1" x14ac:dyDescent="0.25"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</row>
    <row r="982" spans="7:32" s="30" customFormat="1" ht="15.75" customHeight="1" x14ac:dyDescent="0.25"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</row>
    <row r="983" spans="7:32" s="30" customFormat="1" ht="15.75" customHeight="1" x14ac:dyDescent="0.25"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</row>
    <row r="984" spans="7:32" s="30" customFormat="1" ht="15.75" customHeight="1" x14ac:dyDescent="0.25"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 spans="7:32" s="30" customFormat="1" ht="15.75" customHeight="1" x14ac:dyDescent="0.25"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</row>
    <row r="986" spans="7:32" s="30" customFormat="1" ht="15.75" customHeight="1" x14ac:dyDescent="0.25"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</row>
    <row r="987" spans="7:32" s="30" customFormat="1" ht="15.75" customHeight="1" x14ac:dyDescent="0.25"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</row>
    <row r="988" spans="7:32" s="30" customFormat="1" ht="15.75" customHeight="1" x14ac:dyDescent="0.25"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</row>
    <row r="989" spans="7:32" s="30" customFormat="1" ht="15.75" customHeight="1" x14ac:dyDescent="0.25"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 spans="7:32" s="30" customFormat="1" ht="15.75" customHeight="1" x14ac:dyDescent="0.25"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</row>
    <row r="991" spans="7:32" s="30" customFormat="1" ht="15.75" customHeight="1" x14ac:dyDescent="0.25"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</row>
    <row r="992" spans="7:32" s="30" customFormat="1" ht="15.75" customHeight="1" x14ac:dyDescent="0.25"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 spans="7:32" s="30" customFormat="1" ht="15.75" customHeight="1" x14ac:dyDescent="0.25"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</row>
    <row r="994" spans="7:32" s="30" customFormat="1" ht="15.75" customHeight="1" x14ac:dyDescent="0.25"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</row>
    <row r="995" spans="7:32" s="30" customFormat="1" ht="15.75" customHeight="1" x14ac:dyDescent="0.25"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 spans="7:32" s="30" customFormat="1" ht="15.75" customHeight="1" x14ac:dyDescent="0.25"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</row>
    <row r="997" spans="7:32" s="30" customFormat="1" ht="15.75" customHeight="1" x14ac:dyDescent="0.25"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</row>
    <row r="998" spans="7:32" s="30" customFormat="1" ht="15.75" customHeight="1" x14ac:dyDescent="0.25"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</row>
    <row r="999" spans="7:32" s="30" customFormat="1" ht="15.75" customHeight="1" x14ac:dyDescent="0.25"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</row>
    <row r="1000" spans="7:32" s="30" customFormat="1" ht="15.75" customHeight="1" x14ac:dyDescent="0.25"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</row>
    <row r="1001" spans="7:32" s="30" customFormat="1" ht="15.75" customHeight="1" x14ac:dyDescent="0.25"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 spans="7:32" s="30" customFormat="1" ht="15.75" customHeight="1" x14ac:dyDescent="0.25"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</row>
    <row r="1003" spans="7:32" s="30" customFormat="1" ht="15.75" customHeight="1" x14ac:dyDescent="0.25"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</row>
    <row r="1004" spans="7:32" s="30" customFormat="1" ht="15.75" customHeight="1" x14ac:dyDescent="0.25"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</row>
    <row r="1005" spans="7:32" s="30" customFormat="1" ht="15.75" customHeight="1" x14ac:dyDescent="0.25"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</row>
    <row r="1006" spans="7:32" s="30" customFormat="1" ht="15.75" customHeight="1" x14ac:dyDescent="0.25"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</row>
    <row r="1007" spans="7:32" s="30" customFormat="1" x14ac:dyDescent="0.25">
      <c r="G1007" s="44"/>
      <c r="H1007" s="44"/>
      <c r="I1007" s="44"/>
      <c r="J1007" s="44"/>
      <c r="K1007" s="44"/>
      <c r="L1007" s="44"/>
    </row>
    <row r="1008" spans="7:32" s="30" customFormat="1" x14ac:dyDescent="0.25">
      <c r="G1008" s="44"/>
      <c r="H1008" s="44"/>
      <c r="I1008" s="44"/>
      <c r="J1008" s="44"/>
      <c r="K1008" s="44"/>
      <c r="L1008" s="44"/>
    </row>
    <row r="1009" spans="7:12" s="30" customFormat="1" x14ac:dyDescent="0.25">
      <c r="G1009" s="44"/>
      <c r="H1009" s="44"/>
      <c r="I1009" s="44"/>
      <c r="J1009" s="44"/>
      <c r="K1009" s="44"/>
      <c r="L1009" s="44"/>
    </row>
    <row r="1010" spans="7:12" s="30" customFormat="1" x14ac:dyDescent="0.25">
      <c r="G1010" s="44"/>
      <c r="H1010" s="44"/>
      <c r="I1010" s="44"/>
      <c r="J1010" s="44"/>
    </row>
    <row r="1011" spans="7:12" s="30" customFormat="1" x14ac:dyDescent="0.25">
      <c r="G1011" s="44"/>
      <c r="H1011" s="44"/>
      <c r="I1011" s="44"/>
      <c r="J1011" s="44"/>
    </row>
    <row r="1012" spans="7:12" s="30" customFormat="1" x14ac:dyDescent="0.25">
      <c r="G1012" s="44"/>
      <c r="H1012" s="44"/>
    </row>
    <row r="1013" spans="7:12" s="30" customFormat="1" x14ac:dyDescent="0.25">
      <c r="G1013" s="44"/>
      <c r="H1013" s="44"/>
    </row>
    <row r="1014" spans="7:12" s="30" customFormat="1" x14ac:dyDescent="0.25">
      <c r="G1014" s="44"/>
    </row>
  </sheetData>
  <mergeCells count="6">
    <mergeCell ref="A1:B1"/>
    <mergeCell ref="A3:E3"/>
    <mergeCell ref="A4:B4"/>
    <mergeCell ref="A5:B5"/>
    <mergeCell ref="A15:B15"/>
    <mergeCell ref="B18:E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22DB-F467-4F3A-998A-5F3097B14EFD}">
  <dimension ref="A1:AF1014"/>
  <sheetViews>
    <sheetView zoomScale="77" workbookViewId="0">
      <selection activeCell="H20" sqref="H20"/>
    </sheetView>
  </sheetViews>
  <sheetFormatPr defaultColWidth="12.140625" defaultRowHeight="15.75" x14ac:dyDescent="0.25"/>
  <cols>
    <col min="1" max="1" width="7" style="30" customWidth="1"/>
    <col min="2" max="2" width="95.28515625" style="30" customWidth="1"/>
    <col min="3" max="5" width="21" style="30" customWidth="1"/>
    <col min="6" max="6" width="3.85546875" style="30" bestFit="1" customWidth="1"/>
    <col min="7" max="7" width="19.7109375" style="30" customWidth="1"/>
    <col min="8" max="8" width="58" style="30" customWidth="1"/>
    <col min="9" max="11" width="21" style="30" customWidth="1"/>
    <col min="12" max="17" width="17.85546875" style="30" customWidth="1"/>
    <col min="18" max="32" width="14.140625" style="30" customWidth="1"/>
    <col min="33" max="33" width="12.140625" style="30" bestFit="1"/>
    <col min="34" max="16384" width="12.140625" style="30"/>
  </cols>
  <sheetData>
    <row r="1" spans="1:31" s="29" customFormat="1" ht="59.25" customHeight="1" x14ac:dyDescent="0.4">
      <c r="A1" s="26" t="s">
        <v>47</v>
      </c>
      <c r="B1" s="26"/>
      <c r="C1" s="27" t="s">
        <v>76</v>
      </c>
      <c r="D1" s="28">
        <v>60964931</v>
      </c>
    </row>
    <row r="3" spans="1:31" s="30" customFormat="1" ht="23.25" thickBot="1" x14ac:dyDescent="0.3">
      <c r="A3" s="31" t="s">
        <v>77</v>
      </c>
      <c r="B3" s="32"/>
      <c r="C3" s="32"/>
      <c r="D3" s="32"/>
      <c r="E3" s="33"/>
      <c r="H3" s="34" t="s">
        <v>78</v>
      </c>
      <c r="I3" s="35"/>
      <c r="J3" s="35"/>
      <c r="K3" s="35"/>
      <c r="L3" s="35"/>
      <c r="M3" s="35"/>
      <c r="N3" s="35"/>
      <c r="O3" s="35"/>
    </row>
    <row r="4" spans="1:31" s="30" customFormat="1" ht="44.25" customHeight="1" thickBot="1" x14ac:dyDescent="0.35">
      <c r="A4" s="36" t="s">
        <v>79</v>
      </c>
      <c r="B4" s="37"/>
      <c r="C4" s="38" t="s">
        <v>80</v>
      </c>
      <c r="D4" s="39" t="s">
        <v>81</v>
      </c>
      <c r="E4" s="40" t="s">
        <v>82</v>
      </c>
      <c r="H4" s="41" t="s">
        <v>79</v>
      </c>
      <c r="I4" s="42" t="s">
        <v>80</v>
      </c>
      <c r="J4" s="42" t="s">
        <v>81</v>
      </c>
      <c r="K4" s="43" t="s">
        <v>82</v>
      </c>
      <c r="L4" s="35"/>
      <c r="M4" s="35"/>
      <c r="N4" s="35"/>
      <c r="O4" s="35"/>
      <c r="P4" s="44"/>
    </row>
    <row r="5" spans="1:31" s="30" customFormat="1" ht="21" customHeight="1" thickBot="1" x14ac:dyDescent="0.35">
      <c r="A5" s="45" t="s">
        <v>83</v>
      </c>
      <c r="B5" s="46"/>
      <c r="C5" s="47">
        <v>0.14899999999999999</v>
      </c>
      <c r="D5" s="48">
        <v>0.18099999999999999</v>
      </c>
      <c r="E5" s="49">
        <v>0.55100000000000005</v>
      </c>
      <c r="H5" s="50" t="s">
        <v>84</v>
      </c>
      <c r="I5" s="51">
        <f>C21*C13</f>
        <v>188942514.1552</v>
      </c>
      <c r="J5" s="51">
        <f t="shared" ref="J5:K5" si="0">D21*D13</f>
        <v>86070289.585800007</v>
      </c>
      <c r="K5" s="51">
        <f t="shared" si="0"/>
        <v>87338360.150600016</v>
      </c>
      <c r="L5" s="35"/>
      <c r="M5" s="35"/>
      <c r="N5" s="35"/>
      <c r="O5" s="35"/>
      <c r="P5" s="44"/>
    </row>
    <row r="6" spans="1:31" s="30" customFormat="1" ht="16.5" thickTop="1" x14ac:dyDescent="0.25">
      <c r="A6" s="52" t="s">
        <v>85</v>
      </c>
      <c r="B6" s="53" t="s">
        <v>86</v>
      </c>
      <c r="C6" s="54">
        <v>4</v>
      </c>
      <c r="D6" s="55">
        <v>3</v>
      </c>
      <c r="E6" s="56">
        <v>2</v>
      </c>
      <c r="H6" s="57" t="s">
        <v>87</v>
      </c>
      <c r="I6" s="58">
        <f>SUM(I7:I9)</f>
        <v>5559521.6380977035</v>
      </c>
      <c r="J6" s="58">
        <f>SUM(J7:J9)</f>
        <v>5106357.5329691395</v>
      </c>
      <c r="K6" s="58">
        <f>SUM(K7:K9)</f>
        <v>5478318.9579499736</v>
      </c>
      <c r="L6" s="35"/>
      <c r="M6" s="35"/>
      <c r="N6" s="35"/>
      <c r="O6" s="35"/>
    </row>
    <row r="7" spans="1:31" s="30" customFormat="1" x14ac:dyDescent="0.25">
      <c r="A7" s="59" t="s">
        <v>88</v>
      </c>
      <c r="B7" s="60" t="s">
        <v>89</v>
      </c>
      <c r="C7" s="61">
        <v>2</v>
      </c>
      <c r="D7" s="62">
        <v>2</v>
      </c>
      <c r="E7" s="63">
        <v>2</v>
      </c>
      <c r="H7" s="64" t="s">
        <v>90</v>
      </c>
      <c r="I7" s="72">
        <f>C25</f>
        <v>25394.196881115557</v>
      </c>
      <c r="J7" s="72">
        <f t="shared" ref="J7:K7" si="1">D25</f>
        <v>17508.315317453336</v>
      </c>
      <c r="K7" s="72">
        <f t="shared" si="1"/>
        <v>29821.944342021121</v>
      </c>
      <c r="L7" s="35"/>
      <c r="M7" s="35"/>
      <c r="N7" s="35"/>
      <c r="O7" s="35"/>
    </row>
    <row r="8" spans="1:31" s="30" customFormat="1" ht="18.75" customHeight="1" x14ac:dyDescent="0.25">
      <c r="A8" s="59" t="s">
        <v>91</v>
      </c>
      <c r="B8" s="60" t="s">
        <v>92</v>
      </c>
      <c r="C8" s="61">
        <v>2</v>
      </c>
      <c r="D8" s="62">
        <v>2</v>
      </c>
      <c r="E8" s="63">
        <v>3</v>
      </c>
      <c r="H8" s="64" t="s">
        <v>93</v>
      </c>
      <c r="I8" s="72">
        <f>C29</f>
        <v>1134127.4412165878</v>
      </c>
      <c r="J8" s="72">
        <f>D29</f>
        <v>688849.21765168593</v>
      </c>
      <c r="K8" s="72">
        <f>E29</f>
        <v>1048497.0136079531</v>
      </c>
      <c r="L8" s="35"/>
      <c r="M8" s="35"/>
      <c r="N8" s="35"/>
      <c r="O8" s="35"/>
    </row>
    <row r="9" spans="1:31" s="30" customFormat="1" x14ac:dyDescent="0.25">
      <c r="A9" s="59" t="s">
        <v>94</v>
      </c>
      <c r="B9" s="60" t="s">
        <v>95</v>
      </c>
      <c r="C9" s="66" t="s">
        <v>97</v>
      </c>
      <c r="D9" s="67" t="s">
        <v>97</v>
      </c>
      <c r="E9" s="68" t="s">
        <v>97</v>
      </c>
      <c r="H9" s="69" t="s">
        <v>98</v>
      </c>
      <c r="I9" s="116">
        <f>C34</f>
        <v>4400000</v>
      </c>
      <c r="J9" s="116">
        <f t="shared" ref="J9:K9" si="2">D34</f>
        <v>4400000</v>
      </c>
      <c r="K9" s="116">
        <f t="shared" si="2"/>
        <v>4400000</v>
      </c>
      <c r="L9" s="35"/>
      <c r="M9" s="35"/>
      <c r="N9" s="35"/>
      <c r="O9" s="35"/>
    </row>
    <row r="10" spans="1:31" s="30" customFormat="1" x14ac:dyDescent="0.25">
      <c r="A10" s="59" t="s">
        <v>99</v>
      </c>
      <c r="B10" s="60" t="s">
        <v>100</v>
      </c>
      <c r="C10" s="66" t="s">
        <v>102</v>
      </c>
      <c r="D10" s="67" t="s">
        <v>102</v>
      </c>
      <c r="E10" s="68" t="s">
        <v>102</v>
      </c>
      <c r="H10" s="71" t="s">
        <v>103</v>
      </c>
      <c r="I10" s="58">
        <f>I5-I6</f>
        <v>183382992.5171023</v>
      </c>
      <c r="J10" s="58">
        <f t="shared" ref="J10:K10" si="3">J5-J6</f>
        <v>80963932.052830875</v>
      </c>
      <c r="K10" s="58">
        <f t="shared" si="3"/>
        <v>81860041.19265005</v>
      </c>
      <c r="L10" s="35"/>
      <c r="M10" s="35"/>
      <c r="N10" s="35"/>
      <c r="O10" s="35"/>
    </row>
    <row r="11" spans="1:31" s="30" customFormat="1" x14ac:dyDescent="0.25">
      <c r="A11" s="59" t="s">
        <v>104</v>
      </c>
      <c r="B11" s="60" t="s">
        <v>105</v>
      </c>
      <c r="C11" s="61">
        <v>500</v>
      </c>
      <c r="D11" s="62">
        <v>500</v>
      </c>
      <c r="E11" s="63">
        <v>500</v>
      </c>
      <c r="H11" s="71" t="s">
        <v>106</v>
      </c>
      <c r="I11" s="117">
        <f>I10/I5</f>
        <v>0.9705755919309349</v>
      </c>
      <c r="J11" s="117">
        <f t="shared" ref="J11:K11" si="4">J10/J5</f>
        <v>0.94067223942730194</v>
      </c>
      <c r="K11" s="117">
        <f t="shared" si="4"/>
        <v>0.9372747673702192</v>
      </c>
      <c r="L11" s="35"/>
      <c r="M11" s="35"/>
      <c r="N11" s="35"/>
      <c r="O11" s="35"/>
    </row>
    <row r="12" spans="1:31" s="30" customFormat="1" x14ac:dyDescent="0.25">
      <c r="A12" s="59" t="s">
        <v>107</v>
      </c>
      <c r="B12" s="60" t="s">
        <v>108</v>
      </c>
      <c r="C12" s="66" t="s">
        <v>110</v>
      </c>
      <c r="D12" s="67" t="s">
        <v>110</v>
      </c>
      <c r="E12" s="68" t="s">
        <v>110</v>
      </c>
      <c r="H12" s="71" t="s">
        <v>111</v>
      </c>
      <c r="I12" s="74">
        <v>25000000</v>
      </c>
      <c r="J12" s="74">
        <v>25000000</v>
      </c>
      <c r="K12" s="74">
        <v>25000000</v>
      </c>
      <c r="L12" s="35"/>
      <c r="M12" s="35"/>
      <c r="N12" s="35"/>
      <c r="O12" s="35"/>
    </row>
    <row r="13" spans="1:31" s="30" customFormat="1" ht="16.5" thickBot="1" x14ac:dyDescent="0.3">
      <c r="A13" s="59" t="s">
        <v>112</v>
      </c>
      <c r="B13" s="60" t="s">
        <v>113</v>
      </c>
      <c r="C13" s="75">
        <v>2</v>
      </c>
      <c r="D13" s="76">
        <v>1.5</v>
      </c>
      <c r="E13" s="77">
        <v>1</v>
      </c>
      <c r="H13" s="78" t="s">
        <v>114</v>
      </c>
      <c r="I13" s="79">
        <v>2000000</v>
      </c>
      <c r="J13" s="79">
        <v>2000000</v>
      </c>
      <c r="K13" s="79">
        <v>2000000</v>
      </c>
      <c r="L13" s="35"/>
      <c r="M13" s="35"/>
      <c r="N13" s="35"/>
      <c r="O13" s="35"/>
    </row>
    <row r="14" spans="1:31" s="30" customFormat="1" ht="15.6" customHeight="1" thickBot="1" x14ac:dyDescent="0.3">
      <c r="A14" s="80" t="s">
        <v>115</v>
      </c>
      <c r="B14" s="81" t="s">
        <v>116</v>
      </c>
      <c r="C14" s="82">
        <v>2</v>
      </c>
      <c r="D14" s="83">
        <v>1</v>
      </c>
      <c r="E14" s="84">
        <v>0.5</v>
      </c>
      <c r="H14" s="85" t="s">
        <v>117</v>
      </c>
      <c r="I14" s="58">
        <f>I10-I12-I13</f>
        <v>156382992.5171023</v>
      </c>
      <c r="J14" s="58">
        <f t="shared" ref="J14:K14" si="5">J10-J12-J13</f>
        <v>53963932.052830875</v>
      </c>
      <c r="K14" s="58">
        <f t="shared" si="5"/>
        <v>54860041.19265005</v>
      </c>
      <c r="L14" s="35"/>
      <c r="M14" s="35"/>
      <c r="N14" s="35"/>
      <c r="O14" s="35"/>
      <c r="X14" s="44"/>
      <c r="Y14" s="44"/>
      <c r="Z14" s="44"/>
      <c r="AA14" s="44"/>
      <c r="AB14" s="44"/>
      <c r="AC14" s="44"/>
      <c r="AD14" s="44"/>
      <c r="AE14" s="44"/>
    </row>
    <row r="15" spans="1:31" s="30" customFormat="1" ht="15.75" customHeight="1" thickBot="1" x14ac:dyDescent="0.3">
      <c r="A15" s="86" t="s">
        <v>118</v>
      </c>
      <c r="B15" s="87"/>
      <c r="C15" s="88">
        <f>$D$1*C5*C14*52</f>
        <v>944712570.77600002</v>
      </c>
      <c r="D15" s="88">
        <f t="shared" ref="D15:E15" si="6">$D$1*D5*D14*52</f>
        <v>573801930.57200003</v>
      </c>
      <c r="E15" s="88">
        <f t="shared" si="6"/>
        <v>873383601.50600016</v>
      </c>
      <c r="H15" s="89" t="s">
        <v>119</v>
      </c>
      <c r="I15" s="118">
        <f>I14/I5</f>
        <v>0.82767498472390999</v>
      </c>
      <c r="J15" s="119">
        <f t="shared" ref="J15:K15" si="7">J14/J5</f>
        <v>0.62697514220672401</v>
      </c>
      <c r="K15" s="119">
        <f t="shared" si="7"/>
        <v>0.62813225595320687</v>
      </c>
      <c r="L15" s="35"/>
      <c r="M15" s="35"/>
      <c r="N15" s="35"/>
      <c r="O15" s="35"/>
      <c r="X15" s="44"/>
      <c r="Y15" s="44"/>
      <c r="Z15" s="44"/>
      <c r="AA15" s="44"/>
      <c r="AB15" s="44"/>
      <c r="AC15" s="44"/>
      <c r="AD15" s="44"/>
      <c r="AE15" s="44"/>
    </row>
    <row r="16" spans="1:31" s="30" customFormat="1" ht="15.75" customHeight="1" x14ac:dyDescent="0.25">
      <c r="I16" s="121"/>
      <c r="L16" s="35"/>
      <c r="M16" s="35"/>
      <c r="N16" s="35"/>
      <c r="O16" s="35"/>
      <c r="X16" s="44"/>
      <c r="Y16" s="44"/>
      <c r="Z16" s="44"/>
      <c r="AA16" s="44"/>
      <c r="AB16" s="44"/>
      <c r="AC16" s="44"/>
      <c r="AD16" s="44"/>
      <c r="AE16" s="44"/>
    </row>
    <row r="17" spans="2:32" s="30" customFormat="1" ht="15.75" customHeight="1" x14ac:dyDescent="0.25">
      <c r="B17" s="92" t="s">
        <v>144</v>
      </c>
      <c r="C17" s="120">
        <v>0.1</v>
      </c>
      <c r="D17" s="120">
        <v>0.1</v>
      </c>
      <c r="E17" s="120">
        <v>0.1</v>
      </c>
      <c r="L17" s="35"/>
      <c r="M17" s="35"/>
      <c r="N17" s="35"/>
      <c r="O17" s="35"/>
      <c r="X17" s="44"/>
      <c r="Y17" s="44"/>
      <c r="Z17" s="44"/>
      <c r="AA17" s="44"/>
      <c r="AB17" s="44"/>
      <c r="AC17" s="44"/>
      <c r="AD17" s="44"/>
      <c r="AE17" s="44"/>
    </row>
    <row r="18" spans="2:32" s="30" customFormat="1" ht="15.75" customHeight="1" x14ac:dyDescent="0.25">
      <c r="B18" s="94" t="s">
        <v>120</v>
      </c>
      <c r="C18" s="95"/>
      <c r="D18" s="95"/>
      <c r="E18" s="95"/>
      <c r="L18" s="35"/>
      <c r="M18" s="35"/>
      <c r="N18" s="35"/>
      <c r="O18" s="35"/>
      <c r="X18" s="44"/>
      <c r="Y18" s="44"/>
      <c r="Z18" s="44"/>
      <c r="AA18" s="44"/>
      <c r="AB18" s="44"/>
      <c r="AC18" s="44"/>
      <c r="AD18" s="44"/>
      <c r="AE18" s="44"/>
    </row>
    <row r="19" spans="2:32" s="30" customFormat="1" ht="15.75" customHeight="1" x14ac:dyDescent="0.25">
      <c r="B19" s="94"/>
      <c r="C19" s="95"/>
      <c r="D19" s="95"/>
      <c r="E19" s="95"/>
      <c r="L19" s="35"/>
      <c r="M19" s="35"/>
      <c r="N19" s="35"/>
      <c r="O19" s="35"/>
      <c r="X19" s="44"/>
      <c r="Y19" s="44"/>
      <c r="Z19" s="44"/>
      <c r="AA19" s="44"/>
      <c r="AB19" s="44"/>
      <c r="AC19" s="44"/>
      <c r="AD19" s="44"/>
      <c r="AE19" s="44"/>
    </row>
    <row r="20" spans="2:32" s="30" customFormat="1" ht="15.75" customHeight="1" thickBot="1" x14ac:dyDescent="0.3">
      <c r="B20" s="97"/>
      <c r="C20" s="98" t="s">
        <v>80</v>
      </c>
      <c r="D20" s="98" t="s">
        <v>81</v>
      </c>
      <c r="E20" s="98" t="s">
        <v>82</v>
      </c>
      <c r="L20" s="35"/>
      <c r="M20" s="35"/>
      <c r="N20" s="35"/>
      <c r="O20" s="35"/>
      <c r="X20" s="44"/>
      <c r="Y20" s="44"/>
      <c r="Z20" s="44"/>
      <c r="AA20" s="44"/>
      <c r="AB20" s="44"/>
      <c r="AC20" s="44"/>
      <c r="AD20" s="44"/>
      <c r="AE20" s="44"/>
    </row>
    <row r="21" spans="2:32" s="30" customFormat="1" ht="15.75" customHeight="1" x14ac:dyDescent="0.25">
      <c r="B21" s="99" t="s">
        <v>121</v>
      </c>
      <c r="C21" s="100">
        <f>C15*C17</f>
        <v>94471257.077600002</v>
      </c>
      <c r="D21" s="100">
        <f t="shared" ref="D21:E21" si="8">D15*D17</f>
        <v>57380193.057200007</v>
      </c>
      <c r="E21" s="100">
        <f t="shared" si="8"/>
        <v>87338360.150600016</v>
      </c>
      <c r="H21" s="96"/>
      <c r="I21" s="96"/>
      <c r="L21" s="35"/>
      <c r="M21" s="35"/>
      <c r="N21" s="35"/>
      <c r="O21" s="35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2:32" s="30" customFormat="1" ht="15.75" customHeight="1" x14ac:dyDescent="0.25">
      <c r="B22" s="101" t="s">
        <v>122</v>
      </c>
      <c r="C22" s="101">
        <v>260</v>
      </c>
      <c r="D22" s="101">
        <v>260</v>
      </c>
      <c r="E22" s="101">
        <v>260</v>
      </c>
      <c r="H22" s="96"/>
      <c r="I22" s="102"/>
      <c r="L22" s="35"/>
      <c r="M22" s="35"/>
      <c r="N22" s="35"/>
      <c r="O22" s="35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2:32" s="30" customFormat="1" ht="15.75" customHeight="1" x14ac:dyDescent="0.25">
      <c r="B23" s="101" t="s">
        <v>123</v>
      </c>
      <c r="C23" s="101">
        <v>8</v>
      </c>
      <c r="D23" s="101">
        <v>8</v>
      </c>
      <c r="E23" s="101">
        <v>8</v>
      </c>
      <c r="H23" s="96"/>
      <c r="I23" s="103"/>
      <c r="L23" s="35"/>
      <c r="M23" s="35"/>
      <c r="N23" s="35"/>
      <c r="O23" s="35"/>
      <c r="P23" s="10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2:32" s="30" customFormat="1" ht="15.75" customHeight="1" x14ac:dyDescent="0.25">
      <c r="B24" s="101" t="s">
        <v>124</v>
      </c>
      <c r="C24" s="101">
        <v>180</v>
      </c>
      <c r="D24" s="101">
        <v>180</v>
      </c>
      <c r="E24" s="101">
        <v>180</v>
      </c>
      <c r="H24" s="105"/>
      <c r="I24" s="106"/>
      <c r="L24" s="35"/>
      <c r="M24" s="35"/>
      <c r="N24" s="35"/>
      <c r="O24" s="35"/>
      <c r="P24" s="10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2:32" s="30" customFormat="1" ht="15.75" customHeight="1" x14ac:dyDescent="0.25">
      <c r="B25" s="107" t="s">
        <v>125</v>
      </c>
      <c r="C25" s="108">
        <f>PRODUCT(C26:C28)</f>
        <v>25394.196881115557</v>
      </c>
      <c r="D25" s="108">
        <f t="shared" ref="D25:E25" si="9">PRODUCT(D26:D28)</f>
        <v>17508.315317453336</v>
      </c>
      <c r="E25" s="108">
        <f t="shared" si="9"/>
        <v>29821.944342021121</v>
      </c>
      <c r="H25" s="105"/>
      <c r="I25" s="109"/>
      <c r="L25" s="35"/>
      <c r="M25" s="35"/>
      <c r="N25" s="35"/>
      <c r="O25" s="35"/>
      <c r="P25" s="10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2:32" s="30" customFormat="1" ht="15.75" customHeight="1" x14ac:dyDescent="0.25">
      <c r="B26" s="101" t="s">
        <v>126</v>
      </c>
      <c r="C26" s="110">
        <f>C21/PRODUCT(C22:C24)</f>
        <v>252.32707552777779</v>
      </c>
      <c r="D26" s="110">
        <f t="shared" ref="D26:E26" si="10">D21/PRODUCT(D22:D24)</f>
        <v>153.2590626527778</v>
      </c>
      <c r="E26" s="110">
        <f t="shared" si="10"/>
        <v>233.27553459027783</v>
      </c>
      <c r="L26" s="35"/>
      <c r="M26" s="35"/>
      <c r="N26" s="35"/>
      <c r="O26" s="35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2:32" s="30" customFormat="1" ht="15.75" customHeight="1" x14ac:dyDescent="0.25">
      <c r="B27" s="101" t="s">
        <v>127</v>
      </c>
      <c r="C27" s="101">
        <v>13.6</v>
      </c>
      <c r="D27" s="101">
        <v>13.6</v>
      </c>
      <c r="E27" s="101">
        <v>13.6</v>
      </c>
      <c r="L27" s="35"/>
      <c r="M27" s="35"/>
      <c r="N27" s="35"/>
      <c r="O27" s="3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2:32" s="30" customFormat="1" ht="15.75" customHeight="1" x14ac:dyDescent="0.25">
      <c r="B28" s="101" t="s">
        <v>128</v>
      </c>
      <c r="C28" s="101">
        <v>7.4</v>
      </c>
      <c r="D28" s="101">
        <v>8.4</v>
      </c>
      <c r="E28" s="101">
        <v>9.4</v>
      </c>
      <c r="L28" s="35"/>
      <c r="M28" s="35"/>
      <c r="N28" s="35"/>
      <c r="O28" s="3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2:32" s="30" customFormat="1" ht="15.75" customHeight="1" x14ac:dyDescent="0.25">
      <c r="B29" s="107" t="s">
        <v>129</v>
      </c>
      <c r="C29" s="111">
        <f>C21*PRODUCT(C30:C33)</f>
        <v>1134127.4412165878</v>
      </c>
      <c r="D29" s="111">
        <f t="shared" ref="D29:E29" si="11">D21*PRODUCT(D30:D33)</f>
        <v>688849.21765168593</v>
      </c>
      <c r="E29" s="111">
        <f t="shared" si="11"/>
        <v>1048497.0136079531</v>
      </c>
      <c r="L29" s="35"/>
      <c r="M29" s="35"/>
      <c r="N29" s="35"/>
      <c r="O29" s="3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2:32" s="30" customFormat="1" ht="15.75" customHeight="1" x14ac:dyDescent="0.25">
      <c r="B30" s="101" t="s">
        <v>130</v>
      </c>
      <c r="C30" s="112">
        <v>0.7</v>
      </c>
      <c r="D30" s="112">
        <v>0.7</v>
      </c>
      <c r="E30" s="112">
        <v>0.7</v>
      </c>
      <c r="L30" s="35"/>
      <c r="M30" s="35"/>
      <c r="N30" s="35"/>
      <c r="O30" s="3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2:32" s="30" customFormat="1" ht="15.75" customHeight="1" x14ac:dyDescent="0.25">
      <c r="B31" s="101" t="s">
        <v>131</v>
      </c>
      <c r="C31" s="112">
        <v>0.35</v>
      </c>
      <c r="D31" s="112">
        <v>0.35</v>
      </c>
      <c r="E31" s="112">
        <v>0.35</v>
      </c>
      <c r="L31" s="35"/>
      <c r="M31" s="35"/>
      <c r="N31" s="35"/>
      <c r="O31" s="3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2:32" s="30" customFormat="1" ht="15.75" customHeight="1" x14ac:dyDescent="0.25">
      <c r="B32" s="101" t="s">
        <v>132</v>
      </c>
      <c r="C32" s="112">
        <v>0.35</v>
      </c>
      <c r="D32" s="112">
        <v>0.35</v>
      </c>
      <c r="E32" s="112">
        <v>0.35</v>
      </c>
      <c r="L32" s="35"/>
      <c r="M32" s="35"/>
      <c r="N32" s="35"/>
      <c r="O32" s="3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2:32" s="30" customFormat="1" ht="15.75" customHeight="1" x14ac:dyDescent="0.25">
      <c r="B33" s="101" t="s">
        <v>133</v>
      </c>
      <c r="C33" s="112">
        <v>0.14000000000000001</v>
      </c>
      <c r="D33" s="112">
        <v>0.14000000000000001</v>
      </c>
      <c r="E33" s="112">
        <v>0.14000000000000001</v>
      </c>
      <c r="K33" s="35"/>
      <c r="L33" s="35"/>
      <c r="M33" s="35"/>
      <c r="N33" s="35"/>
      <c r="O33" s="3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spans="2:32" s="30" customFormat="1" ht="15.75" customHeight="1" x14ac:dyDescent="0.25">
      <c r="B34" s="107" t="s">
        <v>134</v>
      </c>
      <c r="C34" s="111">
        <f>SUM(C35:C38)</f>
        <v>4400000</v>
      </c>
      <c r="D34" s="111">
        <f t="shared" ref="D34:E34" si="12">SUM(D35:D38)</f>
        <v>4400000</v>
      </c>
      <c r="E34" s="111">
        <f t="shared" si="12"/>
        <v>4400000</v>
      </c>
      <c r="K34" s="35"/>
      <c r="L34" s="35"/>
      <c r="M34" s="35"/>
      <c r="N34" s="35"/>
      <c r="O34" s="3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spans="2:32" s="30" customFormat="1" ht="15.75" customHeight="1" x14ac:dyDescent="0.25">
      <c r="B35" s="101" t="s">
        <v>135</v>
      </c>
      <c r="C35" s="113">
        <v>1000000</v>
      </c>
      <c r="D35" s="113">
        <v>1000000</v>
      </c>
      <c r="E35" s="113">
        <v>1000000</v>
      </c>
      <c r="K35" s="35"/>
      <c r="L35" s="35"/>
      <c r="M35" s="35"/>
      <c r="N35" s="35"/>
      <c r="O35" s="3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spans="2:32" s="30" customFormat="1" ht="15.75" customHeight="1" x14ac:dyDescent="0.25">
      <c r="B36" s="101" t="s">
        <v>136</v>
      </c>
      <c r="C36" s="113">
        <v>600000</v>
      </c>
      <c r="D36" s="113">
        <v>600000</v>
      </c>
      <c r="E36" s="113">
        <v>600000</v>
      </c>
      <c r="K36" s="35"/>
      <c r="L36" s="35"/>
      <c r="M36" s="35"/>
      <c r="N36" s="35"/>
      <c r="O36" s="3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spans="2:32" s="30" customFormat="1" ht="15.75" customHeight="1" x14ac:dyDescent="0.25">
      <c r="B37" s="101" t="s">
        <v>137</v>
      </c>
      <c r="C37" s="113">
        <v>400000</v>
      </c>
      <c r="D37" s="113">
        <v>400000</v>
      </c>
      <c r="E37" s="113">
        <v>400000</v>
      </c>
      <c r="K37" s="35"/>
      <c r="L37" s="35"/>
      <c r="M37" s="35"/>
      <c r="N37" s="35"/>
      <c r="O37" s="3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spans="2:32" s="30" customFormat="1" ht="15.75" customHeight="1" thickBot="1" x14ac:dyDescent="0.3">
      <c r="B38" s="114" t="s">
        <v>138</v>
      </c>
      <c r="C38" s="115">
        <v>2400000</v>
      </c>
      <c r="D38" s="115">
        <v>2400000</v>
      </c>
      <c r="E38" s="115">
        <v>2400000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2:32" s="30" customFormat="1" ht="15.75" customHeight="1" x14ac:dyDescent="0.25"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2:32" s="30" customFormat="1" ht="15.75" customHeight="1" x14ac:dyDescent="0.25"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spans="2:32" s="30" customFormat="1" ht="15.75" customHeight="1" x14ac:dyDescent="0.25"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2:32" s="30" customFormat="1" ht="15.75" customHeight="1" x14ac:dyDescent="0.25"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44"/>
      <c r="Q42" s="44"/>
      <c r="R42" s="44"/>
      <c r="S42" s="44"/>
      <c r="T42" s="44"/>
      <c r="U42" s="44"/>
      <c r="V42" s="44"/>
      <c r="W42" s="44"/>
      <c r="X42" s="44"/>
    </row>
    <row r="43" spans="2:32" s="30" customFormat="1" ht="15.75" customHeight="1" x14ac:dyDescent="0.25"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44"/>
      <c r="Q43" s="44"/>
      <c r="R43" s="44"/>
      <c r="S43" s="44"/>
      <c r="T43" s="44"/>
      <c r="U43" s="44"/>
      <c r="V43" s="44"/>
      <c r="W43" s="44"/>
      <c r="X43" s="44"/>
    </row>
    <row r="44" spans="2:32" s="30" customFormat="1" ht="15.75" customHeight="1" x14ac:dyDescent="0.25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/>
      <c r="Q44" s="44"/>
      <c r="R44" s="44"/>
      <c r="S44" s="44"/>
      <c r="T44" s="44"/>
      <c r="U44" s="44"/>
      <c r="V44" s="44"/>
      <c r="W44" s="44"/>
      <c r="X44" s="44"/>
    </row>
    <row r="45" spans="2:32" s="30" customFormat="1" ht="15.75" customHeight="1" x14ac:dyDescent="0.25"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44"/>
      <c r="Q45" s="44"/>
      <c r="R45" s="44"/>
      <c r="S45" s="44"/>
      <c r="T45" s="44"/>
      <c r="U45" s="44"/>
      <c r="V45" s="44"/>
      <c r="W45" s="44"/>
      <c r="X45" s="44"/>
    </row>
    <row r="46" spans="2:32" s="30" customFormat="1" ht="15.75" customHeight="1" x14ac:dyDescent="0.25"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2:32" s="30" customFormat="1" ht="15.75" customHeight="1" x14ac:dyDescent="0.25">
      <c r="E47" s="35"/>
      <c r="F47" s="35"/>
      <c r="K47" s="35"/>
      <c r="L47" s="35"/>
      <c r="M47" s="35"/>
      <c r="N47" s="35"/>
      <c r="O47" s="35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2:32" s="30" customFormat="1" ht="15.75" customHeight="1" x14ac:dyDescent="0.25">
      <c r="E48" s="35"/>
      <c r="F48" s="35"/>
      <c r="K48" s="35"/>
      <c r="L48" s="35"/>
      <c r="M48" s="35"/>
      <c r="N48" s="35"/>
      <c r="O48" s="35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5:32" s="30" customFormat="1" ht="15.75" customHeight="1" x14ac:dyDescent="0.25">
      <c r="E49" s="35"/>
      <c r="F49" s="35"/>
      <c r="K49" s="35"/>
      <c r="L49" s="35"/>
      <c r="M49" s="35"/>
      <c r="N49" s="35"/>
      <c r="O49" s="35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5:32" s="30" customFormat="1" ht="15.75" customHeight="1" x14ac:dyDescent="0.25">
      <c r="E50" s="35"/>
      <c r="F50" s="35"/>
      <c r="K50" s="35"/>
      <c r="L50" s="35"/>
      <c r="M50" s="35"/>
      <c r="N50" s="35"/>
      <c r="O50" s="35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5:32" s="30" customFormat="1" ht="15.75" customHeight="1" x14ac:dyDescent="0.25">
      <c r="E51" s="35"/>
      <c r="F51" s="35"/>
      <c r="K51" s="35"/>
      <c r="L51" s="35"/>
      <c r="M51" s="35"/>
      <c r="N51" s="35"/>
      <c r="O51" s="35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5:32" s="30" customFormat="1" ht="15.75" customHeight="1" x14ac:dyDescent="0.25">
      <c r="E52" s="35"/>
      <c r="F52" s="35"/>
      <c r="K52" s="35"/>
      <c r="L52" s="35"/>
      <c r="M52" s="35"/>
      <c r="N52" s="35"/>
      <c r="O52" s="35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5:32" s="30" customFormat="1" ht="15.75" customHeight="1" x14ac:dyDescent="0.25">
      <c r="F53" s="35"/>
      <c r="K53" s="35"/>
      <c r="L53" s="35"/>
      <c r="M53" s="35"/>
      <c r="N53" s="35"/>
      <c r="O53" s="35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5:32" s="30" customFormat="1" ht="15.75" customHeight="1" x14ac:dyDescent="0.25">
      <c r="F54" s="35"/>
      <c r="K54" s="35"/>
      <c r="L54" s="35"/>
      <c r="M54" s="35"/>
      <c r="N54" s="35"/>
      <c r="O54" s="35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5:32" s="30" customFormat="1" ht="15.75" customHeight="1" x14ac:dyDescent="0.25">
      <c r="F55" s="3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5:32" s="30" customFormat="1" ht="15.75" customHeight="1" x14ac:dyDescent="0.25"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5:32" s="30" customFormat="1" ht="15.75" customHeight="1" x14ac:dyDescent="0.25"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5:32" s="30" customFormat="1" ht="15.75" customHeight="1" x14ac:dyDescent="0.25"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5:32" s="30" customFormat="1" ht="15.75" customHeight="1" x14ac:dyDescent="0.25"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5:32" s="30" customFormat="1" ht="15.75" customHeight="1" x14ac:dyDescent="0.25"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5:32" s="30" customFormat="1" ht="15.75" customHeight="1" x14ac:dyDescent="0.25"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5:32" s="30" customFormat="1" ht="15.75" customHeight="1" x14ac:dyDescent="0.25"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5:32" s="30" customFormat="1" ht="15.75" customHeight="1" x14ac:dyDescent="0.25"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5:32" s="30" customFormat="1" ht="15.75" customHeight="1" x14ac:dyDescent="0.25"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7:32" s="30" customFormat="1" ht="15.75" customHeight="1" x14ac:dyDescent="0.25"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spans="7:32" s="30" customFormat="1" ht="15.75" customHeight="1" x14ac:dyDescent="0.25"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spans="7:32" s="30" customFormat="1" ht="15.75" customHeight="1" x14ac:dyDescent="0.25"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7:32" s="30" customFormat="1" ht="15.75" customHeight="1" x14ac:dyDescent="0.25"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spans="7:32" s="30" customFormat="1" ht="15.75" customHeight="1" x14ac:dyDescent="0.25"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7:32" s="30" customFormat="1" ht="15.75" customHeight="1" x14ac:dyDescent="0.25"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 spans="7:32" s="30" customFormat="1" ht="15.75" customHeight="1" x14ac:dyDescent="0.25"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7:32" s="30" customFormat="1" ht="15.75" customHeight="1" x14ac:dyDescent="0.25"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spans="7:32" s="30" customFormat="1" ht="15.75" customHeight="1" x14ac:dyDescent="0.25"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spans="7:32" s="30" customFormat="1" ht="15.75" customHeight="1" x14ac:dyDescent="0.25"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 spans="7:32" s="30" customFormat="1" ht="15.75" customHeight="1" x14ac:dyDescent="0.25"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spans="7:32" s="30" customFormat="1" ht="15.75" customHeight="1" x14ac:dyDescent="0.25"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7:32" s="30" customFormat="1" ht="15.75" customHeight="1" x14ac:dyDescent="0.25"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7:32" s="30" customFormat="1" ht="15.75" customHeight="1" x14ac:dyDescent="0.25"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7:32" s="30" customFormat="1" ht="15.75" customHeight="1" x14ac:dyDescent="0.25"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7:32" s="30" customFormat="1" ht="15.75" customHeight="1" x14ac:dyDescent="0.25"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7:32" s="30" customFormat="1" ht="15.75" customHeight="1" x14ac:dyDescent="0.25"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7:32" s="30" customFormat="1" ht="15.75" customHeight="1" x14ac:dyDescent="0.25"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7:32" s="30" customFormat="1" ht="15.75" customHeight="1" x14ac:dyDescent="0.25"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7:32" s="30" customFormat="1" ht="15.75" customHeight="1" x14ac:dyDescent="0.25"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7:32" s="30" customFormat="1" ht="15.75" customHeight="1" x14ac:dyDescent="0.25"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7:32" s="30" customFormat="1" ht="15.75" customHeight="1" x14ac:dyDescent="0.25"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7:32" s="30" customFormat="1" ht="15.75" customHeight="1" x14ac:dyDescent="0.25"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7:32" s="30" customFormat="1" ht="15.75" customHeight="1" x14ac:dyDescent="0.25"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7:32" s="30" customFormat="1" ht="15.75" customHeight="1" x14ac:dyDescent="0.25"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7:32" s="30" customFormat="1" ht="15.75" customHeight="1" x14ac:dyDescent="0.25"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7:32" s="30" customFormat="1" ht="15.75" customHeight="1" x14ac:dyDescent="0.25"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7:32" s="30" customFormat="1" ht="15.75" customHeight="1" x14ac:dyDescent="0.25"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7:32" s="30" customFormat="1" ht="15.75" customHeight="1" x14ac:dyDescent="0.25"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7:32" s="30" customFormat="1" ht="15.75" customHeight="1" x14ac:dyDescent="0.25"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7:32" s="30" customFormat="1" ht="15.75" customHeight="1" x14ac:dyDescent="0.25"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7:32" s="30" customFormat="1" ht="15.75" customHeight="1" x14ac:dyDescent="0.25"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7:32" s="30" customFormat="1" ht="15.75" customHeight="1" x14ac:dyDescent="0.25"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spans="7:32" s="30" customFormat="1" ht="15.75" customHeight="1" x14ac:dyDescent="0.25"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spans="7:32" s="30" customFormat="1" ht="15.75" customHeight="1" x14ac:dyDescent="0.25"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7:32" s="30" customFormat="1" ht="15.75" customHeight="1" x14ac:dyDescent="0.25"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spans="7:32" s="30" customFormat="1" ht="15.75" customHeight="1" x14ac:dyDescent="0.25"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7:32" s="30" customFormat="1" ht="15.75" customHeight="1" x14ac:dyDescent="0.25"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spans="7:32" s="30" customFormat="1" ht="15.75" customHeight="1" x14ac:dyDescent="0.25"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7:32" s="30" customFormat="1" ht="15.75" customHeight="1" x14ac:dyDescent="0.25"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spans="7:32" s="30" customFormat="1" ht="15.75" customHeight="1" x14ac:dyDescent="0.25"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7:32" s="30" customFormat="1" ht="15.75" customHeight="1" x14ac:dyDescent="0.25"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spans="7:32" s="30" customFormat="1" ht="15.75" customHeight="1" x14ac:dyDescent="0.25"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7:32" s="30" customFormat="1" ht="15.75" customHeight="1" x14ac:dyDescent="0.25"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7:32" s="30" customFormat="1" ht="15.75" customHeight="1" x14ac:dyDescent="0.25"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7:32" s="30" customFormat="1" ht="15.75" customHeight="1" x14ac:dyDescent="0.25"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7:32" s="30" customFormat="1" ht="15.75" customHeight="1" x14ac:dyDescent="0.25"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7:32" s="30" customFormat="1" ht="15.75" customHeight="1" x14ac:dyDescent="0.25"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7:32" s="30" customFormat="1" ht="15.75" customHeight="1" x14ac:dyDescent="0.25"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7:32" s="30" customFormat="1" ht="15.75" customHeight="1" x14ac:dyDescent="0.25"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7:32" s="30" customFormat="1" ht="15.75" customHeight="1" x14ac:dyDescent="0.25"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7:32" s="30" customFormat="1" ht="15.75" customHeight="1" x14ac:dyDescent="0.25"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7:32" s="30" customFormat="1" ht="15.75" customHeight="1" x14ac:dyDescent="0.25"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7:32" s="30" customFormat="1" ht="15.75" customHeight="1" x14ac:dyDescent="0.25"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7:32" s="30" customFormat="1" ht="15.75" customHeight="1" x14ac:dyDescent="0.25"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7:32" s="30" customFormat="1" ht="15.75" customHeight="1" x14ac:dyDescent="0.25"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7:32" s="30" customFormat="1" ht="15.75" customHeight="1" x14ac:dyDescent="0.25"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7:32" s="30" customFormat="1" ht="15.75" customHeight="1" x14ac:dyDescent="0.25"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7:32" s="30" customFormat="1" ht="15.75" customHeight="1" x14ac:dyDescent="0.25"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7:32" s="30" customFormat="1" ht="15.75" customHeight="1" x14ac:dyDescent="0.25"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7:32" s="30" customFormat="1" ht="15.75" customHeight="1" x14ac:dyDescent="0.25"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7:32" s="30" customFormat="1" ht="15.75" customHeight="1" x14ac:dyDescent="0.25"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7:32" s="30" customFormat="1" ht="15.75" customHeight="1" x14ac:dyDescent="0.25"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7:32" s="30" customFormat="1" ht="15.75" customHeight="1" x14ac:dyDescent="0.25"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7:32" s="30" customFormat="1" ht="15.75" customHeight="1" x14ac:dyDescent="0.25"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7:32" s="30" customFormat="1" ht="15.75" customHeight="1" x14ac:dyDescent="0.25"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7:32" s="30" customFormat="1" ht="15.75" customHeight="1" x14ac:dyDescent="0.25"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7:32" s="30" customFormat="1" ht="15.75" customHeight="1" x14ac:dyDescent="0.25"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7:32" s="30" customFormat="1" ht="15.75" customHeight="1" x14ac:dyDescent="0.25"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7:32" s="30" customFormat="1" ht="15.75" customHeight="1" x14ac:dyDescent="0.25"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7:32" s="30" customFormat="1" ht="15.75" customHeight="1" x14ac:dyDescent="0.25"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7:32" s="30" customFormat="1" ht="15.75" customHeight="1" x14ac:dyDescent="0.25"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7:32" s="30" customFormat="1" ht="15.75" customHeight="1" x14ac:dyDescent="0.25"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7:32" s="30" customFormat="1" ht="15.75" customHeight="1" x14ac:dyDescent="0.25"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7:32" s="30" customFormat="1" ht="15.75" customHeight="1" x14ac:dyDescent="0.25"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7:32" s="30" customFormat="1" ht="15.75" customHeight="1" x14ac:dyDescent="0.25"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7:32" s="30" customFormat="1" ht="15.75" customHeight="1" x14ac:dyDescent="0.25"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7:32" s="30" customFormat="1" ht="15.75" customHeight="1" x14ac:dyDescent="0.25"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7:32" s="30" customFormat="1" ht="15.75" customHeight="1" x14ac:dyDescent="0.25"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7:32" s="30" customFormat="1" ht="15.75" customHeight="1" x14ac:dyDescent="0.25"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7:32" s="30" customFormat="1" ht="15.75" customHeight="1" x14ac:dyDescent="0.25"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7:32" s="30" customFormat="1" ht="15.75" customHeight="1" x14ac:dyDescent="0.25"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7:32" s="30" customFormat="1" ht="15.75" customHeight="1" x14ac:dyDescent="0.25"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7:32" s="30" customFormat="1" ht="15.75" customHeight="1" x14ac:dyDescent="0.25"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7:32" s="30" customFormat="1" ht="15.75" customHeight="1" x14ac:dyDescent="0.25"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7:32" s="30" customFormat="1" ht="15.75" customHeight="1" x14ac:dyDescent="0.25"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7:32" s="30" customFormat="1" ht="15.75" customHeight="1" x14ac:dyDescent="0.25"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7:32" s="30" customFormat="1" ht="15.75" customHeight="1" x14ac:dyDescent="0.25"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7:32" s="30" customFormat="1" ht="15.75" customHeight="1" x14ac:dyDescent="0.25"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7:32" s="30" customFormat="1" ht="15.75" customHeight="1" x14ac:dyDescent="0.25"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7:32" s="30" customFormat="1" ht="15.75" customHeight="1" x14ac:dyDescent="0.25"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7:32" s="30" customFormat="1" ht="15.75" customHeight="1" x14ac:dyDescent="0.25"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7:32" s="30" customFormat="1" ht="15.75" customHeight="1" x14ac:dyDescent="0.25"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7:32" s="30" customFormat="1" ht="15.75" customHeight="1" x14ac:dyDescent="0.25"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7:32" s="30" customFormat="1" ht="15.75" customHeight="1" x14ac:dyDescent="0.25"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7:32" s="30" customFormat="1" ht="15.75" customHeight="1" x14ac:dyDescent="0.25"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7:32" s="30" customFormat="1" ht="15.75" customHeight="1" x14ac:dyDescent="0.25"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7:32" s="30" customFormat="1" ht="15.75" customHeight="1" x14ac:dyDescent="0.25"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7:32" s="30" customFormat="1" ht="15.75" customHeight="1" x14ac:dyDescent="0.25"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7:32" s="30" customFormat="1" ht="15.75" customHeight="1" x14ac:dyDescent="0.25"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7:32" s="30" customFormat="1" ht="15.75" customHeight="1" x14ac:dyDescent="0.25"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7:32" s="30" customFormat="1" ht="15.75" customHeight="1" x14ac:dyDescent="0.25"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7:32" s="30" customFormat="1" ht="15.75" customHeight="1" x14ac:dyDescent="0.25"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7:32" s="30" customFormat="1" ht="15.75" customHeight="1" x14ac:dyDescent="0.25"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7:32" s="30" customFormat="1" ht="15.75" customHeight="1" x14ac:dyDescent="0.25"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7:32" s="30" customFormat="1" ht="15.75" customHeight="1" x14ac:dyDescent="0.25"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7:32" s="30" customFormat="1" ht="15.75" customHeight="1" x14ac:dyDescent="0.25"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7:32" s="30" customFormat="1" ht="15.75" customHeight="1" x14ac:dyDescent="0.25"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7:32" s="30" customFormat="1" ht="15.75" customHeight="1" x14ac:dyDescent="0.25"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7:32" s="30" customFormat="1" ht="15.75" customHeight="1" x14ac:dyDescent="0.25"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7:32" s="30" customFormat="1" ht="15.75" customHeight="1" x14ac:dyDescent="0.25"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7:32" s="30" customFormat="1" ht="15.75" customHeight="1" x14ac:dyDescent="0.25"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7:32" s="30" customFormat="1" ht="15.75" customHeight="1" x14ac:dyDescent="0.25"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7:32" s="30" customFormat="1" ht="15.75" customHeight="1" x14ac:dyDescent="0.25"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7:32" s="30" customFormat="1" ht="15.75" customHeight="1" x14ac:dyDescent="0.25"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7:32" s="30" customFormat="1" ht="15.75" customHeight="1" x14ac:dyDescent="0.25"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7:32" s="30" customFormat="1" ht="15.75" customHeight="1" x14ac:dyDescent="0.25"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7:32" s="30" customFormat="1" ht="15.75" customHeight="1" x14ac:dyDescent="0.25"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7:32" s="30" customFormat="1" ht="15.75" customHeight="1" x14ac:dyDescent="0.25"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7:32" s="30" customFormat="1" ht="15.75" customHeight="1" x14ac:dyDescent="0.25"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7:32" s="30" customFormat="1" ht="15.75" customHeight="1" x14ac:dyDescent="0.25"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7:32" s="30" customFormat="1" ht="15.75" customHeight="1" x14ac:dyDescent="0.25"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spans="7:32" s="30" customFormat="1" ht="15.75" customHeight="1" x14ac:dyDescent="0.25"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spans="7:32" s="30" customFormat="1" ht="15.75" customHeight="1" x14ac:dyDescent="0.25"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spans="7:32" s="30" customFormat="1" ht="15.75" customHeight="1" x14ac:dyDescent="0.25"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spans="7:32" s="30" customFormat="1" ht="15.75" customHeight="1" x14ac:dyDescent="0.25"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spans="7:32" s="30" customFormat="1" ht="15.75" customHeight="1" x14ac:dyDescent="0.25"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spans="7:32" s="30" customFormat="1" ht="15.75" customHeight="1" x14ac:dyDescent="0.25"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spans="7:32" s="30" customFormat="1" ht="15.75" customHeight="1" x14ac:dyDescent="0.25"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spans="7:32" s="30" customFormat="1" ht="15.75" customHeight="1" x14ac:dyDescent="0.25"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spans="7:32" s="30" customFormat="1" ht="15.75" customHeight="1" x14ac:dyDescent="0.25"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spans="7:32" s="30" customFormat="1" ht="15.75" customHeight="1" x14ac:dyDescent="0.25"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spans="7:32" s="30" customFormat="1" ht="15.75" customHeight="1" x14ac:dyDescent="0.25"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spans="7:32" s="30" customFormat="1" ht="15.75" customHeight="1" x14ac:dyDescent="0.25"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spans="7:32" s="30" customFormat="1" ht="15.75" customHeight="1" x14ac:dyDescent="0.25"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spans="7:32" s="30" customFormat="1" ht="15.75" customHeight="1" x14ac:dyDescent="0.25"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spans="7:32" s="30" customFormat="1" ht="15.75" customHeight="1" x14ac:dyDescent="0.25"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spans="7:32" s="30" customFormat="1" ht="15.75" customHeight="1" x14ac:dyDescent="0.25"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spans="7:32" s="30" customFormat="1" ht="15.75" customHeight="1" x14ac:dyDescent="0.25"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spans="7:32" s="30" customFormat="1" ht="15.75" customHeight="1" x14ac:dyDescent="0.25"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spans="7:32" s="30" customFormat="1" ht="15.75" customHeight="1" x14ac:dyDescent="0.25"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spans="7:32" s="30" customFormat="1" ht="15.75" customHeight="1" x14ac:dyDescent="0.25"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spans="7:32" s="30" customFormat="1" ht="15.75" customHeight="1" x14ac:dyDescent="0.25"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spans="7:32" s="30" customFormat="1" ht="15.75" customHeight="1" x14ac:dyDescent="0.25"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spans="7:32" s="30" customFormat="1" ht="15.75" customHeight="1" x14ac:dyDescent="0.25"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spans="7:32" s="30" customFormat="1" ht="15.75" customHeight="1" x14ac:dyDescent="0.25"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spans="7:32" s="30" customFormat="1" ht="15.75" customHeight="1" x14ac:dyDescent="0.25"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spans="7:32" s="30" customFormat="1" ht="15.75" customHeight="1" x14ac:dyDescent="0.25"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spans="7:32" s="30" customFormat="1" ht="15.75" customHeight="1" x14ac:dyDescent="0.25"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spans="7:32" s="30" customFormat="1" ht="15.75" customHeight="1" x14ac:dyDescent="0.25"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spans="7:32" s="30" customFormat="1" ht="15.75" customHeight="1" x14ac:dyDescent="0.25"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spans="7:32" s="30" customFormat="1" ht="15.75" customHeight="1" x14ac:dyDescent="0.25"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spans="7:32" s="30" customFormat="1" ht="15.75" customHeight="1" x14ac:dyDescent="0.25"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spans="7:32" s="30" customFormat="1" ht="15.75" customHeight="1" x14ac:dyDescent="0.25"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spans="7:32" s="30" customFormat="1" ht="15.75" customHeight="1" x14ac:dyDescent="0.25"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spans="7:32" s="30" customFormat="1" ht="15.75" customHeight="1" x14ac:dyDescent="0.25"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spans="7:32" s="30" customFormat="1" ht="15.75" customHeight="1" x14ac:dyDescent="0.25"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spans="7:32" s="30" customFormat="1" ht="15.75" customHeight="1" x14ac:dyDescent="0.25"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spans="7:32" s="30" customFormat="1" ht="15.75" customHeight="1" x14ac:dyDescent="0.25"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spans="7:32" s="30" customFormat="1" ht="15.75" customHeight="1" x14ac:dyDescent="0.25"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spans="7:32" s="30" customFormat="1" ht="15.75" customHeight="1" x14ac:dyDescent="0.25"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spans="7:32" s="30" customFormat="1" ht="15.75" customHeight="1" x14ac:dyDescent="0.25"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spans="7:32" s="30" customFormat="1" ht="15.75" customHeight="1" x14ac:dyDescent="0.25"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spans="7:32" s="30" customFormat="1" ht="15.75" customHeight="1" x14ac:dyDescent="0.25"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spans="7:32" s="30" customFormat="1" ht="15.75" customHeight="1" x14ac:dyDescent="0.25"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spans="7:32" s="30" customFormat="1" ht="15.75" customHeight="1" x14ac:dyDescent="0.25"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spans="7:32" s="30" customFormat="1" ht="15.75" customHeight="1" x14ac:dyDescent="0.25"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spans="7:32" s="30" customFormat="1" ht="15.75" customHeight="1" x14ac:dyDescent="0.25"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spans="7:32" s="30" customFormat="1" ht="15.75" customHeight="1" x14ac:dyDescent="0.25"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spans="7:32" s="30" customFormat="1" ht="15.75" customHeight="1" x14ac:dyDescent="0.25"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spans="7:32" s="30" customFormat="1" ht="15.75" customHeight="1" x14ac:dyDescent="0.25"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spans="7:32" s="30" customFormat="1" ht="15.75" customHeight="1" x14ac:dyDescent="0.25"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spans="7:32" s="30" customFormat="1" ht="15.75" customHeight="1" x14ac:dyDescent="0.25"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spans="7:32" s="30" customFormat="1" ht="15.75" customHeight="1" x14ac:dyDescent="0.25"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spans="7:32" s="30" customFormat="1" ht="15.75" customHeight="1" x14ac:dyDescent="0.25"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spans="7:32" s="30" customFormat="1" ht="15.75" customHeight="1" x14ac:dyDescent="0.25"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spans="7:32" s="30" customFormat="1" ht="15.75" customHeight="1" x14ac:dyDescent="0.25"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spans="7:32" s="30" customFormat="1" ht="15.75" customHeight="1" x14ac:dyDescent="0.25"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spans="7:32" s="30" customFormat="1" ht="15.75" customHeight="1" x14ac:dyDescent="0.25"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spans="7:32" s="30" customFormat="1" ht="15.75" customHeight="1" x14ac:dyDescent="0.25"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spans="7:32" s="30" customFormat="1" ht="15.75" customHeight="1" x14ac:dyDescent="0.25"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spans="7:32" s="30" customFormat="1" ht="15.75" customHeight="1" x14ac:dyDescent="0.25"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spans="7:32" s="30" customFormat="1" ht="15.75" customHeight="1" x14ac:dyDescent="0.25"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spans="7:32" s="30" customFormat="1" ht="15.75" customHeight="1" x14ac:dyDescent="0.25"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spans="7:32" s="30" customFormat="1" ht="15.75" customHeight="1" x14ac:dyDescent="0.25"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spans="7:32" s="30" customFormat="1" ht="15.75" customHeight="1" x14ac:dyDescent="0.25"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spans="7:32" s="30" customFormat="1" ht="15.75" customHeight="1" x14ac:dyDescent="0.25"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spans="7:32" s="30" customFormat="1" ht="15.75" customHeight="1" x14ac:dyDescent="0.25"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spans="7:32" s="30" customFormat="1" ht="15.75" customHeight="1" x14ac:dyDescent="0.25"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spans="7:32" s="30" customFormat="1" ht="15.75" customHeight="1" x14ac:dyDescent="0.25"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spans="7:32" s="30" customFormat="1" ht="15.75" customHeight="1" x14ac:dyDescent="0.25"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spans="7:32" s="30" customFormat="1" ht="15.75" customHeight="1" x14ac:dyDescent="0.25"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spans="7:32" s="30" customFormat="1" ht="15.75" customHeight="1" x14ac:dyDescent="0.25"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spans="7:32" s="30" customFormat="1" ht="15.75" customHeight="1" x14ac:dyDescent="0.25"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spans="7:32" s="30" customFormat="1" ht="15.75" customHeight="1" x14ac:dyDescent="0.25"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spans="7:32" s="30" customFormat="1" ht="15.75" customHeight="1" x14ac:dyDescent="0.25"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spans="7:32" s="30" customFormat="1" ht="15.75" customHeight="1" x14ac:dyDescent="0.25"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spans="7:32" s="30" customFormat="1" ht="15.75" customHeight="1" x14ac:dyDescent="0.25"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spans="7:32" s="30" customFormat="1" ht="15.75" customHeight="1" x14ac:dyDescent="0.25"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spans="7:32" s="30" customFormat="1" ht="15.75" customHeight="1" x14ac:dyDescent="0.25"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spans="7:32" s="30" customFormat="1" ht="15.75" customHeight="1" x14ac:dyDescent="0.25"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spans="7:32" s="30" customFormat="1" ht="15.75" customHeight="1" x14ac:dyDescent="0.25"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spans="7:32" s="30" customFormat="1" ht="15.75" customHeight="1" x14ac:dyDescent="0.25"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spans="7:32" s="30" customFormat="1" ht="15.75" customHeight="1" x14ac:dyDescent="0.25"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spans="7:32" s="30" customFormat="1" ht="15.75" customHeight="1" x14ac:dyDescent="0.25"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spans="7:32" s="30" customFormat="1" ht="15.75" customHeight="1" x14ac:dyDescent="0.25"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spans="7:32" s="30" customFormat="1" ht="15.75" customHeight="1" x14ac:dyDescent="0.25"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spans="7:32" s="30" customFormat="1" ht="15.75" customHeight="1" x14ac:dyDescent="0.25"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spans="7:32" s="30" customFormat="1" ht="15.75" customHeight="1" x14ac:dyDescent="0.25"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spans="7:32" s="30" customFormat="1" ht="15.75" customHeight="1" x14ac:dyDescent="0.25"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spans="7:32" s="30" customFormat="1" ht="15.75" customHeight="1" x14ac:dyDescent="0.25"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spans="7:32" s="30" customFormat="1" ht="15.75" customHeight="1" x14ac:dyDescent="0.25"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spans="7:32" s="30" customFormat="1" ht="15.75" customHeight="1" x14ac:dyDescent="0.25"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spans="7:32" s="30" customFormat="1" ht="15.75" customHeight="1" x14ac:dyDescent="0.25"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spans="7:32" s="30" customFormat="1" ht="15.75" customHeight="1" x14ac:dyDescent="0.25"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spans="7:32" s="30" customFormat="1" ht="15.75" customHeight="1" x14ac:dyDescent="0.25"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spans="7:32" s="30" customFormat="1" ht="15.75" customHeight="1" x14ac:dyDescent="0.25"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spans="7:32" s="30" customFormat="1" ht="15.75" customHeight="1" x14ac:dyDescent="0.25"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spans="7:32" s="30" customFormat="1" ht="15.75" customHeight="1" x14ac:dyDescent="0.25"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spans="7:32" s="30" customFormat="1" ht="15.75" customHeight="1" x14ac:dyDescent="0.25"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spans="7:32" s="30" customFormat="1" ht="15.75" customHeight="1" x14ac:dyDescent="0.25"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spans="7:32" s="30" customFormat="1" ht="15.75" customHeight="1" x14ac:dyDescent="0.25"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spans="7:32" s="30" customFormat="1" ht="15.75" customHeight="1" x14ac:dyDescent="0.25"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spans="7:32" s="30" customFormat="1" ht="15.75" customHeight="1" x14ac:dyDescent="0.25"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spans="7:32" s="30" customFormat="1" ht="15.75" customHeight="1" x14ac:dyDescent="0.25"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spans="7:32" s="30" customFormat="1" ht="15.75" customHeight="1" x14ac:dyDescent="0.25"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spans="7:32" s="30" customFormat="1" ht="15.75" customHeight="1" x14ac:dyDescent="0.25"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spans="7:32" s="30" customFormat="1" ht="15.75" customHeight="1" x14ac:dyDescent="0.25"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spans="7:32" s="30" customFormat="1" ht="15.75" customHeight="1" x14ac:dyDescent="0.25"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spans="7:32" s="30" customFormat="1" ht="15.75" customHeight="1" x14ac:dyDescent="0.25"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spans="7:32" s="30" customFormat="1" ht="15.75" customHeight="1" x14ac:dyDescent="0.25"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spans="7:32" s="30" customFormat="1" ht="15.75" customHeight="1" x14ac:dyDescent="0.25"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spans="7:32" s="30" customFormat="1" ht="15.75" customHeight="1" x14ac:dyDescent="0.25"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spans="7:32" s="30" customFormat="1" ht="15.75" customHeight="1" x14ac:dyDescent="0.25"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spans="7:32" s="30" customFormat="1" ht="15.75" customHeight="1" x14ac:dyDescent="0.25"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spans="7:32" s="30" customFormat="1" ht="15.75" customHeight="1" x14ac:dyDescent="0.25"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spans="7:32" s="30" customFormat="1" ht="15.75" customHeight="1" x14ac:dyDescent="0.25"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spans="7:32" s="30" customFormat="1" ht="15.75" customHeight="1" x14ac:dyDescent="0.25"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spans="7:32" s="30" customFormat="1" ht="15.75" customHeight="1" x14ac:dyDescent="0.25"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spans="7:32" s="30" customFormat="1" ht="15.75" customHeight="1" x14ac:dyDescent="0.25"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spans="7:32" s="30" customFormat="1" ht="15.75" customHeight="1" x14ac:dyDescent="0.25"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spans="7:32" s="30" customFormat="1" ht="15.75" customHeight="1" x14ac:dyDescent="0.25"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spans="7:32" s="30" customFormat="1" ht="15.75" customHeight="1" x14ac:dyDescent="0.25"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spans="7:32" s="30" customFormat="1" ht="15.75" customHeight="1" x14ac:dyDescent="0.25"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spans="7:32" s="30" customFormat="1" ht="15.75" customHeight="1" x14ac:dyDescent="0.25"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spans="7:32" s="30" customFormat="1" ht="15.75" customHeight="1" x14ac:dyDescent="0.25"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spans="7:32" s="30" customFormat="1" ht="15.75" customHeight="1" x14ac:dyDescent="0.25"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spans="7:32" s="30" customFormat="1" ht="15.75" customHeight="1" x14ac:dyDescent="0.25"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spans="7:32" s="30" customFormat="1" ht="15.75" customHeight="1" x14ac:dyDescent="0.25"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spans="7:32" s="30" customFormat="1" ht="15.75" customHeight="1" x14ac:dyDescent="0.25"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spans="7:32" s="30" customFormat="1" ht="15.75" customHeight="1" x14ac:dyDescent="0.25"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spans="7:32" s="30" customFormat="1" ht="15.75" customHeight="1" x14ac:dyDescent="0.25"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spans="7:32" s="30" customFormat="1" ht="15.75" customHeight="1" x14ac:dyDescent="0.25"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spans="7:32" s="30" customFormat="1" ht="15.75" customHeight="1" x14ac:dyDescent="0.25"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spans="7:32" s="30" customFormat="1" ht="15.75" customHeight="1" x14ac:dyDescent="0.25"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spans="7:32" s="30" customFormat="1" ht="15.75" customHeight="1" x14ac:dyDescent="0.25"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spans="7:32" s="30" customFormat="1" ht="15.75" customHeight="1" x14ac:dyDescent="0.25"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spans="7:32" s="30" customFormat="1" ht="15.75" customHeight="1" x14ac:dyDescent="0.25"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spans="7:32" s="30" customFormat="1" ht="15.75" customHeight="1" x14ac:dyDescent="0.25"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spans="7:32" s="30" customFormat="1" ht="15.75" customHeight="1" x14ac:dyDescent="0.25"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spans="7:32" s="30" customFormat="1" ht="15.75" customHeight="1" x14ac:dyDescent="0.25"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spans="7:32" s="30" customFormat="1" ht="15.75" customHeight="1" x14ac:dyDescent="0.25"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spans="7:32" s="30" customFormat="1" ht="15.75" customHeight="1" x14ac:dyDescent="0.25"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spans="7:32" s="30" customFormat="1" ht="15.75" customHeight="1" x14ac:dyDescent="0.25"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spans="7:32" s="30" customFormat="1" ht="15.75" customHeight="1" x14ac:dyDescent="0.25"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spans="7:32" s="30" customFormat="1" ht="15.75" customHeight="1" x14ac:dyDescent="0.25"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spans="7:32" s="30" customFormat="1" ht="15.75" customHeight="1" x14ac:dyDescent="0.25"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spans="7:32" s="30" customFormat="1" ht="15.75" customHeight="1" x14ac:dyDescent="0.25"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spans="7:32" s="30" customFormat="1" ht="15.75" customHeight="1" x14ac:dyDescent="0.25"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spans="7:32" s="30" customFormat="1" ht="15.75" customHeight="1" x14ac:dyDescent="0.25"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spans="7:32" s="30" customFormat="1" ht="15.75" customHeight="1" x14ac:dyDescent="0.25"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spans="7:32" s="30" customFormat="1" ht="15.75" customHeight="1" x14ac:dyDescent="0.25"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spans="7:32" s="30" customFormat="1" ht="15.75" customHeight="1" x14ac:dyDescent="0.25"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spans="7:32" s="30" customFormat="1" ht="15.75" customHeight="1" x14ac:dyDescent="0.25"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spans="7:32" s="30" customFormat="1" ht="15.75" customHeight="1" x14ac:dyDescent="0.25"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spans="7:32" s="30" customFormat="1" ht="15.75" customHeight="1" x14ac:dyDescent="0.25"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spans="7:32" s="30" customFormat="1" ht="15.75" customHeight="1" x14ac:dyDescent="0.25"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spans="7:32" s="30" customFormat="1" ht="15.75" customHeight="1" x14ac:dyDescent="0.25"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spans="7:32" s="30" customFormat="1" ht="15.75" customHeight="1" x14ac:dyDescent="0.25"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spans="7:32" s="30" customFormat="1" ht="15.75" customHeight="1" x14ac:dyDescent="0.25"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spans="7:32" s="30" customFormat="1" ht="15.75" customHeight="1" x14ac:dyDescent="0.25"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spans="7:32" s="30" customFormat="1" ht="15.75" customHeight="1" x14ac:dyDescent="0.25"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spans="7:32" s="30" customFormat="1" ht="15.75" customHeight="1" x14ac:dyDescent="0.25"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spans="7:32" s="30" customFormat="1" ht="15.75" customHeight="1" x14ac:dyDescent="0.25"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spans="7:32" s="30" customFormat="1" ht="15.75" customHeight="1" x14ac:dyDescent="0.25"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spans="7:32" s="30" customFormat="1" ht="15.75" customHeight="1" x14ac:dyDescent="0.25"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spans="7:32" s="30" customFormat="1" ht="15.75" customHeight="1" x14ac:dyDescent="0.25"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spans="7:32" s="30" customFormat="1" ht="15.75" customHeight="1" x14ac:dyDescent="0.25"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spans="7:32" s="30" customFormat="1" ht="15.75" customHeight="1" x14ac:dyDescent="0.25"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spans="7:32" s="30" customFormat="1" ht="15.75" customHeight="1" x14ac:dyDescent="0.25"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spans="7:32" s="30" customFormat="1" ht="15.75" customHeight="1" x14ac:dyDescent="0.25"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spans="7:32" s="30" customFormat="1" ht="15.75" customHeight="1" x14ac:dyDescent="0.25"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spans="7:32" s="30" customFormat="1" ht="15.75" customHeight="1" x14ac:dyDescent="0.25"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spans="7:32" s="30" customFormat="1" ht="15.75" customHeight="1" x14ac:dyDescent="0.25"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spans="7:32" s="30" customFormat="1" ht="15.75" customHeight="1" x14ac:dyDescent="0.25"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spans="7:32" s="30" customFormat="1" ht="15.75" customHeight="1" x14ac:dyDescent="0.25"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spans="7:32" s="30" customFormat="1" ht="15.75" customHeight="1" x14ac:dyDescent="0.25"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spans="7:32" s="30" customFormat="1" ht="15.75" customHeight="1" x14ac:dyDescent="0.25"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spans="7:32" s="30" customFormat="1" ht="15.75" customHeight="1" x14ac:dyDescent="0.25"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spans="7:32" s="30" customFormat="1" ht="15.75" customHeight="1" x14ac:dyDescent="0.25"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spans="7:32" s="30" customFormat="1" ht="15.75" customHeight="1" x14ac:dyDescent="0.25"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spans="7:32" s="30" customFormat="1" ht="15.75" customHeight="1" x14ac:dyDescent="0.25"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spans="7:32" s="30" customFormat="1" ht="15.75" customHeight="1" x14ac:dyDescent="0.25"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spans="7:32" s="30" customFormat="1" ht="15.75" customHeight="1" x14ac:dyDescent="0.25"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spans="7:32" s="30" customFormat="1" ht="15.75" customHeight="1" x14ac:dyDescent="0.25"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spans="7:32" s="30" customFormat="1" ht="15.75" customHeight="1" x14ac:dyDescent="0.25"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spans="7:32" s="30" customFormat="1" ht="15.75" customHeight="1" x14ac:dyDescent="0.25"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spans="7:32" s="30" customFormat="1" ht="15.75" customHeight="1" x14ac:dyDescent="0.25"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spans="7:32" s="30" customFormat="1" ht="15.75" customHeight="1" x14ac:dyDescent="0.25"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spans="7:32" s="30" customFormat="1" ht="15.75" customHeight="1" x14ac:dyDescent="0.25"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spans="7:32" s="30" customFormat="1" ht="15.75" customHeight="1" x14ac:dyDescent="0.25"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spans="7:32" s="30" customFormat="1" ht="15.75" customHeight="1" x14ac:dyDescent="0.25"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spans="7:32" s="30" customFormat="1" ht="15.75" customHeight="1" x14ac:dyDescent="0.25"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spans="7:32" s="30" customFormat="1" ht="15.75" customHeight="1" x14ac:dyDescent="0.25"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spans="7:32" s="30" customFormat="1" ht="15.75" customHeight="1" x14ac:dyDescent="0.25"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spans="7:32" s="30" customFormat="1" ht="15.75" customHeight="1" x14ac:dyDescent="0.25"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spans="7:32" s="30" customFormat="1" ht="15.75" customHeight="1" x14ac:dyDescent="0.25"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spans="7:32" s="30" customFormat="1" ht="15.75" customHeight="1" x14ac:dyDescent="0.25"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spans="7:32" s="30" customFormat="1" ht="15.75" customHeight="1" x14ac:dyDescent="0.25"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spans="7:32" s="30" customFormat="1" ht="15.75" customHeight="1" x14ac:dyDescent="0.25"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spans="7:32" s="30" customFormat="1" ht="15.75" customHeight="1" x14ac:dyDescent="0.25"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spans="7:32" s="30" customFormat="1" ht="15.75" customHeight="1" x14ac:dyDescent="0.25"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spans="7:32" s="30" customFormat="1" ht="15.75" customHeight="1" x14ac:dyDescent="0.25"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spans="7:32" s="30" customFormat="1" ht="15.75" customHeight="1" x14ac:dyDescent="0.25"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spans="7:32" s="30" customFormat="1" ht="15.75" customHeight="1" x14ac:dyDescent="0.25"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spans="7:32" s="30" customFormat="1" ht="15.75" customHeight="1" x14ac:dyDescent="0.25"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spans="7:32" s="30" customFormat="1" ht="15.75" customHeight="1" x14ac:dyDescent="0.25"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spans="7:32" s="30" customFormat="1" ht="15.75" customHeight="1" x14ac:dyDescent="0.25"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spans="7:32" s="30" customFormat="1" ht="15.75" customHeight="1" x14ac:dyDescent="0.25"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spans="7:32" s="30" customFormat="1" ht="15.75" customHeight="1" x14ac:dyDescent="0.25"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spans="7:32" s="30" customFormat="1" ht="15.75" customHeight="1" x14ac:dyDescent="0.25"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spans="7:32" s="30" customFormat="1" ht="15.75" customHeight="1" x14ac:dyDescent="0.25"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spans="7:32" s="30" customFormat="1" ht="15.75" customHeight="1" x14ac:dyDescent="0.25"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spans="7:32" s="30" customFormat="1" ht="15.75" customHeight="1" x14ac:dyDescent="0.25"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spans="7:32" s="30" customFormat="1" ht="15.75" customHeight="1" x14ac:dyDescent="0.25"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  <row r="400" spans="7:32" s="30" customFormat="1" ht="15.75" customHeight="1" x14ac:dyDescent="0.25"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</row>
    <row r="401" spans="7:32" s="30" customFormat="1" ht="15.75" customHeight="1" x14ac:dyDescent="0.25"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</row>
    <row r="402" spans="7:32" s="30" customFormat="1" ht="15.75" customHeight="1" x14ac:dyDescent="0.25"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</row>
    <row r="403" spans="7:32" s="30" customFormat="1" ht="15.75" customHeight="1" x14ac:dyDescent="0.25"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</row>
    <row r="404" spans="7:32" s="30" customFormat="1" ht="15.75" customHeight="1" x14ac:dyDescent="0.25"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</row>
    <row r="405" spans="7:32" s="30" customFormat="1" ht="15.75" customHeight="1" x14ac:dyDescent="0.25"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</row>
    <row r="406" spans="7:32" s="30" customFormat="1" ht="15.75" customHeight="1" x14ac:dyDescent="0.25"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</row>
    <row r="407" spans="7:32" s="30" customFormat="1" ht="15.75" customHeight="1" x14ac:dyDescent="0.25"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</row>
    <row r="408" spans="7:32" s="30" customFormat="1" ht="15.75" customHeight="1" x14ac:dyDescent="0.25"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</row>
    <row r="409" spans="7:32" s="30" customFormat="1" ht="15.75" customHeight="1" x14ac:dyDescent="0.25"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</row>
    <row r="410" spans="7:32" s="30" customFormat="1" ht="15.75" customHeight="1" x14ac:dyDescent="0.25"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</row>
    <row r="411" spans="7:32" s="30" customFormat="1" ht="15.75" customHeight="1" x14ac:dyDescent="0.25"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</row>
    <row r="412" spans="7:32" s="30" customFormat="1" ht="15.75" customHeight="1" x14ac:dyDescent="0.25"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</row>
    <row r="413" spans="7:32" s="30" customFormat="1" ht="15.75" customHeight="1" x14ac:dyDescent="0.25"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</row>
    <row r="414" spans="7:32" s="30" customFormat="1" ht="15.75" customHeight="1" x14ac:dyDescent="0.25"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</row>
    <row r="415" spans="7:32" s="30" customFormat="1" ht="15.75" customHeight="1" x14ac:dyDescent="0.25"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</row>
    <row r="416" spans="7:32" s="30" customFormat="1" ht="15.75" customHeight="1" x14ac:dyDescent="0.25"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</row>
    <row r="417" spans="7:32" s="30" customFormat="1" ht="15.75" customHeight="1" x14ac:dyDescent="0.25"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</row>
    <row r="418" spans="7:32" s="30" customFormat="1" ht="15.75" customHeight="1" x14ac:dyDescent="0.25"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</row>
    <row r="419" spans="7:32" s="30" customFormat="1" ht="15.75" customHeight="1" x14ac:dyDescent="0.25"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</row>
    <row r="420" spans="7:32" s="30" customFormat="1" ht="15.75" customHeight="1" x14ac:dyDescent="0.25"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</row>
    <row r="421" spans="7:32" s="30" customFormat="1" ht="15.75" customHeight="1" x14ac:dyDescent="0.25"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</row>
    <row r="422" spans="7:32" s="30" customFormat="1" ht="15.75" customHeight="1" x14ac:dyDescent="0.25"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</row>
    <row r="423" spans="7:32" s="30" customFormat="1" ht="15.75" customHeight="1" x14ac:dyDescent="0.25"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</row>
    <row r="424" spans="7:32" s="30" customFormat="1" ht="15.75" customHeight="1" x14ac:dyDescent="0.25"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</row>
    <row r="425" spans="7:32" s="30" customFormat="1" ht="15.75" customHeight="1" x14ac:dyDescent="0.25"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</row>
    <row r="426" spans="7:32" s="30" customFormat="1" ht="15.75" customHeight="1" x14ac:dyDescent="0.25"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</row>
    <row r="427" spans="7:32" s="30" customFormat="1" ht="15.75" customHeight="1" x14ac:dyDescent="0.25"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</row>
    <row r="428" spans="7:32" s="30" customFormat="1" ht="15.75" customHeight="1" x14ac:dyDescent="0.25"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</row>
    <row r="429" spans="7:32" s="30" customFormat="1" ht="15.75" customHeight="1" x14ac:dyDescent="0.25"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</row>
    <row r="430" spans="7:32" s="30" customFormat="1" ht="15.75" customHeight="1" x14ac:dyDescent="0.25"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</row>
    <row r="431" spans="7:32" s="30" customFormat="1" ht="15.75" customHeight="1" x14ac:dyDescent="0.25"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</row>
    <row r="432" spans="7:32" s="30" customFormat="1" ht="15.75" customHeight="1" x14ac:dyDescent="0.25"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</row>
    <row r="433" spans="7:32" s="30" customFormat="1" ht="15.75" customHeight="1" x14ac:dyDescent="0.25"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</row>
    <row r="434" spans="7:32" s="30" customFormat="1" ht="15.75" customHeight="1" x14ac:dyDescent="0.25"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</row>
    <row r="435" spans="7:32" s="30" customFormat="1" ht="15.75" customHeight="1" x14ac:dyDescent="0.25"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</row>
    <row r="436" spans="7:32" s="30" customFormat="1" ht="15.75" customHeight="1" x14ac:dyDescent="0.25"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</row>
    <row r="437" spans="7:32" s="30" customFormat="1" ht="15.75" customHeight="1" x14ac:dyDescent="0.25"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</row>
    <row r="438" spans="7:32" s="30" customFormat="1" ht="15.75" customHeight="1" x14ac:dyDescent="0.25"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</row>
    <row r="439" spans="7:32" s="30" customFormat="1" ht="15.75" customHeight="1" x14ac:dyDescent="0.25"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</row>
    <row r="440" spans="7:32" s="30" customFormat="1" ht="15.75" customHeight="1" x14ac:dyDescent="0.25"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</row>
    <row r="441" spans="7:32" s="30" customFormat="1" ht="15.75" customHeight="1" x14ac:dyDescent="0.25"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</row>
    <row r="442" spans="7:32" s="30" customFormat="1" ht="15.75" customHeight="1" x14ac:dyDescent="0.25"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</row>
    <row r="443" spans="7:32" s="30" customFormat="1" ht="15.75" customHeight="1" x14ac:dyDescent="0.25"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</row>
    <row r="444" spans="7:32" s="30" customFormat="1" ht="15.75" customHeight="1" x14ac:dyDescent="0.25"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</row>
    <row r="445" spans="7:32" s="30" customFormat="1" ht="15.75" customHeight="1" x14ac:dyDescent="0.25"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</row>
    <row r="446" spans="7:32" s="30" customFormat="1" ht="15.75" customHeight="1" x14ac:dyDescent="0.25"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</row>
    <row r="447" spans="7:32" s="30" customFormat="1" ht="15.75" customHeight="1" x14ac:dyDescent="0.25"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</row>
    <row r="448" spans="7:32" s="30" customFormat="1" ht="15.75" customHeight="1" x14ac:dyDescent="0.25"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</row>
    <row r="449" spans="7:32" s="30" customFormat="1" ht="15.75" customHeight="1" x14ac:dyDescent="0.25"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</row>
    <row r="450" spans="7:32" s="30" customFormat="1" ht="15.75" customHeight="1" x14ac:dyDescent="0.25"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</row>
    <row r="451" spans="7:32" s="30" customFormat="1" ht="15.75" customHeight="1" x14ac:dyDescent="0.25"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</row>
    <row r="452" spans="7:32" s="30" customFormat="1" ht="15.75" customHeight="1" x14ac:dyDescent="0.25"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</row>
    <row r="453" spans="7:32" s="30" customFormat="1" ht="15.75" customHeight="1" x14ac:dyDescent="0.25"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</row>
    <row r="454" spans="7:32" s="30" customFormat="1" ht="15.75" customHeight="1" x14ac:dyDescent="0.25"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</row>
    <row r="455" spans="7:32" s="30" customFormat="1" ht="15.75" customHeight="1" x14ac:dyDescent="0.25"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</row>
    <row r="456" spans="7:32" s="30" customFormat="1" ht="15.75" customHeight="1" x14ac:dyDescent="0.25"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</row>
    <row r="457" spans="7:32" s="30" customFormat="1" ht="15.75" customHeight="1" x14ac:dyDescent="0.25"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</row>
    <row r="458" spans="7:32" s="30" customFormat="1" ht="15.75" customHeight="1" x14ac:dyDescent="0.25"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</row>
    <row r="459" spans="7:32" s="30" customFormat="1" ht="15.75" customHeight="1" x14ac:dyDescent="0.25"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</row>
    <row r="460" spans="7:32" s="30" customFormat="1" ht="15.75" customHeight="1" x14ac:dyDescent="0.25"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</row>
    <row r="461" spans="7:32" s="30" customFormat="1" ht="15.75" customHeight="1" x14ac:dyDescent="0.25"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</row>
    <row r="462" spans="7:32" s="30" customFormat="1" ht="15.75" customHeight="1" x14ac:dyDescent="0.25"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</row>
    <row r="463" spans="7:32" s="30" customFormat="1" ht="15.75" customHeight="1" x14ac:dyDescent="0.25"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</row>
    <row r="464" spans="7:32" s="30" customFormat="1" ht="15.75" customHeight="1" x14ac:dyDescent="0.25"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</row>
    <row r="465" spans="7:32" s="30" customFormat="1" ht="15.75" customHeight="1" x14ac:dyDescent="0.25"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</row>
    <row r="466" spans="7:32" s="30" customFormat="1" ht="15.75" customHeight="1" x14ac:dyDescent="0.25"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</row>
    <row r="467" spans="7:32" s="30" customFormat="1" ht="15.75" customHeight="1" x14ac:dyDescent="0.25"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</row>
    <row r="468" spans="7:32" s="30" customFormat="1" ht="15.75" customHeight="1" x14ac:dyDescent="0.25"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</row>
    <row r="469" spans="7:32" s="30" customFormat="1" ht="15.75" customHeight="1" x14ac:dyDescent="0.25"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</row>
    <row r="470" spans="7:32" s="30" customFormat="1" ht="15.75" customHeight="1" x14ac:dyDescent="0.25"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</row>
    <row r="471" spans="7:32" s="30" customFormat="1" ht="15.75" customHeight="1" x14ac:dyDescent="0.25"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</row>
    <row r="472" spans="7:32" s="30" customFormat="1" ht="15.75" customHeight="1" x14ac:dyDescent="0.25"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</row>
    <row r="473" spans="7:32" s="30" customFormat="1" ht="15.75" customHeight="1" x14ac:dyDescent="0.25"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</row>
    <row r="474" spans="7:32" s="30" customFormat="1" ht="15.75" customHeight="1" x14ac:dyDescent="0.25"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</row>
    <row r="475" spans="7:32" s="30" customFormat="1" ht="15.75" customHeight="1" x14ac:dyDescent="0.25"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</row>
    <row r="476" spans="7:32" s="30" customFormat="1" ht="15.75" customHeight="1" x14ac:dyDescent="0.25"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</row>
    <row r="477" spans="7:32" s="30" customFormat="1" ht="15.75" customHeight="1" x14ac:dyDescent="0.25"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</row>
    <row r="478" spans="7:32" s="30" customFormat="1" ht="15.75" customHeight="1" x14ac:dyDescent="0.25"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</row>
    <row r="479" spans="7:32" s="30" customFormat="1" ht="15.75" customHeight="1" x14ac:dyDescent="0.25"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</row>
    <row r="480" spans="7:32" s="30" customFormat="1" ht="15.75" customHeight="1" x14ac:dyDescent="0.25"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</row>
    <row r="481" spans="7:32" s="30" customFormat="1" ht="15.75" customHeight="1" x14ac:dyDescent="0.25"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</row>
    <row r="482" spans="7:32" s="30" customFormat="1" ht="15.75" customHeight="1" x14ac:dyDescent="0.25"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</row>
    <row r="483" spans="7:32" s="30" customFormat="1" ht="15.75" customHeight="1" x14ac:dyDescent="0.25"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</row>
    <row r="484" spans="7:32" s="30" customFormat="1" ht="15.75" customHeight="1" x14ac:dyDescent="0.25"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</row>
    <row r="485" spans="7:32" s="30" customFormat="1" ht="15.75" customHeight="1" x14ac:dyDescent="0.25"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</row>
    <row r="486" spans="7:32" s="30" customFormat="1" ht="15.75" customHeight="1" x14ac:dyDescent="0.25"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</row>
    <row r="487" spans="7:32" s="30" customFormat="1" ht="15.75" customHeight="1" x14ac:dyDescent="0.25"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</row>
    <row r="488" spans="7:32" s="30" customFormat="1" ht="15.75" customHeight="1" x14ac:dyDescent="0.25"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</row>
    <row r="489" spans="7:32" s="30" customFormat="1" ht="15.75" customHeight="1" x14ac:dyDescent="0.25"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</row>
    <row r="490" spans="7:32" s="30" customFormat="1" ht="15.75" customHeight="1" x14ac:dyDescent="0.25"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</row>
    <row r="491" spans="7:32" s="30" customFormat="1" ht="15.75" customHeight="1" x14ac:dyDescent="0.25"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</row>
    <row r="492" spans="7:32" s="30" customFormat="1" ht="15.75" customHeight="1" x14ac:dyDescent="0.25"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</row>
    <row r="493" spans="7:32" s="30" customFormat="1" ht="15.75" customHeight="1" x14ac:dyDescent="0.25"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</row>
    <row r="494" spans="7:32" s="30" customFormat="1" ht="15.75" customHeight="1" x14ac:dyDescent="0.25"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</row>
    <row r="495" spans="7:32" s="30" customFormat="1" ht="15.75" customHeight="1" x14ac:dyDescent="0.25"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</row>
    <row r="496" spans="7:32" s="30" customFormat="1" ht="15.75" customHeight="1" x14ac:dyDescent="0.25"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</row>
    <row r="497" spans="7:32" s="30" customFormat="1" ht="15.75" customHeight="1" x14ac:dyDescent="0.25"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</row>
    <row r="498" spans="7:32" s="30" customFormat="1" ht="15.75" customHeight="1" x14ac:dyDescent="0.25"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</row>
    <row r="499" spans="7:32" s="30" customFormat="1" ht="15.75" customHeight="1" x14ac:dyDescent="0.25"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</row>
    <row r="500" spans="7:32" s="30" customFormat="1" ht="15.75" customHeight="1" x14ac:dyDescent="0.25"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</row>
    <row r="501" spans="7:32" s="30" customFormat="1" ht="15.75" customHeight="1" x14ac:dyDescent="0.25"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</row>
    <row r="502" spans="7:32" s="30" customFormat="1" ht="15.75" customHeight="1" x14ac:dyDescent="0.25"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</row>
    <row r="503" spans="7:32" s="30" customFormat="1" ht="15.75" customHeight="1" x14ac:dyDescent="0.25"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</row>
    <row r="504" spans="7:32" s="30" customFormat="1" ht="15.75" customHeight="1" x14ac:dyDescent="0.25"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</row>
    <row r="505" spans="7:32" s="30" customFormat="1" ht="15.75" customHeight="1" x14ac:dyDescent="0.25"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</row>
    <row r="506" spans="7:32" s="30" customFormat="1" ht="15.75" customHeight="1" x14ac:dyDescent="0.25"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</row>
    <row r="507" spans="7:32" s="30" customFormat="1" ht="15.75" customHeight="1" x14ac:dyDescent="0.25"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</row>
    <row r="508" spans="7:32" s="30" customFormat="1" ht="15.75" customHeight="1" x14ac:dyDescent="0.25"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</row>
    <row r="509" spans="7:32" s="30" customFormat="1" ht="15.75" customHeight="1" x14ac:dyDescent="0.25"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</row>
    <row r="510" spans="7:32" s="30" customFormat="1" ht="15.75" customHeight="1" x14ac:dyDescent="0.25"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</row>
    <row r="511" spans="7:32" s="30" customFormat="1" ht="15.75" customHeight="1" x14ac:dyDescent="0.25"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</row>
    <row r="512" spans="7:32" s="30" customFormat="1" ht="15.75" customHeight="1" x14ac:dyDescent="0.25"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</row>
    <row r="513" spans="7:32" s="30" customFormat="1" ht="15.75" customHeight="1" x14ac:dyDescent="0.25"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</row>
    <row r="514" spans="7:32" s="30" customFormat="1" ht="15.75" customHeight="1" x14ac:dyDescent="0.25"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</row>
    <row r="515" spans="7:32" s="30" customFormat="1" ht="15.75" customHeight="1" x14ac:dyDescent="0.25"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</row>
    <row r="516" spans="7:32" s="30" customFormat="1" ht="15.75" customHeight="1" x14ac:dyDescent="0.25"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</row>
    <row r="517" spans="7:32" s="30" customFormat="1" ht="15.75" customHeight="1" x14ac:dyDescent="0.25"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</row>
    <row r="518" spans="7:32" s="30" customFormat="1" ht="15.75" customHeight="1" x14ac:dyDescent="0.25"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</row>
    <row r="519" spans="7:32" s="30" customFormat="1" ht="15.75" customHeight="1" x14ac:dyDescent="0.25"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</row>
    <row r="520" spans="7:32" s="30" customFormat="1" ht="15.75" customHeight="1" x14ac:dyDescent="0.25"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</row>
    <row r="521" spans="7:32" s="30" customFormat="1" ht="15.75" customHeight="1" x14ac:dyDescent="0.25"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</row>
    <row r="522" spans="7:32" s="30" customFormat="1" ht="15.75" customHeight="1" x14ac:dyDescent="0.25"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</row>
    <row r="523" spans="7:32" s="30" customFormat="1" ht="15.75" customHeight="1" x14ac:dyDescent="0.25"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</row>
    <row r="524" spans="7:32" s="30" customFormat="1" ht="15.75" customHeight="1" x14ac:dyDescent="0.25"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</row>
    <row r="525" spans="7:32" s="30" customFormat="1" ht="15.75" customHeight="1" x14ac:dyDescent="0.25"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</row>
    <row r="526" spans="7:32" s="30" customFormat="1" ht="15.75" customHeight="1" x14ac:dyDescent="0.25"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</row>
    <row r="527" spans="7:32" s="30" customFormat="1" ht="15.75" customHeight="1" x14ac:dyDescent="0.25"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</row>
    <row r="528" spans="7:32" s="30" customFormat="1" ht="15.75" customHeight="1" x14ac:dyDescent="0.25"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</row>
    <row r="529" spans="7:32" s="30" customFormat="1" ht="15.75" customHeight="1" x14ac:dyDescent="0.25"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</row>
    <row r="530" spans="7:32" s="30" customFormat="1" ht="15.75" customHeight="1" x14ac:dyDescent="0.25"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</row>
    <row r="531" spans="7:32" s="30" customFormat="1" ht="15.75" customHeight="1" x14ac:dyDescent="0.25"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</row>
    <row r="532" spans="7:32" s="30" customFormat="1" ht="15.75" customHeight="1" x14ac:dyDescent="0.25"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</row>
    <row r="533" spans="7:32" s="30" customFormat="1" ht="15.75" customHeight="1" x14ac:dyDescent="0.25"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</row>
    <row r="534" spans="7:32" s="30" customFormat="1" ht="15.75" customHeight="1" x14ac:dyDescent="0.25"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</row>
    <row r="535" spans="7:32" s="30" customFormat="1" ht="15.75" customHeight="1" x14ac:dyDescent="0.25"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</row>
    <row r="536" spans="7:32" s="30" customFormat="1" ht="15.75" customHeight="1" x14ac:dyDescent="0.25"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</row>
    <row r="537" spans="7:32" s="30" customFormat="1" ht="15.75" customHeight="1" x14ac:dyDescent="0.25"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</row>
    <row r="538" spans="7:32" s="30" customFormat="1" ht="15.75" customHeight="1" x14ac:dyDescent="0.25"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</row>
    <row r="539" spans="7:32" s="30" customFormat="1" ht="15.75" customHeight="1" x14ac:dyDescent="0.25"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</row>
    <row r="540" spans="7:32" s="30" customFormat="1" ht="15.75" customHeight="1" x14ac:dyDescent="0.25"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</row>
    <row r="541" spans="7:32" s="30" customFormat="1" ht="15.75" customHeight="1" x14ac:dyDescent="0.25"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</row>
    <row r="542" spans="7:32" s="30" customFormat="1" ht="15.75" customHeight="1" x14ac:dyDescent="0.25"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</row>
    <row r="543" spans="7:32" s="30" customFormat="1" ht="15.75" customHeight="1" x14ac:dyDescent="0.25"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</row>
    <row r="544" spans="7:32" s="30" customFormat="1" ht="15.75" customHeight="1" x14ac:dyDescent="0.25"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</row>
    <row r="545" spans="7:32" s="30" customFormat="1" ht="15.75" customHeight="1" x14ac:dyDescent="0.25"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</row>
    <row r="546" spans="7:32" s="30" customFormat="1" ht="15.75" customHeight="1" x14ac:dyDescent="0.25"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</row>
    <row r="547" spans="7:32" s="30" customFormat="1" ht="15.75" customHeight="1" x14ac:dyDescent="0.25"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</row>
    <row r="548" spans="7:32" s="30" customFormat="1" ht="15.75" customHeight="1" x14ac:dyDescent="0.25"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</row>
    <row r="549" spans="7:32" s="30" customFormat="1" ht="15.75" customHeight="1" x14ac:dyDescent="0.25"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</row>
    <row r="550" spans="7:32" s="30" customFormat="1" ht="15.75" customHeight="1" x14ac:dyDescent="0.25"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</row>
    <row r="551" spans="7:32" s="30" customFormat="1" ht="15.75" customHeight="1" x14ac:dyDescent="0.25"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</row>
    <row r="552" spans="7:32" s="30" customFormat="1" ht="15.75" customHeight="1" x14ac:dyDescent="0.25"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</row>
    <row r="553" spans="7:32" s="30" customFormat="1" ht="15.75" customHeight="1" x14ac:dyDescent="0.25"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</row>
    <row r="554" spans="7:32" s="30" customFormat="1" ht="15.75" customHeight="1" x14ac:dyDescent="0.25"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</row>
    <row r="555" spans="7:32" s="30" customFormat="1" ht="15.75" customHeight="1" x14ac:dyDescent="0.25"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</row>
    <row r="556" spans="7:32" s="30" customFormat="1" ht="15.75" customHeight="1" x14ac:dyDescent="0.25"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</row>
    <row r="557" spans="7:32" s="30" customFormat="1" ht="15.75" customHeight="1" x14ac:dyDescent="0.25"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</row>
    <row r="558" spans="7:32" s="30" customFormat="1" ht="15.75" customHeight="1" x14ac:dyDescent="0.25"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</row>
    <row r="559" spans="7:32" s="30" customFormat="1" ht="15.75" customHeight="1" x14ac:dyDescent="0.25"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</row>
    <row r="560" spans="7:32" s="30" customFormat="1" ht="15.75" customHeight="1" x14ac:dyDescent="0.25"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</row>
    <row r="561" spans="7:32" s="30" customFormat="1" ht="15.75" customHeight="1" x14ac:dyDescent="0.25"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</row>
    <row r="562" spans="7:32" s="30" customFormat="1" ht="15.75" customHeight="1" x14ac:dyDescent="0.25"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</row>
    <row r="563" spans="7:32" s="30" customFormat="1" ht="15.75" customHeight="1" x14ac:dyDescent="0.25"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</row>
    <row r="564" spans="7:32" s="30" customFormat="1" ht="15.75" customHeight="1" x14ac:dyDescent="0.25"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</row>
    <row r="565" spans="7:32" s="30" customFormat="1" ht="15.75" customHeight="1" x14ac:dyDescent="0.25"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</row>
    <row r="566" spans="7:32" s="30" customFormat="1" ht="15.75" customHeight="1" x14ac:dyDescent="0.25"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</row>
    <row r="567" spans="7:32" s="30" customFormat="1" ht="15.75" customHeight="1" x14ac:dyDescent="0.25"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</row>
    <row r="568" spans="7:32" s="30" customFormat="1" ht="15.75" customHeight="1" x14ac:dyDescent="0.25"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</row>
    <row r="569" spans="7:32" s="30" customFormat="1" ht="15.75" customHeight="1" x14ac:dyDescent="0.25"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</row>
    <row r="570" spans="7:32" s="30" customFormat="1" ht="15.75" customHeight="1" x14ac:dyDescent="0.25"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</row>
    <row r="571" spans="7:32" s="30" customFormat="1" ht="15.75" customHeight="1" x14ac:dyDescent="0.25"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</row>
    <row r="572" spans="7:32" s="30" customFormat="1" ht="15.75" customHeight="1" x14ac:dyDescent="0.25"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</row>
    <row r="573" spans="7:32" s="30" customFormat="1" ht="15.75" customHeight="1" x14ac:dyDescent="0.25"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</row>
    <row r="574" spans="7:32" s="30" customFormat="1" ht="15.75" customHeight="1" x14ac:dyDescent="0.25"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</row>
    <row r="575" spans="7:32" s="30" customFormat="1" ht="15.75" customHeight="1" x14ac:dyDescent="0.25"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</row>
    <row r="576" spans="7:32" s="30" customFormat="1" ht="15.75" customHeight="1" x14ac:dyDescent="0.25"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</row>
    <row r="577" spans="7:32" s="30" customFormat="1" ht="15.75" customHeight="1" x14ac:dyDescent="0.25"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</row>
    <row r="578" spans="7:32" s="30" customFormat="1" ht="15.75" customHeight="1" x14ac:dyDescent="0.25"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</row>
    <row r="579" spans="7:32" s="30" customFormat="1" ht="15.75" customHeight="1" x14ac:dyDescent="0.25"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</row>
    <row r="580" spans="7:32" s="30" customFormat="1" ht="15.75" customHeight="1" x14ac:dyDescent="0.25"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</row>
    <row r="581" spans="7:32" s="30" customFormat="1" ht="15.75" customHeight="1" x14ac:dyDescent="0.25"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</row>
    <row r="582" spans="7:32" s="30" customFormat="1" ht="15.75" customHeight="1" x14ac:dyDescent="0.25"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</row>
    <row r="583" spans="7:32" s="30" customFormat="1" ht="15.75" customHeight="1" x14ac:dyDescent="0.25"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</row>
    <row r="584" spans="7:32" s="30" customFormat="1" ht="15.75" customHeight="1" x14ac:dyDescent="0.25"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</row>
    <row r="585" spans="7:32" s="30" customFormat="1" ht="15.75" customHeight="1" x14ac:dyDescent="0.25"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</row>
    <row r="586" spans="7:32" s="30" customFormat="1" ht="15.75" customHeight="1" x14ac:dyDescent="0.25"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</row>
    <row r="587" spans="7:32" s="30" customFormat="1" ht="15.75" customHeight="1" x14ac:dyDescent="0.25"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</row>
    <row r="588" spans="7:32" s="30" customFormat="1" ht="15.75" customHeight="1" x14ac:dyDescent="0.25"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</row>
    <row r="589" spans="7:32" s="30" customFormat="1" ht="15.75" customHeight="1" x14ac:dyDescent="0.25"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</row>
    <row r="590" spans="7:32" s="30" customFormat="1" ht="15.75" customHeight="1" x14ac:dyDescent="0.25"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</row>
    <row r="591" spans="7:32" s="30" customFormat="1" ht="15.75" customHeight="1" x14ac:dyDescent="0.25"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</row>
    <row r="592" spans="7:32" s="30" customFormat="1" ht="15.75" customHeight="1" x14ac:dyDescent="0.25"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</row>
    <row r="593" spans="7:32" s="30" customFormat="1" ht="15.75" customHeight="1" x14ac:dyDescent="0.25"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</row>
    <row r="594" spans="7:32" s="30" customFormat="1" ht="15.75" customHeight="1" x14ac:dyDescent="0.25"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</row>
    <row r="595" spans="7:32" s="30" customFormat="1" ht="15.75" customHeight="1" x14ac:dyDescent="0.25"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</row>
    <row r="596" spans="7:32" s="30" customFormat="1" ht="15.75" customHeight="1" x14ac:dyDescent="0.25"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</row>
    <row r="597" spans="7:32" s="30" customFormat="1" ht="15.75" customHeight="1" x14ac:dyDescent="0.25"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</row>
    <row r="598" spans="7:32" s="30" customFormat="1" ht="15.75" customHeight="1" x14ac:dyDescent="0.25"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</row>
    <row r="599" spans="7:32" s="30" customFormat="1" ht="15.75" customHeight="1" x14ac:dyDescent="0.25"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</row>
    <row r="600" spans="7:32" s="30" customFormat="1" ht="15.75" customHeight="1" x14ac:dyDescent="0.25"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</row>
    <row r="601" spans="7:32" s="30" customFormat="1" ht="15.75" customHeight="1" x14ac:dyDescent="0.25"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</row>
    <row r="602" spans="7:32" s="30" customFormat="1" ht="15.75" customHeight="1" x14ac:dyDescent="0.25"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</row>
    <row r="603" spans="7:32" s="30" customFormat="1" ht="15.75" customHeight="1" x14ac:dyDescent="0.25"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</row>
    <row r="604" spans="7:32" s="30" customFormat="1" ht="15.75" customHeight="1" x14ac:dyDescent="0.25"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</row>
    <row r="605" spans="7:32" s="30" customFormat="1" ht="15.75" customHeight="1" x14ac:dyDescent="0.25"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</row>
    <row r="606" spans="7:32" s="30" customFormat="1" ht="15.75" customHeight="1" x14ac:dyDescent="0.25"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</row>
    <row r="607" spans="7:32" s="30" customFormat="1" ht="15.75" customHeight="1" x14ac:dyDescent="0.25"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</row>
    <row r="608" spans="7:32" s="30" customFormat="1" ht="15.75" customHeight="1" x14ac:dyDescent="0.25"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</row>
    <row r="609" spans="7:32" s="30" customFormat="1" ht="15.75" customHeight="1" x14ac:dyDescent="0.25"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</row>
    <row r="610" spans="7:32" s="30" customFormat="1" ht="15.75" customHeight="1" x14ac:dyDescent="0.25"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</row>
    <row r="611" spans="7:32" s="30" customFormat="1" ht="15.75" customHeight="1" x14ac:dyDescent="0.25"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</row>
    <row r="612" spans="7:32" s="30" customFormat="1" ht="15.75" customHeight="1" x14ac:dyDescent="0.25"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</row>
    <row r="613" spans="7:32" s="30" customFormat="1" ht="15.75" customHeight="1" x14ac:dyDescent="0.25"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</row>
    <row r="614" spans="7:32" s="30" customFormat="1" ht="15.75" customHeight="1" x14ac:dyDescent="0.25"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</row>
    <row r="615" spans="7:32" s="30" customFormat="1" ht="15.75" customHeight="1" x14ac:dyDescent="0.25"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</row>
    <row r="616" spans="7:32" s="30" customFormat="1" ht="15.75" customHeight="1" x14ac:dyDescent="0.25"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</row>
    <row r="617" spans="7:32" s="30" customFormat="1" ht="15.75" customHeight="1" x14ac:dyDescent="0.25"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</row>
    <row r="618" spans="7:32" s="30" customFormat="1" ht="15.75" customHeight="1" x14ac:dyDescent="0.25"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</row>
    <row r="619" spans="7:32" s="30" customFormat="1" ht="15.75" customHeight="1" x14ac:dyDescent="0.25"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</row>
    <row r="620" spans="7:32" s="30" customFormat="1" ht="15.75" customHeight="1" x14ac:dyDescent="0.25"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</row>
    <row r="621" spans="7:32" s="30" customFormat="1" ht="15.75" customHeight="1" x14ac:dyDescent="0.25"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</row>
    <row r="622" spans="7:32" s="30" customFormat="1" ht="15.75" customHeight="1" x14ac:dyDescent="0.25"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</row>
    <row r="623" spans="7:32" s="30" customFormat="1" ht="15.75" customHeight="1" x14ac:dyDescent="0.25"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</row>
    <row r="624" spans="7:32" s="30" customFormat="1" ht="15.75" customHeight="1" x14ac:dyDescent="0.25"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</row>
    <row r="625" spans="7:32" s="30" customFormat="1" ht="15.75" customHeight="1" x14ac:dyDescent="0.25"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</row>
    <row r="626" spans="7:32" s="30" customFormat="1" ht="15.75" customHeight="1" x14ac:dyDescent="0.25"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</row>
    <row r="627" spans="7:32" s="30" customFormat="1" ht="15.75" customHeight="1" x14ac:dyDescent="0.25"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</row>
    <row r="628" spans="7:32" s="30" customFormat="1" ht="15.75" customHeight="1" x14ac:dyDescent="0.25"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</row>
    <row r="629" spans="7:32" s="30" customFormat="1" ht="15.75" customHeight="1" x14ac:dyDescent="0.25"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</row>
    <row r="630" spans="7:32" s="30" customFormat="1" ht="15.75" customHeight="1" x14ac:dyDescent="0.25"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</row>
    <row r="631" spans="7:32" s="30" customFormat="1" ht="15.75" customHeight="1" x14ac:dyDescent="0.25"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</row>
    <row r="632" spans="7:32" s="30" customFormat="1" ht="15.75" customHeight="1" x14ac:dyDescent="0.25"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</row>
    <row r="633" spans="7:32" s="30" customFormat="1" ht="15.75" customHeight="1" x14ac:dyDescent="0.25"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</row>
    <row r="634" spans="7:32" s="30" customFormat="1" ht="15.75" customHeight="1" x14ac:dyDescent="0.25"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</row>
    <row r="635" spans="7:32" s="30" customFormat="1" ht="15.75" customHeight="1" x14ac:dyDescent="0.25"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</row>
    <row r="636" spans="7:32" s="30" customFormat="1" ht="15.75" customHeight="1" x14ac:dyDescent="0.25"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</row>
    <row r="637" spans="7:32" s="30" customFormat="1" ht="15.75" customHeight="1" x14ac:dyDescent="0.25"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</row>
    <row r="638" spans="7:32" s="30" customFormat="1" ht="15.75" customHeight="1" x14ac:dyDescent="0.25"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</row>
    <row r="639" spans="7:32" s="30" customFormat="1" ht="15.75" customHeight="1" x14ac:dyDescent="0.25"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</row>
    <row r="640" spans="7:32" s="30" customFormat="1" ht="15.75" customHeight="1" x14ac:dyDescent="0.25"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</row>
    <row r="641" spans="7:32" s="30" customFormat="1" ht="15.75" customHeight="1" x14ac:dyDescent="0.25"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</row>
    <row r="642" spans="7:32" s="30" customFormat="1" ht="15.75" customHeight="1" x14ac:dyDescent="0.25"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</row>
    <row r="643" spans="7:32" s="30" customFormat="1" ht="15.75" customHeight="1" x14ac:dyDescent="0.25"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</row>
    <row r="644" spans="7:32" s="30" customFormat="1" ht="15.75" customHeight="1" x14ac:dyDescent="0.25"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</row>
    <row r="645" spans="7:32" s="30" customFormat="1" ht="15.75" customHeight="1" x14ac:dyDescent="0.25"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</row>
    <row r="646" spans="7:32" s="30" customFormat="1" ht="15.75" customHeight="1" x14ac:dyDescent="0.25"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</row>
    <row r="647" spans="7:32" s="30" customFormat="1" ht="15.75" customHeight="1" x14ac:dyDescent="0.25"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</row>
    <row r="648" spans="7:32" s="30" customFormat="1" ht="15.75" customHeight="1" x14ac:dyDescent="0.25"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</row>
    <row r="649" spans="7:32" s="30" customFormat="1" ht="15.75" customHeight="1" x14ac:dyDescent="0.25"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</row>
    <row r="650" spans="7:32" s="30" customFormat="1" ht="15.75" customHeight="1" x14ac:dyDescent="0.25"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</row>
    <row r="651" spans="7:32" s="30" customFormat="1" ht="15.75" customHeight="1" x14ac:dyDescent="0.25"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</row>
    <row r="652" spans="7:32" s="30" customFormat="1" ht="15.75" customHeight="1" x14ac:dyDescent="0.25"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</row>
    <row r="653" spans="7:32" s="30" customFormat="1" ht="15.75" customHeight="1" x14ac:dyDescent="0.25"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</row>
    <row r="654" spans="7:32" s="30" customFormat="1" ht="15.75" customHeight="1" x14ac:dyDescent="0.25"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</row>
    <row r="655" spans="7:32" s="30" customFormat="1" ht="15.75" customHeight="1" x14ac:dyDescent="0.25"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</row>
    <row r="656" spans="7:32" s="30" customFormat="1" ht="15.75" customHeight="1" x14ac:dyDescent="0.25"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</row>
    <row r="657" spans="7:32" s="30" customFormat="1" ht="15.75" customHeight="1" x14ac:dyDescent="0.25"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</row>
    <row r="658" spans="7:32" s="30" customFormat="1" ht="15.75" customHeight="1" x14ac:dyDescent="0.25"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</row>
    <row r="659" spans="7:32" s="30" customFormat="1" ht="15.75" customHeight="1" x14ac:dyDescent="0.25"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</row>
    <row r="660" spans="7:32" s="30" customFormat="1" ht="15.75" customHeight="1" x14ac:dyDescent="0.25"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</row>
    <row r="661" spans="7:32" s="30" customFormat="1" ht="15.75" customHeight="1" x14ac:dyDescent="0.25"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</row>
    <row r="662" spans="7:32" s="30" customFormat="1" ht="15.75" customHeight="1" x14ac:dyDescent="0.25"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</row>
    <row r="663" spans="7:32" s="30" customFormat="1" ht="15.75" customHeight="1" x14ac:dyDescent="0.25"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</row>
    <row r="664" spans="7:32" s="30" customFormat="1" ht="15.75" customHeight="1" x14ac:dyDescent="0.25"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</row>
    <row r="665" spans="7:32" s="30" customFormat="1" ht="15.75" customHeight="1" x14ac:dyDescent="0.25"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</row>
    <row r="666" spans="7:32" s="30" customFormat="1" ht="15.75" customHeight="1" x14ac:dyDescent="0.25"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</row>
    <row r="667" spans="7:32" s="30" customFormat="1" ht="15.75" customHeight="1" x14ac:dyDescent="0.25"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</row>
    <row r="668" spans="7:32" s="30" customFormat="1" ht="15.75" customHeight="1" x14ac:dyDescent="0.25"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</row>
    <row r="669" spans="7:32" s="30" customFormat="1" ht="15.75" customHeight="1" x14ac:dyDescent="0.25"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</row>
    <row r="670" spans="7:32" s="30" customFormat="1" ht="15.75" customHeight="1" x14ac:dyDescent="0.25"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</row>
    <row r="671" spans="7:32" s="30" customFormat="1" ht="15.75" customHeight="1" x14ac:dyDescent="0.25"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</row>
    <row r="672" spans="7:32" s="30" customFormat="1" ht="15.75" customHeight="1" x14ac:dyDescent="0.25"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</row>
    <row r="673" spans="7:32" s="30" customFormat="1" ht="15.75" customHeight="1" x14ac:dyDescent="0.25"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</row>
    <row r="674" spans="7:32" s="30" customFormat="1" ht="15.75" customHeight="1" x14ac:dyDescent="0.25"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</row>
    <row r="675" spans="7:32" s="30" customFormat="1" ht="15.75" customHeight="1" x14ac:dyDescent="0.25"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</row>
    <row r="676" spans="7:32" s="30" customFormat="1" ht="15.75" customHeight="1" x14ac:dyDescent="0.25"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</row>
    <row r="677" spans="7:32" s="30" customFormat="1" ht="15.75" customHeight="1" x14ac:dyDescent="0.25"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</row>
    <row r="678" spans="7:32" s="30" customFormat="1" ht="15.75" customHeight="1" x14ac:dyDescent="0.25"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</row>
    <row r="679" spans="7:32" s="30" customFormat="1" ht="15.75" customHeight="1" x14ac:dyDescent="0.25"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</row>
    <row r="680" spans="7:32" s="30" customFormat="1" ht="15.75" customHeight="1" x14ac:dyDescent="0.25"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</row>
    <row r="681" spans="7:32" s="30" customFormat="1" ht="15.75" customHeight="1" x14ac:dyDescent="0.25"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</row>
    <row r="682" spans="7:32" s="30" customFormat="1" ht="15.75" customHeight="1" x14ac:dyDescent="0.25"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</row>
    <row r="683" spans="7:32" s="30" customFormat="1" ht="15.75" customHeight="1" x14ac:dyDescent="0.25"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</row>
    <row r="684" spans="7:32" s="30" customFormat="1" ht="15.75" customHeight="1" x14ac:dyDescent="0.25"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</row>
    <row r="685" spans="7:32" s="30" customFormat="1" ht="15.75" customHeight="1" x14ac:dyDescent="0.25"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</row>
    <row r="686" spans="7:32" s="30" customFormat="1" ht="15.75" customHeight="1" x14ac:dyDescent="0.25"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</row>
    <row r="687" spans="7:32" s="30" customFormat="1" ht="15.75" customHeight="1" x14ac:dyDescent="0.25"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</row>
    <row r="688" spans="7:32" s="30" customFormat="1" ht="15.75" customHeight="1" x14ac:dyDescent="0.25"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</row>
    <row r="689" spans="7:32" s="30" customFormat="1" ht="15.75" customHeight="1" x14ac:dyDescent="0.25"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</row>
    <row r="690" spans="7:32" s="30" customFormat="1" ht="15.75" customHeight="1" x14ac:dyDescent="0.25"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</row>
    <row r="691" spans="7:32" s="30" customFormat="1" ht="15.75" customHeight="1" x14ac:dyDescent="0.25"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</row>
    <row r="692" spans="7:32" s="30" customFormat="1" ht="15.75" customHeight="1" x14ac:dyDescent="0.25"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</row>
    <row r="693" spans="7:32" s="30" customFormat="1" ht="15.75" customHeight="1" x14ac:dyDescent="0.25"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</row>
    <row r="694" spans="7:32" s="30" customFormat="1" ht="15.75" customHeight="1" x14ac:dyDescent="0.25"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</row>
    <row r="695" spans="7:32" s="30" customFormat="1" ht="15.75" customHeight="1" x14ac:dyDescent="0.25"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 spans="7:32" s="30" customFormat="1" ht="15.75" customHeight="1" x14ac:dyDescent="0.25"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</row>
    <row r="697" spans="7:32" s="30" customFormat="1" ht="15.75" customHeight="1" x14ac:dyDescent="0.25"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</row>
    <row r="698" spans="7:32" s="30" customFormat="1" ht="15.75" customHeight="1" x14ac:dyDescent="0.25"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</row>
    <row r="699" spans="7:32" s="30" customFormat="1" ht="15.75" customHeight="1" x14ac:dyDescent="0.25"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</row>
    <row r="700" spans="7:32" s="30" customFormat="1" ht="15.75" customHeight="1" x14ac:dyDescent="0.25"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</row>
    <row r="701" spans="7:32" s="30" customFormat="1" ht="15.75" customHeight="1" x14ac:dyDescent="0.25"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</row>
    <row r="702" spans="7:32" s="30" customFormat="1" ht="15.75" customHeight="1" x14ac:dyDescent="0.25"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</row>
    <row r="703" spans="7:32" s="30" customFormat="1" ht="15.75" customHeight="1" x14ac:dyDescent="0.25"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</row>
    <row r="704" spans="7:32" s="30" customFormat="1" ht="15.75" customHeight="1" x14ac:dyDescent="0.25"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</row>
    <row r="705" spans="7:32" s="30" customFormat="1" ht="15.75" customHeight="1" x14ac:dyDescent="0.25"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</row>
    <row r="706" spans="7:32" s="30" customFormat="1" ht="15.75" customHeight="1" x14ac:dyDescent="0.25"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</row>
    <row r="707" spans="7:32" s="30" customFormat="1" ht="15.75" customHeight="1" x14ac:dyDescent="0.25"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</row>
    <row r="708" spans="7:32" s="30" customFormat="1" ht="15.75" customHeight="1" x14ac:dyDescent="0.25"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</row>
    <row r="709" spans="7:32" s="30" customFormat="1" ht="15.75" customHeight="1" x14ac:dyDescent="0.25"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</row>
    <row r="710" spans="7:32" s="30" customFormat="1" ht="15.75" customHeight="1" x14ac:dyDescent="0.25"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</row>
    <row r="711" spans="7:32" s="30" customFormat="1" ht="15.75" customHeight="1" x14ac:dyDescent="0.25"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</row>
    <row r="712" spans="7:32" s="30" customFormat="1" ht="15.75" customHeight="1" x14ac:dyDescent="0.25"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</row>
    <row r="713" spans="7:32" s="30" customFormat="1" ht="15.75" customHeight="1" x14ac:dyDescent="0.25"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</row>
    <row r="714" spans="7:32" s="30" customFormat="1" ht="15.75" customHeight="1" x14ac:dyDescent="0.25"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</row>
    <row r="715" spans="7:32" s="30" customFormat="1" ht="15.75" customHeight="1" x14ac:dyDescent="0.25"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 spans="7:32" s="30" customFormat="1" ht="15.75" customHeight="1" x14ac:dyDescent="0.25"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</row>
    <row r="717" spans="7:32" s="30" customFormat="1" ht="15.75" customHeight="1" x14ac:dyDescent="0.25"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7:32" s="30" customFormat="1" ht="15.75" customHeight="1" x14ac:dyDescent="0.25"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</row>
    <row r="719" spans="7:32" s="30" customFormat="1" ht="15.75" customHeight="1" x14ac:dyDescent="0.25"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</row>
    <row r="720" spans="7:32" s="30" customFormat="1" ht="15.75" customHeight="1" x14ac:dyDescent="0.25"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</row>
    <row r="721" spans="7:32" s="30" customFormat="1" ht="15.75" customHeight="1" x14ac:dyDescent="0.25"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</row>
    <row r="722" spans="7:32" s="30" customFormat="1" ht="15.75" customHeight="1" x14ac:dyDescent="0.25"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</row>
    <row r="723" spans="7:32" s="30" customFormat="1" ht="15.75" customHeight="1" x14ac:dyDescent="0.25"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</row>
    <row r="724" spans="7:32" s="30" customFormat="1" ht="15.75" customHeight="1" x14ac:dyDescent="0.25"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</row>
    <row r="725" spans="7:32" s="30" customFormat="1" ht="15.75" customHeight="1" x14ac:dyDescent="0.25"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</row>
    <row r="726" spans="7:32" s="30" customFormat="1" ht="15.75" customHeight="1" x14ac:dyDescent="0.25"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</row>
    <row r="727" spans="7:32" s="30" customFormat="1" ht="15.75" customHeight="1" x14ac:dyDescent="0.25"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</row>
    <row r="728" spans="7:32" s="30" customFormat="1" ht="15.75" customHeight="1" x14ac:dyDescent="0.25"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</row>
    <row r="729" spans="7:32" s="30" customFormat="1" ht="15.75" customHeight="1" x14ac:dyDescent="0.25"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</row>
    <row r="730" spans="7:32" s="30" customFormat="1" ht="15.75" customHeight="1" x14ac:dyDescent="0.25"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</row>
    <row r="731" spans="7:32" s="30" customFormat="1" ht="15.75" customHeight="1" x14ac:dyDescent="0.25"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</row>
    <row r="732" spans="7:32" s="30" customFormat="1" ht="15.75" customHeight="1" x14ac:dyDescent="0.25"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</row>
    <row r="733" spans="7:32" s="30" customFormat="1" ht="15.75" customHeight="1" x14ac:dyDescent="0.25"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</row>
    <row r="734" spans="7:32" s="30" customFormat="1" ht="15.75" customHeight="1" x14ac:dyDescent="0.25"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</row>
    <row r="735" spans="7:32" s="30" customFormat="1" ht="15.75" customHeight="1" x14ac:dyDescent="0.25"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</row>
    <row r="736" spans="7:32" s="30" customFormat="1" ht="15.75" customHeight="1" x14ac:dyDescent="0.25"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</row>
    <row r="737" spans="7:32" s="30" customFormat="1" ht="15.75" customHeight="1" x14ac:dyDescent="0.25"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</row>
    <row r="738" spans="7:32" s="30" customFormat="1" ht="15.75" customHeight="1" x14ac:dyDescent="0.25"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</row>
    <row r="739" spans="7:32" s="30" customFormat="1" ht="15.75" customHeight="1" x14ac:dyDescent="0.25"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</row>
    <row r="740" spans="7:32" s="30" customFormat="1" ht="15.75" customHeight="1" x14ac:dyDescent="0.25"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</row>
    <row r="741" spans="7:32" s="30" customFormat="1" ht="15.75" customHeight="1" x14ac:dyDescent="0.25"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</row>
    <row r="742" spans="7:32" s="30" customFormat="1" ht="15.75" customHeight="1" x14ac:dyDescent="0.25"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</row>
    <row r="743" spans="7:32" s="30" customFormat="1" ht="15.75" customHeight="1" x14ac:dyDescent="0.25"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</row>
    <row r="744" spans="7:32" s="30" customFormat="1" ht="15.75" customHeight="1" x14ac:dyDescent="0.25"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</row>
    <row r="745" spans="7:32" s="30" customFormat="1" ht="15.75" customHeight="1" x14ac:dyDescent="0.25"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</row>
    <row r="746" spans="7:32" s="30" customFormat="1" ht="15.75" customHeight="1" x14ac:dyDescent="0.25"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</row>
    <row r="747" spans="7:32" s="30" customFormat="1" ht="15.75" customHeight="1" x14ac:dyDescent="0.25"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</row>
    <row r="748" spans="7:32" s="30" customFormat="1" ht="15.75" customHeight="1" x14ac:dyDescent="0.25"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</row>
    <row r="749" spans="7:32" s="30" customFormat="1" ht="15.75" customHeight="1" x14ac:dyDescent="0.25"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</row>
    <row r="750" spans="7:32" s="30" customFormat="1" ht="15.75" customHeight="1" x14ac:dyDescent="0.25"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</row>
    <row r="751" spans="7:32" s="30" customFormat="1" ht="15.75" customHeight="1" x14ac:dyDescent="0.25"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</row>
    <row r="752" spans="7:32" s="30" customFormat="1" ht="15.75" customHeight="1" x14ac:dyDescent="0.25"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</row>
    <row r="753" spans="7:32" s="30" customFormat="1" ht="15.75" customHeight="1" x14ac:dyDescent="0.25"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</row>
    <row r="754" spans="7:32" s="30" customFormat="1" ht="15.75" customHeight="1" x14ac:dyDescent="0.25"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</row>
    <row r="755" spans="7:32" s="30" customFormat="1" ht="15.75" customHeight="1" x14ac:dyDescent="0.25"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</row>
    <row r="756" spans="7:32" s="30" customFormat="1" ht="15.75" customHeight="1" x14ac:dyDescent="0.25"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</row>
    <row r="757" spans="7:32" s="30" customFormat="1" ht="15.75" customHeight="1" x14ac:dyDescent="0.25"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</row>
    <row r="758" spans="7:32" s="30" customFormat="1" ht="15.75" customHeight="1" x14ac:dyDescent="0.25"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</row>
    <row r="759" spans="7:32" s="30" customFormat="1" ht="15.75" customHeight="1" x14ac:dyDescent="0.25"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</row>
    <row r="760" spans="7:32" s="30" customFormat="1" ht="15.75" customHeight="1" x14ac:dyDescent="0.25"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</row>
    <row r="761" spans="7:32" s="30" customFormat="1" ht="15.75" customHeight="1" x14ac:dyDescent="0.25"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</row>
    <row r="762" spans="7:32" s="30" customFormat="1" ht="15.75" customHeight="1" x14ac:dyDescent="0.25"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</row>
    <row r="763" spans="7:32" s="30" customFormat="1" ht="15.75" customHeight="1" x14ac:dyDescent="0.25"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</row>
    <row r="764" spans="7:32" s="30" customFormat="1" ht="15.75" customHeight="1" x14ac:dyDescent="0.25"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</row>
    <row r="765" spans="7:32" s="30" customFormat="1" ht="15.75" customHeight="1" x14ac:dyDescent="0.25"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</row>
    <row r="766" spans="7:32" s="30" customFormat="1" ht="15.75" customHeight="1" x14ac:dyDescent="0.25"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</row>
    <row r="767" spans="7:32" s="30" customFormat="1" ht="15.75" customHeight="1" x14ac:dyDescent="0.25"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</row>
    <row r="768" spans="7:32" s="30" customFormat="1" ht="15.75" customHeight="1" x14ac:dyDescent="0.25"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</row>
    <row r="769" spans="7:32" s="30" customFormat="1" ht="15.75" customHeight="1" x14ac:dyDescent="0.25"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</row>
    <row r="770" spans="7:32" s="30" customFormat="1" ht="15.75" customHeight="1" x14ac:dyDescent="0.25"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</row>
    <row r="771" spans="7:32" s="30" customFormat="1" ht="15.75" customHeight="1" x14ac:dyDescent="0.25"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</row>
    <row r="772" spans="7:32" s="30" customFormat="1" ht="15.75" customHeight="1" x14ac:dyDescent="0.25"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</row>
    <row r="773" spans="7:32" s="30" customFormat="1" ht="15.75" customHeight="1" x14ac:dyDescent="0.25"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</row>
    <row r="774" spans="7:32" s="30" customFormat="1" ht="15.75" customHeight="1" x14ac:dyDescent="0.25"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</row>
    <row r="775" spans="7:32" s="30" customFormat="1" ht="15.75" customHeight="1" x14ac:dyDescent="0.25"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</row>
    <row r="776" spans="7:32" s="30" customFormat="1" ht="15.75" customHeight="1" x14ac:dyDescent="0.25"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</row>
    <row r="777" spans="7:32" s="30" customFormat="1" ht="15.75" customHeight="1" x14ac:dyDescent="0.25"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</row>
    <row r="778" spans="7:32" s="30" customFormat="1" ht="15.75" customHeight="1" x14ac:dyDescent="0.25"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</row>
    <row r="779" spans="7:32" s="30" customFormat="1" ht="15.75" customHeight="1" x14ac:dyDescent="0.25"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</row>
    <row r="780" spans="7:32" s="30" customFormat="1" ht="15.75" customHeight="1" x14ac:dyDescent="0.25"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</row>
    <row r="781" spans="7:32" s="30" customFormat="1" ht="15.75" customHeight="1" x14ac:dyDescent="0.25"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</row>
    <row r="782" spans="7:32" s="30" customFormat="1" ht="15.75" customHeight="1" x14ac:dyDescent="0.25"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</row>
    <row r="783" spans="7:32" s="30" customFormat="1" ht="15.75" customHeight="1" x14ac:dyDescent="0.25"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</row>
    <row r="784" spans="7:32" s="30" customFormat="1" ht="15.75" customHeight="1" x14ac:dyDescent="0.25"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</row>
    <row r="785" spans="7:32" s="30" customFormat="1" ht="15.75" customHeight="1" x14ac:dyDescent="0.25"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</row>
    <row r="786" spans="7:32" s="30" customFormat="1" ht="15.75" customHeight="1" x14ac:dyDescent="0.25"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</row>
    <row r="787" spans="7:32" s="30" customFormat="1" ht="15.75" customHeight="1" x14ac:dyDescent="0.25"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</row>
    <row r="788" spans="7:32" s="30" customFormat="1" ht="15.75" customHeight="1" x14ac:dyDescent="0.25"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</row>
    <row r="789" spans="7:32" s="30" customFormat="1" ht="15.75" customHeight="1" x14ac:dyDescent="0.25"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</row>
    <row r="790" spans="7:32" s="30" customFormat="1" ht="15.75" customHeight="1" x14ac:dyDescent="0.25"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</row>
    <row r="791" spans="7:32" s="30" customFormat="1" ht="15.75" customHeight="1" x14ac:dyDescent="0.25"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</row>
    <row r="792" spans="7:32" s="30" customFormat="1" ht="15.75" customHeight="1" x14ac:dyDescent="0.25"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</row>
    <row r="793" spans="7:32" s="30" customFormat="1" ht="15.75" customHeight="1" x14ac:dyDescent="0.25"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</row>
    <row r="794" spans="7:32" s="30" customFormat="1" ht="15.75" customHeight="1" x14ac:dyDescent="0.25"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</row>
    <row r="795" spans="7:32" s="30" customFormat="1" ht="15.75" customHeight="1" x14ac:dyDescent="0.25"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</row>
    <row r="796" spans="7:32" s="30" customFormat="1" ht="15.75" customHeight="1" x14ac:dyDescent="0.25"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</row>
    <row r="797" spans="7:32" s="30" customFormat="1" ht="15.75" customHeight="1" x14ac:dyDescent="0.25"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</row>
    <row r="798" spans="7:32" s="30" customFormat="1" ht="15.75" customHeight="1" x14ac:dyDescent="0.25"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</row>
    <row r="799" spans="7:32" s="30" customFormat="1" ht="15.75" customHeight="1" x14ac:dyDescent="0.25"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</row>
    <row r="800" spans="7:32" s="30" customFormat="1" ht="15.75" customHeight="1" x14ac:dyDescent="0.25"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</row>
    <row r="801" spans="7:32" s="30" customFormat="1" ht="15.75" customHeight="1" x14ac:dyDescent="0.25"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</row>
    <row r="802" spans="7:32" s="30" customFormat="1" ht="15.75" customHeight="1" x14ac:dyDescent="0.25"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</row>
    <row r="803" spans="7:32" s="30" customFormat="1" ht="15.75" customHeight="1" x14ac:dyDescent="0.25"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</row>
    <row r="804" spans="7:32" s="30" customFormat="1" ht="15.75" customHeight="1" x14ac:dyDescent="0.25"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</row>
    <row r="805" spans="7:32" s="30" customFormat="1" ht="15.75" customHeight="1" x14ac:dyDescent="0.25"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</row>
    <row r="806" spans="7:32" s="30" customFormat="1" ht="15.75" customHeight="1" x14ac:dyDescent="0.25"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</row>
    <row r="807" spans="7:32" s="30" customFormat="1" ht="15.75" customHeight="1" x14ac:dyDescent="0.25"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</row>
    <row r="808" spans="7:32" s="30" customFormat="1" ht="15.75" customHeight="1" x14ac:dyDescent="0.25"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</row>
    <row r="809" spans="7:32" s="30" customFormat="1" ht="15.75" customHeight="1" x14ac:dyDescent="0.25"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</row>
    <row r="810" spans="7:32" s="30" customFormat="1" ht="15.75" customHeight="1" x14ac:dyDescent="0.25"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</row>
    <row r="811" spans="7:32" s="30" customFormat="1" ht="15.75" customHeight="1" x14ac:dyDescent="0.25"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</row>
    <row r="812" spans="7:32" s="30" customFormat="1" ht="15.75" customHeight="1" x14ac:dyDescent="0.25"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</row>
    <row r="813" spans="7:32" s="30" customFormat="1" ht="15.75" customHeight="1" x14ac:dyDescent="0.25"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</row>
    <row r="814" spans="7:32" s="30" customFormat="1" ht="15.75" customHeight="1" x14ac:dyDescent="0.25"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</row>
    <row r="815" spans="7:32" s="30" customFormat="1" ht="15.75" customHeight="1" x14ac:dyDescent="0.25"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</row>
    <row r="816" spans="7:32" s="30" customFormat="1" ht="15.75" customHeight="1" x14ac:dyDescent="0.25"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</row>
    <row r="817" spans="7:32" s="30" customFormat="1" ht="15.75" customHeight="1" x14ac:dyDescent="0.25"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</row>
    <row r="818" spans="7:32" s="30" customFormat="1" ht="15.75" customHeight="1" x14ac:dyDescent="0.25"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</row>
    <row r="819" spans="7:32" s="30" customFormat="1" ht="15.75" customHeight="1" x14ac:dyDescent="0.25"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</row>
    <row r="820" spans="7:32" s="30" customFormat="1" ht="15.75" customHeight="1" x14ac:dyDescent="0.25"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</row>
    <row r="821" spans="7:32" s="30" customFormat="1" ht="15.75" customHeight="1" x14ac:dyDescent="0.25"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</row>
    <row r="822" spans="7:32" s="30" customFormat="1" ht="15.75" customHeight="1" x14ac:dyDescent="0.25"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</row>
    <row r="823" spans="7:32" s="30" customFormat="1" ht="15.75" customHeight="1" x14ac:dyDescent="0.25"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</row>
    <row r="824" spans="7:32" s="30" customFormat="1" ht="15.75" customHeight="1" x14ac:dyDescent="0.25"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</row>
    <row r="825" spans="7:32" s="30" customFormat="1" ht="15.75" customHeight="1" x14ac:dyDescent="0.25"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</row>
    <row r="826" spans="7:32" s="30" customFormat="1" ht="15.75" customHeight="1" x14ac:dyDescent="0.25"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</row>
    <row r="827" spans="7:32" s="30" customFormat="1" ht="15.75" customHeight="1" x14ac:dyDescent="0.25"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</row>
    <row r="828" spans="7:32" s="30" customFormat="1" ht="15.75" customHeight="1" x14ac:dyDescent="0.25"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</row>
    <row r="829" spans="7:32" s="30" customFormat="1" ht="15.75" customHeight="1" x14ac:dyDescent="0.25"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</row>
    <row r="830" spans="7:32" s="30" customFormat="1" ht="15.75" customHeight="1" x14ac:dyDescent="0.25"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</row>
    <row r="831" spans="7:32" s="30" customFormat="1" ht="15.75" customHeight="1" x14ac:dyDescent="0.25"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</row>
    <row r="832" spans="7:32" s="30" customFormat="1" ht="15.75" customHeight="1" x14ac:dyDescent="0.25"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</row>
    <row r="833" spans="7:32" s="30" customFormat="1" ht="15.75" customHeight="1" x14ac:dyDescent="0.25"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</row>
    <row r="834" spans="7:32" s="30" customFormat="1" ht="15.75" customHeight="1" x14ac:dyDescent="0.25"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</row>
    <row r="835" spans="7:32" s="30" customFormat="1" ht="15.75" customHeight="1" x14ac:dyDescent="0.25"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</row>
    <row r="836" spans="7:32" s="30" customFormat="1" ht="15.75" customHeight="1" x14ac:dyDescent="0.25"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</row>
    <row r="837" spans="7:32" s="30" customFormat="1" ht="15.75" customHeight="1" x14ac:dyDescent="0.25"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</row>
    <row r="838" spans="7:32" s="30" customFormat="1" ht="15.75" customHeight="1" x14ac:dyDescent="0.25"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</row>
    <row r="839" spans="7:32" s="30" customFormat="1" ht="15.75" customHeight="1" x14ac:dyDescent="0.25"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</row>
    <row r="840" spans="7:32" s="30" customFormat="1" ht="15.75" customHeight="1" x14ac:dyDescent="0.25"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</row>
    <row r="841" spans="7:32" s="30" customFormat="1" ht="15.75" customHeight="1" x14ac:dyDescent="0.25"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</row>
    <row r="842" spans="7:32" s="30" customFormat="1" ht="15.75" customHeight="1" x14ac:dyDescent="0.25"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</row>
    <row r="843" spans="7:32" s="30" customFormat="1" ht="15.75" customHeight="1" x14ac:dyDescent="0.25"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</row>
    <row r="844" spans="7:32" s="30" customFormat="1" ht="15.75" customHeight="1" x14ac:dyDescent="0.25"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</row>
    <row r="845" spans="7:32" s="30" customFormat="1" ht="15.75" customHeight="1" x14ac:dyDescent="0.25"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</row>
    <row r="846" spans="7:32" s="30" customFormat="1" ht="15.75" customHeight="1" x14ac:dyDescent="0.25"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</row>
    <row r="847" spans="7:32" s="30" customFormat="1" ht="15.75" customHeight="1" x14ac:dyDescent="0.25"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</row>
    <row r="848" spans="7:32" s="30" customFormat="1" ht="15.75" customHeight="1" x14ac:dyDescent="0.25"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</row>
    <row r="849" spans="7:32" s="30" customFormat="1" ht="15.75" customHeight="1" x14ac:dyDescent="0.25"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</row>
    <row r="850" spans="7:32" s="30" customFormat="1" ht="15.75" customHeight="1" x14ac:dyDescent="0.25"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</row>
    <row r="851" spans="7:32" s="30" customFormat="1" ht="15.75" customHeight="1" x14ac:dyDescent="0.25"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</row>
    <row r="852" spans="7:32" s="30" customFormat="1" ht="15.75" customHeight="1" x14ac:dyDescent="0.25"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</row>
    <row r="853" spans="7:32" s="30" customFormat="1" ht="15.75" customHeight="1" x14ac:dyDescent="0.25"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</row>
    <row r="854" spans="7:32" s="30" customFormat="1" ht="15.75" customHeight="1" x14ac:dyDescent="0.25"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spans="7:32" s="30" customFormat="1" ht="15.75" customHeight="1" x14ac:dyDescent="0.25"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</row>
    <row r="856" spans="7:32" s="30" customFormat="1" ht="15.75" customHeight="1" x14ac:dyDescent="0.25"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</row>
    <row r="857" spans="7:32" s="30" customFormat="1" ht="15.75" customHeight="1" x14ac:dyDescent="0.25"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spans="7:32" s="30" customFormat="1" ht="15.75" customHeight="1" x14ac:dyDescent="0.25"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</row>
    <row r="859" spans="7:32" s="30" customFormat="1" ht="15.75" customHeight="1" x14ac:dyDescent="0.25"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</row>
    <row r="860" spans="7:32" s="30" customFormat="1" ht="15.75" customHeight="1" x14ac:dyDescent="0.25"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</row>
    <row r="861" spans="7:32" s="30" customFormat="1" ht="15.75" customHeight="1" x14ac:dyDescent="0.25"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</row>
    <row r="862" spans="7:32" s="30" customFormat="1" ht="15.75" customHeight="1" x14ac:dyDescent="0.25"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</row>
    <row r="863" spans="7:32" s="30" customFormat="1" ht="15.75" customHeight="1" x14ac:dyDescent="0.25"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</row>
    <row r="864" spans="7:32" s="30" customFormat="1" ht="15.75" customHeight="1" x14ac:dyDescent="0.25"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</row>
    <row r="865" spans="7:32" s="30" customFormat="1" ht="15.75" customHeight="1" x14ac:dyDescent="0.25"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</row>
    <row r="866" spans="7:32" s="30" customFormat="1" ht="15.75" customHeight="1" x14ac:dyDescent="0.25"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</row>
    <row r="867" spans="7:32" s="30" customFormat="1" ht="15.75" customHeight="1" x14ac:dyDescent="0.25"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</row>
    <row r="868" spans="7:32" s="30" customFormat="1" ht="15.75" customHeight="1" x14ac:dyDescent="0.25"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</row>
    <row r="869" spans="7:32" s="30" customFormat="1" ht="15.75" customHeight="1" x14ac:dyDescent="0.25"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</row>
    <row r="870" spans="7:32" s="30" customFormat="1" ht="15.75" customHeight="1" x14ac:dyDescent="0.25"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</row>
    <row r="871" spans="7:32" s="30" customFormat="1" ht="15.75" customHeight="1" x14ac:dyDescent="0.25"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</row>
    <row r="872" spans="7:32" s="30" customFormat="1" ht="15.75" customHeight="1" x14ac:dyDescent="0.25"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</row>
    <row r="873" spans="7:32" s="30" customFormat="1" ht="15.75" customHeight="1" x14ac:dyDescent="0.25"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</row>
    <row r="874" spans="7:32" s="30" customFormat="1" ht="15.75" customHeight="1" x14ac:dyDescent="0.25"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</row>
    <row r="875" spans="7:32" s="30" customFormat="1" ht="15.75" customHeight="1" x14ac:dyDescent="0.25"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</row>
    <row r="876" spans="7:32" s="30" customFormat="1" ht="15.75" customHeight="1" x14ac:dyDescent="0.25"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</row>
    <row r="877" spans="7:32" s="30" customFormat="1" ht="15.75" customHeight="1" x14ac:dyDescent="0.25"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</row>
    <row r="878" spans="7:32" s="30" customFormat="1" ht="15.75" customHeight="1" x14ac:dyDescent="0.25"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</row>
    <row r="879" spans="7:32" s="30" customFormat="1" ht="15.75" customHeight="1" x14ac:dyDescent="0.25"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</row>
    <row r="880" spans="7:32" s="30" customFormat="1" ht="15.75" customHeight="1" x14ac:dyDescent="0.25"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</row>
    <row r="881" spans="7:32" s="30" customFormat="1" ht="15.75" customHeight="1" x14ac:dyDescent="0.25"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</row>
    <row r="882" spans="7:32" s="30" customFormat="1" ht="15.75" customHeight="1" x14ac:dyDescent="0.25"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</row>
    <row r="883" spans="7:32" s="30" customFormat="1" ht="15.75" customHeight="1" x14ac:dyDescent="0.25"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</row>
    <row r="884" spans="7:32" s="30" customFormat="1" ht="15.75" customHeight="1" x14ac:dyDescent="0.25"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</row>
    <row r="885" spans="7:32" s="30" customFormat="1" ht="15.75" customHeight="1" x14ac:dyDescent="0.25"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</row>
    <row r="886" spans="7:32" s="30" customFormat="1" ht="15.75" customHeight="1" x14ac:dyDescent="0.25"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</row>
    <row r="887" spans="7:32" s="30" customFormat="1" ht="15.75" customHeight="1" x14ac:dyDescent="0.25"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</row>
    <row r="888" spans="7:32" s="30" customFormat="1" ht="15.75" customHeight="1" x14ac:dyDescent="0.25"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</row>
    <row r="889" spans="7:32" s="30" customFormat="1" ht="15.75" customHeight="1" x14ac:dyDescent="0.25"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</row>
    <row r="890" spans="7:32" s="30" customFormat="1" ht="15.75" customHeight="1" x14ac:dyDescent="0.25"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</row>
    <row r="891" spans="7:32" s="30" customFormat="1" ht="15.75" customHeight="1" x14ac:dyDescent="0.25"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</row>
    <row r="892" spans="7:32" s="30" customFormat="1" ht="15.75" customHeight="1" x14ac:dyDescent="0.25"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</row>
    <row r="893" spans="7:32" s="30" customFormat="1" ht="15.75" customHeight="1" x14ac:dyDescent="0.25"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</row>
    <row r="894" spans="7:32" s="30" customFormat="1" ht="15.75" customHeight="1" x14ac:dyDescent="0.25"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</row>
    <row r="895" spans="7:32" s="30" customFormat="1" ht="15.75" customHeight="1" x14ac:dyDescent="0.25"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</row>
    <row r="896" spans="7:32" s="30" customFormat="1" ht="15.75" customHeight="1" x14ac:dyDescent="0.25"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</row>
    <row r="897" spans="7:32" s="30" customFormat="1" ht="15.75" customHeight="1" x14ac:dyDescent="0.25"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</row>
    <row r="898" spans="7:32" s="30" customFormat="1" ht="15.75" customHeight="1" x14ac:dyDescent="0.25"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</row>
    <row r="899" spans="7:32" s="30" customFormat="1" ht="15.75" customHeight="1" x14ac:dyDescent="0.25"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</row>
    <row r="900" spans="7:32" s="30" customFormat="1" ht="15.75" customHeight="1" x14ac:dyDescent="0.25"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</row>
    <row r="901" spans="7:32" s="30" customFormat="1" ht="15.75" customHeight="1" x14ac:dyDescent="0.25"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</row>
    <row r="902" spans="7:32" s="30" customFormat="1" ht="15.75" customHeight="1" x14ac:dyDescent="0.25"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</row>
    <row r="903" spans="7:32" s="30" customFormat="1" ht="15.75" customHeight="1" x14ac:dyDescent="0.25"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</row>
    <row r="904" spans="7:32" s="30" customFormat="1" ht="15.75" customHeight="1" x14ac:dyDescent="0.25"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</row>
    <row r="905" spans="7:32" s="30" customFormat="1" ht="15.75" customHeight="1" x14ac:dyDescent="0.25"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</row>
    <row r="906" spans="7:32" s="30" customFormat="1" ht="15.75" customHeight="1" x14ac:dyDescent="0.25"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</row>
    <row r="907" spans="7:32" s="30" customFormat="1" ht="15.75" customHeight="1" x14ac:dyDescent="0.25"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</row>
    <row r="908" spans="7:32" s="30" customFormat="1" ht="15.75" customHeight="1" x14ac:dyDescent="0.25"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</row>
    <row r="909" spans="7:32" s="30" customFormat="1" ht="15.75" customHeight="1" x14ac:dyDescent="0.25"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</row>
    <row r="910" spans="7:32" s="30" customFormat="1" ht="15.75" customHeight="1" x14ac:dyDescent="0.25"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</row>
    <row r="911" spans="7:32" s="30" customFormat="1" ht="15.75" customHeight="1" x14ac:dyDescent="0.25"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</row>
    <row r="912" spans="7:32" s="30" customFormat="1" ht="15.75" customHeight="1" x14ac:dyDescent="0.25"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</row>
    <row r="913" spans="7:32" s="30" customFormat="1" ht="15.75" customHeight="1" x14ac:dyDescent="0.25"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</row>
    <row r="914" spans="7:32" s="30" customFormat="1" ht="15.75" customHeight="1" x14ac:dyDescent="0.25"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</row>
    <row r="915" spans="7:32" s="30" customFormat="1" ht="15.75" customHeight="1" x14ac:dyDescent="0.25"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</row>
    <row r="916" spans="7:32" s="30" customFormat="1" ht="15.75" customHeight="1" x14ac:dyDescent="0.25"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</row>
    <row r="917" spans="7:32" s="30" customFormat="1" ht="15.75" customHeight="1" x14ac:dyDescent="0.25"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</row>
    <row r="918" spans="7:32" s="30" customFormat="1" ht="15.75" customHeight="1" x14ac:dyDescent="0.25"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</row>
    <row r="919" spans="7:32" s="30" customFormat="1" ht="15.75" customHeight="1" x14ac:dyDescent="0.25"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</row>
    <row r="920" spans="7:32" s="30" customFormat="1" ht="15.75" customHeight="1" x14ac:dyDescent="0.25"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</row>
    <row r="921" spans="7:32" s="30" customFormat="1" ht="15.75" customHeight="1" x14ac:dyDescent="0.25"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</row>
    <row r="922" spans="7:32" s="30" customFormat="1" ht="15.75" customHeight="1" x14ac:dyDescent="0.25"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</row>
    <row r="923" spans="7:32" s="30" customFormat="1" ht="15.75" customHeight="1" x14ac:dyDescent="0.25"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</row>
    <row r="924" spans="7:32" s="30" customFormat="1" ht="15.75" customHeight="1" x14ac:dyDescent="0.25"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</row>
    <row r="925" spans="7:32" s="30" customFormat="1" ht="15.75" customHeight="1" x14ac:dyDescent="0.25"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</row>
    <row r="926" spans="7:32" s="30" customFormat="1" ht="15.75" customHeight="1" x14ac:dyDescent="0.25"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</row>
    <row r="927" spans="7:32" s="30" customFormat="1" ht="15.75" customHeight="1" x14ac:dyDescent="0.25"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</row>
    <row r="928" spans="7:32" s="30" customFormat="1" ht="15.75" customHeight="1" x14ac:dyDescent="0.25"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</row>
    <row r="929" spans="7:32" s="30" customFormat="1" ht="15.75" customHeight="1" x14ac:dyDescent="0.25"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</row>
    <row r="930" spans="7:32" s="30" customFormat="1" ht="15.75" customHeight="1" x14ac:dyDescent="0.25"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</row>
    <row r="931" spans="7:32" s="30" customFormat="1" ht="15.75" customHeight="1" x14ac:dyDescent="0.25"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</row>
    <row r="932" spans="7:32" s="30" customFormat="1" ht="15.75" customHeight="1" x14ac:dyDescent="0.25"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</row>
    <row r="933" spans="7:32" s="30" customFormat="1" ht="15.75" customHeight="1" x14ac:dyDescent="0.25"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</row>
    <row r="934" spans="7:32" s="30" customFormat="1" ht="15.75" customHeight="1" x14ac:dyDescent="0.25"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</row>
    <row r="935" spans="7:32" s="30" customFormat="1" ht="15.75" customHeight="1" x14ac:dyDescent="0.25"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</row>
    <row r="936" spans="7:32" s="30" customFormat="1" ht="15.75" customHeight="1" x14ac:dyDescent="0.25"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</row>
    <row r="937" spans="7:32" s="30" customFormat="1" ht="15.75" customHeight="1" x14ac:dyDescent="0.25"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</row>
    <row r="938" spans="7:32" s="30" customFormat="1" ht="15.75" customHeight="1" x14ac:dyDescent="0.25"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</row>
    <row r="939" spans="7:32" s="30" customFormat="1" ht="15.75" customHeight="1" x14ac:dyDescent="0.25"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</row>
    <row r="940" spans="7:32" s="30" customFormat="1" ht="15.75" customHeight="1" x14ac:dyDescent="0.25"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</row>
    <row r="941" spans="7:32" s="30" customFormat="1" ht="15.75" customHeight="1" x14ac:dyDescent="0.25"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</row>
    <row r="942" spans="7:32" s="30" customFormat="1" ht="15.75" customHeight="1" x14ac:dyDescent="0.25"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</row>
    <row r="943" spans="7:32" s="30" customFormat="1" ht="15.75" customHeight="1" x14ac:dyDescent="0.25"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</row>
    <row r="944" spans="7:32" s="30" customFormat="1" ht="15.75" customHeight="1" x14ac:dyDescent="0.25"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</row>
    <row r="945" spans="7:32" s="30" customFormat="1" ht="15.75" customHeight="1" x14ac:dyDescent="0.25"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</row>
    <row r="946" spans="7:32" s="30" customFormat="1" ht="15.75" customHeight="1" x14ac:dyDescent="0.25"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</row>
    <row r="947" spans="7:32" s="30" customFormat="1" ht="15.75" customHeight="1" x14ac:dyDescent="0.25"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</row>
    <row r="948" spans="7:32" s="30" customFormat="1" ht="15.75" customHeight="1" x14ac:dyDescent="0.25"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</row>
    <row r="949" spans="7:32" s="30" customFormat="1" ht="15.75" customHeight="1" x14ac:dyDescent="0.25"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</row>
    <row r="950" spans="7:32" s="30" customFormat="1" ht="15.75" customHeight="1" x14ac:dyDescent="0.25"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</row>
    <row r="951" spans="7:32" s="30" customFormat="1" ht="15.75" customHeight="1" x14ac:dyDescent="0.25"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</row>
    <row r="952" spans="7:32" s="30" customFormat="1" ht="15.75" customHeight="1" x14ac:dyDescent="0.25"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 spans="7:32" s="30" customFormat="1" ht="15.75" customHeight="1" x14ac:dyDescent="0.25"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 spans="7:32" s="30" customFormat="1" ht="15.75" customHeight="1" x14ac:dyDescent="0.25"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</row>
    <row r="955" spans="7:32" s="30" customFormat="1" ht="15.75" customHeight="1" x14ac:dyDescent="0.25"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</row>
    <row r="956" spans="7:32" s="30" customFormat="1" ht="15.75" customHeight="1" x14ac:dyDescent="0.25"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</row>
    <row r="957" spans="7:32" s="30" customFormat="1" ht="15.75" customHeight="1" x14ac:dyDescent="0.25"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</row>
    <row r="958" spans="7:32" s="30" customFormat="1" ht="15.75" customHeight="1" x14ac:dyDescent="0.25"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</row>
    <row r="959" spans="7:32" s="30" customFormat="1" ht="15.75" customHeight="1" x14ac:dyDescent="0.25"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 spans="7:32" s="30" customFormat="1" ht="15.75" customHeight="1" x14ac:dyDescent="0.25"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</row>
    <row r="961" spans="7:32" s="30" customFormat="1" ht="15.75" customHeight="1" x14ac:dyDescent="0.25"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</row>
    <row r="962" spans="7:32" s="30" customFormat="1" ht="15.75" customHeight="1" x14ac:dyDescent="0.25"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 spans="7:32" s="30" customFormat="1" ht="15.75" customHeight="1" x14ac:dyDescent="0.25"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</row>
    <row r="964" spans="7:32" s="30" customFormat="1" ht="15.75" customHeight="1" x14ac:dyDescent="0.25"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</row>
    <row r="965" spans="7:32" s="30" customFormat="1" ht="15.75" customHeight="1" x14ac:dyDescent="0.25"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</row>
    <row r="966" spans="7:32" s="30" customFormat="1" ht="15.75" customHeight="1" x14ac:dyDescent="0.25"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</row>
    <row r="967" spans="7:32" s="30" customFormat="1" ht="15.75" customHeight="1" x14ac:dyDescent="0.25"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</row>
    <row r="968" spans="7:32" s="30" customFormat="1" ht="15.75" customHeight="1" x14ac:dyDescent="0.25"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 spans="7:32" s="30" customFormat="1" ht="15.75" customHeight="1" x14ac:dyDescent="0.25"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</row>
    <row r="970" spans="7:32" s="30" customFormat="1" ht="15.75" customHeight="1" x14ac:dyDescent="0.25"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</row>
    <row r="971" spans="7:32" s="30" customFormat="1" ht="15.75" customHeight="1" x14ac:dyDescent="0.25"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</row>
    <row r="972" spans="7:32" s="30" customFormat="1" ht="15.75" customHeight="1" x14ac:dyDescent="0.25"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</row>
    <row r="973" spans="7:32" s="30" customFormat="1" ht="15.75" customHeight="1" x14ac:dyDescent="0.25"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 spans="7:32" s="30" customFormat="1" ht="15.75" customHeight="1" x14ac:dyDescent="0.25"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</row>
    <row r="975" spans="7:32" s="30" customFormat="1" ht="15.75" customHeight="1" x14ac:dyDescent="0.25"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</row>
    <row r="976" spans="7:32" s="30" customFormat="1" ht="15.75" customHeight="1" x14ac:dyDescent="0.25"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</row>
    <row r="977" spans="7:32" s="30" customFormat="1" ht="15.75" customHeight="1" x14ac:dyDescent="0.25"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</row>
    <row r="978" spans="7:32" s="30" customFormat="1" ht="15.75" customHeight="1" x14ac:dyDescent="0.25"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 spans="7:32" s="30" customFormat="1" ht="15.75" customHeight="1" x14ac:dyDescent="0.25"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</row>
    <row r="980" spans="7:32" s="30" customFormat="1" ht="15.75" customHeight="1" x14ac:dyDescent="0.25"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</row>
    <row r="981" spans="7:32" s="30" customFormat="1" ht="15.75" customHeight="1" x14ac:dyDescent="0.25"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</row>
    <row r="982" spans="7:32" s="30" customFormat="1" ht="15.75" customHeight="1" x14ac:dyDescent="0.25"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</row>
    <row r="983" spans="7:32" s="30" customFormat="1" ht="15.75" customHeight="1" x14ac:dyDescent="0.25"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</row>
    <row r="984" spans="7:32" s="30" customFormat="1" ht="15.75" customHeight="1" x14ac:dyDescent="0.25"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 spans="7:32" s="30" customFormat="1" ht="15.75" customHeight="1" x14ac:dyDescent="0.25"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</row>
    <row r="986" spans="7:32" s="30" customFormat="1" ht="15.75" customHeight="1" x14ac:dyDescent="0.25"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</row>
    <row r="987" spans="7:32" s="30" customFormat="1" ht="15.75" customHeight="1" x14ac:dyDescent="0.25"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</row>
    <row r="988" spans="7:32" s="30" customFormat="1" ht="15.75" customHeight="1" x14ac:dyDescent="0.25"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</row>
    <row r="989" spans="7:32" s="30" customFormat="1" ht="15.75" customHeight="1" x14ac:dyDescent="0.25"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 spans="7:32" s="30" customFormat="1" ht="15.75" customHeight="1" x14ac:dyDescent="0.25"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</row>
    <row r="991" spans="7:32" s="30" customFormat="1" ht="15.75" customHeight="1" x14ac:dyDescent="0.25"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</row>
    <row r="992" spans="7:32" s="30" customFormat="1" ht="15.75" customHeight="1" x14ac:dyDescent="0.25"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 spans="7:32" s="30" customFormat="1" ht="15.75" customHeight="1" x14ac:dyDescent="0.25"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</row>
    <row r="994" spans="7:32" s="30" customFormat="1" ht="15.75" customHeight="1" x14ac:dyDescent="0.25"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</row>
    <row r="995" spans="7:32" s="30" customFormat="1" ht="15.75" customHeight="1" x14ac:dyDescent="0.25"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 spans="7:32" s="30" customFormat="1" ht="15.75" customHeight="1" x14ac:dyDescent="0.25"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</row>
    <row r="997" spans="7:32" s="30" customFormat="1" ht="15.75" customHeight="1" x14ac:dyDescent="0.25"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</row>
    <row r="998" spans="7:32" s="30" customFormat="1" ht="15.75" customHeight="1" x14ac:dyDescent="0.25"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</row>
    <row r="999" spans="7:32" s="30" customFormat="1" ht="15.75" customHeight="1" x14ac:dyDescent="0.25"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</row>
    <row r="1000" spans="7:32" s="30" customFormat="1" ht="15.75" customHeight="1" x14ac:dyDescent="0.25"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</row>
    <row r="1001" spans="7:32" s="30" customFormat="1" ht="15.75" customHeight="1" x14ac:dyDescent="0.25"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 spans="7:32" s="30" customFormat="1" ht="15.75" customHeight="1" x14ac:dyDescent="0.25"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</row>
    <row r="1003" spans="7:32" s="30" customFormat="1" ht="15.75" customHeight="1" x14ac:dyDescent="0.25"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</row>
    <row r="1004" spans="7:32" s="30" customFormat="1" ht="15.75" customHeight="1" x14ac:dyDescent="0.25"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</row>
    <row r="1005" spans="7:32" s="30" customFormat="1" ht="15.75" customHeight="1" x14ac:dyDescent="0.25"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</row>
    <row r="1006" spans="7:32" s="30" customFormat="1" ht="15.75" customHeight="1" x14ac:dyDescent="0.25"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</row>
    <row r="1007" spans="7:32" s="30" customFormat="1" x14ac:dyDescent="0.25">
      <c r="G1007" s="44"/>
      <c r="H1007" s="44"/>
      <c r="I1007" s="44"/>
      <c r="J1007" s="44"/>
      <c r="K1007" s="44"/>
      <c r="L1007" s="44"/>
    </row>
    <row r="1008" spans="7:32" s="30" customFormat="1" x14ac:dyDescent="0.25">
      <c r="G1008" s="44"/>
      <c r="H1008" s="44"/>
      <c r="I1008" s="44"/>
      <c r="J1008" s="44"/>
      <c r="K1008" s="44"/>
      <c r="L1008" s="44"/>
    </row>
    <row r="1009" spans="7:12" s="30" customFormat="1" x14ac:dyDescent="0.25">
      <c r="G1009" s="44"/>
      <c r="H1009" s="44"/>
      <c r="I1009" s="44"/>
      <c r="J1009" s="44"/>
      <c r="K1009" s="44"/>
      <c r="L1009" s="44"/>
    </row>
    <row r="1010" spans="7:12" s="30" customFormat="1" x14ac:dyDescent="0.25">
      <c r="G1010" s="44"/>
      <c r="H1010" s="44"/>
      <c r="I1010" s="44"/>
      <c r="J1010" s="44"/>
    </row>
    <row r="1011" spans="7:12" s="30" customFormat="1" x14ac:dyDescent="0.25">
      <c r="G1011" s="44"/>
      <c r="H1011" s="44"/>
      <c r="I1011" s="44"/>
      <c r="J1011" s="44"/>
    </row>
    <row r="1012" spans="7:12" s="30" customFormat="1" x14ac:dyDescent="0.25">
      <c r="G1012" s="44"/>
      <c r="H1012" s="44"/>
    </row>
    <row r="1013" spans="7:12" s="30" customFormat="1" x14ac:dyDescent="0.25">
      <c r="G1013" s="44"/>
      <c r="H1013" s="44"/>
    </row>
    <row r="1014" spans="7:12" s="30" customFormat="1" x14ac:dyDescent="0.25">
      <c r="G1014" s="44"/>
    </row>
  </sheetData>
  <mergeCells count="6">
    <mergeCell ref="A1:B1"/>
    <mergeCell ref="A3:E3"/>
    <mergeCell ref="A4:B4"/>
    <mergeCell ref="A5:B5"/>
    <mergeCell ref="A15:B15"/>
    <mergeCell ref="B18:E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A3ED-0F12-48F2-B70B-D884A7A66190}">
  <dimension ref="A1:AF1014"/>
  <sheetViews>
    <sheetView zoomScale="77" workbookViewId="0">
      <selection activeCell="H21" sqref="H21"/>
    </sheetView>
  </sheetViews>
  <sheetFormatPr defaultColWidth="12.140625" defaultRowHeight="15.75" x14ac:dyDescent="0.25"/>
  <cols>
    <col min="1" max="1" width="7" style="30" customWidth="1"/>
    <col min="2" max="2" width="95.28515625" style="30" customWidth="1"/>
    <col min="3" max="5" width="21" style="30" customWidth="1"/>
    <col min="6" max="6" width="3.85546875" style="30" bestFit="1" customWidth="1"/>
    <col min="7" max="7" width="19.7109375" style="30" customWidth="1"/>
    <col min="8" max="8" width="58" style="30" customWidth="1"/>
    <col min="9" max="11" width="21" style="30" customWidth="1"/>
    <col min="12" max="17" width="17.85546875" style="30" customWidth="1"/>
    <col min="18" max="32" width="14.140625" style="30" customWidth="1"/>
    <col min="33" max="33" width="12.140625" style="30" bestFit="1"/>
    <col min="34" max="16384" width="12.140625" style="30"/>
  </cols>
  <sheetData>
    <row r="1" spans="1:31" s="29" customFormat="1" ht="59.25" customHeight="1" x14ac:dyDescent="0.4">
      <c r="A1" s="26" t="s">
        <v>13</v>
      </c>
      <c r="B1" s="26"/>
      <c r="C1" s="27" t="s">
        <v>76</v>
      </c>
      <c r="D1" s="28">
        <v>84119100</v>
      </c>
    </row>
    <row r="3" spans="1:31" s="30" customFormat="1" ht="23.25" thickBot="1" x14ac:dyDescent="0.3">
      <c r="A3" s="31" t="s">
        <v>77</v>
      </c>
      <c r="B3" s="32"/>
      <c r="C3" s="32"/>
      <c r="D3" s="32"/>
      <c r="E3" s="33"/>
      <c r="H3" s="34" t="s">
        <v>78</v>
      </c>
      <c r="I3" s="35"/>
      <c r="J3" s="35"/>
      <c r="K3" s="35"/>
      <c r="L3" s="35"/>
      <c r="M3" s="35"/>
      <c r="N3" s="35"/>
      <c r="O3" s="35"/>
    </row>
    <row r="4" spans="1:31" s="30" customFormat="1" ht="44.25" customHeight="1" thickBot="1" x14ac:dyDescent="0.35">
      <c r="A4" s="36" t="s">
        <v>79</v>
      </c>
      <c r="B4" s="37"/>
      <c r="C4" s="38" t="s">
        <v>80</v>
      </c>
      <c r="D4" s="39" t="s">
        <v>81</v>
      </c>
      <c r="E4" s="40" t="s">
        <v>82</v>
      </c>
      <c r="H4" s="41" t="s">
        <v>79</v>
      </c>
      <c r="I4" s="42" t="s">
        <v>80</v>
      </c>
      <c r="J4" s="42" t="s">
        <v>81</v>
      </c>
      <c r="K4" s="43" t="s">
        <v>82</v>
      </c>
      <c r="L4" s="35"/>
      <c r="M4" s="35"/>
      <c r="N4" s="35"/>
      <c r="O4" s="35"/>
      <c r="P4" s="44"/>
    </row>
    <row r="5" spans="1:31" s="30" customFormat="1" ht="21" customHeight="1" thickBot="1" x14ac:dyDescent="0.35">
      <c r="A5" s="45" t="s">
        <v>83</v>
      </c>
      <c r="B5" s="46"/>
      <c r="C5" s="47">
        <v>0.15</v>
      </c>
      <c r="D5" s="48">
        <v>0.19</v>
      </c>
      <c r="E5" s="49">
        <v>0.52200000000000002</v>
      </c>
      <c r="H5" s="50" t="s">
        <v>84</v>
      </c>
      <c r="I5" s="51">
        <f>C21*C13</f>
        <v>328064490</v>
      </c>
      <c r="J5" s="51">
        <f t="shared" ref="J5:K5" si="0">D21*D13</f>
        <v>332438683.20000005</v>
      </c>
      <c r="K5" s="51">
        <f t="shared" si="0"/>
        <v>136999731.02400002</v>
      </c>
      <c r="L5" s="35"/>
      <c r="M5" s="35"/>
      <c r="N5" s="35"/>
      <c r="O5" s="35"/>
      <c r="P5" s="44"/>
    </row>
    <row r="6" spans="1:31" s="30" customFormat="1" ht="16.5" thickTop="1" x14ac:dyDescent="0.25">
      <c r="A6" s="52" t="s">
        <v>85</v>
      </c>
      <c r="B6" s="53" t="s">
        <v>86</v>
      </c>
      <c r="C6" s="54">
        <v>5</v>
      </c>
      <c r="D6" s="55">
        <v>4</v>
      </c>
      <c r="E6" s="56">
        <v>3</v>
      </c>
      <c r="H6" s="57" t="s">
        <v>87</v>
      </c>
      <c r="I6" s="58">
        <f>SUM(I7:I9)</f>
        <v>10109257.26637</v>
      </c>
      <c r="J6" s="58">
        <f>SUM(J7:J9)</f>
        <v>10544306.110132001</v>
      </c>
      <c r="K6" s="58">
        <f>SUM(K7:K9)</f>
        <v>9344906.3219373394</v>
      </c>
      <c r="L6" s="35"/>
      <c r="M6" s="35"/>
      <c r="N6" s="35"/>
      <c r="O6" s="35"/>
    </row>
    <row r="7" spans="1:31" s="30" customFormat="1" x14ac:dyDescent="0.25">
      <c r="A7" s="59" t="s">
        <v>88</v>
      </c>
      <c r="B7" s="60" t="s">
        <v>89</v>
      </c>
      <c r="C7" s="61">
        <v>4</v>
      </c>
      <c r="D7" s="62">
        <v>3</v>
      </c>
      <c r="E7" s="63">
        <v>2</v>
      </c>
      <c r="H7" s="64" t="s">
        <v>90</v>
      </c>
      <c r="I7" s="72">
        <f>C25</f>
        <v>34547.714370000002</v>
      </c>
      <c r="J7" s="72">
        <f t="shared" ref="J7:K7" si="1">D25</f>
        <v>49674.010932000012</v>
      </c>
      <c r="K7" s="72">
        <f t="shared" si="1"/>
        <v>22907.935793340006</v>
      </c>
      <c r="L7" s="35"/>
      <c r="M7" s="35"/>
      <c r="N7" s="35"/>
      <c r="O7" s="35"/>
    </row>
    <row r="8" spans="1:31" s="30" customFormat="1" ht="18.75" customHeight="1" x14ac:dyDescent="0.25">
      <c r="A8" s="59" t="s">
        <v>91</v>
      </c>
      <c r="B8" s="60" t="s">
        <v>92</v>
      </c>
      <c r="C8" s="61">
        <v>2</v>
      </c>
      <c r="D8" s="62">
        <v>2</v>
      </c>
      <c r="E8" s="63">
        <v>1</v>
      </c>
      <c r="H8" s="64" t="s">
        <v>93</v>
      </c>
      <c r="I8" s="72">
        <f>C29</f>
        <v>1574709.5520000001</v>
      </c>
      <c r="J8" s="72">
        <f>D29</f>
        <v>1994632.0992000003</v>
      </c>
      <c r="K8" s="72">
        <f>E29</f>
        <v>821998.38614400011</v>
      </c>
      <c r="L8" s="35"/>
      <c r="M8" s="35"/>
      <c r="N8" s="35"/>
      <c r="O8" s="35"/>
    </row>
    <row r="9" spans="1:31" s="30" customFormat="1" x14ac:dyDescent="0.25">
      <c r="A9" s="59" t="s">
        <v>94</v>
      </c>
      <c r="B9" s="60" t="s">
        <v>95</v>
      </c>
      <c r="C9" s="66" t="s">
        <v>96</v>
      </c>
      <c r="D9" s="67" t="s">
        <v>97</v>
      </c>
      <c r="E9" s="68" t="s">
        <v>97</v>
      </c>
      <c r="H9" s="69" t="s">
        <v>98</v>
      </c>
      <c r="I9" s="116">
        <f>C34</f>
        <v>8500000</v>
      </c>
      <c r="J9" s="116">
        <f t="shared" ref="J9:K9" si="2">D34</f>
        <v>8500000</v>
      </c>
      <c r="K9" s="116">
        <f t="shared" si="2"/>
        <v>8500000</v>
      </c>
      <c r="L9" s="35"/>
      <c r="M9" s="35"/>
      <c r="N9" s="35"/>
      <c r="O9" s="35"/>
    </row>
    <row r="10" spans="1:31" s="30" customFormat="1" x14ac:dyDescent="0.25">
      <c r="A10" s="59" t="s">
        <v>99</v>
      </c>
      <c r="B10" s="60" t="s">
        <v>100</v>
      </c>
      <c r="C10" s="66" t="s">
        <v>101</v>
      </c>
      <c r="D10" s="67" t="s">
        <v>102</v>
      </c>
      <c r="E10" s="68" t="s">
        <v>102</v>
      </c>
      <c r="H10" s="71" t="s">
        <v>103</v>
      </c>
      <c r="I10" s="58">
        <f>I5-I6</f>
        <v>317955232.73363</v>
      </c>
      <c r="J10" s="58">
        <f t="shared" ref="J10:K10" si="3">J5-J6</f>
        <v>321894377.08986807</v>
      </c>
      <c r="K10" s="58">
        <f t="shared" si="3"/>
        <v>127654824.70206268</v>
      </c>
      <c r="L10" s="35"/>
      <c r="M10" s="35"/>
      <c r="N10" s="35"/>
      <c r="O10" s="35"/>
    </row>
    <row r="11" spans="1:31" s="30" customFormat="1" x14ac:dyDescent="0.25">
      <c r="A11" s="59" t="s">
        <v>104</v>
      </c>
      <c r="B11" s="60" t="s">
        <v>105</v>
      </c>
      <c r="C11" s="61">
        <v>500</v>
      </c>
      <c r="D11" s="62">
        <v>500</v>
      </c>
      <c r="E11" s="63">
        <v>400</v>
      </c>
      <c r="H11" s="71" t="s">
        <v>106</v>
      </c>
      <c r="I11" s="117">
        <f>I10/I5</f>
        <v>0.96918515238766012</v>
      </c>
      <c r="J11" s="117">
        <f t="shared" ref="J11:K11" si="4">J10/J5</f>
        <v>0.96828195200199263</v>
      </c>
      <c r="K11" s="117">
        <f t="shared" si="4"/>
        <v>0.93178887102851127</v>
      </c>
      <c r="L11" s="35"/>
      <c r="M11" s="35"/>
      <c r="N11" s="35"/>
      <c r="O11" s="35"/>
    </row>
    <row r="12" spans="1:31" s="30" customFormat="1" x14ac:dyDescent="0.25">
      <c r="A12" s="59" t="s">
        <v>107</v>
      </c>
      <c r="B12" s="60" t="s">
        <v>108</v>
      </c>
      <c r="C12" s="66" t="s">
        <v>110</v>
      </c>
      <c r="D12" s="67" t="s">
        <v>109</v>
      </c>
      <c r="E12" s="68" t="s">
        <v>139</v>
      </c>
      <c r="H12" s="71" t="s">
        <v>111</v>
      </c>
      <c r="I12" s="74">
        <v>25000000</v>
      </c>
      <c r="J12" s="74">
        <v>25000000</v>
      </c>
      <c r="K12" s="74">
        <v>25000000</v>
      </c>
      <c r="L12" s="35"/>
      <c r="M12" s="35"/>
      <c r="N12" s="35"/>
      <c r="O12" s="35"/>
    </row>
    <row r="13" spans="1:31" s="30" customFormat="1" ht="16.5" thickBot="1" x14ac:dyDescent="0.3">
      <c r="A13" s="59" t="s">
        <v>112</v>
      </c>
      <c r="B13" s="60" t="s">
        <v>113</v>
      </c>
      <c r="C13" s="75">
        <v>2.5</v>
      </c>
      <c r="D13" s="76">
        <v>2</v>
      </c>
      <c r="E13" s="77">
        <v>2</v>
      </c>
      <c r="H13" s="78" t="s">
        <v>114</v>
      </c>
      <c r="I13" s="79">
        <v>2000000</v>
      </c>
      <c r="J13" s="79">
        <v>2000000</v>
      </c>
      <c r="K13" s="79">
        <v>2000000</v>
      </c>
      <c r="L13" s="35"/>
      <c r="M13" s="35"/>
      <c r="N13" s="35"/>
      <c r="O13" s="35"/>
    </row>
    <row r="14" spans="1:31" s="30" customFormat="1" ht="15.6" customHeight="1" thickBot="1" x14ac:dyDescent="0.3">
      <c r="A14" s="80" t="s">
        <v>115</v>
      </c>
      <c r="B14" s="81" t="s">
        <v>116</v>
      </c>
      <c r="C14" s="82">
        <v>2</v>
      </c>
      <c r="D14" s="83">
        <v>2</v>
      </c>
      <c r="E14" s="84">
        <v>0.3</v>
      </c>
      <c r="H14" s="85" t="s">
        <v>117</v>
      </c>
      <c r="I14" s="58">
        <f>I10-I12-I13</f>
        <v>290955232.73363</v>
      </c>
      <c r="J14" s="58">
        <f t="shared" ref="J14:K14" si="5">J10-J12-J13</f>
        <v>294894377.08986807</v>
      </c>
      <c r="K14" s="58">
        <f t="shared" si="5"/>
        <v>100654824.70206268</v>
      </c>
      <c r="L14" s="35"/>
      <c r="M14" s="35"/>
      <c r="N14" s="35"/>
      <c r="O14" s="35"/>
      <c r="X14" s="44"/>
      <c r="Y14" s="44"/>
      <c r="Z14" s="44"/>
      <c r="AA14" s="44"/>
      <c r="AB14" s="44"/>
      <c r="AC14" s="44"/>
      <c r="AD14" s="44"/>
      <c r="AE14" s="44"/>
    </row>
    <row r="15" spans="1:31" s="30" customFormat="1" ht="15.75" customHeight="1" thickBot="1" x14ac:dyDescent="0.3">
      <c r="A15" s="86" t="s">
        <v>118</v>
      </c>
      <c r="B15" s="87"/>
      <c r="C15" s="88">
        <f>$D$1*C5*C14*52</f>
        <v>1312257960</v>
      </c>
      <c r="D15" s="88">
        <f t="shared" ref="D15:E15" si="6">$D$1*D5*D14*52</f>
        <v>1662193416</v>
      </c>
      <c r="E15" s="88">
        <f t="shared" si="6"/>
        <v>684998655.12</v>
      </c>
      <c r="H15" s="89" t="s">
        <v>119</v>
      </c>
      <c r="I15" s="118">
        <f>I14/I5</f>
        <v>0.8868842608769697</v>
      </c>
      <c r="J15" s="118">
        <f t="shared" ref="J15:K15" si="7">J14/J5</f>
        <v>0.88706396695854806</v>
      </c>
      <c r="K15" s="119">
        <f t="shared" si="7"/>
        <v>0.73470819212360106</v>
      </c>
      <c r="L15" s="35"/>
      <c r="M15" s="35"/>
      <c r="N15" s="35"/>
      <c r="O15" s="35"/>
      <c r="X15" s="44"/>
      <c r="Y15" s="44"/>
      <c r="Z15" s="44"/>
      <c r="AA15" s="44"/>
      <c r="AB15" s="44"/>
      <c r="AC15" s="44"/>
      <c r="AD15" s="44"/>
      <c r="AE15" s="44"/>
    </row>
    <row r="16" spans="1:31" s="30" customFormat="1" ht="15.75" customHeight="1" x14ac:dyDescent="0.25">
      <c r="L16" s="35"/>
      <c r="M16" s="35"/>
      <c r="N16" s="35"/>
      <c r="O16" s="35"/>
      <c r="X16" s="44"/>
      <c r="Y16" s="44"/>
      <c r="Z16" s="44"/>
      <c r="AA16" s="44"/>
      <c r="AB16" s="44"/>
      <c r="AC16" s="44"/>
      <c r="AD16" s="44"/>
      <c r="AE16" s="44"/>
    </row>
    <row r="17" spans="2:32" s="30" customFormat="1" ht="15.75" customHeight="1" x14ac:dyDescent="0.25">
      <c r="B17" s="92" t="s">
        <v>144</v>
      </c>
      <c r="C17" s="120">
        <v>0.1</v>
      </c>
      <c r="D17" s="120">
        <v>0.1</v>
      </c>
      <c r="E17" s="120">
        <v>0.1</v>
      </c>
      <c r="L17" s="35"/>
      <c r="M17" s="35"/>
      <c r="N17" s="35"/>
      <c r="O17" s="35"/>
      <c r="X17" s="44"/>
      <c r="Y17" s="44"/>
      <c r="Z17" s="44"/>
      <c r="AA17" s="44"/>
      <c r="AB17" s="44"/>
      <c r="AC17" s="44"/>
      <c r="AD17" s="44"/>
      <c r="AE17" s="44"/>
    </row>
    <row r="18" spans="2:32" s="30" customFormat="1" ht="15.75" customHeight="1" x14ac:dyDescent="0.25">
      <c r="B18" s="94" t="s">
        <v>120</v>
      </c>
      <c r="C18" s="95"/>
      <c r="D18" s="95"/>
      <c r="E18" s="95"/>
      <c r="L18" s="35"/>
      <c r="M18" s="35"/>
      <c r="N18" s="35"/>
      <c r="O18" s="35"/>
      <c r="X18" s="44"/>
      <c r="Y18" s="44"/>
      <c r="Z18" s="44"/>
      <c r="AA18" s="44"/>
      <c r="AB18" s="44"/>
      <c r="AC18" s="44"/>
      <c r="AD18" s="44"/>
      <c r="AE18" s="44"/>
    </row>
    <row r="19" spans="2:32" s="30" customFormat="1" ht="15.75" customHeight="1" x14ac:dyDescent="0.25">
      <c r="B19" s="94"/>
      <c r="C19" s="95"/>
      <c r="D19" s="95"/>
      <c r="E19" s="95"/>
      <c r="L19" s="35"/>
      <c r="M19" s="35"/>
      <c r="N19" s="35"/>
      <c r="O19" s="35"/>
      <c r="X19" s="44"/>
      <c r="Y19" s="44"/>
      <c r="Z19" s="44"/>
      <c r="AA19" s="44"/>
      <c r="AB19" s="44"/>
      <c r="AC19" s="44"/>
      <c r="AD19" s="44"/>
      <c r="AE19" s="44"/>
    </row>
    <row r="20" spans="2:32" s="30" customFormat="1" ht="15.75" customHeight="1" thickBot="1" x14ac:dyDescent="0.3">
      <c r="B20" s="97"/>
      <c r="C20" s="98" t="s">
        <v>80</v>
      </c>
      <c r="D20" s="98" t="s">
        <v>81</v>
      </c>
      <c r="E20" s="98" t="s">
        <v>82</v>
      </c>
      <c r="L20" s="35"/>
      <c r="M20" s="35"/>
      <c r="N20" s="35"/>
      <c r="O20" s="35"/>
      <c r="X20" s="44"/>
      <c r="Y20" s="44"/>
      <c r="Z20" s="44"/>
      <c r="AA20" s="44"/>
      <c r="AB20" s="44"/>
      <c r="AC20" s="44"/>
      <c r="AD20" s="44"/>
      <c r="AE20" s="44"/>
    </row>
    <row r="21" spans="2:32" s="30" customFormat="1" ht="15.75" customHeight="1" x14ac:dyDescent="0.25">
      <c r="B21" s="99" t="s">
        <v>121</v>
      </c>
      <c r="C21" s="100">
        <f>C15*C17</f>
        <v>131225796</v>
      </c>
      <c r="D21" s="100">
        <f t="shared" ref="D21:E21" si="8">D15*D17</f>
        <v>166219341.60000002</v>
      </c>
      <c r="E21" s="100">
        <f t="shared" si="8"/>
        <v>68499865.512000009</v>
      </c>
      <c r="H21" s="96"/>
      <c r="I21" s="96"/>
      <c r="L21" s="35"/>
      <c r="M21" s="35"/>
      <c r="N21" s="35"/>
      <c r="O21" s="35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2:32" s="30" customFormat="1" ht="15.75" customHeight="1" x14ac:dyDescent="0.25">
      <c r="B22" s="101" t="s">
        <v>122</v>
      </c>
      <c r="C22" s="101">
        <v>260</v>
      </c>
      <c r="D22" s="101">
        <v>260</v>
      </c>
      <c r="E22" s="101">
        <v>260</v>
      </c>
      <c r="H22" s="96"/>
      <c r="I22" s="102"/>
      <c r="L22" s="35"/>
      <c r="M22" s="35"/>
      <c r="N22" s="35"/>
      <c r="O22" s="35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2:32" s="30" customFormat="1" ht="15.75" customHeight="1" x14ac:dyDescent="0.25">
      <c r="B23" s="101" t="s">
        <v>123</v>
      </c>
      <c r="C23" s="101">
        <v>8</v>
      </c>
      <c r="D23" s="101">
        <v>8</v>
      </c>
      <c r="E23" s="101">
        <v>8</v>
      </c>
      <c r="H23" s="96"/>
      <c r="I23" s="103"/>
      <c r="L23" s="35"/>
      <c r="M23" s="35"/>
      <c r="N23" s="35"/>
      <c r="O23" s="35"/>
      <c r="P23" s="10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2:32" s="30" customFormat="1" ht="15.75" customHeight="1" x14ac:dyDescent="0.25">
      <c r="B24" s="101" t="s">
        <v>124</v>
      </c>
      <c r="C24" s="101">
        <v>200</v>
      </c>
      <c r="D24" s="101">
        <v>200</v>
      </c>
      <c r="E24" s="101">
        <v>200</v>
      </c>
      <c r="H24" s="105"/>
      <c r="I24" s="106"/>
      <c r="L24" s="35"/>
      <c r="M24" s="35"/>
      <c r="N24" s="35"/>
      <c r="O24" s="35"/>
      <c r="P24" s="10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2:32" s="30" customFormat="1" ht="15.75" customHeight="1" x14ac:dyDescent="0.25">
      <c r="B25" s="107" t="s">
        <v>125</v>
      </c>
      <c r="C25" s="108">
        <f>PRODUCT(C26:C28)</f>
        <v>34547.714370000002</v>
      </c>
      <c r="D25" s="108">
        <f t="shared" ref="D25:E25" si="9">PRODUCT(D26:D28)</f>
        <v>49674.010932000012</v>
      </c>
      <c r="E25" s="108">
        <f t="shared" si="9"/>
        <v>22907.935793340006</v>
      </c>
      <c r="H25" s="105"/>
      <c r="I25" s="109"/>
      <c r="L25" s="35"/>
      <c r="M25" s="35"/>
      <c r="N25" s="35"/>
      <c r="O25" s="35"/>
      <c r="P25" s="10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2:32" s="30" customFormat="1" ht="15.75" customHeight="1" x14ac:dyDescent="0.25">
      <c r="B26" s="101" t="s">
        <v>126</v>
      </c>
      <c r="C26" s="110">
        <f>C21/PRODUCT(C22:C24)</f>
        <v>315.44662499999998</v>
      </c>
      <c r="D26" s="110">
        <f t="shared" ref="D26:E26" si="10">D21/PRODUCT(D22:D24)</f>
        <v>399.56572500000004</v>
      </c>
      <c r="E26" s="110">
        <f t="shared" si="10"/>
        <v>164.66313825000003</v>
      </c>
      <c r="L26" s="35"/>
      <c r="M26" s="35"/>
      <c r="N26" s="35"/>
      <c r="O26" s="35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2:32" s="30" customFormat="1" ht="15.75" customHeight="1" x14ac:dyDescent="0.25">
      <c r="B27" s="101" t="s">
        <v>127</v>
      </c>
      <c r="C27" s="101">
        <v>14.8</v>
      </c>
      <c r="D27" s="101">
        <v>14.8</v>
      </c>
      <c r="E27" s="101">
        <v>14.8</v>
      </c>
      <c r="L27" s="35"/>
      <c r="M27" s="35"/>
      <c r="N27" s="35"/>
      <c r="O27" s="3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2:32" s="30" customFormat="1" ht="15.75" customHeight="1" x14ac:dyDescent="0.25">
      <c r="B28" s="101" t="s">
        <v>128</v>
      </c>
      <c r="C28" s="101">
        <v>7.4</v>
      </c>
      <c r="D28" s="101">
        <v>8.4</v>
      </c>
      <c r="E28" s="101">
        <v>9.4</v>
      </c>
      <c r="L28" s="35"/>
      <c r="M28" s="35"/>
      <c r="N28" s="35"/>
      <c r="O28" s="3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2:32" s="30" customFormat="1" ht="15.75" customHeight="1" x14ac:dyDescent="0.25">
      <c r="B29" s="107" t="s">
        <v>129</v>
      </c>
      <c r="C29" s="111">
        <f>C21*PRODUCT(C30:C33)</f>
        <v>1574709.5520000001</v>
      </c>
      <c r="D29" s="111">
        <f t="shared" ref="D29:E29" si="11">D21*PRODUCT(D30:D33)</f>
        <v>1994632.0992000003</v>
      </c>
      <c r="E29" s="111">
        <f t="shared" si="11"/>
        <v>821998.38614400011</v>
      </c>
      <c r="L29" s="35"/>
      <c r="M29" s="35"/>
      <c r="N29" s="35"/>
      <c r="O29" s="3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2:32" s="30" customFormat="1" ht="15.75" customHeight="1" x14ac:dyDescent="0.25">
      <c r="B30" s="101" t="s">
        <v>130</v>
      </c>
      <c r="C30" s="112">
        <v>0.6</v>
      </c>
      <c r="D30" s="112">
        <v>0.6</v>
      </c>
      <c r="E30" s="112">
        <v>0.6</v>
      </c>
      <c r="L30" s="35"/>
      <c r="M30" s="35"/>
      <c r="N30" s="35"/>
      <c r="O30" s="3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2:32" s="30" customFormat="1" ht="15.75" customHeight="1" x14ac:dyDescent="0.25">
      <c r="B31" s="101" t="s">
        <v>131</v>
      </c>
      <c r="C31" s="112">
        <v>0.5</v>
      </c>
      <c r="D31" s="112">
        <v>0.5</v>
      </c>
      <c r="E31" s="112">
        <v>0.5</v>
      </c>
      <c r="L31" s="35"/>
      <c r="M31" s="35"/>
      <c r="N31" s="35"/>
      <c r="O31" s="3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2:32" s="30" customFormat="1" ht="15.75" customHeight="1" x14ac:dyDescent="0.25">
      <c r="B32" s="101" t="s">
        <v>132</v>
      </c>
      <c r="C32" s="112">
        <v>0.2</v>
      </c>
      <c r="D32" s="112">
        <v>0.2</v>
      </c>
      <c r="E32" s="112">
        <v>0.2</v>
      </c>
      <c r="L32" s="35"/>
      <c r="M32" s="35"/>
      <c r="N32" s="35"/>
      <c r="O32" s="3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2:32" s="30" customFormat="1" ht="15.75" customHeight="1" x14ac:dyDescent="0.25">
      <c r="B33" s="101" t="s">
        <v>133</v>
      </c>
      <c r="C33" s="112">
        <v>0.2</v>
      </c>
      <c r="D33" s="112">
        <v>0.2</v>
      </c>
      <c r="E33" s="112">
        <v>0.2</v>
      </c>
      <c r="K33" s="35"/>
      <c r="L33" s="35"/>
      <c r="M33" s="35"/>
      <c r="N33" s="35"/>
      <c r="O33" s="3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spans="2:32" s="30" customFormat="1" ht="15.75" customHeight="1" x14ac:dyDescent="0.25">
      <c r="B34" s="107" t="s">
        <v>134</v>
      </c>
      <c r="C34" s="111">
        <f>SUM(C35:C38)</f>
        <v>8500000</v>
      </c>
      <c r="D34" s="111">
        <f t="shared" ref="D34:E34" si="12">SUM(D35:D38)</f>
        <v>8500000</v>
      </c>
      <c r="E34" s="111">
        <f t="shared" si="12"/>
        <v>8500000</v>
      </c>
      <c r="K34" s="35"/>
      <c r="L34" s="35"/>
      <c r="M34" s="35"/>
      <c r="N34" s="35"/>
      <c r="O34" s="3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spans="2:32" s="30" customFormat="1" ht="15.75" customHeight="1" x14ac:dyDescent="0.25">
      <c r="B35" s="101" t="s">
        <v>135</v>
      </c>
      <c r="C35" s="113">
        <v>1500000</v>
      </c>
      <c r="D35" s="113">
        <v>1500000</v>
      </c>
      <c r="E35" s="113">
        <v>1500000</v>
      </c>
      <c r="K35" s="35"/>
      <c r="L35" s="35"/>
      <c r="M35" s="35"/>
      <c r="N35" s="35"/>
      <c r="O35" s="3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spans="2:32" s="30" customFormat="1" ht="15.75" customHeight="1" x14ac:dyDescent="0.25">
      <c r="B36" s="101" t="s">
        <v>136</v>
      </c>
      <c r="C36" s="113">
        <v>900000</v>
      </c>
      <c r="D36" s="113">
        <v>900000</v>
      </c>
      <c r="E36" s="113">
        <v>900000</v>
      </c>
      <c r="K36" s="35"/>
      <c r="L36" s="35"/>
      <c r="M36" s="35"/>
      <c r="N36" s="35"/>
      <c r="O36" s="3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spans="2:32" s="30" customFormat="1" ht="15.75" customHeight="1" x14ac:dyDescent="0.25">
      <c r="B37" s="101" t="s">
        <v>137</v>
      </c>
      <c r="C37" s="113">
        <v>700000</v>
      </c>
      <c r="D37" s="113">
        <v>700000</v>
      </c>
      <c r="E37" s="113">
        <v>700000</v>
      </c>
      <c r="K37" s="35"/>
      <c r="L37" s="35"/>
      <c r="M37" s="35"/>
      <c r="N37" s="35"/>
      <c r="O37" s="3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spans="2:32" s="30" customFormat="1" ht="15.75" customHeight="1" thickBot="1" x14ac:dyDescent="0.3">
      <c r="B38" s="114" t="s">
        <v>138</v>
      </c>
      <c r="C38" s="115">
        <v>5400000</v>
      </c>
      <c r="D38" s="115">
        <v>5400000</v>
      </c>
      <c r="E38" s="115">
        <v>5400000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2:32" s="30" customFormat="1" ht="15.75" customHeight="1" x14ac:dyDescent="0.25"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2:32" s="30" customFormat="1" ht="15.75" customHeight="1" x14ac:dyDescent="0.25"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spans="2:32" s="30" customFormat="1" ht="15.75" customHeight="1" x14ac:dyDescent="0.25"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2:32" s="30" customFormat="1" ht="15.75" customHeight="1" x14ac:dyDescent="0.25"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44"/>
      <c r="Q42" s="44"/>
      <c r="R42" s="44"/>
      <c r="S42" s="44"/>
      <c r="T42" s="44"/>
      <c r="U42" s="44"/>
      <c r="V42" s="44"/>
      <c r="W42" s="44"/>
      <c r="X42" s="44"/>
    </row>
    <row r="43" spans="2:32" s="30" customFormat="1" ht="15.75" customHeight="1" x14ac:dyDescent="0.25"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44"/>
      <c r="Q43" s="44"/>
      <c r="R43" s="44"/>
      <c r="S43" s="44"/>
      <c r="T43" s="44"/>
      <c r="U43" s="44"/>
      <c r="V43" s="44"/>
      <c r="W43" s="44"/>
      <c r="X43" s="44"/>
    </row>
    <row r="44" spans="2:32" s="30" customFormat="1" ht="15.75" customHeight="1" x14ac:dyDescent="0.25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/>
      <c r="Q44" s="44"/>
      <c r="R44" s="44"/>
      <c r="S44" s="44"/>
      <c r="T44" s="44"/>
      <c r="U44" s="44"/>
      <c r="V44" s="44"/>
      <c r="W44" s="44"/>
      <c r="X44" s="44"/>
    </row>
    <row r="45" spans="2:32" s="30" customFormat="1" ht="15.75" customHeight="1" x14ac:dyDescent="0.25"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44"/>
      <c r="Q45" s="44"/>
      <c r="R45" s="44"/>
      <c r="S45" s="44"/>
      <c r="T45" s="44"/>
      <c r="U45" s="44"/>
      <c r="V45" s="44"/>
      <c r="W45" s="44"/>
      <c r="X45" s="44"/>
    </row>
    <row r="46" spans="2:32" s="30" customFormat="1" ht="15.75" customHeight="1" x14ac:dyDescent="0.25"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2:32" s="30" customFormat="1" ht="15.75" customHeight="1" x14ac:dyDescent="0.25">
      <c r="E47" s="35"/>
      <c r="F47" s="35"/>
      <c r="K47" s="35"/>
      <c r="L47" s="35"/>
      <c r="M47" s="35"/>
      <c r="N47" s="35"/>
      <c r="O47" s="35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2:32" s="30" customFormat="1" ht="15.75" customHeight="1" x14ac:dyDescent="0.25">
      <c r="E48" s="35"/>
      <c r="F48" s="35"/>
      <c r="K48" s="35"/>
      <c r="L48" s="35"/>
      <c r="M48" s="35"/>
      <c r="N48" s="35"/>
      <c r="O48" s="35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5:32" s="30" customFormat="1" ht="15.75" customHeight="1" x14ac:dyDescent="0.25">
      <c r="E49" s="35"/>
      <c r="F49" s="35"/>
      <c r="K49" s="35"/>
      <c r="L49" s="35"/>
      <c r="M49" s="35"/>
      <c r="N49" s="35"/>
      <c r="O49" s="35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5:32" s="30" customFormat="1" ht="15.75" customHeight="1" x14ac:dyDescent="0.25">
      <c r="E50" s="35"/>
      <c r="F50" s="35"/>
      <c r="K50" s="35"/>
      <c r="L50" s="35"/>
      <c r="M50" s="35"/>
      <c r="N50" s="35"/>
      <c r="O50" s="35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5:32" s="30" customFormat="1" ht="15.75" customHeight="1" x14ac:dyDescent="0.25">
      <c r="E51" s="35"/>
      <c r="F51" s="35"/>
      <c r="K51" s="35"/>
      <c r="L51" s="35"/>
      <c r="M51" s="35"/>
      <c r="N51" s="35"/>
      <c r="O51" s="35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5:32" s="30" customFormat="1" ht="15.75" customHeight="1" x14ac:dyDescent="0.25">
      <c r="E52" s="35"/>
      <c r="F52" s="35"/>
      <c r="K52" s="35"/>
      <c r="L52" s="35"/>
      <c r="M52" s="35"/>
      <c r="N52" s="35"/>
      <c r="O52" s="35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5:32" s="30" customFormat="1" ht="15.75" customHeight="1" x14ac:dyDescent="0.25">
      <c r="F53" s="35"/>
      <c r="K53" s="35"/>
      <c r="L53" s="35"/>
      <c r="M53" s="35"/>
      <c r="N53" s="35"/>
      <c r="O53" s="35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5:32" s="30" customFormat="1" ht="15.75" customHeight="1" x14ac:dyDescent="0.25">
      <c r="F54" s="35"/>
      <c r="K54" s="35"/>
      <c r="L54" s="35"/>
      <c r="M54" s="35"/>
      <c r="N54" s="35"/>
      <c r="O54" s="35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5:32" s="30" customFormat="1" ht="15.75" customHeight="1" x14ac:dyDescent="0.25">
      <c r="F55" s="3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5:32" s="30" customFormat="1" ht="15.75" customHeight="1" x14ac:dyDescent="0.25"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5:32" s="30" customFormat="1" ht="15.75" customHeight="1" x14ac:dyDescent="0.25"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5:32" s="30" customFormat="1" ht="15.75" customHeight="1" x14ac:dyDescent="0.25"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5:32" s="30" customFormat="1" ht="15.75" customHeight="1" x14ac:dyDescent="0.25"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5:32" s="30" customFormat="1" ht="15.75" customHeight="1" x14ac:dyDescent="0.25"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5:32" s="30" customFormat="1" ht="15.75" customHeight="1" x14ac:dyDescent="0.25"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5:32" s="30" customFormat="1" ht="15.75" customHeight="1" x14ac:dyDescent="0.25"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5:32" s="30" customFormat="1" ht="15.75" customHeight="1" x14ac:dyDescent="0.25"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5:32" s="30" customFormat="1" ht="15.75" customHeight="1" x14ac:dyDescent="0.25"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7:32" s="30" customFormat="1" ht="15.75" customHeight="1" x14ac:dyDescent="0.25"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spans="7:32" s="30" customFormat="1" ht="15.75" customHeight="1" x14ac:dyDescent="0.25"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spans="7:32" s="30" customFormat="1" ht="15.75" customHeight="1" x14ac:dyDescent="0.25"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7:32" s="30" customFormat="1" ht="15.75" customHeight="1" x14ac:dyDescent="0.25"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spans="7:32" s="30" customFormat="1" ht="15.75" customHeight="1" x14ac:dyDescent="0.25"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7:32" s="30" customFormat="1" ht="15.75" customHeight="1" x14ac:dyDescent="0.25"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 spans="7:32" s="30" customFormat="1" ht="15.75" customHeight="1" x14ac:dyDescent="0.25"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7:32" s="30" customFormat="1" ht="15.75" customHeight="1" x14ac:dyDescent="0.25"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spans="7:32" s="30" customFormat="1" ht="15.75" customHeight="1" x14ac:dyDescent="0.25"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spans="7:32" s="30" customFormat="1" ht="15.75" customHeight="1" x14ac:dyDescent="0.25"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 spans="7:32" s="30" customFormat="1" ht="15.75" customHeight="1" x14ac:dyDescent="0.25"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spans="7:32" s="30" customFormat="1" ht="15.75" customHeight="1" x14ac:dyDescent="0.25"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7:32" s="30" customFormat="1" ht="15.75" customHeight="1" x14ac:dyDescent="0.25"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7:32" s="30" customFormat="1" ht="15.75" customHeight="1" x14ac:dyDescent="0.25"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7:32" s="30" customFormat="1" ht="15.75" customHeight="1" x14ac:dyDescent="0.25"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7:32" s="30" customFormat="1" ht="15.75" customHeight="1" x14ac:dyDescent="0.25"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7:32" s="30" customFormat="1" ht="15.75" customHeight="1" x14ac:dyDescent="0.25"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7:32" s="30" customFormat="1" ht="15.75" customHeight="1" x14ac:dyDescent="0.25"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7:32" s="30" customFormat="1" ht="15.75" customHeight="1" x14ac:dyDescent="0.25"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7:32" s="30" customFormat="1" ht="15.75" customHeight="1" x14ac:dyDescent="0.25"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7:32" s="30" customFormat="1" ht="15.75" customHeight="1" x14ac:dyDescent="0.25"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7:32" s="30" customFormat="1" ht="15.75" customHeight="1" x14ac:dyDescent="0.25"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7:32" s="30" customFormat="1" ht="15.75" customHeight="1" x14ac:dyDescent="0.25"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7:32" s="30" customFormat="1" ht="15.75" customHeight="1" x14ac:dyDescent="0.25"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7:32" s="30" customFormat="1" ht="15.75" customHeight="1" x14ac:dyDescent="0.25"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7:32" s="30" customFormat="1" ht="15.75" customHeight="1" x14ac:dyDescent="0.25"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7:32" s="30" customFormat="1" ht="15.75" customHeight="1" x14ac:dyDescent="0.25"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7:32" s="30" customFormat="1" ht="15.75" customHeight="1" x14ac:dyDescent="0.25"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7:32" s="30" customFormat="1" ht="15.75" customHeight="1" x14ac:dyDescent="0.25"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7:32" s="30" customFormat="1" ht="15.75" customHeight="1" x14ac:dyDescent="0.25"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7:32" s="30" customFormat="1" ht="15.75" customHeight="1" x14ac:dyDescent="0.25"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7:32" s="30" customFormat="1" ht="15.75" customHeight="1" x14ac:dyDescent="0.25"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7:32" s="30" customFormat="1" ht="15.75" customHeight="1" x14ac:dyDescent="0.25"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spans="7:32" s="30" customFormat="1" ht="15.75" customHeight="1" x14ac:dyDescent="0.25"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spans="7:32" s="30" customFormat="1" ht="15.75" customHeight="1" x14ac:dyDescent="0.25"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7:32" s="30" customFormat="1" ht="15.75" customHeight="1" x14ac:dyDescent="0.25"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spans="7:32" s="30" customFormat="1" ht="15.75" customHeight="1" x14ac:dyDescent="0.25"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7:32" s="30" customFormat="1" ht="15.75" customHeight="1" x14ac:dyDescent="0.25"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spans="7:32" s="30" customFormat="1" ht="15.75" customHeight="1" x14ac:dyDescent="0.25"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7:32" s="30" customFormat="1" ht="15.75" customHeight="1" x14ac:dyDescent="0.25"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spans="7:32" s="30" customFormat="1" ht="15.75" customHeight="1" x14ac:dyDescent="0.25"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7:32" s="30" customFormat="1" ht="15.75" customHeight="1" x14ac:dyDescent="0.25"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spans="7:32" s="30" customFormat="1" ht="15.75" customHeight="1" x14ac:dyDescent="0.25"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7:32" s="30" customFormat="1" ht="15.75" customHeight="1" x14ac:dyDescent="0.25"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7:32" s="30" customFormat="1" ht="15.75" customHeight="1" x14ac:dyDescent="0.25"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7:32" s="30" customFormat="1" ht="15.75" customHeight="1" x14ac:dyDescent="0.25"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7:32" s="30" customFormat="1" ht="15.75" customHeight="1" x14ac:dyDescent="0.25"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7:32" s="30" customFormat="1" ht="15.75" customHeight="1" x14ac:dyDescent="0.25"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7:32" s="30" customFormat="1" ht="15.75" customHeight="1" x14ac:dyDescent="0.25"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7:32" s="30" customFormat="1" ht="15.75" customHeight="1" x14ac:dyDescent="0.25"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7:32" s="30" customFormat="1" ht="15.75" customHeight="1" x14ac:dyDescent="0.25"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7:32" s="30" customFormat="1" ht="15.75" customHeight="1" x14ac:dyDescent="0.25"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7:32" s="30" customFormat="1" ht="15.75" customHeight="1" x14ac:dyDescent="0.25"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7:32" s="30" customFormat="1" ht="15.75" customHeight="1" x14ac:dyDescent="0.25"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7:32" s="30" customFormat="1" ht="15.75" customHeight="1" x14ac:dyDescent="0.25"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7:32" s="30" customFormat="1" ht="15.75" customHeight="1" x14ac:dyDescent="0.25"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7:32" s="30" customFormat="1" ht="15.75" customHeight="1" x14ac:dyDescent="0.25"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7:32" s="30" customFormat="1" ht="15.75" customHeight="1" x14ac:dyDescent="0.25"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7:32" s="30" customFormat="1" ht="15.75" customHeight="1" x14ac:dyDescent="0.25"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7:32" s="30" customFormat="1" ht="15.75" customHeight="1" x14ac:dyDescent="0.25"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7:32" s="30" customFormat="1" ht="15.75" customHeight="1" x14ac:dyDescent="0.25"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7:32" s="30" customFormat="1" ht="15.75" customHeight="1" x14ac:dyDescent="0.25"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7:32" s="30" customFormat="1" ht="15.75" customHeight="1" x14ac:dyDescent="0.25"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7:32" s="30" customFormat="1" ht="15.75" customHeight="1" x14ac:dyDescent="0.25"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7:32" s="30" customFormat="1" ht="15.75" customHeight="1" x14ac:dyDescent="0.25"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7:32" s="30" customFormat="1" ht="15.75" customHeight="1" x14ac:dyDescent="0.25"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7:32" s="30" customFormat="1" ht="15.75" customHeight="1" x14ac:dyDescent="0.25"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7:32" s="30" customFormat="1" ht="15.75" customHeight="1" x14ac:dyDescent="0.25"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7:32" s="30" customFormat="1" ht="15.75" customHeight="1" x14ac:dyDescent="0.25"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7:32" s="30" customFormat="1" ht="15.75" customHeight="1" x14ac:dyDescent="0.25"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7:32" s="30" customFormat="1" ht="15.75" customHeight="1" x14ac:dyDescent="0.25"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7:32" s="30" customFormat="1" ht="15.75" customHeight="1" x14ac:dyDescent="0.25"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7:32" s="30" customFormat="1" ht="15.75" customHeight="1" x14ac:dyDescent="0.25"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7:32" s="30" customFormat="1" ht="15.75" customHeight="1" x14ac:dyDescent="0.25"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7:32" s="30" customFormat="1" ht="15.75" customHeight="1" x14ac:dyDescent="0.25"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7:32" s="30" customFormat="1" ht="15.75" customHeight="1" x14ac:dyDescent="0.25"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7:32" s="30" customFormat="1" ht="15.75" customHeight="1" x14ac:dyDescent="0.25"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7:32" s="30" customFormat="1" ht="15.75" customHeight="1" x14ac:dyDescent="0.25"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7:32" s="30" customFormat="1" ht="15.75" customHeight="1" x14ac:dyDescent="0.25"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7:32" s="30" customFormat="1" ht="15.75" customHeight="1" x14ac:dyDescent="0.25"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7:32" s="30" customFormat="1" ht="15.75" customHeight="1" x14ac:dyDescent="0.25"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7:32" s="30" customFormat="1" ht="15.75" customHeight="1" x14ac:dyDescent="0.25"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7:32" s="30" customFormat="1" ht="15.75" customHeight="1" x14ac:dyDescent="0.25"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7:32" s="30" customFormat="1" ht="15.75" customHeight="1" x14ac:dyDescent="0.25"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7:32" s="30" customFormat="1" ht="15.75" customHeight="1" x14ac:dyDescent="0.25"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7:32" s="30" customFormat="1" ht="15.75" customHeight="1" x14ac:dyDescent="0.25"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7:32" s="30" customFormat="1" ht="15.75" customHeight="1" x14ac:dyDescent="0.25"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7:32" s="30" customFormat="1" ht="15.75" customHeight="1" x14ac:dyDescent="0.25"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7:32" s="30" customFormat="1" ht="15.75" customHeight="1" x14ac:dyDescent="0.25"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7:32" s="30" customFormat="1" ht="15.75" customHeight="1" x14ac:dyDescent="0.25"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7:32" s="30" customFormat="1" ht="15.75" customHeight="1" x14ac:dyDescent="0.25"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7:32" s="30" customFormat="1" ht="15.75" customHeight="1" x14ac:dyDescent="0.25"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7:32" s="30" customFormat="1" ht="15.75" customHeight="1" x14ac:dyDescent="0.25"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7:32" s="30" customFormat="1" ht="15.75" customHeight="1" x14ac:dyDescent="0.25"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7:32" s="30" customFormat="1" ht="15.75" customHeight="1" x14ac:dyDescent="0.25"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7:32" s="30" customFormat="1" ht="15.75" customHeight="1" x14ac:dyDescent="0.25"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7:32" s="30" customFormat="1" ht="15.75" customHeight="1" x14ac:dyDescent="0.25"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7:32" s="30" customFormat="1" ht="15.75" customHeight="1" x14ac:dyDescent="0.25"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7:32" s="30" customFormat="1" ht="15.75" customHeight="1" x14ac:dyDescent="0.25"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7:32" s="30" customFormat="1" ht="15.75" customHeight="1" x14ac:dyDescent="0.25"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7:32" s="30" customFormat="1" ht="15.75" customHeight="1" x14ac:dyDescent="0.25"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7:32" s="30" customFormat="1" ht="15.75" customHeight="1" x14ac:dyDescent="0.25"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7:32" s="30" customFormat="1" ht="15.75" customHeight="1" x14ac:dyDescent="0.25"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7:32" s="30" customFormat="1" ht="15.75" customHeight="1" x14ac:dyDescent="0.25"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7:32" s="30" customFormat="1" ht="15.75" customHeight="1" x14ac:dyDescent="0.25"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7:32" s="30" customFormat="1" ht="15.75" customHeight="1" x14ac:dyDescent="0.25"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7:32" s="30" customFormat="1" ht="15.75" customHeight="1" x14ac:dyDescent="0.25"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7:32" s="30" customFormat="1" ht="15.75" customHeight="1" x14ac:dyDescent="0.25"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7:32" s="30" customFormat="1" ht="15.75" customHeight="1" x14ac:dyDescent="0.25"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7:32" s="30" customFormat="1" ht="15.75" customHeight="1" x14ac:dyDescent="0.25"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7:32" s="30" customFormat="1" ht="15.75" customHeight="1" x14ac:dyDescent="0.25"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7:32" s="30" customFormat="1" ht="15.75" customHeight="1" x14ac:dyDescent="0.25"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7:32" s="30" customFormat="1" ht="15.75" customHeight="1" x14ac:dyDescent="0.25"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7:32" s="30" customFormat="1" ht="15.75" customHeight="1" x14ac:dyDescent="0.25"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7:32" s="30" customFormat="1" ht="15.75" customHeight="1" x14ac:dyDescent="0.25"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7:32" s="30" customFormat="1" ht="15.75" customHeight="1" x14ac:dyDescent="0.25"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7:32" s="30" customFormat="1" ht="15.75" customHeight="1" x14ac:dyDescent="0.25"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7:32" s="30" customFormat="1" ht="15.75" customHeight="1" x14ac:dyDescent="0.25"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7:32" s="30" customFormat="1" ht="15.75" customHeight="1" x14ac:dyDescent="0.25"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7:32" s="30" customFormat="1" ht="15.75" customHeight="1" x14ac:dyDescent="0.25"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7:32" s="30" customFormat="1" ht="15.75" customHeight="1" x14ac:dyDescent="0.25"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7:32" s="30" customFormat="1" ht="15.75" customHeight="1" x14ac:dyDescent="0.25"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spans="7:32" s="30" customFormat="1" ht="15.75" customHeight="1" x14ac:dyDescent="0.25"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spans="7:32" s="30" customFormat="1" ht="15.75" customHeight="1" x14ac:dyDescent="0.25"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spans="7:32" s="30" customFormat="1" ht="15.75" customHeight="1" x14ac:dyDescent="0.25"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spans="7:32" s="30" customFormat="1" ht="15.75" customHeight="1" x14ac:dyDescent="0.25"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spans="7:32" s="30" customFormat="1" ht="15.75" customHeight="1" x14ac:dyDescent="0.25"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spans="7:32" s="30" customFormat="1" ht="15.75" customHeight="1" x14ac:dyDescent="0.25"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spans="7:32" s="30" customFormat="1" ht="15.75" customHeight="1" x14ac:dyDescent="0.25"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spans="7:32" s="30" customFormat="1" ht="15.75" customHeight="1" x14ac:dyDescent="0.25"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spans="7:32" s="30" customFormat="1" ht="15.75" customHeight="1" x14ac:dyDescent="0.25"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spans="7:32" s="30" customFormat="1" ht="15.75" customHeight="1" x14ac:dyDescent="0.25"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spans="7:32" s="30" customFormat="1" ht="15.75" customHeight="1" x14ac:dyDescent="0.25"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spans="7:32" s="30" customFormat="1" ht="15.75" customHeight="1" x14ac:dyDescent="0.25"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spans="7:32" s="30" customFormat="1" ht="15.75" customHeight="1" x14ac:dyDescent="0.25"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spans="7:32" s="30" customFormat="1" ht="15.75" customHeight="1" x14ac:dyDescent="0.25"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spans="7:32" s="30" customFormat="1" ht="15.75" customHeight="1" x14ac:dyDescent="0.25"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spans="7:32" s="30" customFormat="1" ht="15.75" customHeight="1" x14ac:dyDescent="0.25"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spans="7:32" s="30" customFormat="1" ht="15.75" customHeight="1" x14ac:dyDescent="0.25"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spans="7:32" s="30" customFormat="1" ht="15.75" customHeight="1" x14ac:dyDescent="0.25"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spans="7:32" s="30" customFormat="1" ht="15.75" customHeight="1" x14ac:dyDescent="0.25"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spans="7:32" s="30" customFormat="1" ht="15.75" customHeight="1" x14ac:dyDescent="0.25"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spans="7:32" s="30" customFormat="1" ht="15.75" customHeight="1" x14ac:dyDescent="0.25"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spans="7:32" s="30" customFormat="1" ht="15.75" customHeight="1" x14ac:dyDescent="0.25"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spans="7:32" s="30" customFormat="1" ht="15.75" customHeight="1" x14ac:dyDescent="0.25"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spans="7:32" s="30" customFormat="1" ht="15.75" customHeight="1" x14ac:dyDescent="0.25"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spans="7:32" s="30" customFormat="1" ht="15.75" customHeight="1" x14ac:dyDescent="0.25"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spans="7:32" s="30" customFormat="1" ht="15.75" customHeight="1" x14ac:dyDescent="0.25"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spans="7:32" s="30" customFormat="1" ht="15.75" customHeight="1" x14ac:dyDescent="0.25"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spans="7:32" s="30" customFormat="1" ht="15.75" customHeight="1" x14ac:dyDescent="0.25"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spans="7:32" s="30" customFormat="1" ht="15.75" customHeight="1" x14ac:dyDescent="0.25"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spans="7:32" s="30" customFormat="1" ht="15.75" customHeight="1" x14ac:dyDescent="0.25"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spans="7:32" s="30" customFormat="1" ht="15.75" customHeight="1" x14ac:dyDescent="0.25"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spans="7:32" s="30" customFormat="1" ht="15.75" customHeight="1" x14ac:dyDescent="0.25"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spans="7:32" s="30" customFormat="1" ht="15.75" customHeight="1" x14ac:dyDescent="0.25"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spans="7:32" s="30" customFormat="1" ht="15.75" customHeight="1" x14ac:dyDescent="0.25"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spans="7:32" s="30" customFormat="1" ht="15.75" customHeight="1" x14ac:dyDescent="0.25"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spans="7:32" s="30" customFormat="1" ht="15.75" customHeight="1" x14ac:dyDescent="0.25"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spans="7:32" s="30" customFormat="1" ht="15.75" customHeight="1" x14ac:dyDescent="0.25"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spans="7:32" s="30" customFormat="1" ht="15.75" customHeight="1" x14ac:dyDescent="0.25"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spans="7:32" s="30" customFormat="1" ht="15.75" customHeight="1" x14ac:dyDescent="0.25"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spans="7:32" s="30" customFormat="1" ht="15.75" customHeight="1" x14ac:dyDescent="0.25"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spans="7:32" s="30" customFormat="1" ht="15.75" customHeight="1" x14ac:dyDescent="0.25"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spans="7:32" s="30" customFormat="1" ht="15.75" customHeight="1" x14ac:dyDescent="0.25"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spans="7:32" s="30" customFormat="1" ht="15.75" customHeight="1" x14ac:dyDescent="0.25"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spans="7:32" s="30" customFormat="1" ht="15.75" customHeight="1" x14ac:dyDescent="0.25"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spans="7:32" s="30" customFormat="1" ht="15.75" customHeight="1" x14ac:dyDescent="0.25"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spans="7:32" s="30" customFormat="1" ht="15.75" customHeight="1" x14ac:dyDescent="0.25"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spans="7:32" s="30" customFormat="1" ht="15.75" customHeight="1" x14ac:dyDescent="0.25"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spans="7:32" s="30" customFormat="1" ht="15.75" customHeight="1" x14ac:dyDescent="0.25"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spans="7:32" s="30" customFormat="1" ht="15.75" customHeight="1" x14ac:dyDescent="0.25"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spans="7:32" s="30" customFormat="1" ht="15.75" customHeight="1" x14ac:dyDescent="0.25"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spans="7:32" s="30" customFormat="1" ht="15.75" customHeight="1" x14ac:dyDescent="0.25"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spans="7:32" s="30" customFormat="1" ht="15.75" customHeight="1" x14ac:dyDescent="0.25"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spans="7:32" s="30" customFormat="1" ht="15.75" customHeight="1" x14ac:dyDescent="0.25"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spans="7:32" s="30" customFormat="1" ht="15.75" customHeight="1" x14ac:dyDescent="0.25"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spans="7:32" s="30" customFormat="1" ht="15.75" customHeight="1" x14ac:dyDescent="0.25"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spans="7:32" s="30" customFormat="1" ht="15.75" customHeight="1" x14ac:dyDescent="0.25"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spans="7:32" s="30" customFormat="1" ht="15.75" customHeight="1" x14ac:dyDescent="0.25"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spans="7:32" s="30" customFormat="1" ht="15.75" customHeight="1" x14ac:dyDescent="0.25"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spans="7:32" s="30" customFormat="1" ht="15.75" customHeight="1" x14ac:dyDescent="0.25"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spans="7:32" s="30" customFormat="1" ht="15.75" customHeight="1" x14ac:dyDescent="0.25"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spans="7:32" s="30" customFormat="1" ht="15.75" customHeight="1" x14ac:dyDescent="0.25"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spans="7:32" s="30" customFormat="1" ht="15.75" customHeight="1" x14ac:dyDescent="0.25"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spans="7:32" s="30" customFormat="1" ht="15.75" customHeight="1" x14ac:dyDescent="0.25"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spans="7:32" s="30" customFormat="1" ht="15.75" customHeight="1" x14ac:dyDescent="0.25"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spans="7:32" s="30" customFormat="1" ht="15.75" customHeight="1" x14ac:dyDescent="0.25"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spans="7:32" s="30" customFormat="1" ht="15.75" customHeight="1" x14ac:dyDescent="0.25"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spans="7:32" s="30" customFormat="1" ht="15.75" customHeight="1" x14ac:dyDescent="0.25"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spans="7:32" s="30" customFormat="1" ht="15.75" customHeight="1" x14ac:dyDescent="0.25"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spans="7:32" s="30" customFormat="1" ht="15.75" customHeight="1" x14ac:dyDescent="0.25"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spans="7:32" s="30" customFormat="1" ht="15.75" customHeight="1" x14ac:dyDescent="0.25"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spans="7:32" s="30" customFormat="1" ht="15.75" customHeight="1" x14ac:dyDescent="0.25"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spans="7:32" s="30" customFormat="1" ht="15.75" customHeight="1" x14ac:dyDescent="0.25"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spans="7:32" s="30" customFormat="1" ht="15.75" customHeight="1" x14ac:dyDescent="0.25"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spans="7:32" s="30" customFormat="1" ht="15.75" customHeight="1" x14ac:dyDescent="0.25"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spans="7:32" s="30" customFormat="1" ht="15.75" customHeight="1" x14ac:dyDescent="0.25"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spans="7:32" s="30" customFormat="1" ht="15.75" customHeight="1" x14ac:dyDescent="0.25"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spans="7:32" s="30" customFormat="1" ht="15.75" customHeight="1" x14ac:dyDescent="0.25"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spans="7:32" s="30" customFormat="1" ht="15.75" customHeight="1" x14ac:dyDescent="0.25"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spans="7:32" s="30" customFormat="1" ht="15.75" customHeight="1" x14ac:dyDescent="0.25"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spans="7:32" s="30" customFormat="1" ht="15.75" customHeight="1" x14ac:dyDescent="0.25"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spans="7:32" s="30" customFormat="1" ht="15.75" customHeight="1" x14ac:dyDescent="0.25"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spans="7:32" s="30" customFormat="1" ht="15.75" customHeight="1" x14ac:dyDescent="0.25"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spans="7:32" s="30" customFormat="1" ht="15.75" customHeight="1" x14ac:dyDescent="0.25"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spans="7:32" s="30" customFormat="1" ht="15.75" customHeight="1" x14ac:dyDescent="0.25"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spans="7:32" s="30" customFormat="1" ht="15.75" customHeight="1" x14ac:dyDescent="0.25"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spans="7:32" s="30" customFormat="1" ht="15.75" customHeight="1" x14ac:dyDescent="0.25"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spans="7:32" s="30" customFormat="1" ht="15.75" customHeight="1" x14ac:dyDescent="0.25"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spans="7:32" s="30" customFormat="1" ht="15.75" customHeight="1" x14ac:dyDescent="0.25"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spans="7:32" s="30" customFormat="1" ht="15.75" customHeight="1" x14ac:dyDescent="0.25"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spans="7:32" s="30" customFormat="1" ht="15.75" customHeight="1" x14ac:dyDescent="0.25"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spans="7:32" s="30" customFormat="1" ht="15.75" customHeight="1" x14ac:dyDescent="0.25"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spans="7:32" s="30" customFormat="1" ht="15.75" customHeight="1" x14ac:dyDescent="0.25"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spans="7:32" s="30" customFormat="1" ht="15.75" customHeight="1" x14ac:dyDescent="0.25"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spans="7:32" s="30" customFormat="1" ht="15.75" customHeight="1" x14ac:dyDescent="0.25"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spans="7:32" s="30" customFormat="1" ht="15.75" customHeight="1" x14ac:dyDescent="0.25"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spans="7:32" s="30" customFormat="1" ht="15.75" customHeight="1" x14ac:dyDescent="0.25"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spans="7:32" s="30" customFormat="1" ht="15.75" customHeight="1" x14ac:dyDescent="0.25"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spans="7:32" s="30" customFormat="1" ht="15.75" customHeight="1" x14ac:dyDescent="0.25"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spans="7:32" s="30" customFormat="1" ht="15.75" customHeight="1" x14ac:dyDescent="0.25"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spans="7:32" s="30" customFormat="1" ht="15.75" customHeight="1" x14ac:dyDescent="0.25"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spans="7:32" s="30" customFormat="1" ht="15.75" customHeight="1" x14ac:dyDescent="0.25"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spans="7:32" s="30" customFormat="1" ht="15.75" customHeight="1" x14ac:dyDescent="0.25"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spans="7:32" s="30" customFormat="1" ht="15.75" customHeight="1" x14ac:dyDescent="0.25"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spans="7:32" s="30" customFormat="1" ht="15.75" customHeight="1" x14ac:dyDescent="0.25"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spans="7:32" s="30" customFormat="1" ht="15.75" customHeight="1" x14ac:dyDescent="0.25"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spans="7:32" s="30" customFormat="1" ht="15.75" customHeight="1" x14ac:dyDescent="0.25"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spans="7:32" s="30" customFormat="1" ht="15.75" customHeight="1" x14ac:dyDescent="0.25"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spans="7:32" s="30" customFormat="1" ht="15.75" customHeight="1" x14ac:dyDescent="0.25"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spans="7:32" s="30" customFormat="1" ht="15.75" customHeight="1" x14ac:dyDescent="0.25"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spans="7:32" s="30" customFormat="1" ht="15.75" customHeight="1" x14ac:dyDescent="0.25"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spans="7:32" s="30" customFormat="1" ht="15.75" customHeight="1" x14ac:dyDescent="0.25"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spans="7:32" s="30" customFormat="1" ht="15.75" customHeight="1" x14ac:dyDescent="0.25"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spans="7:32" s="30" customFormat="1" ht="15.75" customHeight="1" x14ac:dyDescent="0.25"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spans="7:32" s="30" customFormat="1" ht="15.75" customHeight="1" x14ac:dyDescent="0.25"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spans="7:32" s="30" customFormat="1" ht="15.75" customHeight="1" x14ac:dyDescent="0.25"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spans="7:32" s="30" customFormat="1" ht="15.75" customHeight="1" x14ac:dyDescent="0.25"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spans="7:32" s="30" customFormat="1" ht="15.75" customHeight="1" x14ac:dyDescent="0.25"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spans="7:32" s="30" customFormat="1" ht="15.75" customHeight="1" x14ac:dyDescent="0.25"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spans="7:32" s="30" customFormat="1" ht="15.75" customHeight="1" x14ac:dyDescent="0.25"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spans="7:32" s="30" customFormat="1" ht="15.75" customHeight="1" x14ac:dyDescent="0.25"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spans="7:32" s="30" customFormat="1" ht="15.75" customHeight="1" x14ac:dyDescent="0.25"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spans="7:32" s="30" customFormat="1" ht="15.75" customHeight="1" x14ac:dyDescent="0.25"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spans="7:32" s="30" customFormat="1" ht="15.75" customHeight="1" x14ac:dyDescent="0.25"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spans="7:32" s="30" customFormat="1" ht="15.75" customHeight="1" x14ac:dyDescent="0.25"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spans="7:32" s="30" customFormat="1" ht="15.75" customHeight="1" x14ac:dyDescent="0.25"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spans="7:32" s="30" customFormat="1" ht="15.75" customHeight="1" x14ac:dyDescent="0.25"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spans="7:32" s="30" customFormat="1" ht="15.75" customHeight="1" x14ac:dyDescent="0.25"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spans="7:32" s="30" customFormat="1" ht="15.75" customHeight="1" x14ac:dyDescent="0.25"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spans="7:32" s="30" customFormat="1" ht="15.75" customHeight="1" x14ac:dyDescent="0.25"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spans="7:32" s="30" customFormat="1" ht="15.75" customHeight="1" x14ac:dyDescent="0.25"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spans="7:32" s="30" customFormat="1" ht="15.75" customHeight="1" x14ac:dyDescent="0.25"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spans="7:32" s="30" customFormat="1" ht="15.75" customHeight="1" x14ac:dyDescent="0.25"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spans="7:32" s="30" customFormat="1" ht="15.75" customHeight="1" x14ac:dyDescent="0.25"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spans="7:32" s="30" customFormat="1" ht="15.75" customHeight="1" x14ac:dyDescent="0.25"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spans="7:32" s="30" customFormat="1" ht="15.75" customHeight="1" x14ac:dyDescent="0.25"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spans="7:32" s="30" customFormat="1" ht="15.75" customHeight="1" x14ac:dyDescent="0.25"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spans="7:32" s="30" customFormat="1" ht="15.75" customHeight="1" x14ac:dyDescent="0.25"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spans="7:32" s="30" customFormat="1" ht="15.75" customHeight="1" x14ac:dyDescent="0.25"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spans="7:32" s="30" customFormat="1" ht="15.75" customHeight="1" x14ac:dyDescent="0.25"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spans="7:32" s="30" customFormat="1" ht="15.75" customHeight="1" x14ac:dyDescent="0.25"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spans="7:32" s="30" customFormat="1" ht="15.75" customHeight="1" x14ac:dyDescent="0.25"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spans="7:32" s="30" customFormat="1" ht="15.75" customHeight="1" x14ac:dyDescent="0.25"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spans="7:32" s="30" customFormat="1" ht="15.75" customHeight="1" x14ac:dyDescent="0.25"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spans="7:32" s="30" customFormat="1" ht="15.75" customHeight="1" x14ac:dyDescent="0.25"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spans="7:32" s="30" customFormat="1" ht="15.75" customHeight="1" x14ac:dyDescent="0.25"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spans="7:32" s="30" customFormat="1" ht="15.75" customHeight="1" x14ac:dyDescent="0.25"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spans="7:32" s="30" customFormat="1" ht="15.75" customHeight="1" x14ac:dyDescent="0.25"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spans="7:32" s="30" customFormat="1" ht="15.75" customHeight="1" x14ac:dyDescent="0.25"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spans="7:32" s="30" customFormat="1" ht="15.75" customHeight="1" x14ac:dyDescent="0.25"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spans="7:32" s="30" customFormat="1" ht="15.75" customHeight="1" x14ac:dyDescent="0.25"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spans="7:32" s="30" customFormat="1" ht="15.75" customHeight="1" x14ac:dyDescent="0.25"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spans="7:32" s="30" customFormat="1" ht="15.75" customHeight="1" x14ac:dyDescent="0.25"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spans="7:32" s="30" customFormat="1" ht="15.75" customHeight="1" x14ac:dyDescent="0.25"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spans="7:32" s="30" customFormat="1" ht="15.75" customHeight="1" x14ac:dyDescent="0.25"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spans="7:32" s="30" customFormat="1" ht="15.75" customHeight="1" x14ac:dyDescent="0.25"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spans="7:32" s="30" customFormat="1" ht="15.75" customHeight="1" x14ac:dyDescent="0.25"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spans="7:32" s="30" customFormat="1" ht="15.75" customHeight="1" x14ac:dyDescent="0.25"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spans="7:32" s="30" customFormat="1" ht="15.75" customHeight="1" x14ac:dyDescent="0.25"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spans="7:32" s="30" customFormat="1" ht="15.75" customHeight="1" x14ac:dyDescent="0.25"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spans="7:32" s="30" customFormat="1" ht="15.75" customHeight="1" x14ac:dyDescent="0.25"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spans="7:32" s="30" customFormat="1" ht="15.75" customHeight="1" x14ac:dyDescent="0.25"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spans="7:32" s="30" customFormat="1" ht="15.75" customHeight="1" x14ac:dyDescent="0.25"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spans="7:32" s="30" customFormat="1" ht="15.75" customHeight="1" x14ac:dyDescent="0.25"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spans="7:32" s="30" customFormat="1" ht="15.75" customHeight="1" x14ac:dyDescent="0.25"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spans="7:32" s="30" customFormat="1" ht="15.75" customHeight="1" x14ac:dyDescent="0.25"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spans="7:32" s="30" customFormat="1" ht="15.75" customHeight="1" x14ac:dyDescent="0.25"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spans="7:32" s="30" customFormat="1" ht="15.75" customHeight="1" x14ac:dyDescent="0.25"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spans="7:32" s="30" customFormat="1" ht="15.75" customHeight="1" x14ac:dyDescent="0.25"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spans="7:32" s="30" customFormat="1" ht="15.75" customHeight="1" x14ac:dyDescent="0.25"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spans="7:32" s="30" customFormat="1" ht="15.75" customHeight="1" x14ac:dyDescent="0.25"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spans="7:32" s="30" customFormat="1" ht="15.75" customHeight="1" x14ac:dyDescent="0.25"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spans="7:32" s="30" customFormat="1" ht="15.75" customHeight="1" x14ac:dyDescent="0.25"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spans="7:32" s="30" customFormat="1" ht="15.75" customHeight="1" x14ac:dyDescent="0.25"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spans="7:32" s="30" customFormat="1" ht="15.75" customHeight="1" x14ac:dyDescent="0.25"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spans="7:32" s="30" customFormat="1" ht="15.75" customHeight="1" x14ac:dyDescent="0.25"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spans="7:32" s="30" customFormat="1" ht="15.75" customHeight="1" x14ac:dyDescent="0.25"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spans="7:32" s="30" customFormat="1" ht="15.75" customHeight="1" x14ac:dyDescent="0.25"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spans="7:32" s="30" customFormat="1" ht="15.75" customHeight="1" x14ac:dyDescent="0.25"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spans="7:32" s="30" customFormat="1" ht="15.75" customHeight="1" x14ac:dyDescent="0.25"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spans="7:32" s="30" customFormat="1" ht="15.75" customHeight="1" x14ac:dyDescent="0.25"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spans="7:32" s="30" customFormat="1" ht="15.75" customHeight="1" x14ac:dyDescent="0.25"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spans="7:32" s="30" customFormat="1" ht="15.75" customHeight="1" x14ac:dyDescent="0.25"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spans="7:32" s="30" customFormat="1" ht="15.75" customHeight="1" x14ac:dyDescent="0.25"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spans="7:32" s="30" customFormat="1" ht="15.75" customHeight="1" x14ac:dyDescent="0.25"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spans="7:32" s="30" customFormat="1" ht="15.75" customHeight="1" x14ac:dyDescent="0.25"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spans="7:32" s="30" customFormat="1" ht="15.75" customHeight="1" x14ac:dyDescent="0.25"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spans="7:32" s="30" customFormat="1" ht="15.75" customHeight="1" x14ac:dyDescent="0.25"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spans="7:32" s="30" customFormat="1" ht="15.75" customHeight="1" x14ac:dyDescent="0.25"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spans="7:32" s="30" customFormat="1" ht="15.75" customHeight="1" x14ac:dyDescent="0.25"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spans="7:32" s="30" customFormat="1" ht="15.75" customHeight="1" x14ac:dyDescent="0.25"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spans="7:32" s="30" customFormat="1" ht="15.75" customHeight="1" x14ac:dyDescent="0.25"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spans="7:32" s="30" customFormat="1" ht="15.75" customHeight="1" x14ac:dyDescent="0.25"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spans="7:32" s="30" customFormat="1" ht="15.75" customHeight="1" x14ac:dyDescent="0.25"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spans="7:32" s="30" customFormat="1" ht="15.75" customHeight="1" x14ac:dyDescent="0.25"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spans="7:32" s="30" customFormat="1" ht="15.75" customHeight="1" x14ac:dyDescent="0.25"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spans="7:32" s="30" customFormat="1" ht="15.75" customHeight="1" x14ac:dyDescent="0.25"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spans="7:32" s="30" customFormat="1" ht="15.75" customHeight="1" x14ac:dyDescent="0.25"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spans="7:32" s="30" customFormat="1" ht="15.75" customHeight="1" x14ac:dyDescent="0.25"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spans="7:32" s="30" customFormat="1" ht="15.75" customHeight="1" x14ac:dyDescent="0.25"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spans="7:32" s="30" customFormat="1" ht="15.75" customHeight="1" x14ac:dyDescent="0.25"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spans="7:32" s="30" customFormat="1" ht="15.75" customHeight="1" x14ac:dyDescent="0.25"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spans="7:32" s="30" customFormat="1" ht="15.75" customHeight="1" x14ac:dyDescent="0.25"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spans="7:32" s="30" customFormat="1" ht="15.75" customHeight="1" x14ac:dyDescent="0.25"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spans="7:32" s="30" customFormat="1" ht="15.75" customHeight="1" x14ac:dyDescent="0.25"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spans="7:32" s="30" customFormat="1" ht="15.75" customHeight="1" x14ac:dyDescent="0.25"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spans="7:32" s="30" customFormat="1" ht="15.75" customHeight="1" x14ac:dyDescent="0.25"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spans="7:32" s="30" customFormat="1" ht="15.75" customHeight="1" x14ac:dyDescent="0.25"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spans="7:32" s="30" customFormat="1" ht="15.75" customHeight="1" x14ac:dyDescent="0.25"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spans="7:32" s="30" customFormat="1" ht="15.75" customHeight="1" x14ac:dyDescent="0.25"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spans="7:32" s="30" customFormat="1" ht="15.75" customHeight="1" x14ac:dyDescent="0.25"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spans="7:32" s="30" customFormat="1" ht="15.75" customHeight="1" x14ac:dyDescent="0.25"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spans="7:32" s="30" customFormat="1" ht="15.75" customHeight="1" x14ac:dyDescent="0.25"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spans="7:32" s="30" customFormat="1" ht="15.75" customHeight="1" x14ac:dyDescent="0.25"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  <row r="400" spans="7:32" s="30" customFormat="1" ht="15.75" customHeight="1" x14ac:dyDescent="0.25"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</row>
    <row r="401" spans="7:32" s="30" customFormat="1" ht="15.75" customHeight="1" x14ac:dyDescent="0.25"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</row>
    <row r="402" spans="7:32" s="30" customFormat="1" ht="15.75" customHeight="1" x14ac:dyDescent="0.25"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</row>
    <row r="403" spans="7:32" s="30" customFormat="1" ht="15.75" customHeight="1" x14ac:dyDescent="0.25"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</row>
    <row r="404" spans="7:32" s="30" customFormat="1" ht="15.75" customHeight="1" x14ac:dyDescent="0.25"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</row>
    <row r="405" spans="7:32" s="30" customFormat="1" ht="15.75" customHeight="1" x14ac:dyDescent="0.25"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</row>
    <row r="406" spans="7:32" s="30" customFormat="1" ht="15.75" customHeight="1" x14ac:dyDescent="0.25"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</row>
    <row r="407" spans="7:32" s="30" customFormat="1" ht="15.75" customHeight="1" x14ac:dyDescent="0.25"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</row>
    <row r="408" spans="7:32" s="30" customFormat="1" ht="15.75" customHeight="1" x14ac:dyDescent="0.25"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</row>
    <row r="409" spans="7:32" s="30" customFormat="1" ht="15.75" customHeight="1" x14ac:dyDescent="0.25"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</row>
    <row r="410" spans="7:32" s="30" customFormat="1" ht="15.75" customHeight="1" x14ac:dyDescent="0.25"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</row>
    <row r="411" spans="7:32" s="30" customFormat="1" ht="15.75" customHeight="1" x14ac:dyDescent="0.25"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</row>
    <row r="412" spans="7:32" s="30" customFormat="1" ht="15.75" customHeight="1" x14ac:dyDescent="0.25"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</row>
    <row r="413" spans="7:32" s="30" customFormat="1" ht="15.75" customHeight="1" x14ac:dyDescent="0.25"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</row>
    <row r="414" spans="7:32" s="30" customFormat="1" ht="15.75" customHeight="1" x14ac:dyDescent="0.25"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</row>
    <row r="415" spans="7:32" s="30" customFormat="1" ht="15.75" customHeight="1" x14ac:dyDescent="0.25"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</row>
    <row r="416" spans="7:32" s="30" customFormat="1" ht="15.75" customHeight="1" x14ac:dyDescent="0.25"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</row>
    <row r="417" spans="7:32" s="30" customFormat="1" ht="15.75" customHeight="1" x14ac:dyDescent="0.25"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</row>
    <row r="418" spans="7:32" s="30" customFormat="1" ht="15.75" customHeight="1" x14ac:dyDescent="0.25"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</row>
    <row r="419" spans="7:32" s="30" customFormat="1" ht="15.75" customHeight="1" x14ac:dyDescent="0.25"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</row>
    <row r="420" spans="7:32" s="30" customFormat="1" ht="15.75" customHeight="1" x14ac:dyDescent="0.25"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</row>
    <row r="421" spans="7:32" s="30" customFormat="1" ht="15.75" customHeight="1" x14ac:dyDescent="0.25"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</row>
    <row r="422" spans="7:32" s="30" customFormat="1" ht="15.75" customHeight="1" x14ac:dyDescent="0.25"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</row>
    <row r="423" spans="7:32" s="30" customFormat="1" ht="15.75" customHeight="1" x14ac:dyDescent="0.25"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</row>
    <row r="424" spans="7:32" s="30" customFormat="1" ht="15.75" customHeight="1" x14ac:dyDescent="0.25"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</row>
    <row r="425" spans="7:32" s="30" customFormat="1" ht="15.75" customHeight="1" x14ac:dyDescent="0.25"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</row>
    <row r="426" spans="7:32" s="30" customFormat="1" ht="15.75" customHeight="1" x14ac:dyDescent="0.25"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</row>
    <row r="427" spans="7:32" s="30" customFormat="1" ht="15.75" customHeight="1" x14ac:dyDescent="0.25"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</row>
    <row r="428" spans="7:32" s="30" customFormat="1" ht="15.75" customHeight="1" x14ac:dyDescent="0.25"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</row>
    <row r="429" spans="7:32" s="30" customFormat="1" ht="15.75" customHeight="1" x14ac:dyDescent="0.25"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</row>
    <row r="430" spans="7:32" s="30" customFormat="1" ht="15.75" customHeight="1" x14ac:dyDescent="0.25"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</row>
    <row r="431" spans="7:32" s="30" customFormat="1" ht="15.75" customHeight="1" x14ac:dyDescent="0.25"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</row>
    <row r="432" spans="7:32" s="30" customFormat="1" ht="15.75" customHeight="1" x14ac:dyDescent="0.25"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</row>
    <row r="433" spans="7:32" s="30" customFormat="1" ht="15.75" customHeight="1" x14ac:dyDescent="0.25"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</row>
    <row r="434" spans="7:32" s="30" customFormat="1" ht="15.75" customHeight="1" x14ac:dyDescent="0.25"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</row>
    <row r="435" spans="7:32" s="30" customFormat="1" ht="15.75" customHeight="1" x14ac:dyDescent="0.25"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</row>
    <row r="436" spans="7:32" s="30" customFormat="1" ht="15.75" customHeight="1" x14ac:dyDescent="0.25"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</row>
    <row r="437" spans="7:32" s="30" customFormat="1" ht="15.75" customHeight="1" x14ac:dyDescent="0.25"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</row>
    <row r="438" spans="7:32" s="30" customFormat="1" ht="15.75" customHeight="1" x14ac:dyDescent="0.25"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</row>
    <row r="439" spans="7:32" s="30" customFormat="1" ht="15.75" customHeight="1" x14ac:dyDescent="0.25"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</row>
    <row r="440" spans="7:32" s="30" customFormat="1" ht="15.75" customHeight="1" x14ac:dyDescent="0.25"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</row>
    <row r="441" spans="7:32" s="30" customFormat="1" ht="15.75" customHeight="1" x14ac:dyDescent="0.25"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</row>
    <row r="442" spans="7:32" s="30" customFormat="1" ht="15.75" customHeight="1" x14ac:dyDescent="0.25"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</row>
    <row r="443" spans="7:32" s="30" customFormat="1" ht="15.75" customHeight="1" x14ac:dyDescent="0.25"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</row>
    <row r="444" spans="7:32" s="30" customFormat="1" ht="15.75" customHeight="1" x14ac:dyDescent="0.25"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</row>
    <row r="445" spans="7:32" s="30" customFormat="1" ht="15.75" customHeight="1" x14ac:dyDescent="0.25"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</row>
    <row r="446" spans="7:32" s="30" customFormat="1" ht="15.75" customHeight="1" x14ac:dyDescent="0.25"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</row>
    <row r="447" spans="7:32" s="30" customFormat="1" ht="15.75" customHeight="1" x14ac:dyDescent="0.25"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</row>
    <row r="448" spans="7:32" s="30" customFormat="1" ht="15.75" customHeight="1" x14ac:dyDescent="0.25"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</row>
    <row r="449" spans="7:32" s="30" customFormat="1" ht="15.75" customHeight="1" x14ac:dyDescent="0.25"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</row>
    <row r="450" spans="7:32" s="30" customFormat="1" ht="15.75" customHeight="1" x14ac:dyDescent="0.25"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</row>
    <row r="451" spans="7:32" s="30" customFormat="1" ht="15.75" customHeight="1" x14ac:dyDescent="0.25"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</row>
    <row r="452" spans="7:32" s="30" customFormat="1" ht="15.75" customHeight="1" x14ac:dyDescent="0.25"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</row>
    <row r="453" spans="7:32" s="30" customFormat="1" ht="15.75" customHeight="1" x14ac:dyDescent="0.25"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</row>
    <row r="454" spans="7:32" s="30" customFormat="1" ht="15.75" customHeight="1" x14ac:dyDescent="0.25"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</row>
    <row r="455" spans="7:32" s="30" customFormat="1" ht="15.75" customHeight="1" x14ac:dyDescent="0.25"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</row>
    <row r="456" spans="7:32" s="30" customFormat="1" ht="15.75" customHeight="1" x14ac:dyDescent="0.25"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</row>
    <row r="457" spans="7:32" s="30" customFormat="1" ht="15.75" customHeight="1" x14ac:dyDescent="0.25"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</row>
    <row r="458" spans="7:32" s="30" customFormat="1" ht="15.75" customHeight="1" x14ac:dyDescent="0.25"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</row>
    <row r="459" spans="7:32" s="30" customFormat="1" ht="15.75" customHeight="1" x14ac:dyDescent="0.25"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</row>
    <row r="460" spans="7:32" s="30" customFormat="1" ht="15.75" customHeight="1" x14ac:dyDescent="0.25"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</row>
    <row r="461" spans="7:32" s="30" customFormat="1" ht="15.75" customHeight="1" x14ac:dyDescent="0.25"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</row>
    <row r="462" spans="7:32" s="30" customFormat="1" ht="15.75" customHeight="1" x14ac:dyDescent="0.25"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</row>
    <row r="463" spans="7:32" s="30" customFormat="1" ht="15.75" customHeight="1" x14ac:dyDescent="0.25"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</row>
    <row r="464" spans="7:32" s="30" customFormat="1" ht="15.75" customHeight="1" x14ac:dyDescent="0.25"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</row>
    <row r="465" spans="7:32" s="30" customFormat="1" ht="15.75" customHeight="1" x14ac:dyDescent="0.25"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</row>
    <row r="466" spans="7:32" s="30" customFormat="1" ht="15.75" customHeight="1" x14ac:dyDescent="0.25"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</row>
    <row r="467" spans="7:32" s="30" customFormat="1" ht="15.75" customHeight="1" x14ac:dyDescent="0.25"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</row>
    <row r="468" spans="7:32" s="30" customFormat="1" ht="15.75" customHeight="1" x14ac:dyDescent="0.25"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</row>
    <row r="469" spans="7:32" s="30" customFormat="1" ht="15.75" customHeight="1" x14ac:dyDescent="0.25"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</row>
    <row r="470" spans="7:32" s="30" customFormat="1" ht="15.75" customHeight="1" x14ac:dyDescent="0.25"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</row>
    <row r="471" spans="7:32" s="30" customFormat="1" ht="15.75" customHeight="1" x14ac:dyDescent="0.25"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</row>
    <row r="472" spans="7:32" s="30" customFormat="1" ht="15.75" customHeight="1" x14ac:dyDescent="0.25"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</row>
    <row r="473" spans="7:32" s="30" customFormat="1" ht="15.75" customHeight="1" x14ac:dyDescent="0.25"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</row>
    <row r="474" spans="7:32" s="30" customFormat="1" ht="15.75" customHeight="1" x14ac:dyDescent="0.25"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</row>
    <row r="475" spans="7:32" s="30" customFormat="1" ht="15.75" customHeight="1" x14ac:dyDescent="0.25"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</row>
    <row r="476" spans="7:32" s="30" customFormat="1" ht="15.75" customHeight="1" x14ac:dyDescent="0.25"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</row>
    <row r="477" spans="7:32" s="30" customFormat="1" ht="15.75" customHeight="1" x14ac:dyDescent="0.25"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</row>
    <row r="478" spans="7:32" s="30" customFormat="1" ht="15.75" customHeight="1" x14ac:dyDescent="0.25"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</row>
    <row r="479" spans="7:32" s="30" customFormat="1" ht="15.75" customHeight="1" x14ac:dyDescent="0.25"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</row>
    <row r="480" spans="7:32" s="30" customFormat="1" ht="15.75" customHeight="1" x14ac:dyDescent="0.25"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</row>
    <row r="481" spans="7:32" s="30" customFormat="1" ht="15.75" customHeight="1" x14ac:dyDescent="0.25"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</row>
    <row r="482" spans="7:32" s="30" customFormat="1" ht="15.75" customHeight="1" x14ac:dyDescent="0.25"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</row>
    <row r="483" spans="7:32" s="30" customFormat="1" ht="15.75" customHeight="1" x14ac:dyDescent="0.25"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</row>
    <row r="484" spans="7:32" s="30" customFormat="1" ht="15.75" customHeight="1" x14ac:dyDescent="0.25"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</row>
    <row r="485" spans="7:32" s="30" customFormat="1" ht="15.75" customHeight="1" x14ac:dyDescent="0.25"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</row>
    <row r="486" spans="7:32" s="30" customFormat="1" ht="15.75" customHeight="1" x14ac:dyDescent="0.25"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</row>
    <row r="487" spans="7:32" s="30" customFormat="1" ht="15.75" customHeight="1" x14ac:dyDescent="0.25"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</row>
    <row r="488" spans="7:32" s="30" customFormat="1" ht="15.75" customHeight="1" x14ac:dyDescent="0.25"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</row>
    <row r="489" spans="7:32" s="30" customFormat="1" ht="15.75" customHeight="1" x14ac:dyDescent="0.25"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</row>
    <row r="490" spans="7:32" s="30" customFormat="1" ht="15.75" customHeight="1" x14ac:dyDescent="0.25"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</row>
    <row r="491" spans="7:32" s="30" customFormat="1" ht="15.75" customHeight="1" x14ac:dyDescent="0.25"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</row>
    <row r="492" spans="7:32" s="30" customFormat="1" ht="15.75" customHeight="1" x14ac:dyDescent="0.25"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</row>
    <row r="493" spans="7:32" s="30" customFormat="1" ht="15.75" customHeight="1" x14ac:dyDescent="0.25"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</row>
    <row r="494" spans="7:32" s="30" customFormat="1" ht="15.75" customHeight="1" x14ac:dyDescent="0.25"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</row>
    <row r="495" spans="7:32" s="30" customFormat="1" ht="15.75" customHeight="1" x14ac:dyDescent="0.25"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</row>
    <row r="496" spans="7:32" s="30" customFormat="1" ht="15.75" customHeight="1" x14ac:dyDescent="0.25"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</row>
    <row r="497" spans="7:32" s="30" customFormat="1" ht="15.75" customHeight="1" x14ac:dyDescent="0.25"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</row>
    <row r="498" spans="7:32" s="30" customFormat="1" ht="15.75" customHeight="1" x14ac:dyDescent="0.25"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</row>
    <row r="499" spans="7:32" s="30" customFormat="1" ht="15.75" customHeight="1" x14ac:dyDescent="0.25"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</row>
    <row r="500" spans="7:32" s="30" customFormat="1" ht="15.75" customHeight="1" x14ac:dyDescent="0.25"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</row>
    <row r="501" spans="7:32" s="30" customFormat="1" ht="15.75" customHeight="1" x14ac:dyDescent="0.25"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</row>
    <row r="502" spans="7:32" s="30" customFormat="1" ht="15.75" customHeight="1" x14ac:dyDescent="0.25"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</row>
    <row r="503" spans="7:32" s="30" customFormat="1" ht="15.75" customHeight="1" x14ac:dyDescent="0.25"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</row>
    <row r="504" spans="7:32" s="30" customFormat="1" ht="15.75" customHeight="1" x14ac:dyDescent="0.25"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</row>
    <row r="505" spans="7:32" s="30" customFormat="1" ht="15.75" customHeight="1" x14ac:dyDescent="0.25"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</row>
    <row r="506" spans="7:32" s="30" customFormat="1" ht="15.75" customHeight="1" x14ac:dyDescent="0.25"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</row>
    <row r="507" spans="7:32" s="30" customFormat="1" ht="15.75" customHeight="1" x14ac:dyDescent="0.25"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</row>
    <row r="508" spans="7:32" s="30" customFormat="1" ht="15.75" customHeight="1" x14ac:dyDescent="0.25"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</row>
    <row r="509" spans="7:32" s="30" customFormat="1" ht="15.75" customHeight="1" x14ac:dyDescent="0.25"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</row>
    <row r="510" spans="7:32" s="30" customFormat="1" ht="15.75" customHeight="1" x14ac:dyDescent="0.25"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</row>
    <row r="511" spans="7:32" s="30" customFormat="1" ht="15.75" customHeight="1" x14ac:dyDescent="0.25"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</row>
    <row r="512" spans="7:32" s="30" customFormat="1" ht="15.75" customHeight="1" x14ac:dyDescent="0.25"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</row>
    <row r="513" spans="7:32" s="30" customFormat="1" ht="15.75" customHeight="1" x14ac:dyDescent="0.25"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</row>
    <row r="514" spans="7:32" s="30" customFormat="1" ht="15.75" customHeight="1" x14ac:dyDescent="0.25"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</row>
    <row r="515" spans="7:32" s="30" customFormat="1" ht="15.75" customHeight="1" x14ac:dyDescent="0.25"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</row>
    <row r="516" spans="7:32" s="30" customFormat="1" ht="15.75" customHeight="1" x14ac:dyDescent="0.25"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</row>
    <row r="517" spans="7:32" s="30" customFormat="1" ht="15.75" customHeight="1" x14ac:dyDescent="0.25"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</row>
    <row r="518" spans="7:32" s="30" customFormat="1" ht="15.75" customHeight="1" x14ac:dyDescent="0.25"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</row>
    <row r="519" spans="7:32" s="30" customFormat="1" ht="15.75" customHeight="1" x14ac:dyDescent="0.25"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</row>
    <row r="520" spans="7:32" s="30" customFormat="1" ht="15.75" customHeight="1" x14ac:dyDescent="0.25"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</row>
    <row r="521" spans="7:32" s="30" customFormat="1" ht="15.75" customHeight="1" x14ac:dyDescent="0.25"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</row>
    <row r="522" spans="7:32" s="30" customFormat="1" ht="15.75" customHeight="1" x14ac:dyDescent="0.25"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</row>
    <row r="523" spans="7:32" s="30" customFormat="1" ht="15.75" customHeight="1" x14ac:dyDescent="0.25"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</row>
    <row r="524" spans="7:32" s="30" customFormat="1" ht="15.75" customHeight="1" x14ac:dyDescent="0.25"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</row>
    <row r="525" spans="7:32" s="30" customFormat="1" ht="15.75" customHeight="1" x14ac:dyDescent="0.25"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</row>
    <row r="526" spans="7:32" s="30" customFormat="1" ht="15.75" customHeight="1" x14ac:dyDescent="0.25"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</row>
    <row r="527" spans="7:32" s="30" customFormat="1" ht="15.75" customHeight="1" x14ac:dyDescent="0.25"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</row>
    <row r="528" spans="7:32" s="30" customFormat="1" ht="15.75" customHeight="1" x14ac:dyDescent="0.25"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</row>
    <row r="529" spans="7:32" s="30" customFormat="1" ht="15.75" customHeight="1" x14ac:dyDescent="0.25"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</row>
    <row r="530" spans="7:32" s="30" customFormat="1" ht="15.75" customHeight="1" x14ac:dyDescent="0.25"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</row>
    <row r="531" spans="7:32" s="30" customFormat="1" ht="15.75" customHeight="1" x14ac:dyDescent="0.25"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</row>
    <row r="532" spans="7:32" s="30" customFormat="1" ht="15.75" customHeight="1" x14ac:dyDescent="0.25"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</row>
    <row r="533" spans="7:32" s="30" customFormat="1" ht="15.75" customHeight="1" x14ac:dyDescent="0.25"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</row>
    <row r="534" spans="7:32" s="30" customFormat="1" ht="15.75" customHeight="1" x14ac:dyDescent="0.25"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</row>
    <row r="535" spans="7:32" s="30" customFormat="1" ht="15.75" customHeight="1" x14ac:dyDescent="0.25"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</row>
    <row r="536" spans="7:32" s="30" customFormat="1" ht="15.75" customHeight="1" x14ac:dyDescent="0.25"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</row>
    <row r="537" spans="7:32" s="30" customFormat="1" ht="15.75" customHeight="1" x14ac:dyDescent="0.25"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</row>
    <row r="538" spans="7:32" s="30" customFormat="1" ht="15.75" customHeight="1" x14ac:dyDescent="0.25"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</row>
    <row r="539" spans="7:32" s="30" customFormat="1" ht="15.75" customHeight="1" x14ac:dyDescent="0.25"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</row>
    <row r="540" spans="7:32" s="30" customFormat="1" ht="15.75" customHeight="1" x14ac:dyDescent="0.25"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</row>
    <row r="541" spans="7:32" s="30" customFormat="1" ht="15.75" customHeight="1" x14ac:dyDescent="0.25"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</row>
    <row r="542" spans="7:32" s="30" customFormat="1" ht="15.75" customHeight="1" x14ac:dyDescent="0.25"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</row>
    <row r="543" spans="7:32" s="30" customFormat="1" ht="15.75" customHeight="1" x14ac:dyDescent="0.25"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</row>
    <row r="544" spans="7:32" s="30" customFormat="1" ht="15.75" customHeight="1" x14ac:dyDescent="0.25"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</row>
    <row r="545" spans="7:32" s="30" customFormat="1" ht="15.75" customHeight="1" x14ac:dyDescent="0.25"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</row>
    <row r="546" spans="7:32" s="30" customFormat="1" ht="15.75" customHeight="1" x14ac:dyDescent="0.25"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</row>
    <row r="547" spans="7:32" s="30" customFormat="1" ht="15.75" customHeight="1" x14ac:dyDescent="0.25"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</row>
    <row r="548" spans="7:32" s="30" customFormat="1" ht="15.75" customHeight="1" x14ac:dyDescent="0.25"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</row>
    <row r="549" spans="7:32" s="30" customFormat="1" ht="15.75" customHeight="1" x14ac:dyDescent="0.25"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</row>
    <row r="550" spans="7:32" s="30" customFormat="1" ht="15.75" customHeight="1" x14ac:dyDescent="0.25"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</row>
    <row r="551" spans="7:32" s="30" customFormat="1" ht="15.75" customHeight="1" x14ac:dyDescent="0.25"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</row>
    <row r="552" spans="7:32" s="30" customFormat="1" ht="15.75" customHeight="1" x14ac:dyDescent="0.25"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</row>
    <row r="553" spans="7:32" s="30" customFormat="1" ht="15.75" customHeight="1" x14ac:dyDescent="0.25"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</row>
    <row r="554" spans="7:32" s="30" customFormat="1" ht="15.75" customHeight="1" x14ac:dyDescent="0.25"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</row>
    <row r="555" spans="7:32" s="30" customFormat="1" ht="15.75" customHeight="1" x14ac:dyDescent="0.25"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</row>
    <row r="556" spans="7:32" s="30" customFormat="1" ht="15.75" customHeight="1" x14ac:dyDescent="0.25"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</row>
    <row r="557" spans="7:32" s="30" customFormat="1" ht="15.75" customHeight="1" x14ac:dyDescent="0.25"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</row>
    <row r="558" spans="7:32" s="30" customFormat="1" ht="15.75" customHeight="1" x14ac:dyDescent="0.25"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</row>
    <row r="559" spans="7:32" s="30" customFormat="1" ht="15.75" customHeight="1" x14ac:dyDescent="0.25"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</row>
    <row r="560" spans="7:32" s="30" customFormat="1" ht="15.75" customHeight="1" x14ac:dyDescent="0.25"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</row>
    <row r="561" spans="7:32" s="30" customFormat="1" ht="15.75" customHeight="1" x14ac:dyDescent="0.25"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</row>
    <row r="562" spans="7:32" s="30" customFormat="1" ht="15.75" customHeight="1" x14ac:dyDescent="0.25"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</row>
    <row r="563" spans="7:32" s="30" customFormat="1" ht="15.75" customHeight="1" x14ac:dyDescent="0.25"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</row>
    <row r="564" spans="7:32" s="30" customFormat="1" ht="15.75" customHeight="1" x14ac:dyDescent="0.25"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</row>
    <row r="565" spans="7:32" s="30" customFormat="1" ht="15.75" customHeight="1" x14ac:dyDescent="0.25"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</row>
    <row r="566" spans="7:32" s="30" customFormat="1" ht="15.75" customHeight="1" x14ac:dyDescent="0.25"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</row>
    <row r="567" spans="7:32" s="30" customFormat="1" ht="15.75" customHeight="1" x14ac:dyDescent="0.25"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</row>
    <row r="568" spans="7:32" s="30" customFormat="1" ht="15.75" customHeight="1" x14ac:dyDescent="0.25"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</row>
    <row r="569" spans="7:32" s="30" customFormat="1" ht="15.75" customHeight="1" x14ac:dyDescent="0.25"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</row>
    <row r="570" spans="7:32" s="30" customFormat="1" ht="15.75" customHeight="1" x14ac:dyDescent="0.25"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</row>
    <row r="571" spans="7:32" s="30" customFormat="1" ht="15.75" customHeight="1" x14ac:dyDescent="0.25"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</row>
    <row r="572" spans="7:32" s="30" customFormat="1" ht="15.75" customHeight="1" x14ac:dyDescent="0.25"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</row>
    <row r="573" spans="7:32" s="30" customFormat="1" ht="15.75" customHeight="1" x14ac:dyDescent="0.25"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</row>
    <row r="574" spans="7:32" s="30" customFormat="1" ht="15.75" customHeight="1" x14ac:dyDescent="0.25"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</row>
    <row r="575" spans="7:32" s="30" customFormat="1" ht="15.75" customHeight="1" x14ac:dyDescent="0.25"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</row>
    <row r="576" spans="7:32" s="30" customFormat="1" ht="15.75" customHeight="1" x14ac:dyDescent="0.25"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</row>
    <row r="577" spans="7:32" s="30" customFormat="1" ht="15.75" customHeight="1" x14ac:dyDescent="0.25"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</row>
    <row r="578" spans="7:32" s="30" customFormat="1" ht="15.75" customHeight="1" x14ac:dyDescent="0.25"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</row>
    <row r="579" spans="7:32" s="30" customFormat="1" ht="15.75" customHeight="1" x14ac:dyDescent="0.25"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</row>
    <row r="580" spans="7:32" s="30" customFormat="1" ht="15.75" customHeight="1" x14ac:dyDescent="0.25"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</row>
    <row r="581" spans="7:32" s="30" customFormat="1" ht="15.75" customHeight="1" x14ac:dyDescent="0.25"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</row>
    <row r="582" spans="7:32" s="30" customFormat="1" ht="15.75" customHeight="1" x14ac:dyDescent="0.25"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</row>
    <row r="583" spans="7:32" s="30" customFormat="1" ht="15.75" customHeight="1" x14ac:dyDescent="0.25"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</row>
    <row r="584" spans="7:32" s="30" customFormat="1" ht="15.75" customHeight="1" x14ac:dyDescent="0.25"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</row>
    <row r="585" spans="7:32" s="30" customFormat="1" ht="15.75" customHeight="1" x14ac:dyDescent="0.25"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</row>
    <row r="586" spans="7:32" s="30" customFormat="1" ht="15.75" customHeight="1" x14ac:dyDescent="0.25"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</row>
    <row r="587" spans="7:32" s="30" customFormat="1" ht="15.75" customHeight="1" x14ac:dyDescent="0.25"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</row>
    <row r="588" spans="7:32" s="30" customFormat="1" ht="15.75" customHeight="1" x14ac:dyDescent="0.25"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</row>
    <row r="589" spans="7:32" s="30" customFormat="1" ht="15.75" customHeight="1" x14ac:dyDescent="0.25"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</row>
    <row r="590" spans="7:32" s="30" customFormat="1" ht="15.75" customHeight="1" x14ac:dyDescent="0.25"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</row>
    <row r="591" spans="7:32" s="30" customFormat="1" ht="15.75" customHeight="1" x14ac:dyDescent="0.25"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</row>
    <row r="592" spans="7:32" s="30" customFormat="1" ht="15.75" customHeight="1" x14ac:dyDescent="0.25"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</row>
    <row r="593" spans="7:32" s="30" customFormat="1" ht="15.75" customHeight="1" x14ac:dyDescent="0.25"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</row>
    <row r="594" spans="7:32" s="30" customFormat="1" ht="15.75" customHeight="1" x14ac:dyDescent="0.25"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</row>
    <row r="595" spans="7:32" s="30" customFormat="1" ht="15.75" customHeight="1" x14ac:dyDescent="0.25"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</row>
    <row r="596" spans="7:32" s="30" customFormat="1" ht="15.75" customHeight="1" x14ac:dyDescent="0.25"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</row>
    <row r="597" spans="7:32" s="30" customFormat="1" ht="15.75" customHeight="1" x14ac:dyDescent="0.25"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</row>
    <row r="598" spans="7:32" s="30" customFormat="1" ht="15.75" customHeight="1" x14ac:dyDescent="0.25"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</row>
    <row r="599" spans="7:32" s="30" customFormat="1" ht="15.75" customHeight="1" x14ac:dyDescent="0.25"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</row>
    <row r="600" spans="7:32" s="30" customFormat="1" ht="15.75" customHeight="1" x14ac:dyDescent="0.25"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</row>
    <row r="601" spans="7:32" s="30" customFormat="1" ht="15.75" customHeight="1" x14ac:dyDescent="0.25"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</row>
    <row r="602" spans="7:32" s="30" customFormat="1" ht="15.75" customHeight="1" x14ac:dyDescent="0.25"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</row>
    <row r="603" spans="7:32" s="30" customFormat="1" ht="15.75" customHeight="1" x14ac:dyDescent="0.25"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</row>
    <row r="604" spans="7:32" s="30" customFormat="1" ht="15.75" customHeight="1" x14ac:dyDescent="0.25"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</row>
    <row r="605" spans="7:32" s="30" customFormat="1" ht="15.75" customHeight="1" x14ac:dyDescent="0.25"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</row>
    <row r="606" spans="7:32" s="30" customFormat="1" ht="15.75" customHeight="1" x14ac:dyDescent="0.25"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</row>
    <row r="607" spans="7:32" s="30" customFormat="1" ht="15.75" customHeight="1" x14ac:dyDescent="0.25"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</row>
    <row r="608" spans="7:32" s="30" customFormat="1" ht="15.75" customHeight="1" x14ac:dyDescent="0.25"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</row>
    <row r="609" spans="7:32" s="30" customFormat="1" ht="15.75" customHeight="1" x14ac:dyDescent="0.25"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</row>
    <row r="610" spans="7:32" s="30" customFormat="1" ht="15.75" customHeight="1" x14ac:dyDescent="0.25"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</row>
    <row r="611" spans="7:32" s="30" customFormat="1" ht="15.75" customHeight="1" x14ac:dyDescent="0.25"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</row>
    <row r="612" spans="7:32" s="30" customFormat="1" ht="15.75" customHeight="1" x14ac:dyDescent="0.25"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</row>
    <row r="613" spans="7:32" s="30" customFormat="1" ht="15.75" customHeight="1" x14ac:dyDescent="0.25"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</row>
    <row r="614" spans="7:32" s="30" customFormat="1" ht="15.75" customHeight="1" x14ac:dyDescent="0.25"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</row>
    <row r="615" spans="7:32" s="30" customFormat="1" ht="15.75" customHeight="1" x14ac:dyDescent="0.25"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</row>
    <row r="616" spans="7:32" s="30" customFormat="1" ht="15.75" customHeight="1" x14ac:dyDescent="0.25"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</row>
    <row r="617" spans="7:32" s="30" customFormat="1" ht="15.75" customHeight="1" x14ac:dyDescent="0.25"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</row>
    <row r="618" spans="7:32" s="30" customFormat="1" ht="15.75" customHeight="1" x14ac:dyDescent="0.25"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</row>
    <row r="619" spans="7:32" s="30" customFormat="1" ht="15.75" customHeight="1" x14ac:dyDescent="0.25"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</row>
    <row r="620" spans="7:32" s="30" customFormat="1" ht="15.75" customHeight="1" x14ac:dyDescent="0.25"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</row>
    <row r="621" spans="7:32" s="30" customFormat="1" ht="15.75" customHeight="1" x14ac:dyDescent="0.25"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</row>
    <row r="622" spans="7:32" s="30" customFormat="1" ht="15.75" customHeight="1" x14ac:dyDescent="0.25"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</row>
    <row r="623" spans="7:32" s="30" customFormat="1" ht="15.75" customHeight="1" x14ac:dyDescent="0.25"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</row>
    <row r="624" spans="7:32" s="30" customFormat="1" ht="15.75" customHeight="1" x14ac:dyDescent="0.25"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</row>
    <row r="625" spans="7:32" s="30" customFormat="1" ht="15.75" customHeight="1" x14ac:dyDescent="0.25"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</row>
    <row r="626" spans="7:32" s="30" customFormat="1" ht="15.75" customHeight="1" x14ac:dyDescent="0.25"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</row>
    <row r="627" spans="7:32" s="30" customFormat="1" ht="15.75" customHeight="1" x14ac:dyDescent="0.25"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</row>
    <row r="628" spans="7:32" s="30" customFormat="1" ht="15.75" customHeight="1" x14ac:dyDescent="0.25"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</row>
    <row r="629" spans="7:32" s="30" customFormat="1" ht="15.75" customHeight="1" x14ac:dyDescent="0.25"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</row>
    <row r="630" spans="7:32" s="30" customFormat="1" ht="15.75" customHeight="1" x14ac:dyDescent="0.25"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</row>
    <row r="631" spans="7:32" s="30" customFormat="1" ht="15.75" customHeight="1" x14ac:dyDescent="0.25"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</row>
    <row r="632" spans="7:32" s="30" customFormat="1" ht="15.75" customHeight="1" x14ac:dyDescent="0.25"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</row>
    <row r="633" spans="7:32" s="30" customFormat="1" ht="15.75" customHeight="1" x14ac:dyDescent="0.25"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</row>
    <row r="634" spans="7:32" s="30" customFormat="1" ht="15.75" customHeight="1" x14ac:dyDescent="0.25"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</row>
    <row r="635" spans="7:32" s="30" customFormat="1" ht="15.75" customHeight="1" x14ac:dyDescent="0.25"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</row>
    <row r="636" spans="7:32" s="30" customFormat="1" ht="15.75" customHeight="1" x14ac:dyDescent="0.25"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</row>
    <row r="637" spans="7:32" s="30" customFormat="1" ht="15.75" customHeight="1" x14ac:dyDescent="0.25"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</row>
    <row r="638" spans="7:32" s="30" customFormat="1" ht="15.75" customHeight="1" x14ac:dyDescent="0.25"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</row>
    <row r="639" spans="7:32" s="30" customFormat="1" ht="15.75" customHeight="1" x14ac:dyDescent="0.25"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</row>
    <row r="640" spans="7:32" s="30" customFormat="1" ht="15.75" customHeight="1" x14ac:dyDescent="0.25"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</row>
    <row r="641" spans="7:32" s="30" customFormat="1" ht="15.75" customHeight="1" x14ac:dyDescent="0.25"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</row>
    <row r="642" spans="7:32" s="30" customFormat="1" ht="15.75" customHeight="1" x14ac:dyDescent="0.25"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</row>
    <row r="643" spans="7:32" s="30" customFormat="1" ht="15.75" customHeight="1" x14ac:dyDescent="0.25"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</row>
    <row r="644" spans="7:32" s="30" customFormat="1" ht="15.75" customHeight="1" x14ac:dyDescent="0.25"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</row>
    <row r="645" spans="7:32" s="30" customFormat="1" ht="15.75" customHeight="1" x14ac:dyDescent="0.25"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</row>
    <row r="646" spans="7:32" s="30" customFormat="1" ht="15.75" customHeight="1" x14ac:dyDescent="0.25"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</row>
    <row r="647" spans="7:32" s="30" customFormat="1" ht="15.75" customHeight="1" x14ac:dyDescent="0.25"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</row>
    <row r="648" spans="7:32" s="30" customFormat="1" ht="15.75" customHeight="1" x14ac:dyDescent="0.25"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</row>
    <row r="649" spans="7:32" s="30" customFormat="1" ht="15.75" customHeight="1" x14ac:dyDescent="0.25"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</row>
    <row r="650" spans="7:32" s="30" customFormat="1" ht="15.75" customHeight="1" x14ac:dyDescent="0.25"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</row>
    <row r="651" spans="7:32" s="30" customFormat="1" ht="15.75" customHeight="1" x14ac:dyDescent="0.25"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</row>
    <row r="652" spans="7:32" s="30" customFormat="1" ht="15.75" customHeight="1" x14ac:dyDescent="0.25"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</row>
    <row r="653" spans="7:32" s="30" customFormat="1" ht="15.75" customHeight="1" x14ac:dyDescent="0.25"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</row>
    <row r="654" spans="7:32" s="30" customFormat="1" ht="15.75" customHeight="1" x14ac:dyDescent="0.25"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</row>
    <row r="655" spans="7:32" s="30" customFormat="1" ht="15.75" customHeight="1" x14ac:dyDescent="0.25"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</row>
    <row r="656" spans="7:32" s="30" customFormat="1" ht="15.75" customHeight="1" x14ac:dyDescent="0.25"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</row>
    <row r="657" spans="7:32" s="30" customFormat="1" ht="15.75" customHeight="1" x14ac:dyDescent="0.25"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</row>
    <row r="658" spans="7:32" s="30" customFormat="1" ht="15.75" customHeight="1" x14ac:dyDescent="0.25"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</row>
    <row r="659" spans="7:32" s="30" customFormat="1" ht="15.75" customHeight="1" x14ac:dyDescent="0.25"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</row>
    <row r="660" spans="7:32" s="30" customFormat="1" ht="15.75" customHeight="1" x14ac:dyDescent="0.25"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</row>
    <row r="661" spans="7:32" s="30" customFormat="1" ht="15.75" customHeight="1" x14ac:dyDescent="0.25"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</row>
    <row r="662" spans="7:32" s="30" customFormat="1" ht="15.75" customHeight="1" x14ac:dyDescent="0.25"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</row>
    <row r="663" spans="7:32" s="30" customFormat="1" ht="15.75" customHeight="1" x14ac:dyDescent="0.25"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</row>
    <row r="664" spans="7:32" s="30" customFormat="1" ht="15.75" customHeight="1" x14ac:dyDescent="0.25"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</row>
    <row r="665" spans="7:32" s="30" customFormat="1" ht="15.75" customHeight="1" x14ac:dyDescent="0.25"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</row>
    <row r="666" spans="7:32" s="30" customFormat="1" ht="15.75" customHeight="1" x14ac:dyDescent="0.25"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</row>
    <row r="667" spans="7:32" s="30" customFormat="1" ht="15.75" customHeight="1" x14ac:dyDescent="0.25"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</row>
    <row r="668" spans="7:32" s="30" customFormat="1" ht="15.75" customHeight="1" x14ac:dyDescent="0.25"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</row>
    <row r="669" spans="7:32" s="30" customFormat="1" ht="15.75" customHeight="1" x14ac:dyDescent="0.25"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</row>
    <row r="670" spans="7:32" s="30" customFormat="1" ht="15.75" customHeight="1" x14ac:dyDescent="0.25"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</row>
    <row r="671" spans="7:32" s="30" customFormat="1" ht="15.75" customHeight="1" x14ac:dyDescent="0.25"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</row>
    <row r="672" spans="7:32" s="30" customFormat="1" ht="15.75" customHeight="1" x14ac:dyDescent="0.25"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</row>
    <row r="673" spans="7:32" s="30" customFormat="1" ht="15.75" customHeight="1" x14ac:dyDescent="0.25"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</row>
    <row r="674" spans="7:32" s="30" customFormat="1" ht="15.75" customHeight="1" x14ac:dyDescent="0.25"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</row>
    <row r="675" spans="7:32" s="30" customFormat="1" ht="15.75" customHeight="1" x14ac:dyDescent="0.25"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</row>
    <row r="676" spans="7:32" s="30" customFormat="1" ht="15.75" customHeight="1" x14ac:dyDescent="0.25"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</row>
    <row r="677" spans="7:32" s="30" customFormat="1" ht="15.75" customHeight="1" x14ac:dyDescent="0.25"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</row>
    <row r="678" spans="7:32" s="30" customFormat="1" ht="15.75" customHeight="1" x14ac:dyDescent="0.25"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</row>
    <row r="679" spans="7:32" s="30" customFormat="1" ht="15.75" customHeight="1" x14ac:dyDescent="0.25"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</row>
    <row r="680" spans="7:32" s="30" customFormat="1" ht="15.75" customHeight="1" x14ac:dyDescent="0.25"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</row>
    <row r="681" spans="7:32" s="30" customFormat="1" ht="15.75" customHeight="1" x14ac:dyDescent="0.25"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</row>
    <row r="682" spans="7:32" s="30" customFormat="1" ht="15.75" customHeight="1" x14ac:dyDescent="0.25"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</row>
    <row r="683" spans="7:32" s="30" customFormat="1" ht="15.75" customHeight="1" x14ac:dyDescent="0.25"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</row>
    <row r="684" spans="7:32" s="30" customFormat="1" ht="15.75" customHeight="1" x14ac:dyDescent="0.25"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</row>
    <row r="685" spans="7:32" s="30" customFormat="1" ht="15.75" customHeight="1" x14ac:dyDescent="0.25"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</row>
    <row r="686" spans="7:32" s="30" customFormat="1" ht="15.75" customHeight="1" x14ac:dyDescent="0.25"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</row>
    <row r="687" spans="7:32" s="30" customFormat="1" ht="15.75" customHeight="1" x14ac:dyDescent="0.25"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</row>
    <row r="688" spans="7:32" s="30" customFormat="1" ht="15.75" customHeight="1" x14ac:dyDescent="0.25"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</row>
    <row r="689" spans="7:32" s="30" customFormat="1" ht="15.75" customHeight="1" x14ac:dyDescent="0.25"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</row>
    <row r="690" spans="7:32" s="30" customFormat="1" ht="15.75" customHeight="1" x14ac:dyDescent="0.25"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</row>
    <row r="691" spans="7:32" s="30" customFormat="1" ht="15.75" customHeight="1" x14ac:dyDescent="0.25"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</row>
    <row r="692" spans="7:32" s="30" customFormat="1" ht="15.75" customHeight="1" x14ac:dyDescent="0.25"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</row>
    <row r="693" spans="7:32" s="30" customFormat="1" ht="15.75" customHeight="1" x14ac:dyDescent="0.25"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</row>
    <row r="694" spans="7:32" s="30" customFormat="1" ht="15.75" customHeight="1" x14ac:dyDescent="0.25"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</row>
    <row r="695" spans="7:32" s="30" customFormat="1" ht="15.75" customHeight="1" x14ac:dyDescent="0.25"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 spans="7:32" s="30" customFormat="1" ht="15.75" customHeight="1" x14ac:dyDescent="0.25"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</row>
    <row r="697" spans="7:32" s="30" customFormat="1" ht="15.75" customHeight="1" x14ac:dyDescent="0.25"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</row>
    <row r="698" spans="7:32" s="30" customFormat="1" ht="15.75" customHeight="1" x14ac:dyDescent="0.25"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</row>
    <row r="699" spans="7:32" s="30" customFormat="1" ht="15.75" customHeight="1" x14ac:dyDescent="0.25"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</row>
    <row r="700" spans="7:32" s="30" customFormat="1" ht="15.75" customHeight="1" x14ac:dyDescent="0.25"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</row>
    <row r="701" spans="7:32" s="30" customFormat="1" ht="15.75" customHeight="1" x14ac:dyDescent="0.25"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</row>
    <row r="702" spans="7:32" s="30" customFormat="1" ht="15.75" customHeight="1" x14ac:dyDescent="0.25"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</row>
    <row r="703" spans="7:32" s="30" customFormat="1" ht="15.75" customHeight="1" x14ac:dyDescent="0.25"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</row>
    <row r="704" spans="7:32" s="30" customFormat="1" ht="15.75" customHeight="1" x14ac:dyDescent="0.25"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</row>
    <row r="705" spans="7:32" s="30" customFormat="1" ht="15.75" customHeight="1" x14ac:dyDescent="0.25"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</row>
    <row r="706" spans="7:32" s="30" customFormat="1" ht="15.75" customHeight="1" x14ac:dyDescent="0.25"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</row>
    <row r="707" spans="7:32" s="30" customFormat="1" ht="15.75" customHeight="1" x14ac:dyDescent="0.25"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</row>
    <row r="708" spans="7:32" s="30" customFormat="1" ht="15.75" customHeight="1" x14ac:dyDescent="0.25"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</row>
    <row r="709" spans="7:32" s="30" customFormat="1" ht="15.75" customHeight="1" x14ac:dyDescent="0.25"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</row>
    <row r="710" spans="7:32" s="30" customFormat="1" ht="15.75" customHeight="1" x14ac:dyDescent="0.25"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</row>
    <row r="711" spans="7:32" s="30" customFormat="1" ht="15.75" customHeight="1" x14ac:dyDescent="0.25"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</row>
    <row r="712" spans="7:32" s="30" customFormat="1" ht="15.75" customHeight="1" x14ac:dyDescent="0.25"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</row>
    <row r="713" spans="7:32" s="30" customFormat="1" ht="15.75" customHeight="1" x14ac:dyDescent="0.25"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</row>
    <row r="714" spans="7:32" s="30" customFormat="1" ht="15.75" customHeight="1" x14ac:dyDescent="0.25"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</row>
    <row r="715" spans="7:32" s="30" customFormat="1" ht="15.75" customHeight="1" x14ac:dyDescent="0.25"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 spans="7:32" s="30" customFormat="1" ht="15.75" customHeight="1" x14ac:dyDescent="0.25"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</row>
    <row r="717" spans="7:32" s="30" customFormat="1" ht="15.75" customHeight="1" x14ac:dyDescent="0.25"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7:32" s="30" customFormat="1" ht="15.75" customHeight="1" x14ac:dyDescent="0.25"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</row>
    <row r="719" spans="7:32" s="30" customFormat="1" ht="15.75" customHeight="1" x14ac:dyDescent="0.25"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</row>
    <row r="720" spans="7:32" s="30" customFormat="1" ht="15.75" customHeight="1" x14ac:dyDescent="0.25"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</row>
    <row r="721" spans="7:32" s="30" customFormat="1" ht="15.75" customHeight="1" x14ac:dyDescent="0.25"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</row>
    <row r="722" spans="7:32" s="30" customFormat="1" ht="15.75" customHeight="1" x14ac:dyDescent="0.25"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</row>
    <row r="723" spans="7:32" s="30" customFormat="1" ht="15.75" customHeight="1" x14ac:dyDescent="0.25"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</row>
    <row r="724" spans="7:32" s="30" customFormat="1" ht="15.75" customHeight="1" x14ac:dyDescent="0.25"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</row>
    <row r="725" spans="7:32" s="30" customFormat="1" ht="15.75" customHeight="1" x14ac:dyDescent="0.25"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</row>
    <row r="726" spans="7:32" s="30" customFormat="1" ht="15.75" customHeight="1" x14ac:dyDescent="0.25"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</row>
    <row r="727" spans="7:32" s="30" customFormat="1" ht="15.75" customHeight="1" x14ac:dyDescent="0.25"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</row>
    <row r="728" spans="7:32" s="30" customFormat="1" ht="15.75" customHeight="1" x14ac:dyDescent="0.25"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</row>
    <row r="729" spans="7:32" s="30" customFormat="1" ht="15.75" customHeight="1" x14ac:dyDescent="0.25"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</row>
    <row r="730" spans="7:32" s="30" customFormat="1" ht="15.75" customHeight="1" x14ac:dyDescent="0.25"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</row>
    <row r="731" spans="7:32" s="30" customFormat="1" ht="15.75" customHeight="1" x14ac:dyDescent="0.25"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</row>
    <row r="732" spans="7:32" s="30" customFormat="1" ht="15.75" customHeight="1" x14ac:dyDescent="0.25"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</row>
    <row r="733" spans="7:32" s="30" customFormat="1" ht="15.75" customHeight="1" x14ac:dyDescent="0.25"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</row>
    <row r="734" spans="7:32" s="30" customFormat="1" ht="15.75" customHeight="1" x14ac:dyDescent="0.25"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</row>
    <row r="735" spans="7:32" s="30" customFormat="1" ht="15.75" customHeight="1" x14ac:dyDescent="0.25"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</row>
    <row r="736" spans="7:32" s="30" customFormat="1" ht="15.75" customHeight="1" x14ac:dyDescent="0.25"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</row>
    <row r="737" spans="7:32" s="30" customFormat="1" ht="15.75" customHeight="1" x14ac:dyDescent="0.25"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</row>
    <row r="738" spans="7:32" s="30" customFormat="1" ht="15.75" customHeight="1" x14ac:dyDescent="0.25"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</row>
    <row r="739" spans="7:32" s="30" customFormat="1" ht="15.75" customHeight="1" x14ac:dyDescent="0.25"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</row>
    <row r="740" spans="7:32" s="30" customFormat="1" ht="15.75" customHeight="1" x14ac:dyDescent="0.25"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</row>
    <row r="741" spans="7:32" s="30" customFormat="1" ht="15.75" customHeight="1" x14ac:dyDescent="0.25"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</row>
    <row r="742" spans="7:32" s="30" customFormat="1" ht="15.75" customHeight="1" x14ac:dyDescent="0.25"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</row>
    <row r="743" spans="7:32" s="30" customFormat="1" ht="15.75" customHeight="1" x14ac:dyDescent="0.25"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</row>
    <row r="744" spans="7:32" s="30" customFormat="1" ht="15.75" customHeight="1" x14ac:dyDescent="0.25"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</row>
    <row r="745" spans="7:32" s="30" customFormat="1" ht="15.75" customHeight="1" x14ac:dyDescent="0.25"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</row>
    <row r="746" spans="7:32" s="30" customFormat="1" ht="15.75" customHeight="1" x14ac:dyDescent="0.25"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</row>
    <row r="747" spans="7:32" s="30" customFormat="1" ht="15.75" customHeight="1" x14ac:dyDescent="0.25"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</row>
    <row r="748" spans="7:32" s="30" customFormat="1" ht="15.75" customHeight="1" x14ac:dyDescent="0.25"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</row>
    <row r="749" spans="7:32" s="30" customFormat="1" ht="15.75" customHeight="1" x14ac:dyDescent="0.25"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</row>
    <row r="750" spans="7:32" s="30" customFormat="1" ht="15.75" customHeight="1" x14ac:dyDescent="0.25"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</row>
    <row r="751" spans="7:32" s="30" customFormat="1" ht="15.75" customHeight="1" x14ac:dyDescent="0.25"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</row>
    <row r="752" spans="7:32" s="30" customFormat="1" ht="15.75" customHeight="1" x14ac:dyDescent="0.25"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</row>
    <row r="753" spans="7:32" s="30" customFormat="1" ht="15.75" customHeight="1" x14ac:dyDescent="0.25"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</row>
    <row r="754" spans="7:32" s="30" customFormat="1" ht="15.75" customHeight="1" x14ac:dyDescent="0.25"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</row>
    <row r="755" spans="7:32" s="30" customFormat="1" ht="15.75" customHeight="1" x14ac:dyDescent="0.25"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</row>
    <row r="756" spans="7:32" s="30" customFormat="1" ht="15.75" customHeight="1" x14ac:dyDescent="0.25"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</row>
    <row r="757" spans="7:32" s="30" customFormat="1" ht="15.75" customHeight="1" x14ac:dyDescent="0.25"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</row>
    <row r="758" spans="7:32" s="30" customFormat="1" ht="15.75" customHeight="1" x14ac:dyDescent="0.25"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</row>
    <row r="759" spans="7:32" s="30" customFormat="1" ht="15.75" customHeight="1" x14ac:dyDescent="0.25"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</row>
    <row r="760" spans="7:32" s="30" customFormat="1" ht="15.75" customHeight="1" x14ac:dyDescent="0.25"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</row>
    <row r="761" spans="7:32" s="30" customFormat="1" ht="15.75" customHeight="1" x14ac:dyDescent="0.25"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</row>
    <row r="762" spans="7:32" s="30" customFormat="1" ht="15.75" customHeight="1" x14ac:dyDescent="0.25"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</row>
    <row r="763" spans="7:32" s="30" customFormat="1" ht="15.75" customHeight="1" x14ac:dyDescent="0.25"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</row>
    <row r="764" spans="7:32" s="30" customFormat="1" ht="15.75" customHeight="1" x14ac:dyDescent="0.25"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</row>
    <row r="765" spans="7:32" s="30" customFormat="1" ht="15.75" customHeight="1" x14ac:dyDescent="0.25"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</row>
    <row r="766" spans="7:32" s="30" customFormat="1" ht="15.75" customHeight="1" x14ac:dyDescent="0.25"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</row>
    <row r="767" spans="7:32" s="30" customFormat="1" ht="15.75" customHeight="1" x14ac:dyDescent="0.25"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</row>
    <row r="768" spans="7:32" s="30" customFormat="1" ht="15.75" customHeight="1" x14ac:dyDescent="0.25"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</row>
    <row r="769" spans="7:32" s="30" customFormat="1" ht="15.75" customHeight="1" x14ac:dyDescent="0.25"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</row>
    <row r="770" spans="7:32" s="30" customFormat="1" ht="15.75" customHeight="1" x14ac:dyDescent="0.25"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</row>
    <row r="771" spans="7:32" s="30" customFormat="1" ht="15.75" customHeight="1" x14ac:dyDescent="0.25"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</row>
    <row r="772" spans="7:32" s="30" customFormat="1" ht="15.75" customHeight="1" x14ac:dyDescent="0.25"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</row>
    <row r="773" spans="7:32" s="30" customFormat="1" ht="15.75" customHeight="1" x14ac:dyDescent="0.25"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</row>
    <row r="774" spans="7:32" s="30" customFormat="1" ht="15.75" customHeight="1" x14ac:dyDescent="0.25"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</row>
    <row r="775" spans="7:32" s="30" customFormat="1" ht="15.75" customHeight="1" x14ac:dyDescent="0.25"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</row>
    <row r="776" spans="7:32" s="30" customFormat="1" ht="15.75" customHeight="1" x14ac:dyDescent="0.25"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</row>
    <row r="777" spans="7:32" s="30" customFormat="1" ht="15.75" customHeight="1" x14ac:dyDescent="0.25"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</row>
    <row r="778" spans="7:32" s="30" customFormat="1" ht="15.75" customHeight="1" x14ac:dyDescent="0.25"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</row>
    <row r="779" spans="7:32" s="30" customFormat="1" ht="15.75" customHeight="1" x14ac:dyDescent="0.25"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</row>
    <row r="780" spans="7:32" s="30" customFormat="1" ht="15.75" customHeight="1" x14ac:dyDescent="0.25"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</row>
    <row r="781" spans="7:32" s="30" customFormat="1" ht="15.75" customHeight="1" x14ac:dyDescent="0.25"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</row>
    <row r="782" spans="7:32" s="30" customFormat="1" ht="15.75" customHeight="1" x14ac:dyDescent="0.25"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</row>
    <row r="783" spans="7:32" s="30" customFormat="1" ht="15.75" customHeight="1" x14ac:dyDescent="0.25"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</row>
    <row r="784" spans="7:32" s="30" customFormat="1" ht="15.75" customHeight="1" x14ac:dyDescent="0.25"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</row>
    <row r="785" spans="7:32" s="30" customFormat="1" ht="15.75" customHeight="1" x14ac:dyDescent="0.25"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</row>
    <row r="786" spans="7:32" s="30" customFormat="1" ht="15.75" customHeight="1" x14ac:dyDescent="0.25"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</row>
    <row r="787" spans="7:32" s="30" customFormat="1" ht="15.75" customHeight="1" x14ac:dyDescent="0.25"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</row>
    <row r="788" spans="7:32" s="30" customFormat="1" ht="15.75" customHeight="1" x14ac:dyDescent="0.25"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</row>
    <row r="789" spans="7:32" s="30" customFormat="1" ht="15.75" customHeight="1" x14ac:dyDescent="0.25"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</row>
    <row r="790" spans="7:32" s="30" customFormat="1" ht="15.75" customHeight="1" x14ac:dyDescent="0.25"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</row>
    <row r="791" spans="7:32" s="30" customFormat="1" ht="15.75" customHeight="1" x14ac:dyDescent="0.25"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</row>
    <row r="792" spans="7:32" s="30" customFormat="1" ht="15.75" customHeight="1" x14ac:dyDescent="0.25"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</row>
    <row r="793" spans="7:32" s="30" customFormat="1" ht="15.75" customHeight="1" x14ac:dyDescent="0.25"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</row>
    <row r="794" spans="7:32" s="30" customFormat="1" ht="15.75" customHeight="1" x14ac:dyDescent="0.25"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</row>
    <row r="795" spans="7:32" s="30" customFormat="1" ht="15.75" customHeight="1" x14ac:dyDescent="0.25"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</row>
    <row r="796" spans="7:32" s="30" customFormat="1" ht="15.75" customHeight="1" x14ac:dyDescent="0.25"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</row>
    <row r="797" spans="7:32" s="30" customFormat="1" ht="15.75" customHeight="1" x14ac:dyDescent="0.25"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</row>
    <row r="798" spans="7:32" s="30" customFormat="1" ht="15.75" customHeight="1" x14ac:dyDescent="0.25"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</row>
    <row r="799" spans="7:32" s="30" customFormat="1" ht="15.75" customHeight="1" x14ac:dyDescent="0.25"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</row>
    <row r="800" spans="7:32" s="30" customFormat="1" ht="15.75" customHeight="1" x14ac:dyDescent="0.25"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</row>
    <row r="801" spans="7:32" s="30" customFormat="1" ht="15.75" customHeight="1" x14ac:dyDescent="0.25"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</row>
    <row r="802" spans="7:32" s="30" customFormat="1" ht="15.75" customHeight="1" x14ac:dyDescent="0.25"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</row>
    <row r="803" spans="7:32" s="30" customFormat="1" ht="15.75" customHeight="1" x14ac:dyDescent="0.25"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</row>
    <row r="804" spans="7:32" s="30" customFormat="1" ht="15.75" customHeight="1" x14ac:dyDescent="0.25"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</row>
    <row r="805" spans="7:32" s="30" customFormat="1" ht="15.75" customHeight="1" x14ac:dyDescent="0.25"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</row>
    <row r="806" spans="7:32" s="30" customFormat="1" ht="15.75" customHeight="1" x14ac:dyDescent="0.25"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</row>
    <row r="807" spans="7:32" s="30" customFormat="1" ht="15.75" customHeight="1" x14ac:dyDescent="0.25"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</row>
    <row r="808" spans="7:32" s="30" customFormat="1" ht="15.75" customHeight="1" x14ac:dyDescent="0.25"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</row>
    <row r="809" spans="7:32" s="30" customFormat="1" ht="15.75" customHeight="1" x14ac:dyDescent="0.25"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</row>
    <row r="810" spans="7:32" s="30" customFormat="1" ht="15.75" customHeight="1" x14ac:dyDescent="0.25"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</row>
    <row r="811" spans="7:32" s="30" customFormat="1" ht="15.75" customHeight="1" x14ac:dyDescent="0.25"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</row>
    <row r="812" spans="7:32" s="30" customFormat="1" ht="15.75" customHeight="1" x14ac:dyDescent="0.25"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</row>
    <row r="813" spans="7:32" s="30" customFormat="1" ht="15.75" customHeight="1" x14ac:dyDescent="0.25"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</row>
    <row r="814" spans="7:32" s="30" customFormat="1" ht="15.75" customHeight="1" x14ac:dyDescent="0.25"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</row>
    <row r="815" spans="7:32" s="30" customFormat="1" ht="15.75" customHeight="1" x14ac:dyDescent="0.25"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</row>
    <row r="816" spans="7:32" s="30" customFormat="1" ht="15.75" customHeight="1" x14ac:dyDescent="0.25"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</row>
    <row r="817" spans="7:32" s="30" customFormat="1" ht="15.75" customHeight="1" x14ac:dyDescent="0.25"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</row>
    <row r="818" spans="7:32" s="30" customFormat="1" ht="15.75" customHeight="1" x14ac:dyDescent="0.25"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</row>
    <row r="819" spans="7:32" s="30" customFormat="1" ht="15.75" customHeight="1" x14ac:dyDescent="0.25"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</row>
    <row r="820" spans="7:32" s="30" customFormat="1" ht="15.75" customHeight="1" x14ac:dyDescent="0.25"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</row>
    <row r="821" spans="7:32" s="30" customFormat="1" ht="15.75" customHeight="1" x14ac:dyDescent="0.25"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</row>
    <row r="822" spans="7:32" s="30" customFormat="1" ht="15.75" customHeight="1" x14ac:dyDescent="0.25"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</row>
    <row r="823" spans="7:32" s="30" customFormat="1" ht="15.75" customHeight="1" x14ac:dyDescent="0.25"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</row>
    <row r="824" spans="7:32" s="30" customFormat="1" ht="15.75" customHeight="1" x14ac:dyDescent="0.25"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</row>
    <row r="825" spans="7:32" s="30" customFormat="1" ht="15.75" customHeight="1" x14ac:dyDescent="0.25"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</row>
    <row r="826" spans="7:32" s="30" customFormat="1" ht="15.75" customHeight="1" x14ac:dyDescent="0.25"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</row>
    <row r="827" spans="7:32" s="30" customFormat="1" ht="15.75" customHeight="1" x14ac:dyDescent="0.25"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</row>
    <row r="828" spans="7:32" s="30" customFormat="1" ht="15.75" customHeight="1" x14ac:dyDescent="0.25"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</row>
    <row r="829" spans="7:32" s="30" customFormat="1" ht="15.75" customHeight="1" x14ac:dyDescent="0.25"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</row>
    <row r="830" spans="7:32" s="30" customFormat="1" ht="15.75" customHeight="1" x14ac:dyDescent="0.25"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</row>
    <row r="831" spans="7:32" s="30" customFormat="1" ht="15.75" customHeight="1" x14ac:dyDescent="0.25"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</row>
    <row r="832" spans="7:32" s="30" customFormat="1" ht="15.75" customHeight="1" x14ac:dyDescent="0.25"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</row>
    <row r="833" spans="7:32" s="30" customFormat="1" ht="15.75" customHeight="1" x14ac:dyDescent="0.25"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</row>
    <row r="834" spans="7:32" s="30" customFormat="1" ht="15.75" customHeight="1" x14ac:dyDescent="0.25"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</row>
    <row r="835" spans="7:32" s="30" customFormat="1" ht="15.75" customHeight="1" x14ac:dyDescent="0.25"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</row>
    <row r="836" spans="7:32" s="30" customFormat="1" ht="15.75" customHeight="1" x14ac:dyDescent="0.25"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</row>
    <row r="837" spans="7:32" s="30" customFormat="1" ht="15.75" customHeight="1" x14ac:dyDescent="0.25"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</row>
    <row r="838" spans="7:32" s="30" customFormat="1" ht="15.75" customHeight="1" x14ac:dyDescent="0.25"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</row>
    <row r="839" spans="7:32" s="30" customFormat="1" ht="15.75" customHeight="1" x14ac:dyDescent="0.25"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</row>
    <row r="840" spans="7:32" s="30" customFormat="1" ht="15.75" customHeight="1" x14ac:dyDescent="0.25"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</row>
    <row r="841" spans="7:32" s="30" customFormat="1" ht="15.75" customHeight="1" x14ac:dyDescent="0.25"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</row>
    <row r="842" spans="7:32" s="30" customFormat="1" ht="15.75" customHeight="1" x14ac:dyDescent="0.25"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</row>
    <row r="843" spans="7:32" s="30" customFormat="1" ht="15.75" customHeight="1" x14ac:dyDescent="0.25"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</row>
    <row r="844" spans="7:32" s="30" customFormat="1" ht="15.75" customHeight="1" x14ac:dyDescent="0.25"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</row>
    <row r="845" spans="7:32" s="30" customFormat="1" ht="15.75" customHeight="1" x14ac:dyDescent="0.25"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</row>
    <row r="846" spans="7:32" s="30" customFormat="1" ht="15.75" customHeight="1" x14ac:dyDescent="0.25"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</row>
    <row r="847" spans="7:32" s="30" customFormat="1" ht="15.75" customHeight="1" x14ac:dyDescent="0.25"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</row>
    <row r="848" spans="7:32" s="30" customFormat="1" ht="15.75" customHeight="1" x14ac:dyDescent="0.25"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</row>
    <row r="849" spans="7:32" s="30" customFormat="1" ht="15.75" customHeight="1" x14ac:dyDescent="0.25"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</row>
    <row r="850" spans="7:32" s="30" customFormat="1" ht="15.75" customHeight="1" x14ac:dyDescent="0.25"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</row>
    <row r="851" spans="7:32" s="30" customFormat="1" ht="15.75" customHeight="1" x14ac:dyDescent="0.25"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</row>
    <row r="852" spans="7:32" s="30" customFormat="1" ht="15.75" customHeight="1" x14ac:dyDescent="0.25"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</row>
    <row r="853" spans="7:32" s="30" customFormat="1" ht="15.75" customHeight="1" x14ac:dyDescent="0.25"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</row>
    <row r="854" spans="7:32" s="30" customFormat="1" ht="15.75" customHeight="1" x14ac:dyDescent="0.25"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spans="7:32" s="30" customFormat="1" ht="15.75" customHeight="1" x14ac:dyDescent="0.25"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</row>
    <row r="856" spans="7:32" s="30" customFormat="1" ht="15.75" customHeight="1" x14ac:dyDescent="0.25"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</row>
    <row r="857" spans="7:32" s="30" customFormat="1" ht="15.75" customHeight="1" x14ac:dyDescent="0.25"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spans="7:32" s="30" customFormat="1" ht="15.75" customHeight="1" x14ac:dyDescent="0.25"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</row>
    <row r="859" spans="7:32" s="30" customFormat="1" ht="15.75" customHeight="1" x14ac:dyDescent="0.25"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</row>
    <row r="860" spans="7:32" s="30" customFormat="1" ht="15.75" customHeight="1" x14ac:dyDescent="0.25"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</row>
    <row r="861" spans="7:32" s="30" customFormat="1" ht="15.75" customHeight="1" x14ac:dyDescent="0.25"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</row>
    <row r="862" spans="7:32" s="30" customFormat="1" ht="15.75" customHeight="1" x14ac:dyDescent="0.25"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</row>
    <row r="863" spans="7:32" s="30" customFormat="1" ht="15.75" customHeight="1" x14ac:dyDescent="0.25"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</row>
    <row r="864" spans="7:32" s="30" customFormat="1" ht="15.75" customHeight="1" x14ac:dyDescent="0.25"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</row>
    <row r="865" spans="7:32" s="30" customFormat="1" ht="15.75" customHeight="1" x14ac:dyDescent="0.25"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</row>
    <row r="866" spans="7:32" s="30" customFormat="1" ht="15.75" customHeight="1" x14ac:dyDescent="0.25"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</row>
    <row r="867" spans="7:32" s="30" customFormat="1" ht="15.75" customHeight="1" x14ac:dyDescent="0.25"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</row>
    <row r="868" spans="7:32" s="30" customFormat="1" ht="15.75" customHeight="1" x14ac:dyDescent="0.25"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</row>
    <row r="869" spans="7:32" s="30" customFormat="1" ht="15.75" customHeight="1" x14ac:dyDescent="0.25"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</row>
    <row r="870" spans="7:32" s="30" customFormat="1" ht="15.75" customHeight="1" x14ac:dyDescent="0.25"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</row>
    <row r="871" spans="7:32" s="30" customFormat="1" ht="15.75" customHeight="1" x14ac:dyDescent="0.25"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</row>
    <row r="872" spans="7:32" s="30" customFormat="1" ht="15.75" customHeight="1" x14ac:dyDescent="0.25"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</row>
    <row r="873" spans="7:32" s="30" customFormat="1" ht="15.75" customHeight="1" x14ac:dyDescent="0.25"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</row>
    <row r="874" spans="7:32" s="30" customFormat="1" ht="15.75" customHeight="1" x14ac:dyDescent="0.25"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</row>
    <row r="875" spans="7:32" s="30" customFormat="1" ht="15.75" customHeight="1" x14ac:dyDescent="0.25"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</row>
    <row r="876" spans="7:32" s="30" customFormat="1" ht="15.75" customHeight="1" x14ac:dyDescent="0.25"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</row>
    <row r="877" spans="7:32" s="30" customFormat="1" ht="15.75" customHeight="1" x14ac:dyDescent="0.25"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</row>
    <row r="878" spans="7:32" s="30" customFormat="1" ht="15.75" customHeight="1" x14ac:dyDescent="0.25"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</row>
    <row r="879" spans="7:32" s="30" customFormat="1" ht="15.75" customHeight="1" x14ac:dyDescent="0.25"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</row>
    <row r="880" spans="7:32" s="30" customFormat="1" ht="15.75" customHeight="1" x14ac:dyDescent="0.25"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</row>
    <row r="881" spans="7:32" s="30" customFormat="1" ht="15.75" customHeight="1" x14ac:dyDescent="0.25"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</row>
    <row r="882" spans="7:32" s="30" customFormat="1" ht="15.75" customHeight="1" x14ac:dyDescent="0.25"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</row>
    <row r="883" spans="7:32" s="30" customFormat="1" ht="15.75" customHeight="1" x14ac:dyDescent="0.25"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</row>
    <row r="884" spans="7:32" s="30" customFormat="1" ht="15.75" customHeight="1" x14ac:dyDescent="0.25"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</row>
    <row r="885" spans="7:32" s="30" customFormat="1" ht="15.75" customHeight="1" x14ac:dyDescent="0.25"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</row>
    <row r="886" spans="7:32" s="30" customFormat="1" ht="15.75" customHeight="1" x14ac:dyDescent="0.25"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</row>
    <row r="887" spans="7:32" s="30" customFormat="1" ht="15.75" customHeight="1" x14ac:dyDescent="0.25"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</row>
    <row r="888" spans="7:32" s="30" customFormat="1" ht="15.75" customHeight="1" x14ac:dyDescent="0.25"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</row>
    <row r="889" spans="7:32" s="30" customFormat="1" ht="15.75" customHeight="1" x14ac:dyDescent="0.25"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</row>
    <row r="890" spans="7:32" s="30" customFormat="1" ht="15.75" customHeight="1" x14ac:dyDescent="0.25"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</row>
    <row r="891" spans="7:32" s="30" customFormat="1" ht="15.75" customHeight="1" x14ac:dyDescent="0.25"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</row>
    <row r="892" spans="7:32" s="30" customFormat="1" ht="15.75" customHeight="1" x14ac:dyDescent="0.25"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</row>
    <row r="893" spans="7:32" s="30" customFormat="1" ht="15.75" customHeight="1" x14ac:dyDescent="0.25"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</row>
    <row r="894" spans="7:32" s="30" customFormat="1" ht="15.75" customHeight="1" x14ac:dyDescent="0.25"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</row>
    <row r="895" spans="7:32" s="30" customFormat="1" ht="15.75" customHeight="1" x14ac:dyDescent="0.25"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</row>
    <row r="896" spans="7:32" s="30" customFormat="1" ht="15.75" customHeight="1" x14ac:dyDescent="0.25"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</row>
    <row r="897" spans="7:32" s="30" customFormat="1" ht="15.75" customHeight="1" x14ac:dyDescent="0.25"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</row>
    <row r="898" spans="7:32" s="30" customFormat="1" ht="15.75" customHeight="1" x14ac:dyDescent="0.25"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</row>
    <row r="899" spans="7:32" s="30" customFormat="1" ht="15.75" customHeight="1" x14ac:dyDescent="0.25"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</row>
    <row r="900" spans="7:32" s="30" customFormat="1" ht="15.75" customHeight="1" x14ac:dyDescent="0.25"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</row>
    <row r="901" spans="7:32" s="30" customFormat="1" ht="15.75" customHeight="1" x14ac:dyDescent="0.25"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</row>
    <row r="902" spans="7:32" s="30" customFormat="1" ht="15.75" customHeight="1" x14ac:dyDescent="0.25"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</row>
    <row r="903" spans="7:32" s="30" customFormat="1" ht="15.75" customHeight="1" x14ac:dyDescent="0.25"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</row>
    <row r="904" spans="7:32" s="30" customFormat="1" ht="15.75" customHeight="1" x14ac:dyDescent="0.25"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</row>
    <row r="905" spans="7:32" s="30" customFormat="1" ht="15.75" customHeight="1" x14ac:dyDescent="0.25"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</row>
    <row r="906" spans="7:32" s="30" customFormat="1" ht="15.75" customHeight="1" x14ac:dyDescent="0.25"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</row>
    <row r="907" spans="7:32" s="30" customFormat="1" ht="15.75" customHeight="1" x14ac:dyDescent="0.25"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</row>
    <row r="908" spans="7:32" s="30" customFormat="1" ht="15.75" customHeight="1" x14ac:dyDescent="0.25"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</row>
    <row r="909" spans="7:32" s="30" customFormat="1" ht="15.75" customHeight="1" x14ac:dyDescent="0.25"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</row>
    <row r="910" spans="7:32" s="30" customFormat="1" ht="15.75" customHeight="1" x14ac:dyDescent="0.25"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</row>
    <row r="911" spans="7:32" s="30" customFormat="1" ht="15.75" customHeight="1" x14ac:dyDescent="0.25"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</row>
    <row r="912" spans="7:32" s="30" customFormat="1" ht="15.75" customHeight="1" x14ac:dyDescent="0.25"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</row>
    <row r="913" spans="7:32" s="30" customFormat="1" ht="15.75" customHeight="1" x14ac:dyDescent="0.25"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</row>
    <row r="914" spans="7:32" s="30" customFormat="1" ht="15.75" customHeight="1" x14ac:dyDescent="0.25"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</row>
    <row r="915" spans="7:32" s="30" customFormat="1" ht="15.75" customHeight="1" x14ac:dyDescent="0.25"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</row>
    <row r="916" spans="7:32" s="30" customFormat="1" ht="15.75" customHeight="1" x14ac:dyDescent="0.25"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</row>
    <row r="917" spans="7:32" s="30" customFormat="1" ht="15.75" customHeight="1" x14ac:dyDescent="0.25"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</row>
    <row r="918" spans="7:32" s="30" customFormat="1" ht="15.75" customHeight="1" x14ac:dyDescent="0.25"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</row>
    <row r="919" spans="7:32" s="30" customFormat="1" ht="15.75" customHeight="1" x14ac:dyDescent="0.25"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</row>
    <row r="920" spans="7:32" s="30" customFormat="1" ht="15.75" customHeight="1" x14ac:dyDescent="0.25"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</row>
    <row r="921" spans="7:32" s="30" customFormat="1" ht="15.75" customHeight="1" x14ac:dyDescent="0.25"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</row>
    <row r="922" spans="7:32" s="30" customFormat="1" ht="15.75" customHeight="1" x14ac:dyDescent="0.25"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</row>
    <row r="923" spans="7:32" s="30" customFormat="1" ht="15.75" customHeight="1" x14ac:dyDescent="0.25"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</row>
    <row r="924" spans="7:32" s="30" customFormat="1" ht="15.75" customHeight="1" x14ac:dyDescent="0.25"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</row>
    <row r="925" spans="7:32" s="30" customFormat="1" ht="15.75" customHeight="1" x14ac:dyDescent="0.25"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</row>
    <row r="926" spans="7:32" s="30" customFormat="1" ht="15.75" customHeight="1" x14ac:dyDescent="0.25"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</row>
    <row r="927" spans="7:32" s="30" customFormat="1" ht="15.75" customHeight="1" x14ac:dyDescent="0.25"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</row>
    <row r="928" spans="7:32" s="30" customFormat="1" ht="15.75" customHeight="1" x14ac:dyDescent="0.25"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</row>
    <row r="929" spans="7:32" s="30" customFormat="1" ht="15.75" customHeight="1" x14ac:dyDescent="0.25"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</row>
    <row r="930" spans="7:32" s="30" customFormat="1" ht="15.75" customHeight="1" x14ac:dyDescent="0.25"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</row>
    <row r="931" spans="7:32" s="30" customFormat="1" ht="15.75" customHeight="1" x14ac:dyDescent="0.25"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</row>
    <row r="932" spans="7:32" s="30" customFormat="1" ht="15.75" customHeight="1" x14ac:dyDescent="0.25"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</row>
    <row r="933" spans="7:32" s="30" customFormat="1" ht="15.75" customHeight="1" x14ac:dyDescent="0.25"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</row>
    <row r="934" spans="7:32" s="30" customFormat="1" ht="15.75" customHeight="1" x14ac:dyDescent="0.25"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</row>
    <row r="935" spans="7:32" s="30" customFormat="1" ht="15.75" customHeight="1" x14ac:dyDescent="0.25"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</row>
    <row r="936" spans="7:32" s="30" customFormat="1" ht="15.75" customHeight="1" x14ac:dyDescent="0.25"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</row>
    <row r="937" spans="7:32" s="30" customFormat="1" ht="15.75" customHeight="1" x14ac:dyDescent="0.25"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</row>
    <row r="938" spans="7:32" s="30" customFormat="1" ht="15.75" customHeight="1" x14ac:dyDescent="0.25"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</row>
    <row r="939" spans="7:32" s="30" customFormat="1" ht="15.75" customHeight="1" x14ac:dyDescent="0.25"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</row>
    <row r="940" spans="7:32" s="30" customFormat="1" ht="15.75" customHeight="1" x14ac:dyDescent="0.25"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</row>
    <row r="941" spans="7:32" s="30" customFormat="1" ht="15.75" customHeight="1" x14ac:dyDescent="0.25"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</row>
    <row r="942" spans="7:32" s="30" customFormat="1" ht="15.75" customHeight="1" x14ac:dyDescent="0.25"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</row>
    <row r="943" spans="7:32" s="30" customFormat="1" ht="15.75" customHeight="1" x14ac:dyDescent="0.25"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</row>
    <row r="944" spans="7:32" s="30" customFormat="1" ht="15.75" customHeight="1" x14ac:dyDescent="0.25"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</row>
    <row r="945" spans="7:32" s="30" customFormat="1" ht="15.75" customHeight="1" x14ac:dyDescent="0.25"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</row>
    <row r="946" spans="7:32" s="30" customFormat="1" ht="15.75" customHeight="1" x14ac:dyDescent="0.25"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</row>
    <row r="947" spans="7:32" s="30" customFormat="1" ht="15.75" customHeight="1" x14ac:dyDescent="0.25"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</row>
    <row r="948" spans="7:32" s="30" customFormat="1" ht="15.75" customHeight="1" x14ac:dyDescent="0.25"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</row>
    <row r="949" spans="7:32" s="30" customFormat="1" ht="15.75" customHeight="1" x14ac:dyDescent="0.25"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</row>
    <row r="950" spans="7:32" s="30" customFormat="1" ht="15.75" customHeight="1" x14ac:dyDescent="0.25"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</row>
    <row r="951" spans="7:32" s="30" customFormat="1" ht="15.75" customHeight="1" x14ac:dyDescent="0.25"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</row>
    <row r="952" spans="7:32" s="30" customFormat="1" ht="15.75" customHeight="1" x14ac:dyDescent="0.25"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 spans="7:32" s="30" customFormat="1" ht="15.75" customHeight="1" x14ac:dyDescent="0.25"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 spans="7:32" s="30" customFormat="1" ht="15.75" customHeight="1" x14ac:dyDescent="0.25"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</row>
    <row r="955" spans="7:32" s="30" customFormat="1" ht="15.75" customHeight="1" x14ac:dyDescent="0.25"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</row>
    <row r="956" spans="7:32" s="30" customFormat="1" ht="15.75" customHeight="1" x14ac:dyDescent="0.25"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</row>
    <row r="957" spans="7:32" s="30" customFormat="1" ht="15.75" customHeight="1" x14ac:dyDescent="0.25"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</row>
    <row r="958" spans="7:32" s="30" customFormat="1" ht="15.75" customHeight="1" x14ac:dyDescent="0.25"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</row>
    <row r="959" spans="7:32" s="30" customFormat="1" ht="15.75" customHeight="1" x14ac:dyDescent="0.25"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 spans="7:32" s="30" customFormat="1" ht="15.75" customHeight="1" x14ac:dyDescent="0.25"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</row>
    <row r="961" spans="7:32" s="30" customFormat="1" ht="15.75" customHeight="1" x14ac:dyDescent="0.25"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</row>
    <row r="962" spans="7:32" s="30" customFormat="1" ht="15.75" customHeight="1" x14ac:dyDescent="0.25"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 spans="7:32" s="30" customFormat="1" ht="15.75" customHeight="1" x14ac:dyDescent="0.25"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</row>
    <row r="964" spans="7:32" s="30" customFormat="1" ht="15.75" customHeight="1" x14ac:dyDescent="0.25"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</row>
    <row r="965" spans="7:32" s="30" customFormat="1" ht="15.75" customHeight="1" x14ac:dyDescent="0.25"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</row>
    <row r="966" spans="7:32" s="30" customFormat="1" ht="15.75" customHeight="1" x14ac:dyDescent="0.25"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</row>
    <row r="967" spans="7:32" s="30" customFormat="1" ht="15.75" customHeight="1" x14ac:dyDescent="0.25"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</row>
    <row r="968" spans="7:32" s="30" customFormat="1" ht="15.75" customHeight="1" x14ac:dyDescent="0.25"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 spans="7:32" s="30" customFormat="1" ht="15.75" customHeight="1" x14ac:dyDescent="0.25"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</row>
    <row r="970" spans="7:32" s="30" customFormat="1" ht="15.75" customHeight="1" x14ac:dyDescent="0.25"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</row>
    <row r="971" spans="7:32" s="30" customFormat="1" ht="15.75" customHeight="1" x14ac:dyDescent="0.25"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</row>
    <row r="972" spans="7:32" s="30" customFormat="1" ht="15.75" customHeight="1" x14ac:dyDescent="0.25"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</row>
    <row r="973" spans="7:32" s="30" customFormat="1" ht="15.75" customHeight="1" x14ac:dyDescent="0.25"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 spans="7:32" s="30" customFormat="1" ht="15.75" customHeight="1" x14ac:dyDescent="0.25"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</row>
    <row r="975" spans="7:32" s="30" customFormat="1" ht="15.75" customHeight="1" x14ac:dyDescent="0.25"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</row>
    <row r="976" spans="7:32" s="30" customFormat="1" ht="15.75" customHeight="1" x14ac:dyDescent="0.25"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</row>
    <row r="977" spans="7:32" s="30" customFormat="1" ht="15.75" customHeight="1" x14ac:dyDescent="0.25"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</row>
    <row r="978" spans="7:32" s="30" customFormat="1" ht="15.75" customHeight="1" x14ac:dyDescent="0.25"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 spans="7:32" s="30" customFormat="1" ht="15.75" customHeight="1" x14ac:dyDescent="0.25"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</row>
    <row r="980" spans="7:32" s="30" customFormat="1" ht="15.75" customHeight="1" x14ac:dyDescent="0.25"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</row>
    <row r="981" spans="7:32" s="30" customFormat="1" ht="15.75" customHeight="1" x14ac:dyDescent="0.25"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</row>
    <row r="982" spans="7:32" s="30" customFormat="1" ht="15.75" customHeight="1" x14ac:dyDescent="0.25"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</row>
    <row r="983" spans="7:32" s="30" customFormat="1" ht="15.75" customHeight="1" x14ac:dyDescent="0.25"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</row>
    <row r="984" spans="7:32" s="30" customFormat="1" ht="15.75" customHeight="1" x14ac:dyDescent="0.25"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 spans="7:32" s="30" customFormat="1" ht="15.75" customHeight="1" x14ac:dyDescent="0.25"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</row>
    <row r="986" spans="7:32" s="30" customFormat="1" ht="15.75" customHeight="1" x14ac:dyDescent="0.25"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</row>
    <row r="987" spans="7:32" s="30" customFormat="1" ht="15.75" customHeight="1" x14ac:dyDescent="0.25"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</row>
    <row r="988" spans="7:32" s="30" customFormat="1" ht="15.75" customHeight="1" x14ac:dyDescent="0.25"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</row>
    <row r="989" spans="7:32" s="30" customFormat="1" ht="15.75" customHeight="1" x14ac:dyDescent="0.25"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 spans="7:32" s="30" customFormat="1" ht="15.75" customHeight="1" x14ac:dyDescent="0.25"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</row>
    <row r="991" spans="7:32" s="30" customFormat="1" ht="15.75" customHeight="1" x14ac:dyDescent="0.25"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</row>
    <row r="992" spans="7:32" s="30" customFormat="1" ht="15.75" customHeight="1" x14ac:dyDescent="0.25"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 spans="7:32" s="30" customFormat="1" ht="15.75" customHeight="1" x14ac:dyDescent="0.25"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</row>
    <row r="994" spans="7:32" s="30" customFormat="1" ht="15.75" customHeight="1" x14ac:dyDescent="0.25"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</row>
    <row r="995" spans="7:32" s="30" customFormat="1" ht="15.75" customHeight="1" x14ac:dyDescent="0.25"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 spans="7:32" s="30" customFormat="1" ht="15.75" customHeight="1" x14ac:dyDescent="0.25"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</row>
    <row r="997" spans="7:32" s="30" customFormat="1" ht="15.75" customHeight="1" x14ac:dyDescent="0.25"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</row>
    <row r="998" spans="7:32" s="30" customFormat="1" ht="15.75" customHeight="1" x14ac:dyDescent="0.25"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</row>
    <row r="999" spans="7:32" s="30" customFormat="1" ht="15.75" customHeight="1" x14ac:dyDescent="0.25"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</row>
    <row r="1000" spans="7:32" s="30" customFormat="1" ht="15.75" customHeight="1" x14ac:dyDescent="0.25"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</row>
    <row r="1001" spans="7:32" s="30" customFormat="1" ht="15.75" customHeight="1" x14ac:dyDescent="0.25"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 spans="7:32" s="30" customFormat="1" ht="15.75" customHeight="1" x14ac:dyDescent="0.25"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</row>
    <row r="1003" spans="7:32" s="30" customFormat="1" ht="15.75" customHeight="1" x14ac:dyDescent="0.25"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</row>
    <row r="1004" spans="7:32" s="30" customFormat="1" ht="15.75" customHeight="1" x14ac:dyDescent="0.25"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</row>
    <row r="1005" spans="7:32" s="30" customFormat="1" ht="15.75" customHeight="1" x14ac:dyDescent="0.25"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</row>
    <row r="1006" spans="7:32" s="30" customFormat="1" ht="15.75" customHeight="1" x14ac:dyDescent="0.25"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</row>
    <row r="1007" spans="7:32" s="30" customFormat="1" x14ac:dyDescent="0.25">
      <c r="G1007" s="44"/>
      <c r="H1007" s="44"/>
      <c r="I1007" s="44"/>
      <c r="J1007" s="44"/>
      <c r="K1007" s="44"/>
      <c r="L1007" s="44"/>
    </row>
    <row r="1008" spans="7:32" s="30" customFormat="1" x14ac:dyDescent="0.25">
      <c r="G1008" s="44"/>
      <c r="H1008" s="44"/>
      <c r="I1008" s="44"/>
      <c r="J1008" s="44"/>
      <c r="K1008" s="44"/>
      <c r="L1008" s="44"/>
    </row>
    <row r="1009" spans="7:12" s="30" customFormat="1" x14ac:dyDescent="0.25">
      <c r="G1009" s="44"/>
      <c r="H1009" s="44"/>
      <c r="I1009" s="44"/>
      <c r="J1009" s="44"/>
      <c r="K1009" s="44"/>
      <c r="L1009" s="44"/>
    </row>
    <row r="1010" spans="7:12" s="30" customFormat="1" x14ac:dyDescent="0.25">
      <c r="G1010" s="44"/>
      <c r="H1010" s="44"/>
      <c r="I1010" s="44"/>
      <c r="J1010" s="44"/>
    </row>
    <row r="1011" spans="7:12" s="30" customFormat="1" x14ac:dyDescent="0.25">
      <c r="G1011" s="44"/>
      <c r="H1011" s="44"/>
      <c r="I1011" s="44"/>
      <c r="J1011" s="44"/>
    </row>
    <row r="1012" spans="7:12" s="30" customFormat="1" x14ac:dyDescent="0.25">
      <c r="G1012" s="44"/>
      <c r="H1012" s="44"/>
    </row>
    <row r="1013" spans="7:12" s="30" customFormat="1" x14ac:dyDescent="0.25">
      <c r="G1013" s="44"/>
      <c r="H1013" s="44"/>
    </row>
    <row r="1014" spans="7:12" s="30" customFormat="1" x14ac:dyDescent="0.25">
      <c r="G1014" s="44"/>
    </row>
  </sheetData>
  <mergeCells count="6">
    <mergeCell ref="A1:B1"/>
    <mergeCell ref="A3:E3"/>
    <mergeCell ref="A4:B4"/>
    <mergeCell ref="A5:B5"/>
    <mergeCell ref="A15:B15"/>
    <mergeCell ref="B18:E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35EE-6D32-4715-85EC-4361DDA63001}">
  <dimension ref="B2:S9"/>
  <sheetViews>
    <sheetView zoomScale="90" zoomScaleNormal="90" workbookViewId="0">
      <selection activeCell="F5" sqref="F5"/>
    </sheetView>
  </sheetViews>
  <sheetFormatPr defaultRowHeight="15" x14ac:dyDescent="0.25"/>
  <cols>
    <col min="2" max="2" width="10.5703125" bestFit="1" customWidth="1"/>
    <col min="3" max="3" width="19.5703125" bestFit="1" customWidth="1"/>
    <col min="4" max="4" width="26.28515625" bestFit="1" customWidth="1"/>
    <col min="5" max="5" width="24.28515625" customWidth="1"/>
    <col min="6" max="6" width="23.85546875" bestFit="1" customWidth="1"/>
    <col min="7" max="7" width="18.7109375" bestFit="1" customWidth="1"/>
    <col min="10" max="10" width="23.85546875" bestFit="1" customWidth="1"/>
    <col min="11" max="11" width="18.7109375" bestFit="1" customWidth="1"/>
    <col min="14" max="14" width="23.85546875" bestFit="1" customWidth="1"/>
    <col min="15" max="15" width="17.140625" bestFit="1" customWidth="1"/>
    <col min="18" max="18" width="23.85546875" bestFit="1" customWidth="1"/>
    <col min="19" max="19" width="18.7109375" bestFit="1" customWidth="1"/>
  </cols>
  <sheetData>
    <row r="2" spans="2:19" x14ac:dyDescent="0.25">
      <c r="B2" t="s">
        <v>142</v>
      </c>
      <c r="C2" t="s">
        <v>117</v>
      </c>
      <c r="D2" t="s">
        <v>119</v>
      </c>
    </row>
    <row r="3" spans="2:19" x14ac:dyDescent="0.25">
      <c r="B3" t="s">
        <v>75</v>
      </c>
      <c r="C3" s="12">
        <v>346731599.89269513</v>
      </c>
      <c r="D3" s="10">
        <v>0.88224683005403493</v>
      </c>
    </row>
    <row r="4" spans="2:19" x14ac:dyDescent="0.25">
      <c r="B4" t="s">
        <v>56</v>
      </c>
      <c r="C4" s="12">
        <v>295147316.25370276</v>
      </c>
      <c r="D4" s="10">
        <v>0.86614543233841246</v>
      </c>
    </row>
    <row r="5" spans="2:19" x14ac:dyDescent="0.25">
      <c r="B5" t="s">
        <v>13</v>
      </c>
      <c r="C5" s="12">
        <v>290955232.73363</v>
      </c>
      <c r="D5" s="10">
        <v>0.8868842608769697</v>
      </c>
    </row>
    <row r="6" spans="2:19" x14ac:dyDescent="0.25">
      <c r="B6" t="s">
        <v>22</v>
      </c>
      <c r="C6" s="12">
        <v>178615530.71955138</v>
      </c>
      <c r="D6" s="10">
        <v>0.83570310317481544</v>
      </c>
      <c r="G6" s="10"/>
      <c r="K6" s="10"/>
      <c r="O6" s="10"/>
      <c r="S6" s="10"/>
    </row>
    <row r="7" spans="2:19" x14ac:dyDescent="0.25">
      <c r="B7" t="s">
        <v>47</v>
      </c>
      <c r="C7" s="12">
        <v>156382992.5171023</v>
      </c>
      <c r="D7" s="10">
        <v>0.82767498472390999</v>
      </c>
      <c r="G7" s="11"/>
      <c r="K7" s="11"/>
      <c r="O7" s="11"/>
      <c r="S7" s="11"/>
    </row>
    <row r="8" spans="2:19" x14ac:dyDescent="0.25">
      <c r="C8" s="11"/>
      <c r="G8" s="11"/>
      <c r="K8" s="11"/>
      <c r="O8" s="11"/>
      <c r="S8" s="11"/>
    </row>
    <row r="9" spans="2:19" x14ac:dyDescent="0.25">
      <c r="C9" s="10"/>
      <c r="G9" s="10"/>
      <c r="K9" s="10"/>
      <c r="O9" s="10"/>
      <c r="S9" s="10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65E698B849D54CB5A321A870C4C09B" ma:contentTypeVersion="12" ma:contentTypeDescription="Create a new document." ma:contentTypeScope="" ma:versionID="85d49eda2b5f14da3877fc33505b4f01">
  <xsd:schema xmlns:xsd="http://www.w3.org/2001/XMLSchema" xmlns:xs="http://www.w3.org/2001/XMLSchema" xmlns:p="http://schemas.microsoft.com/office/2006/metadata/properties" xmlns:ns3="9ca3d020-92e5-4b01-b88f-a98ef96d6891" targetNamespace="http://schemas.microsoft.com/office/2006/metadata/properties" ma:root="true" ma:fieldsID="dcf595d1cbf14877a6997d2536def3d3" ns3:_="">
    <xsd:import namespace="9ca3d020-92e5-4b01-b88f-a98ef96d68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3d020-92e5-4b01-b88f-a98ef96d6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a3d020-92e5-4b01-b88f-a98ef96d6891" xsi:nil="true"/>
  </documentManagement>
</p:properties>
</file>

<file path=customXml/itemProps1.xml><?xml version="1.0" encoding="utf-8"?>
<ds:datastoreItem xmlns:ds="http://schemas.openxmlformats.org/officeDocument/2006/customXml" ds:itemID="{416F16AB-10DE-449E-BF24-01FBDAEBC4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3d020-92e5-4b01-b88f-a98ef96d6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D44A6-17D4-4229-96B9-440E6F91F2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B5459C-7880-4A6D-B731-F0B69FF280E2}">
  <ds:schemaRefs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ca3d020-92e5-4b01-b88f-a98ef96d689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Competitor Data</vt:lpstr>
      <vt:lpstr>UK</vt:lpstr>
      <vt:lpstr>Spain</vt:lpstr>
      <vt:lpstr>Poland</vt:lpstr>
      <vt:lpstr>Italy</vt:lpstr>
      <vt:lpstr>Germany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Laine Mirko</dc:creator>
  <cp:lastModifiedBy>Laine Mirko</cp:lastModifiedBy>
  <dcterms:created xsi:type="dcterms:W3CDTF">2025-08-15T07:08:39Z</dcterms:created>
  <dcterms:modified xsi:type="dcterms:W3CDTF">2025-08-19T14:46:52Z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0x0101001A65E698B849D54CB5A321A870C4C09B</vt:lpwstr>
  </property>
</Properties>
</file>