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160"/>
  </bookViews>
  <sheets>
    <sheet name="Formato descripción HU" sheetId="1" r:id="rId1"/>
    <sheet name="Historia de Usuario" sheetId="2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<sst xmlns="http://schemas.openxmlformats.org/spreadsheetml/2006/main" count="96" uniqueCount="74">
  <si>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</si>
  <si>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</si>
  <si>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</si>
  <si>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</si>
  <si>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</si>
  <si>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</si>
  <si>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</si>
  <si>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</si>
  <si>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</si>
  <si>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</si>
  <si>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</si>
  <si>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</si>
  <si>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</si>
  <si>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</si>
  <si>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</si>
  <si>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</si>
  <si>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</si>
  <si>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</si>
  <si>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</si>
  <si>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</si>
  <si>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REQ004</t>
  </si>
  <si>
    <t>REQ005</t>
  </si>
  <si>
    <t>En proceso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</si>
  <si>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</si>
  <si>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</si>
  <si>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</si>
  <si>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</si>
  <si>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</si>
  <si>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</si>
  <si>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</si>
  <si>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</si>
  <si>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</si>
  <si>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</si>
  <si>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</si>
  <si>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</si>
  <si>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</si>
  <si>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No hay visibilidad clara del inventario</t>
  </si>
  <si>
    <t xml:space="preserve">Administrador </t>
  </si>
  <si>
    <t>Crear una interfaz con tablas que muestre los productos, cantidad, precios y fechas</t>
  </si>
  <si>
    <t>Interfaz del invemtario</t>
  </si>
  <si>
    <t>Se observa correctamente la estructura de la tabla</t>
  </si>
  <si>
    <t xml:space="preserve">Visualizar la tabla del inventario </t>
  </si>
  <si>
    <t>el ingreso manual de productos es poco eficiente y propenso a errores</t>
  </si>
  <si>
    <t xml:space="preserve">ingresar  nuevos productos en el sistema con sus datos completos </t>
  </si>
  <si>
    <t>El producto debe guardarse y mostrarse, no se permite guardar sin sus datos completos</t>
  </si>
  <si>
    <t>Ingresar un nuevo producto</t>
  </si>
  <si>
    <t>Las ventas no se registran automáticamente</t>
  </si>
  <si>
    <t>Registrar la venta de los productos</t>
  </si>
  <si>
    <t>Registra la venta del producto</t>
  </si>
  <si>
    <t>La actualizacion del stock al ingresar nueva mercaderia se hace a mano y no es fiable</t>
  </si>
  <si>
    <t xml:space="preserve">Buscar los productos por nombre o fecha </t>
  </si>
  <si>
    <t xml:space="preserve">Implementando una barra de busqueda con filtros por nombre o  por fecha </t>
  </si>
  <si>
    <t xml:space="preserve">Gestion de busqueda de productos </t>
  </si>
  <si>
    <t>Buscar productos manualmente consume mucho tiempo</t>
  </si>
  <si>
    <t>Registrar compra de productos</t>
  </si>
  <si>
    <t>Para reabastecer productos y mantener el inventario actualizado</t>
  </si>
  <si>
    <t>Creando una funcionalidad para aumentar la cantidad en productos existentes</t>
  </si>
  <si>
    <t>El inventario debe reflejar el nuevo stock tras compra</t>
  </si>
  <si>
    <t>Registrar compra de producto</t>
  </si>
  <si>
    <t>Para tener acceso a la información actualizada de los productos</t>
  </si>
  <si>
    <t xml:space="preserve">Para asegurar los registros correctos y eficientes de  los productos </t>
  </si>
  <si>
    <t>creaando un formulario con validacion y funcionalida de guardar</t>
  </si>
  <si>
    <t>Llevar un control automatizado de ventas y actualizar el inventario</t>
  </si>
  <si>
    <t xml:space="preserve">Creando un módulo de ventas que reduzca el stock y registre la venta </t>
  </si>
  <si>
    <t xml:space="preserve">El inventario debe reflejar correctamente la cantidad sobrante de prodcutos  a </t>
  </si>
  <si>
    <t>Para agilizar la localización de los productos dentro del inventario</t>
  </si>
  <si>
    <t xml:space="preserve">El producto ingresado debe mostrarse o mostrar un mensaje si dado el caso no existiera </t>
  </si>
  <si>
    <t>Melany Torres</t>
  </si>
  <si>
    <t>Gael González</t>
  </si>
  <si>
    <t>Mirley Ñacato</t>
  </si>
  <si>
    <t>48hrs</t>
  </si>
  <si>
    <t>3 dias</t>
  </si>
  <si>
    <t>4 dias</t>
  </si>
  <si>
    <t>6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</si>
</sst>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9" x14ac:knownFonts="1">
    <font>
      <sz val="11"/>
      <color theme="1"/>
      <name val="Arial"/>
    </font>
    <font>
      <sz val="11"/>
      <color theme="1"/>
      <name val="Calibri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FF0000"/>
      <name val="Calibri"/>
      <family val="2"/>
    </font>
    <font>
      <sz val="10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/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vertical="center"/>
    </xf>
    <xf numFmtId="0" fontId="0" fillId="3" borderId="8" xfId="0" applyFill="1" applyBorder="1"/>
    <xf numFmtId="0" fontId="12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2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1" fillId="0" borderId="3" xfId="0" applyFont="1" applyBorder="1" applyAlignment="1">
      <alignment horizontal="center" vertical="center" wrapText="1"/>
    </xf>
    <xf numFmtId="0" fontId="0" fillId="3" borderId="10" xfId="0" applyFill="1" applyBorder="1"/>
    <xf numFmtId="0" fontId="7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4" fillId="0" borderId="2" xfId="0" applyFont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0" fontId="5" fillId="0" borderId="26" xfId="0" applyFont="1" applyBorder="1" applyAlignment="1">
      <alignment vertical="center" wrapText="1"/>
    </xf>
    <xf numFmtId="0" fontId="16" fillId="0" borderId="0" xfId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10" fillId="6" borderId="9" xfId="0" applyFont="1" applyFill="1" applyBorder="1" applyAlignment="1">
      <alignment horizontal="center" vertical="center"/>
    </xf>
    <xf numFmtId="0" fontId="9" fillId="0" borderId="13" xfId="0" applyFont="1" applyBorder="1"/>
    <xf numFmtId="0" fontId="9" fillId="0" borderId="16" xfId="0" applyFont="1" applyBorder="1"/>
    <xf numFmtId="0" fontId="1" fillId="5" borderId="10" xfId="0" applyFont="1" applyFill="1" applyBorder="1" applyAlignment="1">
      <alignment horizontal="center" vertical="center"/>
    </xf>
    <xf numFmtId="0" fontId="9" fillId="0" borderId="12" xfId="0" applyFont="1" applyBorder="1"/>
    <xf numFmtId="0" fontId="9" fillId="0" borderId="11" xfId="0" applyFont="1" applyBorder="1"/>
    <xf numFmtId="0" fontId="9" fillId="0" borderId="14" xfId="0" applyFont="1" applyBorder="1"/>
    <xf numFmtId="0" fontId="9" fillId="0" borderId="15" xfId="0" applyFont="1" applyBorder="1"/>
    <xf numFmtId="0" fontId="9" fillId="0" borderId="23" xfId="0" applyFont="1" applyBorder="1"/>
    <xf numFmtId="0" fontId="9" fillId="0" borderId="24" xfId="0" applyFont="1" applyBorder="1"/>
    <xf numFmtId="0" fontId="9" fillId="0" borderId="25" xfId="0" applyFont="1" applyBorder="1"/>
    <xf numFmtId="0" fontId="12" fillId="2" borderId="17" xfId="0" applyFont="1" applyFill="1" applyBorder="1" applyAlignment="1">
      <alignment horizontal="center" vertical="center"/>
    </xf>
    <xf numFmtId="0" fontId="9" fillId="0" borderId="18" xfId="0" applyFont="1" applyBorder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0" fontId="9" fillId="0" borderId="22" xfId="0" applyFont="1" applyBorder="1"/>
    <xf numFmtId="0" fontId="10" fillId="4" borderId="4" xfId="0" applyFont="1" applyFill="1" applyBorder="1" applyAlignment="1">
      <alignment horizontal="center" vertical="center"/>
    </xf>
    <xf numFmtId="0" fontId="9" fillId="0" borderId="6" xfId="0" applyFont="1" applyBorder="1"/>
    <xf numFmtId="0" fontId="1" fillId="5" borderId="4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9" fillId="0" borderId="5" xfId="0" applyFont="1" applyBorder="1"/>
    <xf numFmtId="0" fontId="1" fillId="5" borderId="10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18" fillId="0" borderId="27" xfId="0" applyFont="1" applyBorder="1" applyAlignment="1">
      <alignment vertical="center" wrapText="1"/>
    </xf>
    <xf numFmtId="14" fontId="5" fillId="0" borderId="28" xfId="0" applyNumberFormat="1" applyFont="1" applyBorder="1" applyAlignment="1">
      <alignment horizontal="center" vertical="center" wrapText="1"/>
    </xf>
    <xf numFmtId="0" fontId="5" fillId="0" borderId="27" xfId="0" applyFont="1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5" fillId="0" borderId="30" xfId="0" applyFont="1" applyBorder="1" applyAlignment="1">
      <alignment vertical="top" wrapText="1"/>
    </xf>
    <xf numFmtId="0" fontId="5" fillId="0" borderId="31" xfId="0" applyFont="1" applyBorder="1" applyAlignment="1">
      <alignment vertical="center" wrapText="1"/>
    </xf>
    <xf numFmtId="0" fontId="17" fillId="0" borderId="27" xfId="0" applyFont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991"/>
  <sheetViews>
    <sheetView showGridLines="0" tabSelected="1" topLeftCell="D1" zoomScale="85" zoomScaleNormal="85" workbookViewId="0">
      <selection activeCell="F10" sqref="F10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12.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39" t="s">
        <v>0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84.75" customHeight="1" x14ac:dyDescent="0.2">
      <c r="B6" s="7" t="s">
        <v>15</v>
      </c>
      <c r="C6" s="35" t="s">
        <v>36</v>
      </c>
      <c r="D6" s="35" t="s">
        <v>41</v>
      </c>
      <c r="E6" s="8" t="s">
        <v>59</v>
      </c>
      <c r="F6" s="36" t="s">
        <v>37</v>
      </c>
      <c r="G6" s="35" t="s">
        <v>38</v>
      </c>
      <c r="H6" s="8" t="s">
        <v>67</v>
      </c>
      <c r="I6" s="9" t="s">
        <v>70</v>
      </c>
      <c r="J6" s="10">
        <v>45798</v>
      </c>
      <c r="K6" s="9" t="s">
        <v>16</v>
      </c>
      <c r="L6" s="72" t="s">
        <v>17</v>
      </c>
      <c r="M6" s="74" t="s">
        <v>40</v>
      </c>
      <c r="N6" s="70"/>
      <c r="O6" s="66" t="s">
        <v>39</v>
      </c>
    </row>
    <row r="7" spans="2:15" ht="100.5" customHeight="1" x14ac:dyDescent="0.2">
      <c r="B7" s="7" t="s">
        <v>18</v>
      </c>
      <c r="C7" s="8" t="s">
        <v>42</v>
      </c>
      <c r="D7" s="8" t="s">
        <v>43</v>
      </c>
      <c r="E7" s="8" t="s">
        <v>60</v>
      </c>
      <c r="F7" s="9" t="s">
        <v>37</v>
      </c>
      <c r="G7" s="8" t="s">
        <v>61</v>
      </c>
      <c r="H7" s="8" t="s">
        <v>68</v>
      </c>
      <c r="I7" s="9" t="s">
        <v>71</v>
      </c>
      <c r="J7" s="10">
        <v>45801</v>
      </c>
      <c r="K7" s="9" t="s">
        <v>16</v>
      </c>
      <c r="L7" s="27" t="s">
        <v>17</v>
      </c>
      <c r="M7" s="73" t="s">
        <v>44</v>
      </c>
      <c r="N7" s="71"/>
      <c r="O7" s="66" t="s">
        <v>45</v>
      </c>
    </row>
    <row r="8" spans="2:15" ht="74.25" customHeight="1" x14ac:dyDescent="0.2">
      <c r="B8" s="7" t="s">
        <v>19</v>
      </c>
      <c r="C8" s="8" t="s">
        <v>46</v>
      </c>
      <c r="D8" s="78" t="s">
        <v>47</v>
      </c>
      <c r="E8" s="11" t="s">
        <v>62</v>
      </c>
      <c r="F8" s="69" t="s">
        <v>37</v>
      </c>
      <c r="G8" s="11" t="s">
        <v>63</v>
      </c>
      <c r="H8" s="67" t="s">
        <v>69</v>
      </c>
      <c r="I8" s="27" t="s">
        <v>72</v>
      </c>
      <c r="J8" s="10">
        <v>45805</v>
      </c>
      <c r="K8" s="9" t="s">
        <v>16</v>
      </c>
      <c r="L8" s="9" t="s">
        <v>17</v>
      </c>
      <c r="M8" s="8" t="s">
        <v>64</v>
      </c>
      <c r="N8" s="71"/>
      <c r="O8" s="37" t="s">
        <v>48</v>
      </c>
    </row>
    <row r="9" spans="2:15" ht="66.75" customHeight="1" x14ac:dyDescent="0.2">
      <c r="B9" s="7" t="s">
        <v>20</v>
      </c>
      <c r="C9" s="77" t="s">
        <v>49</v>
      </c>
      <c r="D9" s="80" t="s">
        <v>54</v>
      </c>
      <c r="E9" s="68" t="s">
        <v>55</v>
      </c>
      <c r="F9" s="9" t="s">
        <v>37</v>
      </c>
      <c r="G9" s="68" t="s">
        <v>56</v>
      </c>
      <c r="H9" s="8" t="s">
        <v>68</v>
      </c>
      <c r="I9" s="9" t="s">
        <v>72</v>
      </c>
      <c r="J9" s="10">
        <v>45809</v>
      </c>
      <c r="K9" s="9" t="s">
        <v>16</v>
      </c>
      <c r="L9" s="9" t="s">
        <v>17</v>
      </c>
      <c r="M9" s="68" t="s">
        <v>57</v>
      </c>
      <c r="N9" s="75"/>
      <c r="O9" s="74" t="s">
        <v>58</v>
      </c>
    </row>
    <row r="10" spans="2:15" ht="60" customHeight="1" x14ac:dyDescent="0.2">
      <c r="B10" s="7" t="s">
        <v>21</v>
      </c>
      <c r="C10" s="8" t="s">
        <v>53</v>
      </c>
      <c r="D10" s="79" t="s">
        <v>50</v>
      </c>
      <c r="E10" s="8" t="s">
        <v>65</v>
      </c>
      <c r="F10" s="9" t="s">
        <v>37</v>
      </c>
      <c r="G10" s="8" t="s">
        <v>51</v>
      </c>
      <c r="H10" s="8" t="s">
        <v>69</v>
      </c>
      <c r="I10" s="9" t="s">
        <v>73</v>
      </c>
      <c r="J10" s="10">
        <v>45815</v>
      </c>
      <c r="K10" s="9" t="s">
        <v>16</v>
      </c>
      <c r="L10" s="9" t="s">
        <v>17</v>
      </c>
      <c r="M10" s="8" t="s">
        <v>66</v>
      </c>
      <c r="N10" s="75"/>
      <c r="O10" s="76" t="s">
        <v>52</v>
      </c>
    </row>
    <row r="11" spans="2:15" ht="19.5" customHeight="1" x14ac:dyDescent="0.2">
      <c r="I11" s="3"/>
      <c r="J11" s="3"/>
      <c r="K11" s="12"/>
      <c r="L11" s="3"/>
    </row>
    <row r="12" spans="2:15" ht="19.5" customHeight="1" x14ac:dyDescent="0.25">
      <c r="D12" s="38"/>
      <c r="I12" s="1"/>
      <c r="J12" s="1"/>
      <c r="K12" s="2"/>
      <c r="L12" s="3"/>
    </row>
    <row r="13" spans="2:15" ht="19.5" customHeight="1" x14ac:dyDescent="0.25">
      <c r="I13" s="1"/>
      <c r="J13" s="1"/>
      <c r="K13" s="2"/>
      <c r="L13" s="3"/>
    </row>
    <row r="14" spans="2:15" ht="19.5" customHeight="1" x14ac:dyDescent="0.25">
      <c r="I14" s="1"/>
      <c r="J14" s="1"/>
      <c r="K14" s="2"/>
      <c r="L14" s="3"/>
    </row>
    <row r="15" spans="2:15" ht="19.5" customHeight="1" x14ac:dyDescent="0.2">
      <c r="I15" s="1"/>
      <c r="J15" s="1"/>
      <c r="K15" s="13"/>
      <c r="L15" s="3"/>
    </row>
    <row r="16" spans="2:15" ht="19.5" customHeight="1" x14ac:dyDescent="0.2">
      <c r="I16" s="1"/>
      <c r="J16" s="1"/>
      <c r="K16" s="13"/>
      <c r="L16" s="3"/>
    </row>
    <row r="17" spans="9:13" ht="19.5" customHeight="1" x14ac:dyDescent="0.25">
      <c r="I17" s="1"/>
      <c r="J17" s="1"/>
      <c r="K17" s="2"/>
      <c r="L17" s="3"/>
    </row>
    <row r="18" spans="9:13" ht="19.5" customHeight="1" x14ac:dyDescent="0.25">
      <c r="I18" s="1"/>
      <c r="J18" s="1"/>
      <c r="K18" s="2"/>
      <c r="L18" s="3"/>
    </row>
    <row r="19" spans="9:13" ht="19.5" customHeight="1" x14ac:dyDescent="0.25">
      <c r="I19" s="1"/>
      <c r="J19" s="1"/>
      <c r="K19" s="2"/>
      <c r="L19" s="3"/>
    </row>
    <row r="20" spans="9:13" ht="19.5" customHeight="1" x14ac:dyDescent="0.25">
      <c r="I20" s="1"/>
      <c r="J20" s="1"/>
      <c r="K20" s="2" t="s">
        <v>16</v>
      </c>
      <c r="L20" s="1" t="s">
        <v>17</v>
      </c>
      <c r="M20" s="4"/>
    </row>
    <row r="21" spans="9:13" ht="19.5" customHeight="1" x14ac:dyDescent="0.25">
      <c r="I21" s="1"/>
      <c r="J21" s="1"/>
      <c r="K21" s="2" t="s">
        <v>23</v>
      </c>
      <c r="L21" s="1" t="s">
        <v>22</v>
      </c>
      <c r="M21" s="4"/>
    </row>
    <row r="22" spans="9:13" ht="19.5" customHeight="1" x14ac:dyDescent="0.25">
      <c r="I22" s="1"/>
      <c r="J22" s="1"/>
      <c r="K22" s="2" t="s">
        <v>24</v>
      </c>
      <c r="L22" s="1" t="s">
        <v>25</v>
      </c>
      <c r="M22" s="4"/>
    </row>
    <row r="23" spans="9:13" ht="19.5" customHeight="1" x14ac:dyDescent="0.25">
      <c r="I23" s="1"/>
      <c r="J23" s="1"/>
      <c r="K23" s="2"/>
      <c r="L23" s="1" t="s">
        <v>26</v>
      </c>
      <c r="M23" s="4"/>
    </row>
    <row r="24" spans="9:13" ht="19.5" customHeight="1" x14ac:dyDescent="0.25">
      <c r="I24" s="1"/>
      <c r="J24" s="1"/>
      <c r="K24" s="2"/>
      <c r="L24" s="3"/>
    </row>
    <row r="25" spans="9:13" ht="19.5" customHeight="1" x14ac:dyDescent="0.25">
      <c r="I25" s="1"/>
      <c r="J25" s="1"/>
      <c r="K25" s="2"/>
      <c r="L25" s="3"/>
    </row>
    <row r="26" spans="9:13" ht="15.75" customHeight="1" x14ac:dyDescent="0.25">
      <c r="I26" s="1"/>
      <c r="J26" s="1"/>
      <c r="K26" s="2"/>
      <c r="L26" s="3"/>
    </row>
    <row r="27" spans="9:13" ht="15.75" customHeight="1" x14ac:dyDescent="0.25">
      <c r="I27" s="1"/>
      <c r="J27" s="1"/>
      <c r="K27" s="2"/>
      <c r="L27" s="3"/>
    </row>
    <row r="28" spans="9:13" ht="15.75" customHeight="1" x14ac:dyDescent="0.25">
      <c r="I28" s="1"/>
      <c r="J28" s="1"/>
      <c r="K28" s="2"/>
      <c r="L28" s="3"/>
    </row>
    <row r="29" spans="9:13" ht="15.75" customHeight="1" x14ac:dyDescent="0.25">
      <c r="I29" s="1"/>
      <c r="J29" s="1"/>
      <c r="K29" s="2"/>
      <c r="L29" s="3"/>
    </row>
    <row r="30" spans="9:13" ht="15.75" customHeight="1" x14ac:dyDescent="0.25">
      <c r="I30" s="1"/>
      <c r="J30" s="1"/>
      <c r="K30" s="2"/>
      <c r="L30" s="3"/>
    </row>
    <row r="31" spans="9:13" ht="15.75" customHeight="1" x14ac:dyDescent="0.25">
      <c r="I31" s="1"/>
      <c r="J31" s="1"/>
      <c r="K31" s="2"/>
      <c r="L31" s="3"/>
    </row>
    <row r="32" spans="9:13" ht="15.7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">
      <c r="I990" s="3"/>
      <c r="J990" s="3"/>
      <c r="K990" s="12"/>
      <c r="L990" s="3"/>
    </row>
    <row r="991" spans="9:12" ht="15.75" customHeight="1" x14ac:dyDescent="0.2">
      <c r="I991" s="3"/>
      <c r="J991" s="3"/>
      <c r="K991" s="12"/>
      <c r="L991" s="3"/>
    </row>
  </sheetData>
  <mergeCells count="1">
    <mergeCell ref="B3:O3"/>
  </mergeCells>
  <dataValidations count="2">
    <dataValidation type="list" allowBlank="1" showErrorMessage="1" sqref="L6:L10">
      <formula1>$L$20:$L$23</formula1>
    </dataValidation>
    <dataValidation type="list" allowBlank="1" showErrorMessage="1" sqref="K6:K10">
      <formula1>$K$20:$K$22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1020"/>
  <sheetViews>
    <sheetView showGridLines="0" workbookViewId="0">
      <selection activeCell="Q12" sqref="Q12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4"/>
      <c r="D4" s="14"/>
      <c r="E4" s="14"/>
      <c r="F4" s="4"/>
    </row>
    <row r="5" spans="2:16" hidden="1" x14ac:dyDescent="0.25">
      <c r="C5" s="14"/>
      <c r="D5" s="14"/>
      <c r="E5" s="14"/>
      <c r="F5" s="4"/>
    </row>
    <row r="6" spans="2:16" ht="39.75" customHeight="1" x14ac:dyDescent="0.2">
      <c r="B6" s="63" t="s">
        <v>27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59"/>
    </row>
    <row r="7" spans="2:16" ht="9.75" customHeight="1" x14ac:dyDescent="0.2"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2:16" ht="9.75" customHeight="1" x14ac:dyDescent="0.25">
      <c r="B8" s="28"/>
      <c r="C8" s="29"/>
      <c r="D8" s="29"/>
      <c r="E8" s="29"/>
      <c r="F8" s="30"/>
      <c r="G8" s="31"/>
      <c r="H8" s="31"/>
      <c r="I8" s="31"/>
      <c r="J8" s="31"/>
      <c r="K8" s="31"/>
      <c r="L8" s="31"/>
      <c r="M8" s="31"/>
      <c r="N8" s="31"/>
      <c r="O8" s="31"/>
      <c r="P8" s="32"/>
    </row>
    <row r="9" spans="2:16" ht="30" customHeight="1" x14ac:dyDescent="0.2">
      <c r="B9" s="33"/>
      <c r="C9" s="16" t="s">
        <v>1</v>
      </c>
      <c r="D9" s="17"/>
      <c r="E9" s="58" t="s">
        <v>28</v>
      </c>
      <c r="F9" s="59"/>
      <c r="G9" s="17"/>
      <c r="H9" s="58" t="s">
        <v>11</v>
      </c>
      <c r="I9" s="59"/>
      <c r="J9" s="18"/>
      <c r="K9" s="18"/>
      <c r="L9" s="18"/>
      <c r="M9" s="18"/>
      <c r="N9" s="18"/>
      <c r="O9" s="18"/>
      <c r="P9" s="34"/>
    </row>
    <row r="10" spans="2:16" ht="30" customHeight="1" x14ac:dyDescent="0.2">
      <c r="B10" s="33"/>
      <c r="C10" s="19" t="s">
        <v>18</v>
      </c>
      <c r="D10" s="20"/>
      <c r="E10" s="60" t="str">
        <f>VLOOKUP(C10,'Formato descripción HU'!B6:O10,5,0)</f>
        <v xml:space="preserve">Administrador </v>
      </c>
      <c r="F10" s="59"/>
      <c r="G10" s="21"/>
      <c r="H10" s="60" t="str">
        <f>VLOOKUP(C10,'Formato descripción HU'!B6:O10,11,0)</f>
        <v>No iniciado</v>
      </c>
      <c r="I10" s="59"/>
      <c r="J10" s="21"/>
      <c r="K10" s="18"/>
      <c r="L10" s="18"/>
      <c r="M10" s="18"/>
      <c r="N10" s="18"/>
      <c r="O10" s="18"/>
      <c r="P10" s="34"/>
    </row>
    <row r="11" spans="2:16" ht="9.75" customHeight="1" x14ac:dyDescent="0.2">
      <c r="B11" s="33"/>
      <c r="C11" s="22"/>
      <c r="D11" s="20"/>
      <c r="E11" s="23"/>
      <c r="F11" s="23"/>
      <c r="G11" s="21"/>
      <c r="H11" s="23"/>
      <c r="I11" s="23"/>
      <c r="J11" s="21"/>
      <c r="K11" s="23"/>
      <c r="L11" s="23"/>
      <c r="M11" s="18"/>
      <c r="N11" s="23"/>
      <c r="O11" s="23"/>
      <c r="P11" s="34"/>
    </row>
    <row r="12" spans="2:16" ht="30" customHeight="1" x14ac:dyDescent="0.2">
      <c r="B12" s="33"/>
      <c r="C12" s="16" t="s">
        <v>29</v>
      </c>
      <c r="D12" s="20"/>
      <c r="E12" s="58" t="s">
        <v>10</v>
      </c>
      <c r="F12" s="59"/>
      <c r="G12" s="21"/>
      <c r="H12" s="58" t="s">
        <v>30</v>
      </c>
      <c r="I12" s="59"/>
      <c r="J12" s="21"/>
      <c r="K12" s="23"/>
      <c r="L12" s="23"/>
      <c r="M12" s="18"/>
      <c r="N12" s="23"/>
      <c r="O12" s="23"/>
      <c r="P12" s="34"/>
    </row>
    <row r="13" spans="2:16" ht="30" customHeight="1" x14ac:dyDescent="0.2">
      <c r="B13" s="33"/>
      <c r="C13" s="19" t="str">
        <f>VLOOKUP('Historia de Usuario'!C10,'Formato descripción HU'!B6:O10,8,0)</f>
        <v>3 dias</v>
      </c>
      <c r="D13" s="20"/>
      <c r="E13" s="60" t="str">
        <f>VLOOKUP(C10,'Formato descripción HU'!B6:O10,10,0)</f>
        <v>Alta</v>
      </c>
      <c r="F13" s="59"/>
      <c r="G13" s="21"/>
      <c r="H13" s="60" t="str">
        <f>VLOOKUP(C10,'Formato descripción HU'!B6:O10,7,0)</f>
        <v>Gael González</v>
      </c>
      <c r="I13" s="59"/>
      <c r="J13" s="21"/>
      <c r="K13" s="23"/>
      <c r="L13" s="23"/>
      <c r="M13" s="18"/>
      <c r="N13" s="23"/>
      <c r="O13" s="23"/>
      <c r="P13" s="34"/>
    </row>
    <row r="14" spans="2:16" ht="9.75" customHeight="1" x14ac:dyDescent="0.2">
      <c r="B14" s="33"/>
      <c r="C14" s="18"/>
      <c r="D14" s="20"/>
      <c r="E14" s="18"/>
      <c r="F14" s="18"/>
      <c r="G14" s="21"/>
      <c r="H14" s="21"/>
      <c r="I14" s="18"/>
      <c r="J14" s="18"/>
      <c r="K14" s="18"/>
      <c r="L14" s="18"/>
      <c r="M14" s="18"/>
      <c r="N14" s="18"/>
      <c r="O14" s="18"/>
      <c r="P14" s="34"/>
    </row>
    <row r="15" spans="2:16" ht="19.5" customHeight="1" x14ac:dyDescent="0.2">
      <c r="B15" s="33"/>
      <c r="C15" s="41" t="s">
        <v>31</v>
      </c>
      <c r="D15" s="65" t="str">
        <f>VLOOKUP(C10,'Formato descripción HU'!B6:O10,3,0)</f>
        <v xml:space="preserve">ingresar  nuevos productos en el sistema con sus datos completos </v>
      </c>
      <c r="E15" s="46"/>
      <c r="F15" s="18"/>
      <c r="G15" s="41" t="s">
        <v>32</v>
      </c>
      <c r="H15" s="65" t="str">
        <f>VLOOKUP(C10,'Formato descripción HU'!B6:O10,4,0)</f>
        <v xml:space="preserve">Para asegurar los registros correctos y eficientes de  los productos </v>
      </c>
      <c r="I15" s="45"/>
      <c r="J15" s="46"/>
      <c r="K15" s="18"/>
      <c r="L15" s="41" t="s">
        <v>33</v>
      </c>
      <c r="M15" s="44" t="str">
        <f>VLOOKUP(C10,'Formato descripción HU'!B6:O10,6,0)</f>
        <v>creaando un formulario con validacion y funcionalida de guardar</v>
      </c>
      <c r="N15" s="45"/>
      <c r="O15" s="46"/>
      <c r="P15" s="34"/>
    </row>
    <row r="16" spans="2:16" ht="19.5" customHeight="1" x14ac:dyDescent="0.2">
      <c r="B16" s="33"/>
      <c r="C16" s="42"/>
      <c r="D16" s="47"/>
      <c r="E16" s="48"/>
      <c r="F16" s="18"/>
      <c r="G16" s="42"/>
      <c r="H16" s="47"/>
      <c r="I16" s="40"/>
      <c r="J16" s="48"/>
      <c r="K16" s="18"/>
      <c r="L16" s="42"/>
      <c r="M16" s="47"/>
      <c r="N16" s="40"/>
      <c r="O16" s="48"/>
      <c r="P16" s="34"/>
    </row>
    <row r="17" spans="2:16" ht="19.5" customHeight="1" x14ac:dyDescent="0.2">
      <c r="B17" s="33"/>
      <c r="C17" s="43"/>
      <c r="D17" s="49"/>
      <c r="E17" s="51"/>
      <c r="F17" s="18"/>
      <c r="G17" s="43"/>
      <c r="H17" s="49"/>
      <c r="I17" s="50"/>
      <c r="J17" s="51"/>
      <c r="K17" s="18"/>
      <c r="L17" s="43"/>
      <c r="M17" s="49"/>
      <c r="N17" s="50"/>
      <c r="O17" s="51"/>
      <c r="P17" s="34"/>
    </row>
    <row r="18" spans="2:16" ht="9.75" customHeight="1" x14ac:dyDescent="0.2">
      <c r="B18" s="33"/>
      <c r="C18" s="18"/>
      <c r="D18" s="18"/>
      <c r="E18" s="18"/>
      <c r="F18" s="18"/>
      <c r="G18" s="21"/>
      <c r="H18" s="21"/>
      <c r="I18" s="21"/>
      <c r="J18" s="18"/>
      <c r="K18" s="18"/>
      <c r="L18" s="18"/>
      <c r="M18" s="18"/>
      <c r="N18" s="18"/>
      <c r="O18" s="18"/>
      <c r="P18" s="34"/>
    </row>
    <row r="19" spans="2:16" ht="19.5" customHeight="1" x14ac:dyDescent="0.2">
      <c r="B19" s="33"/>
      <c r="C19" s="61" t="s">
        <v>34</v>
      </c>
      <c r="D19" s="46"/>
      <c r="E19" s="52" t="str">
        <f>VLOOKUP(C10,'Formato descripción HU'!B6:O10,14,0)</f>
        <v>Ingresar un nuevo producto</v>
      </c>
      <c r="F19" s="53"/>
      <c r="G19" s="53"/>
      <c r="H19" s="53"/>
      <c r="I19" s="53"/>
      <c r="J19" s="53"/>
      <c r="K19" s="53"/>
      <c r="L19" s="53"/>
      <c r="M19" s="53"/>
      <c r="N19" s="53"/>
      <c r="O19" s="54"/>
      <c r="P19" s="34"/>
    </row>
    <row r="20" spans="2:16" ht="19.5" customHeight="1" x14ac:dyDescent="0.2">
      <c r="B20" s="33"/>
      <c r="C20" s="49"/>
      <c r="D20" s="51"/>
      <c r="E20" s="55"/>
      <c r="F20" s="56"/>
      <c r="G20" s="56"/>
      <c r="H20" s="56"/>
      <c r="I20" s="56"/>
      <c r="J20" s="56"/>
      <c r="K20" s="56"/>
      <c r="L20" s="56"/>
      <c r="M20" s="56"/>
      <c r="N20" s="56"/>
      <c r="O20" s="57"/>
      <c r="P20" s="34"/>
    </row>
    <row r="21" spans="2:16" ht="9.75" customHeight="1" x14ac:dyDescent="0.2">
      <c r="B21" s="33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34"/>
    </row>
    <row r="22" spans="2:16" ht="19.5" customHeight="1" x14ac:dyDescent="0.2">
      <c r="B22" s="33"/>
      <c r="C22" s="62" t="s">
        <v>35</v>
      </c>
      <c r="D22" s="46"/>
      <c r="E22" s="44" t="str">
        <f>VLOOKUP(C10,'Formato descripción HU'!B6:O10,12,0)</f>
        <v>El producto debe guardarse y mostrarse, no se permite guardar sin sus datos completos</v>
      </c>
      <c r="F22" s="45"/>
      <c r="G22" s="45"/>
      <c r="H22" s="46"/>
      <c r="I22" s="18"/>
      <c r="J22" s="62" t="s">
        <v>13</v>
      </c>
      <c r="K22" s="46"/>
      <c r="L22" s="44">
        <f>VLOOKUP(C10,'Formato descripción HU'!B6:O10,13,0)</f>
        <v>0</v>
      </c>
      <c r="M22" s="45"/>
      <c r="N22" s="45"/>
      <c r="O22" s="46"/>
      <c r="P22" s="34"/>
    </row>
    <row r="23" spans="2:16" ht="19.5" customHeight="1" x14ac:dyDescent="0.2">
      <c r="B23" s="33"/>
      <c r="C23" s="47"/>
      <c r="D23" s="48"/>
      <c r="E23" s="47"/>
      <c r="F23" s="40"/>
      <c r="G23" s="40"/>
      <c r="H23" s="48"/>
      <c r="I23" s="18"/>
      <c r="J23" s="47"/>
      <c r="K23" s="48"/>
      <c r="L23" s="47"/>
      <c r="M23" s="40"/>
      <c r="N23" s="40"/>
      <c r="O23" s="48"/>
      <c r="P23" s="34"/>
    </row>
    <row r="24" spans="2:16" ht="19.5" customHeight="1" x14ac:dyDescent="0.2">
      <c r="B24" s="33"/>
      <c r="C24" s="49"/>
      <c r="D24" s="51"/>
      <c r="E24" s="49"/>
      <c r="F24" s="50"/>
      <c r="G24" s="50"/>
      <c r="H24" s="51"/>
      <c r="I24" s="18"/>
      <c r="J24" s="49"/>
      <c r="K24" s="51"/>
      <c r="L24" s="49"/>
      <c r="M24" s="50"/>
      <c r="N24" s="50"/>
      <c r="O24" s="51"/>
      <c r="P24" s="34"/>
    </row>
    <row r="25" spans="2:16" ht="9.75" customHeight="1" x14ac:dyDescent="0.2"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6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melany torres</cp:lastModifiedBy>
  <cp:revision/>
  <dcterms:created xsi:type="dcterms:W3CDTF">2019-10-21T15:37:14Z</dcterms:created>
  <dcterms:modified xsi:type="dcterms:W3CDTF">2025-05-19T02:28:12Z</dcterms:modified>
</cp:coreProperties>
</file>