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BFC7D0AC-5538-4A86-BB94-947917BC6EF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<sst xmlns="http://schemas.openxmlformats.org/spreadsheetml/2006/main" count="96" uniqueCount="75">
  <si>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</si>
  <si>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</si>
  <si>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</si>
  <si>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</si>
  <si>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</si>
  <si>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</si>
  <si>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</si>
  <si>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</si>
  <si>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</si>
  <si>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</si>
  <si>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</si>
  <si>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</si>
  <si>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</si>
  <si>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</si>
  <si>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</si>
  <si>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</si>
  <si>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</si>
  <si>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</si>
  <si>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</si>
  <si>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</si>
  <si>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</si>
  <si>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</si>
  <si>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</si>
  <si>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</si>
  <si>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</si>
  <si>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</si>
  <si>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</si>
  <si>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</si>
  <si>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</si>
  <si>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</si>
  <si>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</si>
  <si>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</si>
  <si>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</si>
  <si>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</si>
  <si>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</si>
  <si>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</si>
  <si>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Administrador </t>
  </si>
  <si>
    <t>Melany Torres</t>
  </si>
  <si>
    <t>Gael González</t>
  </si>
  <si>
    <t>Mirley Ñacato</t>
  </si>
  <si>
    <t>El producto se guarda correctamente y no permite guardar si falta algún dato</t>
  </si>
  <si>
    <t>96hrs</t>
  </si>
  <si>
    <t>96 hrs</t>
  </si>
  <si>
    <t>Si no se elige una opcion indicada se muestra un mensaje de error y se pide que vuelva a escoger.</t>
  </si>
  <si>
    <t>El producto ya no se reflejara en el inventario</t>
  </si>
  <si>
    <t>Guardar un nuevo producto en lel inventario</t>
  </si>
  <si>
    <t>Mantener el inventario actualizado</t>
  </si>
  <si>
    <t>Llevar un control automatizado de compras o ventas y actualizar el inventario</t>
  </si>
  <si>
    <t xml:space="preserve">El inventario debe reflejar la cantidad actualizada de productos  </t>
  </si>
  <si>
    <t>Localizar los datos de los productos dentro del inventario</t>
  </si>
  <si>
    <t>El sistema deberá permitir elegir una opcion de un menu</t>
  </si>
  <si>
    <t xml:space="preserve">Se mostrara un menu en donde se podra elegir una de las siguientes acciones:  Agregar, Editar, Borrar, Mostrar Productos y Salir  </t>
  </si>
  <si>
    <t>Se pedira llenar un formulario en donde se podare seleccionar un producto ya existente en el inventrario,  se compro o se vendio, cantidad que se compro o se vendio.</t>
  </si>
  <si>
    <t>Seleccionando el nombre del producto y confirmando su eliminacion por medio de un boton</t>
  </si>
  <si>
    <t>Se mostrara una tabla a partir de los preductos ingresados</t>
  </si>
  <si>
    <t>Se muestran todos los productos del inventario y sus respectivos datos</t>
  </si>
  <si>
    <t>El usuario no puede controlar la interfaz inicial</t>
  </si>
  <si>
    <t>El sistema no permite el registro de productos nuevos</t>
  </si>
  <si>
    <t>El usuario no puede actualizar la cantidad de productos en su inventario</t>
  </si>
  <si>
    <t>El usuario no puede borrar un producto de su inventario</t>
  </si>
  <si>
    <t>El usuario no tiene acceso a una vista general de su inventario</t>
  </si>
  <si>
    <t>Facilitar la navegacion en el sistema</t>
  </si>
  <si>
    <t xml:space="preserve">El sistema deberá permitir llenar un formulario </t>
  </si>
  <si>
    <t>El sistema deberá permitir la edicion de la cantidad existente de un producto por medio un formulario</t>
  </si>
  <si>
    <t>El sistema deberá permitir borrar un producto del registro</t>
  </si>
  <si>
    <t>El sistema deberá permitir la visualizacion de una tabla con todo el inventario</t>
  </si>
  <si>
    <t>Ingreso de un nuevo producto</t>
  </si>
  <si>
    <t xml:space="preserve">Navegacion con un menu de opciones </t>
  </si>
  <si>
    <t>Edicion de stock</t>
  </si>
  <si>
    <t xml:space="preserve">Eliminacion de productos </t>
  </si>
  <si>
    <t>Visualizacion del inventario</t>
  </si>
  <si>
    <t>48 Hrs</t>
  </si>
  <si>
    <t>72 hrs</t>
  </si>
  <si>
    <t>IT+B5:P10EM</t>
  </si>
  <si>
    <t xml:space="preserve">Se mostrara un  formulario para llenar con datos como: nombre, cantidad, fecha de ingreso y precio de compra.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</si>
</sst>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aj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center"/>
    </xf>
    <xf numFmtId="0" fontId="0" fillId="3" borderId="5" xfId="0" applyFill="1" applyBorder="1"/>
    <xf numFmtId="0" fontId="11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7" xfId="0" applyFill="1" applyBorder="1"/>
    <xf numFmtId="0" fontId="6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16" fillId="0" borderId="23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15" fillId="0" borderId="23" xfId="0" applyFont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vertical="center"/>
    </xf>
    <xf numFmtId="0" fontId="13" fillId="0" borderId="23" xfId="0" applyFont="1" applyBorder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0" fontId="5" fillId="0" borderId="23" xfId="0" applyFont="1" applyBorder="1" applyAlignment="1">
      <alignment horizontal="center" vertical="center" wrapText="1"/>
    </xf>
    <xf numFmtId="164" fontId="5" fillId="0" borderId="23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17" fillId="0" borderId="23" xfId="0" applyFont="1" applyBorder="1" applyAlignment="1">
      <alignment vertical="center" wrapText="1"/>
    </xf>
    <xf numFmtId="0" fontId="5" fillId="0" borderId="23" xfId="0" applyFont="1" applyBorder="1" applyAlignment="1">
      <alignment vertical="top" wrapText="1"/>
    </xf>
    <xf numFmtId="0" fontId="0" fillId="0" borderId="23" xfId="0" applyBorder="1" applyAlignment="1">
      <alignment vertical="center" wrapText="1"/>
    </xf>
    <xf numFmtId="14" fontId="5" fillId="0" borderId="23" xfId="0" applyNumberFormat="1" applyFont="1" applyBorder="1" applyAlignment="1">
      <alignment horizontal="center" vertical="center" wrapText="1"/>
    </xf>
    <xf numFmtId="0" fontId="13" fillId="8" borderId="23" xfId="0" applyFont="1" applyFill="1" applyBorder="1" applyAlignment="1">
      <alignment vertical="center" wrapText="1"/>
    </xf>
    <xf numFmtId="0" fontId="5" fillId="8" borderId="23" xfId="0" applyFont="1" applyFill="1" applyBorder="1" applyAlignment="1">
      <alignment vertical="top" wrapText="1"/>
    </xf>
    <xf numFmtId="0" fontId="5" fillId="8" borderId="23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9" fillId="6" borderId="6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3" xfId="0" applyFont="1" applyBorder="1"/>
    <xf numFmtId="0" fontId="12" fillId="7" borderId="7" xfId="0" applyFont="1" applyFill="1" applyBorder="1" applyAlignment="1">
      <alignment horizontal="center" vertical="center"/>
    </xf>
    <xf numFmtId="0" fontId="8" fillId="0" borderId="8" xfId="0" applyFont="1" applyBorder="1"/>
    <xf numFmtId="0" fontId="8" fillId="0" borderId="20" xfId="0" applyFont="1" applyBorder="1"/>
    <xf numFmtId="0" fontId="8" fillId="0" borderId="22" xfId="0" applyFont="1" applyBorder="1"/>
    <xf numFmtId="0" fontId="9" fillId="4" borderId="7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2" xfId="0" applyFont="1" applyBorder="1"/>
    <xf numFmtId="0" fontId="1" fillId="5" borderId="7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2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8" fillId="0" borderId="3" xfId="0" applyFont="1" applyBorder="1"/>
    <xf numFmtId="0" fontId="9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/>
    </xf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4"/>
  <sheetViews>
    <sheetView showGridLines="0" tabSelected="1" zoomScale="70" zoomScaleNormal="70" workbookViewId="0">
      <selection activeCell="D10" sqref="D10"/>
    </sheetView>
  </sheetViews>
  <sheetFormatPr baseColWidth="10" defaultColWidth="12.625" defaultRowHeight="15" customHeight="1" x14ac:dyDescent="0.2"/>
  <cols>
    <col min="1" max="1" width="4.625" customWidth="1"/>
    <col min="2" max="2" width="8.875" customWidth="1"/>
    <col min="3" max="5" width="20.625" customWidth="1"/>
    <col min="6" max="6" width="12.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5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29" t="s">
        <v>73</v>
      </c>
      <c r="C5" s="29" t="s">
        <v>2</v>
      </c>
      <c r="D5" s="30" t="s">
        <v>3</v>
      </c>
      <c r="E5" s="29" t="s">
        <v>4</v>
      </c>
      <c r="F5" s="29" t="s">
        <v>5</v>
      </c>
      <c r="G5" s="29" t="s">
        <v>6</v>
      </c>
      <c r="H5" s="29" t="s">
        <v>7</v>
      </c>
      <c r="I5" s="29" t="s">
        <v>8</v>
      </c>
      <c r="J5" s="29" t="s">
        <v>9</v>
      </c>
      <c r="K5" s="29" t="s">
        <v>10</v>
      </c>
      <c r="L5" s="29" t="s">
        <v>11</v>
      </c>
      <c r="M5" s="29" t="s">
        <v>12</v>
      </c>
      <c r="N5" s="29" t="s">
        <v>13</v>
      </c>
      <c r="O5" s="29" t="s">
        <v>14</v>
      </c>
    </row>
    <row r="6" spans="2:15" ht="84.75" customHeight="1" x14ac:dyDescent="0.2">
      <c r="B6" s="31" t="s">
        <v>15</v>
      </c>
      <c r="C6" s="44" t="s">
        <v>57</v>
      </c>
      <c r="D6" s="27" t="s">
        <v>62</v>
      </c>
      <c r="E6" s="28" t="s">
        <v>45</v>
      </c>
      <c r="F6" s="34" t="s">
        <v>36</v>
      </c>
      <c r="G6" s="27" t="s">
        <v>74</v>
      </c>
      <c r="H6" s="27" t="s">
        <v>38</v>
      </c>
      <c r="I6" s="34" t="s">
        <v>72</v>
      </c>
      <c r="J6" s="35">
        <v>45810</v>
      </c>
      <c r="K6" s="34" t="s">
        <v>16</v>
      </c>
      <c r="L6" s="37" t="s">
        <v>17</v>
      </c>
      <c r="M6" s="34" t="s">
        <v>40</v>
      </c>
      <c r="N6" s="38"/>
      <c r="O6" s="36" t="s">
        <v>66</v>
      </c>
    </row>
    <row r="7" spans="2:15" ht="100.5" customHeight="1" x14ac:dyDescent="0.2">
      <c r="B7" s="31" t="s">
        <v>18</v>
      </c>
      <c r="C7" s="42" t="s">
        <v>56</v>
      </c>
      <c r="D7" s="32" t="s">
        <v>50</v>
      </c>
      <c r="E7" s="27" t="s">
        <v>61</v>
      </c>
      <c r="F7" s="33" t="s">
        <v>36</v>
      </c>
      <c r="G7" s="32" t="s">
        <v>51</v>
      </c>
      <c r="H7" s="27" t="s">
        <v>37</v>
      </c>
      <c r="I7" s="34" t="s">
        <v>71</v>
      </c>
      <c r="J7" s="35">
        <v>45812</v>
      </c>
      <c r="K7" s="34" t="s">
        <v>16</v>
      </c>
      <c r="L7" s="34" t="s">
        <v>17</v>
      </c>
      <c r="M7" s="26" t="s">
        <v>43</v>
      </c>
      <c r="N7" s="28"/>
      <c r="O7" s="36" t="s">
        <v>67</v>
      </c>
    </row>
    <row r="8" spans="2:15" ht="96.75" customHeight="1" x14ac:dyDescent="0.2">
      <c r="B8" s="31" t="s">
        <v>19</v>
      </c>
      <c r="C8" s="44" t="s">
        <v>58</v>
      </c>
      <c r="D8" s="27" t="s">
        <v>63</v>
      </c>
      <c r="E8" s="39" t="s">
        <v>47</v>
      </c>
      <c r="F8" s="34" t="s">
        <v>36</v>
      </c>
      <c r="G8" s="43" t="s">
        <v>52</v>
      </c>
      <c r="H8" s="27" t="s">
        <v>39</v>
      </c>
      <c r="I8" s="37" t="s">
        <v>41</v>
      </c>
      <c r="J8" s="35">
        <v>45816</v>
      </c>
      <c r="K8" s="34" t="s">
        <v>16</v>
      </c>
      <c r="L8" s="34" t="s">
        <v>17</v>
      </c>
      <c r="M8" s="27" t="s">
        <v>48</v>
      </c>
      <c r="N8" s="40"/>
      <c r="O8" s="27" t="s">
        <v>68</v>
      </c>
    </row>
    <row r="9" spans="2:15" ht="66.75" customHeight="1" x14ac:dyDescent="0.2">
      <c r="B9" s="31" t="s">
        <v>20</v>
      </c>
      <c r="C9" s="44" t="s">
        <v>59</v>
      </c>
      <c r="D9" s="28" t="s">
        <v>64</v>
      </c>
      <c r="E9" s="26" t="s">
        <v>46</v>
      </c>
      <c r="F9" s="34" t="s">
        <v>36</v>
      </c>
      <c r="G9" s="26" t="s">
        <v>53</v>
      </c>
      <c r="H9" s="27" t="s">
        <v>38</v>
      </c>
      <c r="I9" s="34" t="s">
        <v>42</v>
      </c>
      <c r="J9" s="35">
        <v>45820</v>
      </c>
      <c r="K9" s="34" t="s">
        <v>16</v>
      </c>
      <c r="L9" s="34" t="s">
        <v>17</v>
      </c>
      <c r="M9" s="26" t="s">
        <v>44</v>
      </c>
      <c r="N9" s="41"/>
      <c r="O9" s="26" t="s">
        <v>69</v>
      </c>
    </row>
    <row r="10" spans="2:15" ht="60" customHeight="1" x14ac:dyDescent="0.2">
      <c r="B10" s="31" t="s">
        <v>21</v>
      </c>
      <c r="C10" s="27" t="s">
        <v>60</v>
      </c>
      <c r="D10" s="27" t="s">
        <v>65</v>
      </c>
      <c r="E10" s="27" t="s">
        <v>49</v>
      </c>
      <c r="F10" s="34" t="s">
        <v>36</v>
      </c>
      <c r="G10" s="27" t="s">
        <v>54</v>
      </c>
      <c r="H10" s="27" t="s">
        <v>39</v>
      </c>
      <c r="I10" s="34" t="s">
        <v>72</v>
      </c>
      <c r="J10" s="35">
        <v>45823</v>
      </c>
      <c r="K10" s="34" t="s">
        <v>16</v>
      </c>
      <c r="L10" s="34" t="s">
        <v>17</v>
      </c>
      <c r="M10" s="27" t="s">
        <v>55</v>
      </c>
      <c r="N10" s="41"/>
      <c r="O10" s="27" t="s">
        <v>70</v>
      </c>
    </row>
    <row r="11" spans="2:15" ht="19.5" customHeight="1" x14ac:dyDescent="0.2">
      <c r="I11" s="3"/>
      <c r="J11" s="3"/>
      <c r="K11" s="5"/>
      <c r="L11" s="3"/>
    </row>
    <row r="12" spans="2:15" ht="19.5" customHeight="1" x14ac:dyDescent="0.25">
      <c r="I12" s="1"/>
      <c r="J12" s="1"/>
      <c r="K12" s="2"/>
      <c r="L12" s="3"/>
    </row>
    <row r="13" spans="2:15" ht="19.5" customHeight="1" x14ac:dyDescent="0.25">
      <c r="I13" s="1"/>
      <c r="J13" s="1"/>
      <c r="K13" s="2" t="s">
        <v>16</v>
      </c>
      <c r="L13" s="1" t="s">
        <v>17</v>
      </c>
      <c r="M13" s="4"/>
    </row>
    <row r="14" spans="2:15" ht="19.5" customHeight="1" x14ac:dyDescent="0.25">
      <c r="I14" s="1"/>
      <c r="J14" s="1"/>
      <c r="K14" s="2" t="s">
        <v>23</v>
      </c>
      <c r="L14" s="1" t="s">
        <v>22</v>
      </c>
      <c r="M14" s="4"/>
    </row>
    <row r="15" spans="2:15" ht="19.5" customHeight="1" x14ac:dyDescent="0.25">
      <c r="I15" s="1"/>
      <c r="J15" s="1"/>
      <c r="K15" s="2" t="s">
        <v>24</v>
      </c>
      <c r="L15" s="1" t="s">
        <v>25</v>
      </c>
      <c r="M15" s="4"/>
    </row>
    <row r="16" spans="2:15" ht="19.5" customHeight="1" x14ac:dyDescent="0.25">
      <c r="I16" s="1"/>
      <c r="J16" s="1"/>
      <c r="K16" s="2"/>
      <c r="L16" s="1" t="s">
        <v>26</v>
      </c>
      <c r="M16" s="4"/>
    </row>
    <row r="17" spans="9:12" ht="19.5" customHeight="1" x14ac:dyDescent="0.25">
      <c r="I17" s="1"/>
      <c r="J17" s="1"/>
      <c r="K17" s="2"/>
      <c r="L17" s="3"/>
    </row>
    <row r="18" spans="9:12" ht="19.5" customHeight="1" x14ac:dyDescent="0.25">
      <c r="I18" s="1"/>
      <c r="J18" s="1"/>
      <c r="K18" s="2"/>
      <c r="L18" s="3"/>
    </row>
    <row r="19" spans="9:12" ht="15.75" customHeight="1" x14ac:dyDescent="0.25">
      <c r="I19" s="1"/>
      <c r="J19" s="1"/>
      <c r="K19" s="2"/>
      <c r="L19" s="3"/>
    </row>
    <row r="20" spans="9:12" ht="15.75" customHeight="1" x14ac:dyDescent="0.25">
      <c r="I20" s="1"/>
      <c r="J20" s="1"/>
      <c r="K20" s="2"/>
      <c r="L20" s="3"/>
    </row>
    <row r="21" spans="9:12" ht="15.75" customHeight="1" x14ac:dyDescent="0.25">
      <c r="I21" s="1"/>
      <c r="J21" s="1"/>
      <c r="K21" s="2"/>
      <c r="L21" s="3"/>
    </row>
    <row r="22" spans="9:12" ht="15.75" customHeight="1" x14ac:dyDescent="0.25">
      <c r="I22" s="1"/>
      <c r="J22" s="1"/>
      <c r="K22" s="2"/>
      <c r="L22" s="3"/>
    </row>
    <row r="23" spans="9:12" ht="15.75" customHeight="1" x14ac:dyDescent="0.25">
      <c r="I23" s="1"/>
      <c r="J23" s="1"/>
      <c r="K23" s="2"/>
      <c r="L23" s="3"/>
    </row>
    <row r="24" spans="9:12" ht="15.75" customHeight="1" x14ac:dyDescent="0.25">
      <c r="I24" s="1"/>
      <c r="J24" s="1"/>
      <c r="K24" s="2"/>
      <c r="L24" s="3"/>
    </row>
    <row r="25" spans="9:12" ht="15.75" customHeight="1" x14ac:dyDescent="0.25">
      <c r="I25" s="1"/>
      <c r="J25" s="1"/>
      <c r="K25" s="2"/>
      <c r="L25" s="3"/>
    </row>
    <row r="26" spans="9:12" ht="15.75" customHeight="1" x14ac:dyDescent="0.25">
      <c r="I26" s="1"/>
      <c r="J26" s="1"/>
      <c r="K26" s="2"/>
      <c r="L26" s="3"/>
    </row>
    <row r="27" spans="9:12" ht="15.75" customHeight="1" x14ac:dyDescent="0.25">
      <c r="I27" s="1"/>
      <c r="J27" s="1"/>
      <c r="K27" s="2"/>
      <c r="L27" s="3"/>
    </row>
    <row r="28" spans="9:12" ht="15.75" customHeight="1" x14ac:dyDescent="0.25">
      <c r="I28" s="1"/>
      <c r="J28" s="1"/>
      <c r="K28" s="2"/>
      <c r="L28" s="3"/>
    </row>
    <row r="29" spans="9:12" ht="15.75" customHeight="1" x14ac:dyDescent="0.25">
      <c r="I29" s="1"/>
      <c r="J29" s="1"/>
      <c r="K29" s="2"/>
      <c r="L29" s="3"/>
    </row>
    <row r="30" spans="9:12" ht="15.75" customHeight="1" x14ac:dyDescent="0.25">
      <c r="I30" s="1"/>
      <c r="J30" s="1"/>
      <c r="K30" s="2"/>
      <c r="L30" s="3"/>
    </row>
    <row r="31" spans="9:12" ht="15.75" customHeight="1" x14ac:dyDescent="0.25">
      <c r="I31" s="1"/>
      <c r="J31" s="1"/>
      <c r="K31" s="2"/>
      <c r="L31" s="3"/>
    </row>
    <row r="32" spans="9:12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">
      <c r="I983" s="3"/>
      <c r="J983" s="3"/>
      <c r="K983" s="5"/>
      <c r="L983" s="3"/>
    </row>
    <row r="984" spans="9:12" ht="15.75" customHeight="1" x14ac:dyDescent="0.2">
      <c r="I984" s="3"/>
      <c r="J984" s="3"/>
      <c r="K984" s="5"/>
      <c r="L984" s="3"/>
    </row>
  </sheetData>
  <mergeCells count="1">
    <mergeCell ref="B3:O3"/>
  </mergeCells>
  <dataValidations count="2">
    <dataValidation type="list" allowBlank="1" showErrorMessage="1" sqref="L6:L10" xr:uid="{00000000-0002-0000-0000-000000000000}">
      <formula1>$L$13:$L$16</formula1>
    </dataValidation>
    <dataValidation type="list" allowBlank="1" showErrorMessage="1" sqref="K6:K10" xr:uid="{00000000-0002-0000-0000-000001000000}">
      <formula1>$K$13:$K$15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6"/>
      <c r="D4" s="6"/>
      <c r="E4" s="6"/>
      <c r="F4" s="4"/>
    </row>
    <row r="5" spans="2:16" hidden="1" x14ac:dyDescent="0.25">
      <c r="C5" s="6"/>
      <c r="D5" s="6"/>
      <c r="E5" s="6"/>
      <c r="F5" s="4"/>
    </row>
    <row r="6" spans="2:16" ht="39.75" customHeight="1" x14ac:dyDescent="0.2">
      <c r="B6" s="60" t="s">
        <v>27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2"/>
    </row>
    <row r="7" spans="2:16" ht="9.75" customHeight="1" x14ac:dyDescent="0.2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 x14ac:dyDescent="0.25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ht="30" customHeight="1" x14ac:dyDescent="0.2">
      <c r="B9" s="24"/>
      <c r="C9" s="8" t="s">
        <v>1</v>
      </c>
      <c r="D9" s="9"/>
      <c r="E9" s="63" t="s">
        <v>28</v>
      </c>
      <c r="F9" s="62"/>
      <c r="G9" s="9"/>
      <c r="H9" s="63" t="s">
        <v>11</v>
      </c>
      <c r="I9" s="62"/>
      <c r="J9" s="10"/>
      <c r="K9" s="10"/>
      <c r="L9" s="10"/>
      <c r="M9" s="10"/>
      <c r="N9" s="10"/>
      <c r="O9" s="10"/>
      <c r="P9" s="25"/>
    </row>
    <row r="10" spans="2:16" ht="30" customHeight="1" x14ac:dyDescent="0.2">
      <c r="B10" s="24"/>
      <c r="C10" s="11" t="s">
        <v>15</v>
      </c>
      <c r="D10" s="12"/>
      <c r="E10" s="64" t="str">
        <f>VLOOKUP(C10,'Formato descripción HU'!B6:O10,5,0)</f>
        <v xml:space="preserve">Administrador </v>
      </c>
      <c r="F10" s="62"/>
      <c r="G10" s="13"/>
      <c r="H10" s="64" t="str">
        <f>VLOOKUP(C10,'Formato descripción HU'!B6:O10,11,0)</f>
        <v>No iniciado</v>
      </c>
      <c r="I10" s="62"/>
      <c r="J10" s="13"/>
      <c r="K10" s="10"/>
      <c r="L10" s="10"/>
      <c r="M10" s="10"/>
      <c r="N10" s="10"/>
      <c r="O10" s="10"/>
      <c r="P10" s="25"/>
    </row>
    <row r="11" spans="2:16" ht="9.75" customHeight="1" x14ac:dyDescent="0.2">
      <c r="B11" s="24"/>
      <c r="C11" s="14"/>
      <c r="D11" s="12"/>
      <c r="E11" s="15"/>
      <c r="F11" s="15"/>
      <c r="G11" s="13"/>
      <c r="H11" s="15"/>
      <c r="I11" s="15"/>
      <c r="J11" s="13"/>
      <c r="K11" s="15"/>
      <c r="L11" s="15"/>
      <c r="M11" s="10"/>
      <c r="N11" s="15"/>
      <c r="O11" s="15"/>
      <c r="P11" s="25"/>
    </row>
    <row r="12" spans="2:16" ht="30" customHeight="1" x14ac:dyDescent="0.2">
      <c r="B12" s="24"/>
      <c r="C12" s="8" t="s">
        <v>29</v>
      </c>
      <c r="D12" s="12"/>
      <c r="E12" s="63" t="s">
        <v>10</v>
      </c>
      <c r="F12" s="62"/>
      <c r="G12" s="13"/>
      <c r="H12" s="63" t="s">
        <v>30</v>
      </c>
      <c r="I12" s="62"/>
      <c r="J12" s="13"/>
      <c r="K12" s="15"/>
      <c r="L12" s="15"/>
      <c r="M12" s="10"/>
      <c r="N12" s="15"/>
      <c r="O12" s="15"/>
      <c r="P12" s="25"/>
    </row>
    <row r="13" spans="2:16" ht="30" customHeight="1" x14ac:dyDescent="0.2">
      <c r="B13" s="24"/>
      <c r="C13" s="11" t="str">
        <f>VLOOKUP('Historia de Usuario'!C10,'Formato descripción HU'!B6:O10,8,0)</f>
        <v>72 hrs</v>
      </c>
      <c r="D13" s="12"/>
      <c r="E13" s="64" t="str">
        <f>VLOOKUP(C10,'Formato descripción HU'!B6:O10,10,0)</f>
        <v>Alta</v>
      </c>
      <c r="F13" s="62"/>
      <c r="G13" s="13"/>
      <c r="H13" s="64" t="str">
        <f>VLOOKUP(C10,'Formato descripción HU'!B6:O10,7,0)</f>
        <v>Gael González</v>
      </c>
      <c r="I13" s="62"/>
      <c r="J13" s="13"/>
      <c r="K13" s="15"/>
      <c r="L13" s="15"/>
      <c r="M13" s="10"/>
      <c r="N13" s="15"/>
      <c r="O13" s="15"/>
      <c r="P13" s="25"/>
    </row>
    <row r="14" spans="2:16" ht="9.75" customHeight="1" x14ac:dyDescent="0.2">
      <c r="B14" s="24"/>
      <c r="C14" s="10"/>
      <c r="D14" s="12"/>
      <c r="E14" s="10"/>
      <c r="F14" s="10"/>
      <c r="G14" s="13"/>
      <c r="H14" s="13"/>
      <c r="I14" s="10"/>
      <c r="J14" s="10"/>
      <c r="K14" s="10"/>
      <c r="L14" s="10"/>
      <c r="M14" s="10"/>
      <c r="N14" s="10"/>
      <c r="O14" s="10"/>
      <c r="P14" s="25"/>
    </row>
    <row r="15" spans="2:16" ht="19.5" customHeight="1" x14ac:dyDescent="0.2">
      <c r="B15" s="24"/>
      <c r="C15" s="47" t="s">
        <v>31</v>
      </c>
      <c r="D15" s="65" t="str">
        <f>VLOOKUP(C10,'Formato descripción HU'!B6:O10,3,0)</f>
        <v xml:space="preserve">El sistema deberá permitir llenar un formulario </v>
      </c>
      <c r="E15" s="51"/>
      <c r="F15" s="10"/>
      <c r="G15" s="47" t="s">
        <v>32</v>
      </c>
      <c r="H15" s="65" t="str">
        <f>VLOOKUP(C10,'Formato descripción HU'!B6:O10,4,0)</f>
        <v>Guardar un nuevo producto en lel inventario</v>
      </c>
      <c r="I15" s="58"/>
      <c r="J15" s="51"/>
      <c r="K15" s="10"/>
      <c r="L15" s="47" t="s">
        <v>33</v>
      </c>
      <c r="M15" s="57" t="str">
        <f>VLOOKUP(C10,'Formato descripción HU'!B6:O10,6,0)</f>
        <v xml:space="preserve">Se mostrara un  formulario para llenar con datos como: nombre, cantidad, fecha de ingreso y precio de compra. </v>
      </c>
      <c r="N15" s="58"/>
      <c r="O15" s="51"/>
      <c r="P15" s="25"/>
    </row>
    <row r="16" spans="2:16" ht="19.5" customHeight="1" x14ac:dyDescent="0.2">
      <c r="B16" s="24"/>
      <c r="C16" s="48"/>
      <c r="D16" s="55"/>
      <c r="E16" s="56"/>
      <c r="F16" s="10"/>
      <c r="G16" s="48"/>
      <c r="H16" s="55"/>
      <c r="I16" s="46"/>
      <c r="J16" s="56"/>
      <c r="K16" s="10"/>
      <c r="L16" s="48"/>
      <c r="M16" s="55"/>
      <c r="N16" s="46"/>
      <c r="O16" s="56"/>
      <c r="P16" s="25"/>
    </row>
    <row r="17" spans="2:16" ht="19.5" customHeight="1" x14ac:dyDescent="0.2">
      <c r="B17" s="24"/>
      <c r="C17" s="49"/>
      <c r="D17" s="52"/>
      <c r="E17" s="53"/>
      <c r="F17" s="10"/>
      <c r="G17" s="49"/>
      <c r="H17" s="52"/>
      <c r="I17" s="59"/>
      <c r="J17" s="53"/>
      <c r="K17" s="10"/>
      <c r="L17" s="49"/>
      <c r="M17" s="52"/>
      <c r="N17" s="59"/>
      <c r="O17" s="53"/>
      <c r="P17" s="25"/>
    </row>
    <row r="18" spans="2:16" ht="9.75" customHeight="1" x14ac:dyDescent="0.2">
      <c r="B18" s="24"/>
      <c r="C18" s="10"/>
      <c r="D18" s="10"/>
      <c r="E18" s="10"/>
      <c r="F18" s="10"/>
      <c r="G18" s="13"/>
      <c r="H18" s="13"/>
      <c r="I18" s="13"/>
      <c r="J18" s="10"/>
      <c r="K18" s="10"/>
      <c r="L18" s="10"/>
      <c r="M18" s="10"/>
      <c r="N18" s="10"/>
      <c r="O18" s="10"/>
      <c r="P18" s="25"/>
    </row>
    <row r="19" spans="2:16" ht="19.5" customHeight="1" x14ac:dyDescent="0.2">
      <c r="B19" s="24"/>
      <c r="C19" s="50" t="s">
        <v>34</v>
      </c>
      <c r="D19" s="51"/>
      <c r="E19" s="66" t="str">
        <f>VLOOKUP(C10,'Formato descripción HU'!B6:O10,14,0)</f>
        <v>Ingreso de un nuevo producto</v>
      </c>
      <c r="F19" s="67"/>
      <c r="G19" s="67"/>
      <c r="H19" s="67"/>
      <c r="I19" s="67"/>
      <c r="J19" s="67"/>
      <c r="K19" s="67"/>
      <c r="L19" s="67"/>
      <c r="M19" s="67"/>
      <c r="N19" s="67"/>
      <c r="O19" s="68"/>
      <c r="P19" s="25"/>
    </row>
    <row r="20" spans="2:16" ht="19.5" customHeight="1" x14ac:dyDescent="0.2">
      <c r="B20" s="24"/>
      <c r="C20" s="52"/>
      <c r="D20" s="53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1"/>
      <c r="P20" s="25"/>
    </row>
    <row r="21" spans="2:16" ht="9.75" customHeight="1" x14ac:dyDescent="0.2">
      <c r="B21" s="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25"/>
    </row>
    <row r="22" spans="2:16" ht="19.5" customHeight="1" x14ac:dyDescent="0.2">
      <c r="B22" s="24"/>
      <c r="C22" s="54" t="s">
        <v>35</v>
      </c>
      <c r="D22" s="51"/>
      <c r="E22" s="57" t="str">
        <f>VLOOKUP(C10,'Formato descripción HU'!B6:O10,12,0)</f>
        <v>El producto se guarda correctamente y no permite guardar si falta algún dato</v>
      </c>
      <c r="F22" s="58"/>
      <c r="G22" s="58"/>
      <c r="H22" s="51"/>
      <c r="I22" s="10"/>
      <c r="J22" s="54" t="s">
        <v>13</v>
      </c>
      <c r="K22" s="51"/>
      <c r="L22" s="57">
        <f>VLOOKUP(C10,'Formato descripción HU'!B6:O10,13,0)</f>
        <v>0</v>
      </c>
      <c r="M22" s="58"/>
      <c r="N22" s="58"/>
      <c r="O22" s="51"/>
      <c r="P22" s="25"/>
    </row>
    <row r="23" spans="2:16" ht="19.5" customHeight="1" x14ac:dyDescent="0.2">
      <c r="B23" s="24"/>
      <c r="C23" s="55"/>
      <c r="D23" s="56"/>
      <c r="E23" s="55"/>
      <c r="F23" s="46"/>
      <c r="G23" s="46"/>
      <c r="H23" s="56"/>
      <c r="I23" s="10"/>
      <c r="J23" s="55"/>
      <c r="K23" s="56"/>
      <c r="L23" s="55"/>
      <c r="M23" s="46"/>
      <c r="N23" s="46"/>
      <c r="O23" s="56"/>
      <c r="P23" s="25"/>
    </row>
    <row r="24" spans="2:16" ht="19.5" customHeight="1" x14ac:dyDescent="0.2">
      <c r="B24" s="24"/>
      <c r="C24" s="52"/>
      <c r="D24" s="53"/>
      <c r="E24" s="52"/>
      <c r="F24" s="59"/>
      <c r="G24" s="59"/>
      <c r="H24" s="53"/>
      <c r="I24" s="10"/>
      <c r="J24" s="52"/>
      <c r="K24" s="53"/>
      <c r="L24" s="52"/>
      <c r="M24" s="59"/>
      <c r="N24" s="59"/>
      <c r="O24" s="53"/>
      <c r="P24" s="25"/>
    </row>
    <row r="25" spans="2:16" ht="9.75" customHeight="1" x14ac:dyDescent="0.2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Gael Gonzalez</cp:lastModifiedBy>
  <cp:revision/>
  <dcterms:created xsi:type="dcterms:W3CDTF">2019-10-21T15:37:14Z</dcterms:created>
  <dcterms:modified xsi:type="dcterms:W3CDTF">2025-05-30T04:38:56Z</dcterms:modified>
</cp:coreProperties>
</file>