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erenault-my.sharepoint.com/personal/nicolas_poncet_renault_com/Documents/Documents/Personnel/images/UFR_ASSO/"/>
    </mc:Choice>
  </mc:AlternateContent>
  <xr:revisionPtr revIDLastSave="977" documentId="8_{EA19B9EF-264A-49BC-921C-6F169AAC6F2B}" xr6:coauthVersionLast="47" xr6:coauthVersionMax="47" xr10:uidLastSave="{EBC26D64-A175-47E4-A571-CAC1CF274F71}"/>
  <bookViews>
    <workbookView xWindow="-108" yWindow="-108" windowWidth="23256" windowHeight="12576" activeTab="2" xr2:uid="{B11CDC25-3231-42C0-812E-465372E5B6AC}"/>
  </bookViews>
  <sheets>
    <sheet name="Users" sheetId="1" r:id="rId1"/>
    <sheet name="Assos" sheetId="2" r:id="rId2"/>
    <sheet name="Users-Assos" sheetId="4" r:id="rId3"/>
    <sheet name="Events" sheetId="3" r:id="rId4"/>
    <sheet name="Users-Even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4" l="1" a="1"/>
  <c r="R4" i="4" s="1"/>
  <c r="S4" i="4" a="1"/>
  <c r="S4" i="4" s="1"/>
  <c r="T4" i="4" a="1"/>
  <c r="T4" i="4" s="1"/>
  <c r="U4" i="4" a="1"/>
  <c r="U4" i="4"/>
  <c r="V4" i="4" a="1"/>
  <c r="V4" i="4" s="1"/>
  <c r="W4" i="4" a="1"/>
  <c r="W4" i="4" s="1"/>
  <c r="X4" i="4" a="1"/>
  <c r="X4" i="4" s="1"/>
  <c r="Y4" i="4" a="1"/>
  <c r="Y4" i="4" s="1"/>
  <c r="Z4" i="4" a="1"/>
  <c r="Z4" i="4" s="1"/>
  <c r="R5" i="4" a="1"/>
  <c r="R5" i="4" s="1"/>
  <c r="S5" i="4" a="1"/>
  <c r="S5" i="4" s="1"/>
  <c r="T5" i="4" a="1"/>
  <c r="T5" i="4" s="1"/>
  <c r="U5" i="4" a="1"/>
  <c r="U5" i="4" s="1"/>
  <c r="V5" i="4" a="1"/>
  <c r="V5" i="4" s="1"/>
  <c r="W5" i="4" a="1"/>
  <c r="W5" i="4" s="1"/>
  <c r="X5" i="4" a="1"/>
  <c r="X5" i="4"/>
  <c r="Y5" i="4" a="1"/>
  <c r="Y5" i="4" s="1"/>
  <c r="Z5" i="4" a="1"/>
  <c r="Z5" i="4" s="1"/>
  <c r="R6" i="4" a="1"/>
  <c r="R6" i="4" s="1"/>
  <c r="S6" i="4" a="1"/>
  <c r="S6" i="4" s="1"/>
  <c r="T6" i="4" a="1"/>
  <c r="T6" i="4" s="1"/>
  <c r="U6" i="4" a="1"/>
  <c r="U6" i="4" s="1"/>
  <c r="V6" i="4" a="1"/>
  <c r="V6" i="4" s="1"/>
  <c r="W6" i="4" a="1"/>
  <c r="W6" i="4" s="1"/>
  <c r="X6" i="4" a="1"/>
  <c r="X6" i="4" s="1"/>
  <c r="Y6" i="4" a="1"/>
  <c r="Y6" i="4" s="1"/>
  <c r="Z6" i="4" a="1"/>
  <c r="Z6" i="4" s="1"/>
  <c r="R7" i="4" a="1"/>
  <c r="R7" i="4" s="1"/>
  <c r="S7" i="4" a="1"/>
  <c r="S7" i="4" s="1"/>
  <c r="T7" i="4" a="1"/>
  <c r="T7" i="4" s="1"/>
  <c r="U7" i="4" a="1"/>
  <c r="U7" i="4" s="1"/>
  <c r="V7" i="4" a="1"/>
  <c r="V7" i="4" s="1"/>
  <c r="W7" i="4" a="1"/>
  <c r="W7" i="4" s="1"/>
  <c r="X7" i="4" a="1"/>
  <c r="X7" i="4" s="1"/>
  <c r="Y7" i="4" a="1"/>
  <c r="Y7" i="4" s="1"/>
  <c r="Z7" i="4" a="1"/>
  <c r="Z7" i="4"/>
  <c r="R8" i="4" a="1"/>
  <c r="R8" i="4" s="1"/>
  <c r="S8" i="4" a="1"/>
  <c r="S8" i="4" s="1"/>
  <c r="T8" i="4" a="1"/>
  <c r="T8" i="4" s="1"/>
  <c r="U8" i="4" a="1"/>
  <c r="U8" i="4"/>
  <c r="V8" i="4" a="1"/>
  <c r="V8" i="4" s="1"/>
  <c r="W8" i="4" a="1"/>
  <c r="W8" i="4" s="1"/>
  <c r="X8" i="4" a="1"/>
  <c r="X8" i="4" s="1"/>
  <c r="Y8" i="4" a="1"/>
  <c r="Y8" i="4"/>
  <c r="Z8" i="4" a="1"/>
  <c r="Z8" i="4" s="1"/>
  <c r="R9" i="4" a="1"/>
  <c r="R9" i="4" s="1"/>
  <c r="S9" i="4" a="1"/>
  <c r="S9" i="4" s="1"/>
  <c r="T9" i="4" a="1"/>
  <c r="T9" i="4"/>
  <c r="U9" i="4" a="1"/>
  <c r="U9" i="4" s="1"/>
  <c r="V9" i="4" a="1"/>
  <c r="V9" i="4" s="1"/>
  <c r="W9" i="4" a="1"/>
  <c r="W9" i="4" s="1"/>
  <c r="X9" i="4" a="1"/>
  <c r="X9" i="4" s="1"/>
  <c r="Y9" i="4" a="1"/>
  <c r="Y9" i="4" s="1"/>
  <c r="Z9" i="4" a="1"/>
  <c r="Z9" i="4" s="1"/>
  <c r="R10" i="4" a="1"/>
  <c r="R10" i="4" s="1"/>
  <c r="S10" i="4" a="1"/>
  <c r="S10" i="4" s="1"/>
  <c r="T10" i="4" a="1"/>
  <c r="T10" i="4" s="1"/>
  <c r="U10" i="4" a="1"/>
  <c r="U10" i="4" s="1"/>
  <c r="V10" i="4" a="1"/>
  <c r="V10" i="4" s="1"/>
  <c r="W10" i="4" a="1"/>
  <c r="W10" i="4" s="1"/>
  <c r="X10" i="4" a="1"/>
  <c r="X10" i="4" s="1"/>
  <c r="Y10" i="4" a="1"/>
  <c r="Y10" i="4" s="1"/>
  <c r="Z10" i="4" a="1"/>
  <c r="Z10" i="4" s="1"/>
  <c r="R11" i="4" a="1"/>
  <c r="R11" i="4" s="1"/>
  <c r="S11" i="4" a="1"/>
  <c r="S11" i="4" s="1"/>
  <c r="T11" i="4" a="1"/>
  <c r="T11" i="4" s="1"/>
  <c r="U11" i="4" a="1"/>
  <c r="U11" i="4" s="1"/>
  <c r="V11" i="4" a="1"/>
  <c r="V11" i="4"/>
  <c r="W11" i="4" a="1"/>
  <c r="W11" i="4" s="1"/>
  <c r="X11" i="4" a="1"/>
  <c r="X11" i="4" s="1"/>
  <c r="Y11" i="4" a="1"/>
  <c r="Y11" i="4" s="1"/>
  <c r="Z11" i="4" a="1"/>
  <c r="Z11" i="4"/>
  <c r="R12" i="4" a="1"/>
  <c r="R12" i="4" s="1"/>
  <c r="S12" i="4" a="1"/>
  <c r="S12" i="4" s="1"/>
  <c r="T12" i="4" a="1"/>
  <c r="T12" i="4" s="1"/>
  <c r="U12" i="4" a="1"/>
  <c r="U12" i="4"/>
  <c r="V12" i="4" a="1"/>
  <c r="V12" i="4" s="1"/>
  <c r="W12" i="4" a="1"/>
  <c r="W12" i="4" s="1"/>
  <c r="X12" i="4" a="1"/>
  <c r="X12" i="4" s="1"/>
  <c r="Y12" i="4" a="1"/>
  <c r="Y12" i="4"/>
  <c r="Z12" i="4" a="1"/>
  <c r="Z12" i="4" s="1"/>
  <c r="R13" i="4" a="1"/>
  <c r="R13" i="4" s="1"/>
  <c r="S13" i="4" a="1"/>
  <c r="S13" i="4" s="1"/>
  <c r="T13" i="4" a="1"/>
  <c r="T13" i="4" s="1"/>
  <c r="U13" i="4" a="1"/>
  <c r="U13" i="4" s="1"/>
  <c r="V13" i="4" a="1"/>
  <c r="V13" i="4" s="1"/>
  <c r="W13" i="4" a="1"/>
  <c r="W13" i="4" s="1"/>
  <c r="X13" i="4" a="1"/>
  <c r="X13" i="4" s="1"/>
  <c r="Y13" i="4" a="1"/>
  <c r="Y13" i="4" s="1"/>
  <c r="Z13" i="4" a="1"/>
  <c r="Z13" i="4" s="1"/>
  <c r="R14" i="4" a="1"/>
  <c r="R14" i="4" s="1"/>
  <c r="S14" i="4" a="1"/>
  <c r="S14" i="4" s="1"/>
  <c r="T14" i="4" a="1"/>
  <c r="T14" i="4" s="1"/>
  <c r="U14" i="4" a="1"/>
  <c r="U14" i="4" s="1"/>
  <c r="V14" i="4" a="1"/>
  <c r="V14" i="4" s="1"/>
  <c r="W14" i="4" a="1"/>
  <c r="W14" i="4" s="1"/>
  <c r="X14" i="4" a="1"/>
  <c r="X14" i="4" s="1"/>
  <c r="Y14" i="4" a="1"/>
  <c r="Y14" i="4" s="1"/>
  <c r="Z14" i="4" a="1"/>
  <c r="Z14" i="4" s="1"/>
  <c r="R15" i="4" a="1"/>
  <c r="R15" i="4" s="1"/>
  <c r="S15" i="4" a="1"/>
  <c r="S15" i="4" s="1"/>
  <c r="T15" i="4" a="1"/>
  <c r="T15" i="4" s="1"/>
  <c r="U15" i="4" a="1"/>
  <c r="U15" i="4" s="1"/>
  <c r="V15" i="4" a="1"/>
  <c r="V15" i="4"/>
  <c r="W15" i="4" a="1"/>
  <c r="W15" i="4" s="1"/>
  <c r="X15" i="4" a="1"/>
  <c r="X15" i="4" s="1"/>
  <c r="Y15" i="4" a="1"/>
  <c r="Y15" i="4" s="1"/>
  <c r="Z15" i="4" a="1"/>
  <c r="Z15" i="4"/>
  <c r="R16" i="4" a="1"/>
  <c r="R16" i="4" s="1"/>
  <c r="S16" i="4" a="1"/>
  <c r="S16" i="4" s="1"/>
  <c r="T16" i="4" a="1"/>
  <c r="T16" i="4" s="1"/>
  <c r="U16" i="4" a="1"/>
  <c r="U16" i="4"/>
  <c r="V16" i="4" a="1"/>
  <c r="V16" i="4" s="1"/>
  <c r="W16" i="4" a="1"/>
  <c r="W16" i="4" s="1"/>
  <c r="X16" i="4" a="1"/>
  <c r="X16" i="4" s="1"/>
  <c r="Y16" i="4" a="1"/>
  <c r="Y16" i="4"/>
  <c r="Z16" i="4" a="1"/>
  <c r="Z16" i="4" s="1"/>
  <c r="R17" i="4" a="1"/>
  <c r="R17" i="4" s="1"/>
  <c r="S17" i="4" a="1"/>
  <c r="S17" i="4" s="1"/>
  <c r="T17" i="4" a="1"/>
  <c r="T17" i="4" s="1"/>
  <c r="U17" i="4" a="1"/>
  <c r="U17" i="4" s="1"/>
  <c r="V17" i="4" a="1"/>
  <c r="V17" i="4" s="1"/>
  <c r="W17" i="4" a="1"/>
  <c r="W17" i="4" s="1"/>
  <c r="X17" i="4" a="1"/>
  <c r="X17" i="4" s="1"/>
  <c r="Y17" i="4" a="1"/>
  <c r="Y17" i="4" s="1"/>
  <c r="Z17" i="4" a="1"/>
  <c r="Z17" i="4" s="1"/>
  <c r="R18" i="4" a="1"/>
  <c r="R18" i="4" s="1"/>
  <c r="S18" i="4" a="1"/>
  <c r="S18" i="4" s="1"/>
  <c r="T18" i="4" a="1"/>
  <c r="T18" i="4" s="1"/>
  <c r="U18" i="4" a="1"/>
  <c r="U18" i="4" s="1"/>
  <c r="V18" i="4" a="1"/>
  <c r="V18" i="4" s="1"/>
  <c r="W18" i="4" a="1"/>
  <c r="W18" i="4" s="1"/>
  <c r="X18" i="4" a="1"/>
  <c r="X18" i="4" s="1"/>
  <c r="Y18" i="4" a="1"/>
  <c r="Y18" i="4" s="1"/>
  <c r="Z18" i="4" a="1"/>
  <c r="Z18" i="4" s="1"/>
  <c r="R19" i="4" a="1"/>
  <c r="R19" i="4" s="1"/>
  <c r="S19" i="4" a="1"/>
  <c r="S19" i="4" s="1"/>
  <c r="T19" i="4" a="1"/>
  <c r="T19" i="4" s="1"/>
  <c r="U19" i="4" a="1"/>
  <c r="U19" i="4" s="1"/>
  <c r="V19" i="4" a="1"/>
  <c r="V19" i="4"/>
  <c r="W19" i="4" a="1"/>
  <c r="W19" i="4" s="1"/>
  <c r="X19" i="4" a="1"/>
  <c r="X19" i="4" s="1"/>
  <c r="Y19" i="4" a="1"/>
  <c r="Y19" i="4" s="1"/>
  <c r="Z19" i="4" a="1"/>
  <c r="Z19" i="4"/>
  <c r="R20" i="4" a="1"/>
  <c r="R20" i="4" s="1"/>
  <c r="S20" i="4" a="1"/>
  <c r="S20" i="4" s="1"/>
  <c r="T20" i="4" a="1"/>
  <c r="T20" i="4" s="1"/>
  <c r="U20" i="4" a="1"/>
  <c r="U20" i="4"/>
  <c r="V20" i="4" a="1"/>
  <c r="V20" i="4" s="1"/>
  <c r="W20" i="4" a="1"/>
  <c r="W20" i="4" s="1"/>
  <c r="X20" i="4" a="1"/>
  <c r="X20" i="4" s="1"/>
  <c r="Y20" i="4" a="1"/>
  <c r="Y20" i="4" s="1"/>
  <c r="Z20" i="4" a="1"/>
  <c r="Z20" i="4" s="1"/>
  <c r="R21" i="4" a="1"/>
  <c r="R21" i="4" s="1"/>
  <c r="S21" i="4" a="1"/>
  <c r="S21" i="4" s="1"/>
  <c r="T21" i="4" a="1"/>
  <c r="T21" i="4" s="1"/>
  <c r="U21" i="4" a="1"/>
  <c r="U21" i="4" s="1"/>
  <c r="V21" i="4" a="1"/>
  <c r="V21" i="4" s="1"/>
  <c r="W21" i="4" a="1"/>
  <c r="W21" i="4" s="1"/>
  <c r="X21" i="4" a="1"/>
  <c r="X21" i="4" s="1"/>
  <c r="Y21" i="4" a="1"/>
  <c r="Y21" i="4" s="1"/>
  <c r="Z21" i="4" a="1"/>
  <c r="Z21" i="4" s="1"/>
  <c r="R22" i="4" a="1"/>
  <c r="R22" i="4" s="1"/>
  <c r="S22" i="4" a="1"/>
  <c r="S22" i="4" s="1"/>
  <c r="T22" i="4" a="1"/>
  <c r="T22" i="4" s="1"/>
  <c r="U22" i="4" a="1"/>
  <c r="U22" i="4" s="1"/>
  <c r="V22" i="4" a="1"/>
  <c r="V22" i="4" s="1"/>
  <c r="W22" i="4" a="1"/>
  <c r="W22" i="4"/>
  <c r="X22" i="4" a="1"/>
  <c r="X22" i="4" s="1"/>
  <c r="Y22" i="4" a="1"/>
  <c r="Y22" i="4" s="1"/>
  <c r="Z22" i="4" a="1"/>
  <c r="Z22" i="4" s="1"/>
  <c r="R23" i="4" a="1"/>
  <c r="R23" i="4"/>
  <c r="S23" i="4" a="1"/>
  <c r="S23" i="4" s="1"/>
  <c r="T23" i="4" a="1"/>
  <c r="T23" i="4" s="1"/>
  <c r="U23" i="4" a="1"/>
  <c r="U23" i="4" s="1"/>
  <c r="V23" i="4" a="1"/>
  <c r="V23" i="4"/>
  <c r="W23" i="4" a="1"/>
  <c r="W23" i="4" s="1"/>
  <c r="X23" i="4" a="1"/>
  <c r="X23" i="4" s="1"/>
  <c r="Y23" i="4" a="1"/>
  <c r="Y23" i="4" s="1"/>
  <c r="Z23" i="4" a="1"/>
  <c r="Z23" i="4"/>
  <c r="R24" i="4" a="1"/>
  <c r="R24" i="4" s="1"/>
  <c r="S24" i="4" a="1"/>
  <c r="S24" i="4" s="1"/>
  <c r="T24" i="4" a="1"/>
  <c r="T24" i="4" s="1"/>
  <c r="U24" i="4" a="1"/>
  <c r="U24" i="4" s="1"/>
  <c r="V24" i="4" a="1"/>
  <c r="V24" i="4" s="1"/>
  <c r="W24" i="4" a="1"/>
  <c r="W24" i="4" s="1"/>
  <c r="X24" i="4" a="1"/>
  <c r="X24" i="4" s="1"/>
  <c r="Y24" i="4" a="1"/>
  <c r="Y24" i="4" s="1"/>
  <c r="Z24" i="4" a="1"/>
  <c r="Z24" i="4" s="1"/>
  <c r="R25" i="4" a="1"/>
  <c r="R25" i="4" s="1"/>
  <c r="S25" i="4" a="1"/>
  <c r="S25" i="4" s="1"/>
  <c r="T25" i="4" a="1"/>
  <c r="T25" i="4" s="1"/>
  <c r="U25" i="4" a="1"/>
  <c r="U25" i="4" s="1"/>
  <c r="V25" i="4" a="1"/>
  <c r="V25" i="4" s="1"/>
  <c r="W25" i="4" a="1"/>
  <c r="W25" i="4"/>
  <c r="X25" i="4" a="1"/>
  <c r="X25" i="4" s="1"/>
  <c r="Y25" i="4" a="1"/>
  <c r="Y25" i="4" s="1"/>
  <c r="Z25" i="4" a="1"/>
  <c r="Z25" i="4" s="1"/>
  <c r="R26" i="4" a="1"/>
  <c r="R26" i="4" s="1"/>
  <c r="S26" i="4" a="1"/>
  <c r="S26" i="4"/>
  <c r="T26" i="4" a="1"/>
  <c r="T26" i="4" s="1"/>
  <c r="U26" i="4" a="1"/>
  <c r="U26" i="4" s="1"/>
  <c r="V26" i="4" a="1"/>
  <c r="V26" i="4" s="1"/>
  <c r="W26" i="4" a="1"/>
  <c r="W26" i="4" s="1"/>
  <c r="X26" i="4" a="1"/>
  <c r="X26" i="4" s="1"/>
  <c r="Y26" i="4" a="1"/>
  <c r="Y26" i="4" s="1"/>
  <c r="Z26" i="4" a="1"/>
  <c r="Z26" i="4" s="1"/>
  <c r="R27" i="4" a="1"/>
  <c r="R27" i="4" s="1"/>
  <c r="S27" i="4" a="1"/>
  <c r="S27" i="4" s="1"/>
  <c r="T27" i="4" a="1"/>
  <c r="T27" i="4" s="1"/>
  <c r="U27" i="4" a="1"/>
  <c r="U27" i="4"/>
  <c r="V27" i="4" a="1"/>
  <c r="V27" i="4" s="1"/>
  <c r="W27" i="4" a="1"/>
  <c r="W27" i="4" s="1"/>
  <c r="X27" i="4" a="1"/>
  <c r="X27" i="4" s="1"/>
  <c r="Y27" i="4" a="1"/>
  <c r="Y27" i="4"/>
  <c r="Z27" i="4" a="1"/>
  <c r="Z27" i="4"/>
  <c r="R28" i="4" a="1"/>
  <c r="R28" i="4" s="1"/>
  <c r="S28" i="4" a="1"/>
  <c r="S28" i="4" s="1"/>
  <c r="T28" i="4" a="1"/>
  <c r="T28" i="4" s="1"/>
  <c r="U28" i="4" a="1"/>
  <c r="U28" i="4"/>
  <c r="V28" i="4" a="1"/>
  <c r="V28" i="4" s="1"/>
  <c r="W28" i="4" a="1"/>
  <c r="W28" i="4" s="1"/>
  <c r="X28" i="4" a="1"/>
  <c r="X28" i="4" s="1"/>
  <c r="Y28" i="4" a="1"/>
  <c r="Y28" i="4" s="1"/>
  <c r="Z28" i="4" a="1"/>
  <c r="Z28" i="4" s="1"/>
  <c r="R29" i="4" a="1"/>
  <c r="R29" i="4" s="1"/>
  <c r="S29" i="4" a="1"/>
  <c r="S29" i="4"/>
  <c r="T29" i="4" a="1"/>
  <c r="T29" i="4" s="1"/>
  <c r="U29" i="4" a="1"/>
  <c r="U29" i="4" s="1"/>
  <c r="V29" i="4" a="1"/>
  <c r="V29" i="4" s="1"/>
  <c r="W29" i="4" a="1"/>
  <c r="W29" i="4" s="1"/>
  <c r="X29" i="4" a="1"/>
  <c r="X29" i="4"/>
  <c r="Y29" i="4" a="1"/>
  <c r="Y29" i="4" s="1"/>
  <c r="Z29" i="4" a="1"/>
  <c r="Z29" i="4" s="1"/>
  <c r="R30" i="4" a="1"/>
  <c r="R30" i="4" s="1"/>
  <c r="S30" i="4" a="1"/>
  <c r="S30" i="4" s="1"/>
  <c r="T30" i="4" a="1"/>
  <c r="T30" i="4" s="1"/>
  <c r="U30" i="4" a="1"/>
  <c r="U30" i="4" s="1"/>
  <c r="V30" i="4" a="1"/>
  <c r="V30" i="4" s="1"/>
  <c r="W30" i="4" a="1"/>
  <c r="W30" i="4" s="1"/>
  <c r="X30" i="4" a="1"/>
  <c r="X30" i="4" s="1"/>
  <c r="Y30" i="4" a="1"/>
  <c r="Y30" i="4" s="1"/>
  <c r="Z30" i="4" a="1"/>
  <c r="Z30" i="4" s="1"/>
  <c r="R31" i="4" a="1"/>
  <c r="R31" i="4" s="1"/>
  <c r="S31" i="4" a="1"/>
  <c r="S31" i="4" s="1"/>
  <c r="T31" i="4" a="1"/>
  <c r="T31" i="4" s="1"/>
  <c r="U31" i="4" a="1"/>
  <c r="U31" i="4"/>
  <c r="V31" i="4" a="1"/>
  <c r="V31" i="4" s="1"/>
  <c r="W31" i="4" a="1"/>
  <c r="W31" i="4" s="1"/>
  <c r="X31" i="4" a="1"/>
  <c r="X31" i="4" s="1"/>
  <c r="Y31" i="4" a="1"/>
  <c r="Y31" i="4" s="1"/>
  <c r="Z31" i="4" a="1"/>
  <c r="Z31" i="4" s="1"/>
  <c r="R32" i="4" a="1"/>
  <c r="R32" i="4" s="1"/>
  <c r="S32" i="4" a="1"/>
  <c r="S32" i="4" s="1"/>
  <c r="T32" i="4" a="1"/>
  <c r="T32" i="4" s="1"/>
  <c r="U32" i="4" a="1"/>
  <c r="U32" i="4" s="1"/>
  <c r="V32" i="4" a="1"/>
  <c r="V32" i="4" s="1"/>
  <c r="W32" i="4" a="1"/>
  <c r="W32" i="4" s="1"/>
  <c r="X32" i="4" a="1"/>
  <c r="X32" i="4" s="1"/>
  <c r="Y32" i="4" a="1"/>
  <c r="Y32" i="4" s="1"/>
  <c r="Z32" i="4" a="1"/>
  <c r="Z32" i="4" s="1"/>
  <c r="R33" i="4" a="1"/>
  <c r="R33" i="4" s="1"/>
  <c r="S33" i="4" a="1"/>
  <c r="S33" i="4" s="1"/>
  <c r="T33" i="4" a="1"/>
  <c r="T33" i="4" s="1"/>
  <c r="U33" i="4" a="1"/>
  <c r="U33" i="4" s="1"/>
  <c r="V33" i="4" a="1"/>
  <c r="V33" i="4" s="1"/>
  <c r="W33" i="4" a="1"/>
  <c r="W33" i="4" s="1"/>
  <c r="X33" i="4" a="1"/>
  <c r="X33" i="4"/>
  <c r="Y33" i="4" a="1"/>
  <c r="Y33" i="4" s="1"/>
  <c r="Z33" i="4" a="1"/>
  <c r="Z33" i="4" s="1"/>
  <c r="R34" i="4" a="1"/>
  <c r="R34" i="4" s="1"/>
  <c r="S34" i="4" a="1"/>
  <c r="S34" i="4" s="1"/>
  <c r="T34" i="4" a="1"/>
  <c r="T34" i="4" s="1"/>
  <c r="U34" i="4" a="1"/>
  <c r="U34" i="4" s="1"/>
  <c r="V34" i="4" a="1"/>
  <c r="V34" i="4"/>
  <c r="W34" i="4" a="1"/>
  <c r="W34" i="4" s="1"/>
  <c r="X34" i="4" a="1"/>
  <c r="X34" i="4" s="1"/>
  <c r="Y34" i="4" a="1"/>
  <c r="Y34" i="4" s="1"/>
  <c r="Z34" i="4" a="1"/>
  <c r="Z34" i="4"/>
  <c r="R35" i="4" a="1"/>
  <c r="R35" i="4" s="1"/>
  <c r="S35" i="4" a="1"/>
  <c r="S35" i="4" s="1"/>
  <c r="T35" i="4" a="1"/>
  <c r="T35" i="4" s="1"/>
  <c r="U35" i="4" a="1"/>
  <c r="U35" i="4" s="1"/>
  <c r="V35" i="4" a="1"/>
  <c r="V35" i="4"/>
  <c r="W35" i="4" a="1"/>
  <c r="W35" i="4" s="1"/>
  <c r="X35" i="4" a="1"/>
  <c r="X35" i="4" s="1"/>
  <c r="Y35" i="4" a="1"/>
  <c r="Y35" i="4"/>
  <c r="Z35" i="4" a="1"/>
  <c r="Z35" i="4" s="1"/>
  <c r="R36" i="4" a="1"/>
  <c r="R36" i="4" s="1"/>
  <c r="S36" i="4" a="1"/>
  <c r="S36" i="4" s="1"/>
  <c r="T36" i="4" a="1"/>
  <c r="T36" i="4"/>
  <c r="U36" i="4" a="1"/>
  <c r="U36" i="4" s="1"/>
  <c r="V36" i="4" a="1"/>
  <c r="V36" i="4" s="1"/>
  <c r="W36" i="4" a="1"/>
  <c r="W36" i="4" s="1"/>
  <c r="X36" i="4" a="1"/>
  <c r="X36" i="4" s="1"/>
  <c r="Y36" i="4" a="1"/>
  <c r="Y36" i="4"/>
  <c r="Z36" i="4" a="1"/>
  <c r="Z36" i="4" s="1"/>
  <c r="R37" i="4" a="1"/>
  <c r="R37" i="4" s="1"/>
  <c r="S37" i="4" a="1"/>
  <c r="S37" i="4" s="1"/>
  <c r="T37" i="4" a="1"/>
  <c r="T37" i="4"/>
  <c r="U37" i="4" a="1"/>
  <c r="U37" i="4" s="1"/>
  <c r="V37" i="4" a="1"/>
  <c r="V37" i="4" s="1"/>
  <c r="W37" i="4" a="1"/>
  <c r="W37" i="4"/>
  <c r="X37" i="4" a="1"/>
  <c r="X37" i="4" s="1"/>
  <c r="Y37" i="4" a="1"/>
  <c r="Y37" i="4" s="1"/>
  <c r="Z37" i="4" a="1"/>
  <c r="Z37" i="4" s="1"/>
  <c r="R38" i="4" a="1"/>
  <c r="R38" i="4" s="1"/>
  <c r="S38" i="4" a="1"/>
  <c r="S38" i="4" s="1"/>
  <c r="T38" i="4" a="1"/>
  <c r="T38" i="4" s="1"/>
  <c r="U38" i="4" a="1"/>
  <c r="U38" i="4" s="1"/>
  <c r="V38" i="4" a="1"/>
  <c r="V38" i="4" s="1"/>
  <c r="W38" i="4" a="1"/>
  <c r="W38" i="4" s="1"/>
  <c r="X38" i="4" a="1"/>
  <c r="X38" i="4" s="1"/>
  <c r="Y38" i="4" a="1"/>
  <c r="Y38" i="4" s="1"/>
  <c r="Z38" i="4" a="1"/>
  <c r="Z38" i="4" s="1"/>
  <c r="R39" i="4" a="1"/>
  <c r="R39" i="4"/>
  <c r="S39" i="4" a="1"/>
  <c r="S39" i="4" s="1"/>
  <c r="T39" i="4" a="1"/>
  <c r="T39" i="4" s="1"/>
  <c r="U39" i="4" a="1"/>
  <c r="U39" i="4"/>
  <c r="V39" i="4" a="1"/>
  <c r="V39" i="4" s="1"/>
  <c r="W39" i="4" a="1"/>
  <c r="W39" i="4" s="1"/>
  <c r="X39" i="4" a="1"/>
  <c r="X39" i="4" s="1"/>
  <c r="Y39" i="4" a="1"/>
  <c r="Y39" i="4" s="1"/>
  <c r="Z39" i="4" a="1"/>
  <c r="Z39" i="4" s="1"/>
  <c r="R40" i="4" a="1"/>
  <c r="R40" i="4" s="1"/>
  <c r="S40" i="4" a="1"/>
  <c r="S40" i="4" s="1"/>
  <c r="T40" i="4" a="1"/>
  <c r="T40" i="4" s="1"/>
  <c r="U40" i="4" a="1"/>
  <c r="U40" i="4" s="1"/>
  <c r="V40" i="4" a="1"/>
  <c r="V40" i="4" s="1"/>
  <c r="W40" i="4" a="1"/>
  <c r="W40" i="4" s="1"/>
  <c r="X40" i="4" a="1"/>
  <c r="X40" i="4"/>
  <c r="Y40" i="4" a="1"/>
  <c r="Y40" i="4"/>
  <c r="Z40" i="4" a="1"/>
  <c r="Z40" i="4"/>
  <c r="R41" i="4" a="1"/>
  <c r="R41" i="4" s="1"/>
  <c r="S41" i="4" a="1"/>
  <c r="S41" i="4"/>
  <c r="T41" i="4" a="1"/>
  <c r="T41" i="4" s="1"/>
  <c r="U41" i="4" a="1"/>
  <c r="U41" i="4" s="1"/>
  <c r="V41" i="4" a="1"/>
  <c r="V41" i="4" s="1"/>
  <c r="W41" i="4" a="1"/>
  <c r="W41" i="4" s="1"/>
  <c r="X41" i="4" a="1"/>
  <c r="X41" i="4"/>
  <c r="Y41" i="4" a="1"/>
  <c r="Y41" i="4" s="1"/>
  <c r="Z41" i="4" a="1"/>
  <c r="Z41" i="4" s="1"/>
  <c r="R42" i="4" a="1"/>
  <c r="R42" i="4" s="1"/>
  <c r="S42" i="4" a="1"/>
  <c r="S42" i="4"/>
  <c r="T42" i="4" a="1"/>
  <c r="T42" i="4"/>
  <c r="U42" i="4" a="1"/>
  <c r="U42" i="4"/>
  <c r="V42" i="4" a="1"/>
  <c r="V42" i="4" s="1"/>
  <c r="W42" i="4" a="1"/>
  <c r="W42" i="4" s="1"/>
  <c r="X42" i="4" a="1"/>
  <c r="X42" i="4"/>
  <c r="Y42" i="4" a="1"/>
  <c r="Y42" i="4" s="1"/>
  <c r="Z42" i="4" a="1"/>
  <c r="Z42" i="4" s="1"/>
  <c r="R43" i="4" a="1"/>
  <c r="R43" i="4"/>
  <c r="S43" i="4" a="1"/>
  <c r="S43" i="4"/>
  <c r="T43" i="4" a="1"/>
  <c r="T43" i="4"/>
  <c r="U43" i="4" a="1"/>
  <c r="U43" i="4" s="1"/>
  <c r="V43" i="4" a="1"/>
  <c r="V43" i="4" s="1"/>
  <c r="W43" i="4" a="1"/>
  <c r="W43" i="4" s="1"/>
  <c r="X43" i="4" a="1"/>
  <c r="X43" i="4"/>
  <c r="Y43" i="4" a="1"/>
  <c r="Y43" i="4" s="1"/>
  <c r="Z43" i="4" a="1"/>
  <c r="Z43" i="4"/>
  <c r="R44" i="4" a="1"/>
  <c r="R44" i="4"/>
  <c r="S44" i="4" a="1"/>
  <c r="S44" i="4"/>
  <c r="T44" i="4" a="1"/>
  <c r="T44" i="4" s="1"/>
  <c r="U44" i="4" a="1"/>
  <c r="U44" i="4" s="1"/>
  <c r="V44" i="4" a="1"/>
  <c r="V44" i="4" s="1"/>
  <c r="W44" i="4" a="1"/>
  <c r="W44" i="4" s="1"/>
  <c r="X44" i="4" a="1"/>
  <c r="X44" i="4" s="1"/>
  <c r="Y44" i="4" a="1"/>
  <c r="Y44" i="4"/>
  <c r="Z44" i="4" a="1"/>
  <c r="Z44" i="4"/>
  <c r="R45" i="4" a="1"/>
  <c r="R45" i="4"/>
  <c r="S45" i="4" a="1"/>
  <c r="S45" i="4" s="1"/>
  <c r="T45" i="4" a="1"/>
  <c r="T45" i="4"/>
  <c r="U45" i="4" a="1"/>
  <c r="U45" i="4" s="1"/>
  <c r="V45" i="4" a="1"/>
  <c r="V45" i="4" s="1"/>
  <c r="W45" i="4" a="1"/>
  <c r="W45" i="4" s="1"/>
  <c r="X45" i="4" a="1"/>
  <c r="X45" i="4"/>
  <c r="Y45" i="4" a="1"/>
  <c r="Y45" i="4"/>
  <c r="Z45" i="4" a="1"/>
  <c r="Z45" i="4"/>
  <c r="R46" i="4" a="1"/>
  <c r="R46" i="4" s="1"/>
  <c r="S46" i="4" a="1"/>
  <c r="S46" i="4" s="1"/>
  <c r="T46" i="4" a="1"/>
  <c r="T46" i="4"/>
  <c r="U46" i="4" a="1"/>
  <c r="U46" i="4" s="1"/>
  <c r="V46" i="4" a="1"/>
  <c r="V46" i="4" s="1"/>
  <c r="W46" i="4" a="1"/>
  <c r="W46" i="4"/>
  <c r="X46" i="4" a="1"/>
  <c r="X46" i="4"/>
  <c r="Y46" i="4" a="1"/>
  <c r="Y46" i="4"/>
  <c r="Z46" i="4" a="1"/>
  <c r="Z46" i="4" s="1"/>
  <c r="R47" i="4" a="1"/>
  <c r="R47" i="4" s="1"/>
  <c r="S47" i="4" a="1"/>
  <c r="S47" i="4" s="1"/>
  <c r="T47" i="4" a="1"/>
  <c r="T47" i="4"/>
  <c r="U47" i="4" a="1"/>
  <c r="U47" i="4" s="1"/>
  <c r="V47" i="4" a="1"/>
  <c r="V47" i="4"/>
  <c r="W47" i="4" a="1"/>
  <c r="W47" i="4"/>
  <c r="X47" i="4" a="1"/>
  <c r="X47" i="4"/>
  <c r="Y47" i="4" a="1"/>
  <c r="Y47" i="4" s="1"/>
  <c r="Z47" i="4" a="1"/>
  <c r="Z47" i="4" s="1"/>
  <c r="R48" i="4" a="1"/>
  <c r="R48" i="4" s="1"/>
  <c r="S48" i="4" a="1"/>
  <c r="S48" i="4" s="1"/>
  <c r="T48" i="4" a="1"/>
  <c r="T48" i="4" s="1"/>
  <c r="U48" i="4" a="1"/>
  <c r="U48" i="4"/>
  <c r="V48" i="4" a="1"/>
  <c r="V48" i="4"/>
  <c r="W48" i="4" a="1"/>
  <c r="W48" i="4"/>
  <c r="X48" i="4" a="1"/>
  <c r="X48" i="4" s="1"/>
  <c r="Y48" i="4" a="1"/>
  <c r="Y48" i="4"/>
  <c r="Z48" i="4" a="1"/>
  <c r="Z48" i="4" s="1"/>
  <c r="R49" i="4" a="1"/>
  <c r="R49" i="4" s="1"/>
  <c r="S49" i="4" a="1"/>
  <c r="S49" i="4" s="1"/>
  <c r="T49" i="4" a="1"/>
  <c r="T49" i="4"/>
  <c r="U49" i="4" a="1"/>
  <c r="U49" i="4"/>
  <c r="V49" i="4" a="1"/>
  <c r="V49" i="4"/>
  <c r="W49" i="4" a="1"/>
  <c r="W49" i="4" s="1"/>
  <c r="X49" i="4" a="1"/>
  <c r="X49" i="4" s="1"/>
  <c r="Y49" i="4" a="1"/>
  <c r="Y49" i="4"/>
  <c r="Z49" i="4" a="1"/>
  <c r="Z49" i="4" s="1"/>
  <c r="R50" i="4" a="1"/>
  <c r="R50" i="4" s="1"/>
  <c r="S50" i="4" a="1"/>
  <c r="S50" i="4"/>
  <c r="T50" i="4" a="1"/>
  <c r="T50" i="4"/>
  <c r="U50" i="4" a="1"/>
  <c r="U50" i="4"/>
  <c r="V50" i="4" a="1"/>
  <c r="V50" i="4" s="1"/>
  <c r="W50" i="4" a="1"/>
  <c r="W50" i="4" s="1"/>
  <c r="X50" i="4" a="1"/>
  <c r="X50" i="4" s="1"/>
  <c r="Y50" i="4" a="1"/>
  <c r="Y50" i="4"/>
  <c r="Z50" i="4" a="1"/>
  <c r="Z50" i="4" s="1"/>
  <c r="R51" i="4" a="1"/>
  <c r="R51" i="4"/>
  <c r="S51" i="4" a="1"/>
  <c r="S51" i="4"/>
  <c r="T51" i="4" a="1"/>
  <c r="T51" i="4"/>
  <c r="U51" i="4" a="1"/>
  <c r="U51" i="4" s="1"/>
  <c r="V51" i="4" a="1"/>
  <c r="V51" i="4" s="1"/>
  <c r="W51" i="4" a="1"/>
  <c r="W51" i="4" s="1"/>
  <c r="X51" i="4" a="1"/>
  <c r="X51" i="4" s="1"/>
  <c r="Y51" i="4" a="1"/>
  <c r="Y51" i="4" s="1"/>
  <c r="Z51" i="4" a="1"/>
  <c r="Z51" i="4"/>
  <c r="R52" i="4" a="1"/>
  <c r="R52" i="4"/>
  <c r="S52" i="4" a="1"/>
  <c r="S52" i="4"/>
  <c r="T52" i="4" a="1"/>
  <c r="T52" i="4" s="1"/>
  <c r="U52" i="4" a="1"/>
  <c r="U52" i="4"/>
  <c r="V52" i="4" a="1"/>
  <c r="V52" i="4" s="1"/>
  <c r="W52" i="4" a="1"/>
  <c r="W52" i="4"/>
  <c r="X52" i="4" a="1"/>
  <c r="X52" i="4" s="1"/>
  <c r="Y52" i="4" a="1"/>
  <c r="Y52" i="4"/>
  <c r="Z52" i="4" a="1"/>
  <c r="Z52" i="4"/>
  <c r="R53" i="4" a="1"/>
  <c r="R53" i="4"/>
  <c r="S53" i="4" a="1"/>
  <c r="S53" i="4" s="1"/>
  <c r="T53" i="4" a="1"/>
  <c r="T53" i="4" s="1"/>
  <c r="U53" i="4" a="1"/>
  <c r="U53" i="4"/>
  <c r="V53" i="4" a="1"/>
  <c r="V53" i="4" s="1"/>
  <c r="W53" i="4" a="1"/>
  <c r="W53" i="4" s="1"/>
  <c r="X53" i="4" a="1"/>
  <c r="X53" i="4"/>
  <c r="Y53" i="4" a="1"/>
  <c r="Y53" i="4"/>
  <c r="Z53" i="4" a="1"/>
  <c r="Z53" i="4"/>
  <c r="R54" i="4" a="1"/>
  <c r="R54" i="4" s="1"/>
  <c r="S54" i="4" a="1"/>
  <c r="S54" i="4"/>
  <c r="T54" i="4" a="1"/>
  <c r="T54" i="4" s="1"/>
  <c r="U54" i="4" a="1"/>
  <c r="U54" i="4"/>
  <c r="V54" i="4" a="1"/>
  <c r="V54" i="4" s="1"/>
  <c r="W54" i="4" a="1"/>
  <c r="W54" i="4"/>
  <c r="X54" i="4" a="1"/>
  <c r="X54" i="4"/>
  <c r="Y54" i="4" a="1"/>
  <c r="Y54" i="4"/>
  <c r="Z54" i="4" a="1"/>
  <c r="Z54" i="4" s="1"/>
  <c r="R55" i="4" a="1"/>
  <c r="R55" i="4" s="1"/>
  <c r="S55" i="4" a="1"/>
  <c r="S55" i="4" s="1"/>
  <c r="T55" i="4" a="1"/>
  <c r="T55" i="4" s="1"/>
  <c r="U55" i="4" a="1"/>
  <c r="U55" i="4" s="1"/>
  <c r="V55" i="4" a="1"/>
  <c r="V55" i="4"/>
  <c r="W55" i="4" a="1"/>
  <c r="W55" i="4"/>
  <c r="X55" i="4" a="1"/>
  <c r="X55" i="4" s="1"/>
  <c r="Y55" i="4" a="1"/>
  <c r="Y55" i="4" s="1"/>
  <c r="Z55" i="4" a="1"/>
  <c r="Z55" i="4"/>
  <c r="R56" i="4" a="1"/>
  <c r="R56" i="4" s="1"/>
  <c r="S56" i="4" a="1"/>
  <c r="S56" i="4" s="1"/>
  <c r="T56" i="4" a="1"/>
  <c r="T56" i="4" s="1"/>
  <c r="U56" i="4" a="1"/>
  <c r="U56" i="4"/>
  <c r="V56" i="4" a="1"/>
  <c r="V56" i="4"/>
  <c r="W56" i="4" a="1"/>
  <c r="W56" i="4"/>
  <c r="X56" i="4" a="1"/>
  <c r="X56" i="4" s="1"/>
  <c r="Y56" i="4" a="1"/>
  <c r="Y56" i="4" s="1"/>
  <c r="Z56" i="4" a="1"/>
  <c r="Z56" i="4"/>
  <c r="R57" i="4" a="1"/>
  <c r="R57" i="4" s="1"/>
  <c r="S57" i="4" a="1"/>
  <c r="S57" i="4" s="1"/>
  <c r="T57" i="4" a="1"/>
  <c r="T57" i="4" s="1"/>
  <c r="U57" i="4" a="1"/>
  <c r="U57" i="4"/>
  <c r="V57" i="4" a="1"/>
  <c r="V57" i="4"/>
  <c r="W57" i="4" a="1"/>
  <c r="W57" i="4" s="1"/>
  <c r="X57" i="4" a="1"/>
  <c r="X57" i="4"/>
  <c r="Y57" i="4" a="1"/>
  <c r="Y57" i="4" s="1"/>
  <c r="Z57" i="4" a="1"/>
  <c r="Z57" i="4"/>
  <c r="R58" i="4" a="1"/>
  <c r="R58" i="4" s="1"/>
  <c r="S58" i="4" a="1"/>
  <c r="S58" i="4"/>
  <c r="T58" i="4" a="1"/>
  <c r="T58" i="4"/>
  <c r="U58" i="4" a="1"/>
  <c r="U58" i="4"/>
  <c r="V58" i="4" a="1"/>
  <c r="V58" i="4" s="1"/>
  <c r="W58" i="4" a="1"/>
  <c r="W58" i="4" s="1"/>
  <c r="X58" i="4" a="1"/>
  <c r="X58" i="4"/>
  <c r="Y58" i="4" a="1"/>
  <c r="Y58" i="4" s="1"/>
  <c r="Z58" i="4" a="1"/>
  <c r="Z58" i="4" s="1"/>
  <c r="R59" i="4" a="1"/>
  <c r="R59" i="4"/>
  <c r="S59" i="4" a="1"/>
  <c r="S59" i="4" s="1"/>
  <c r="T59" i="4" a="1"/>
  <c r="T59" i="4"/>
  <c r="U59" i="4" a="1"/>
  <c r="U59" i="4" s="1"/>
  <c r="V59" i="4" a="1"/>
  <c r="V59" i="4"/>
  <c r="W59" i="4" a="1"/>
  <c r="W59" i="4" s="1"/>
  <c r="X59" i="4" a="1"/>
  <c r="X59" i="4"/>
  <c r="Y59" i="4" a="1"/>
  <c r="Y59" i="4" s="1"/>
  <c r="Z59" i="4" a="1"/>
  <c r="Z59" i="4"/>
  <c r="R60" i="4" a="1"/>
  <c r="R60" i="4"/>
  <c r="S60" i="4" a="1"/>
  <c r="S60" i="4" s="1"/>
  <c r="T60" i="4" a="1"/>
  <c r="T60" i="4" s="1"/>
  <c r="U60" i="4" a="1"/>
  <c r="U60" i="4" s="1"/>
  <c r="V60" i="4" a="1"/>
  <c r="V60" i="4"/>
  <c r="W60" i="4" a="1"/>
  <c r="W60" i="4"/>
  <c r="X60" i="4" a="1"/>
  <c r="X60" i="4" s="1"/>
  <c r="Y60" i="4" a="1"/>
  <c r="Y60" i="4"/>
  <c r="Z60" i="4" a="1"/>
  <c r="Z60" i="4"/>
  <c r="R61" i="4" a="1"/>
  <c r="R61" i="4"/>
  <c r="S61" i="4" a="1"/>
  <c r="S61" i="4" s="1"/>
  <c r="T61" i="4" a="1"/>
  <c r="T61" i="4" s="1"/>
  <c r="U61" i="4" a="1"/>
  <c r="U61" i="4" s="1"/>
  <c r="V61" i="4" a="1"/>
  <c r="V61" i="4"/>
  <c r="W61" i="4" a="1"/>
  <c r="W61" i="4" s="1"/>
  <c r="X61" i="4" a="1"/>
  <c r="X61" i="4"/>
  <c r="Y61" i="4" a="1"/>
  <c r="Y61" i="4" s="1"/>
  <c r="Z61" i="4" a="1"/>
  <c r="Z61" i="4"/>
  <c r="R62" i="4" a="1"/>
  <c r="R62" i="4" s="1"/>
  <c r="S62" i="4" a="1"/>
  <c r="S62" i="4" s="1"/>
  <c r="T62" i="4" a="1"/>
  <c r="T62" i="4" s="1"/>
  <c r="U62" i="4" a="1"/>
  <c r="U62" i="4" s="1"/>
  <c r="V62" i="4" a="1"/>
  <c r="V62" i="4" s="1"/>
  <c r="W62" i="4" a="1"/>
  <c r="W62" i="4"/>
  <c r="X62" i="4" a="1"/>
  <c r="X62" i="4" s="1"/>
  <c r="Y62" i="4" a="1"/>
  <c r="Y62" i="4" s="1"/>
  <c r="Z62" i="4" a="1"/>
  <c r="Z62" i="4" s="1"/>
  <c r="R63" i="4" a="1"/>
  <c r="R63" i="4"/>
  <c r="S63" i="4" a="1"/>
  <c r="S63" i="4"/>
  <c r="T63" i="4" a="1"/>
  <c r="T63" i="4"/>
  <c r="U63" i="4" a="1"/>
  <c r="U63" i="4" s="1"/>
  <c r="V63" i="4" a="1"/>
  <c r="V63" i="4"/>
  <c r="W63" i="4" a="1"/>
  <c r="W63" i="4"/>
  <c r="X63" i="4" a="1"/>
  <c r="X63" i="4" s="1"/>
  <c r="Y63" i="4" a="1"/>
  <c r="Y63" i="4" s="1"/>
  <c r="Z63" i="4" a="1"/>
  <c r="Z63" i="4" s="1"/>
  <c r="R64" i="4" a="1"/>
  <c r="R64" i="4"/>
  <c r="S64" i="4" a="1"/>
  <c r="S64" i="4" s="1"/>
  <c r="T64" i="4" a="1"/>
  <c r="T64" i="4" s="1"/>
  <c r="U64" i="4" a="1"/>
  <c r="U64" i="4"/>
  <c r="V64" i="4" a="1"/>
  <c r="V64" i="4"/>
  <c r="W64" i="4" a="1"/>
  <c r="W64" i="4"/>
  <c r="X64" i="4" a="1"/>
  <c r="X64" i="4" s="1"/>
  <c r="Y64" i="4" a="1"/>
  <c r="Y64" i="4" s="1"/>
  <c r="Z64" i="4" a="1"/>
  <c r="Z64" i="4" s="1"/>
  <c r="R65" i="4" a="1"/>
  <c r="R65" i="4"/>
  <c r="S65" i="4" a="1"/>
  <c r="S65" i="4" s="1"/>
  <c r="T65" i="4" a="1"/>
  <c r="T65" i="4" s="1"/>
  <c r="U65" i="4" a="1"/>
  <c r="U65" i="4" s="1"/>
  <c r="V65" i="4" a="1"/>
  <c r="V65" i="4"/>
  <c r="W65" i="4" a="1"/>
  <c r="W65" i="4" s="1"/>
  <c r="X65" i="4" a="1"/>
  <c r="X65" i="4"/>
  <c r="Y65" i="4" a="1"/>
  <c r="Y65" i="4"/>
  <c r="Z65" i="4" a="1"/>
  <c r="Z65" i="4" s="1"/>
  <c r="R66" i="4" a="1"/>
  <c r="R66" i="4" s="1"/>
  <c r="S66" i="4" a="1"/>
  <c r="S66" i="4" s="1"/>
  <c r="T66" i="4" a="1"/>
  <c r="T66" i="4"/>
  <c r="U66" i="4" a="1"/>
  <c r="U66" i="4"/>
  <c r="V66" i="4" a="1"/>
  <c r="V66" i="4" s="1"/>
  <c r="W66" i="4" a="1"/>
  <c r="W66" i="4"/>
  <c r="X66" i="4" a="1"/>
  <c r="X66" i="4"/>
  <c r="Y66" i="4" a="1"/>
  <c r="Y66" i="4" s="1"/>
  <c r="Z66" i="4" a="1"/>
  <c r="Z66" i="4" s="1"/>
  <c r="R67" i="4" a="1"/>
  <c r="R67" i="4"/>
  <c r="S67" i="4" a="1"/>
  <c r="S67" i="4" s="1"/>
  <c r="T67" i="4" a="1"/>
  <c r="T67" i="4"/>
  <c r="U67" i="4" a="1"/>
  <c r="U67" i="4" s="1"/>
  <c r="V67" i="4" a="1"/>
  <c r="V67" i="4" s="1"/>
  <c r="W67" i="4" a="1"/>
  <c r="W67" i="4"/>
  <c r="X67" i="4" a="1"/>
  <c r="X67" i="4" s="1"/>
  <c r="Y67" i="4" a="1"/>
  <c r="Y67" i="4" s="1"/>
  <c r="Z67" i="4" a="1"/>
  <c r="Z67" i="4" s="1"/>
  <c r="R68" i="4" a="1"/>
  <c r="R68" i="4"/>
  <c r="S68" i="4" a="1"/>
  <c r="S68" i="4" s="1"/>
  <c r="T68" i="4" a="1"/>
  <c r="T68" i="4" s="1"/>
  <c r="U68" i="4" a="1"/>
  <c r="U68" i="4"/>
  <c r="V68" i="4" a="1"/>
  <c r="V68" i="4" s="1"/>
  <c r="W68" i="4" a="1"/>
  <c r="W68" i="4"/>
  <c r="X68" i="4" a="1"/>
  <c r="X68" i="4" s="1"/>
  <c r="Y68" i="4" a="1"/>
  <c r="Y68" i="4" s="1"/>
  <c r="Z68" i="4" a="1"/>
  <c r="Z68" i="4"/>
  <c r="R69" i="4" a="1"/>
  <c r="R69" i="4"/>
  <c r="S69" i="4" a="1"/>
  <c r="S69" i="4"/>
  <c r="T69" i="4" a="1"/>
  <c r="T69" i="4" s="1"/>
  <c r="U69" i="4" a="1"/>
  <c r="U69" i="4"/>
  <c r="V69" i="4" a="1"/>
  <c r="V69" i="4"/>
  <c r="W69" i="4" a="1"/>
  <c r="W69" i="4"/>
  <c r="X69" i="4" a="1"/>
  <c r="X69" i="4" s="1"/>
  <c r="Y69" i="4" a="1"/>
  <c r="Y69" i="4"/>
  <c r="Z69" i="4" a="1"/>
  <c r="Z69" i="4"/>
  <c r="R70" i="4" a="1"/>
  <c r="R70" i="4"/>
  <c r="S70" i="4" a="1"/>
  <c r="S70" i="4" s="1"/>
  <c r="T70" i="4" a="1"/>
  <c r="T70" i="4"/>
  <c r="U70" i="4" a="1"/>
  <c r="U70" i="4"/>
  <c r="V70" i="4" a="1"/>
  <c r="V70" i="4"/>
  <c r="W70" i="4" a="1"/>
  <c r="W70" i="4" s="1"/>
  <c r="X70" i="4" a="1"/>
  <c r="X70" i="4"/>
  <c r="Y70" i="4" a="1"/>
  <c r="Y70" i="4"/>
  <c r="Z70" i="4" a="1"/>
  <c r="Z70" i="4"/>
  <c r="R71" i="4" a="1"/>
  <c r="R71" i="4" s="1"/>
  <c r="S71" i="4" a="1"/>
  <c r="S71" i="4" s="1"/>
  <c r="T71" i="4" a="1"/>
  <c r="T71" i="4"/>
  <c r="U71" i="4" a="1"/>
  <c r="U71" i="4"/>
  <c r="V71" i="4" a="1"/>
  <c r="V71" i="4" s="1"/>
  <c r="W71" i="4" a="1"/>
  <c r="W71" i="4" s="1"/>
  <c r="X71" i="4" a="1"/>
  <c r="X71" i="4"/>
  <c r="Y71" i="4" a="1"/>
  <c r="Y71" i="4"/>
  <c r="Z71" i="4" a="1"/>
  <c r="Z71" i="4" s="1"/>
  <c r="R72" i="4" a="1"/>
  <c r="R72" i="4" s="1"/>
  <c r="S72" i="4" a="1"/>
  <c r="S72" i="4"/>
  <c r="T72" i="4" a="1"/>
  <c r="T72" i="4"/>
  <c r="U72" i="4" a="1"/>
  <c r="U72" i="4" s="1"/>
  <c r="V72" i="4" a="1"/>
  <c r="V72" i="4" s="1"/>
  <c r="W72" i="4" a="1"/>
  <c r="W72" i="4"/>
  <c r="X72" i="4" a="1"/>
  <c r="X72" i="4"/>
  <c r="Y72" i="4" a="1"/>
  <c r="Y72" i="4" s="1"/>
  <c r="Z72" i="4" a="1"/>
  <c r="Z72" i="4" s="1"/>
  <c r="R73" i="4" a="1"/>
  <c r="R73" i="4" s="1"/>
  <c r="S73" i="4" a="1"/>
  <c r="S73" i="4" s="1"/>
  <c r="T73" i="4" a="1"/>
  <c r="T73" i="4" s="1"/>
  <c r="U73" i="4" a="1"/>
  <c r="U73" i="4"/>
  <c r="V73" i="4" a="1"/>
  <c r="V73" i="4" s="1"/>
  <c r="W73" i="4" a="1"/>
  <c r="W73" i="4"/>
  <c r="X73" i="4" a="1"/>
  <c r="X73" i="4"/>
  <c r="Y73" i="4" a="1"/>
  <c r="Y73" i="4" s="1"/>
  <c r="Z73" i="4" a="1"/>
  <c r="Z73" i="4" s="1"/>
  <c r="R74" i="4" a="1"/>
  <c r="R74" i="4" s="1"/>
  <c r="S74" i="4" a="1"/>
  <c r="S74" i="4" s="1"/>
  <c r="T74" i="4" a="1"/>
  <c r="T74" i="4" s="1"/>
  <c r="U74" i="4" a="1"/>
  <c r="U74" i="4" s="1"/>
  <c r="V74" i="4" a="1"/>
  <c r="V74" i="4" s="1"/>
  <c r="W74" i="4" a="1"/>
  <c r="W74" i="4"/>
  <c r="X74" i="4" a="1"/>
  <c r="X74" i="4"/>
  <c r="Y74" i="4" a="1"/>
  <c r="Y74" i="4" s="1"/>
  <c r="Z74" i="4" a="1"/>
  <c r="Z74" i="4"/>
  <c r="R75" i="4" a="1"/>
  <c r="R75" i="4" s="1"/>
  <c r="S75" i="4" a="1"/>
  <c r="S75" i="4" s="1"/>
  <c r="T75" i="4" a="1"/>
  <c r="T75" i="4" s="1"/>
  <c r="U75" i="4" a="1"/>
  <c r="U75" i="4" s="1"/>
  <c r="V75" i="4" a="1"/>
  <c r="V75" i="4" s="1"/>
  <c r="W75" i="4" a="1"/>
  <c r="W75" i="4"/>
  <c r="X75" i="4" a="1"/>
  <c r="X75" i="4" s="1"/>
  <c r="Y75" i="4" a="1"/>
  <c r="Y75" i="4" s="1"/>
  <c r="Z75" i="4" a="1"/>
  <c r="Z75" i="4"/>
  <c r="R76" i="4" a="1"/>
  <c r="R76" i="4" s="1"/>
  <c r="S76" i="4" a="1"/>
  <c r="S76" i="4" s="1"/>
  <c r="T76" i="4" a="1"/>
  <c r="T76" i="4"/>
  <c r="U76" i="4" a="1"/>
  <c r="U76" i="4" s="1"/>
  <c r="V76" i="4" a="1"/>
  <c r="V76" i="4" s="1"/>
  <c r="W76" i="4" a="1"/>
  <c r="W76" i="4" s="1"/>
  <c r="X76" i="4" a="1"/>
  <c r="X76" i="4" s="1"/>
  <c r="Y76" i="4" a="1"/>
  <c r="Y76" i="4" s="1"/>
  <c r="Z76" i="4" a="1"/>
  <c r="Z76" i="4"/>
  <c r="R77" i="4" a="1"/>
  <c r="R77" i="4" s="1"/>
  <c r="S77" i="4" a="1"/>
  <c r="S77" i="4"/>
  <c r="T77" i="4" a="1"/>
  <c r="T77" i="4"/>
  <c r="U77" i="4" a="1"/>
  <c r="U77" i="4" s="1"/>
  <c r="V77" i="4" a="1"/>
  <c r="V77" i="4" s="1"/>
  <c r="W77" i="4" a="1"/>
  <c r="W77" i="4" s="1"/>
  <c r="X77" i="4" a="1"/>
  <c r="X77" i="4" s="1"/>
  <c r="Y77" i="4" a="1"/>
  <c r="Y77" i="4" s="1"/>
  <c r="Z77" i="4" a="1"/>
  <c r="Z77" i="4" s="1"/>
  <c r="R78" i="4" a="1"/>
  <c r="R78" i="4" s="1"/>
  <c r="S78" i="4" a="1"/>
  <c r="S78" i="4"/>
  <c r="T78" i="4" a="1"/>
  <c r="T78" i="4"/>
  <c r="U78" i="4" a="1"/>
  <c r="U78" i="4" s="1"/>
  <c r="V78" i="4" a="1"/>
  <c r="V78" i="4"/>
  <c r="W78" i="4" a="1"/>
  <c r="W78" i="4" s="1"/>
  <c r="X78" i="4" a="1"/>
  <c r="X78" i="4" s="1"/>
  <c r="Y78" i="4" a="1"/>
  <c r="Y78" i="4" s="1"/>
  <c r="Z78" i="4" a="1"/>
  <c r="Z78" i="4" s="1"/>
  <c r="R79" i="4" a="1"/>
  <c r="R79" i="4" s="1"/>
  <c r="S79" i="4" a="1"/>
  <c r="S79" i="4"/>
  <c r="T79" i="4" a="1"/>
  <c r="T79" i="4" s="1"/>
  <c r="U79" i="4" a="1"/>
  <c r="U79" i="4" s="1"/>
  <c r="V79" i="4" a="1"/>
  <c r="V79" i="4"/>
  <c r="W79" i="4" a="1"/>
  <c r="W79" i="4" s="1"/>
  <c r="X79" i="4" a="1"/>
  <c r="X79" i="4" s="1"/>
  <c r="Y79" i="4" a="1"/>
  <c r="Y79" i="4"/>
  <c r="Z79" i="4" a="1"/>
  <c r="Z79" i="4" s="1"/>
  <c r="R80" i="4" a="1"/>
  <c r="R80" i="4" s="1"/>
  <c r="S80" i="4" a="1"/>
  <c r="S80" i="4" s="1"/>
  <c r="T80" i="4" a="1"/>
  <c r="T80" i="4" s="1"/>
  <c r="U80" i="4" a="1"/>
  <c r="U80" i="4" s="1"/>
  <c r="V80" i="4" a="1"/>
  <c r="V80" i="4"/>
  <c r="W80" i="4" a="1"/>
  <c r="W80" i="4" s="1"/>
  <c r="X80" i="4" a="1"/>
  <c r="X80" i="4"/>
  <c r="Y80" i="4" a="1"/>
  <c r="Y80" i="4"/>
  <c r="Z80" i="4" a="1"/>
  <c r="Z80" i="4" s="1"/>
  <c r="R81" i="4" a="1"/>
  <c r="R81" i="4" s="1"/>
  <c r="S81" i="4" a="1"/>
  <c r="S81" i="4" s="1"/>
  <c r="T81" i="4" a="1"/>
  <c r="T81" i="4" s="1"/>
  <c r="U81" i="4" a="1"/>
  <c r="U81" i="4" s="1"/>
  <c r="V81" i="4" a="1"/>
  <c r="V81" i="4" s="1"/>
  <c r="W81" i="4" a="1"/>
  <c r="W81" i="4" s="1"/>
  <c r="X81" i="4" a="1"/>
  <c r="X81" i="4"/>
  <c r="Y81" i="4" a="1"/>
  <c r="Y81" i="4"/>
  <c r="Z81" i="4" a="1"/>
  <c r="Z81" i="4" s="1"/>
  <c r="R82" i="4" a="1"/>
  <c r="R82" i="4"/>
  <c r="S82" i="4" a="1"/>
  <c r="S82" i="4" s="1"/>
  <c r="T82" i="4" a="1"/>
  <c r="T82" i="4" s="1"/>
  <c r="U82" i="4" a="1"/>
  <c r="U82" i="4" s="1"/>
  <c r="V82" i="4" a="1"/>
  <c r="V82" i="4" s="1"/>
  <c r="W82" i="4" a="1"/>
  <c r="W82" i="4" s="1"/>
  <c r="X82" i="4" a="1"/>
  <c r="X82" i="4"/>
  <c r="Y82" i="4" a="1"/>
  <c r="Y82" i="4" s="1"/>
  <c r="Z82" i="4" a="1"/>
  <c r="Z82" i="4" s="1"/>
  <c r="R83" i="4" a="1"/>
  <c r="R83" i="4"/>
  <c r="S83" i="4" a="1"/>
  <c r="S83" i="4" s="1"/>
  <c r="T83" i="4" a="1"/>
  <c r="T83" i="4" s="1"/>
  <c r="U83" i="4" a="1"/>
  <c r="U83" i="4"/>
  <c r="V83" i="4" a="1"/>
  <c r="V83" i="4" s="1"/>
  <c r="W83" i="4" a="1"/>
  <c r="W83" i="4" s="1"/>
  <c r="X83" i="4" a="1"/>
  <c r="X83" i="4" s="1"/>
  <c r="Y83" i="4" a="1"/>
  <c r="Y83" i="4" s="1"/>
  <c r="Z83" i="4" a="1"/>
  <c r="Z83" i="4" s="1"/>
  <c r="R84" i="4" a="1"/>
  <c r="R84" i="4"/>
  <c r="S84" i="4" a="1"/>
  <c r="S84" i="4" s="1"/>
  <c r="T84" i="4" a="1"/>
  <c r="T84" i="4"/>
  <c r="U84" i="4" a="1"/>
  <c r="U84" i="4"/>
  <c r="V84" i="4" a="1"/>
  <c r="V84" i="4" s="1"/>
  <c r="W84" i="4" a="1"/>
  <c r="W84" i="4" s="1"/>
  <c r="X84" i="4" a="1"/>
  <c r="X84" i="4" s="1"/>
  <c r="Y84" i="4" a="1"/>
  <c r="Y84" i="4" s="1"/>
  <c r="Z84" i="4" a="1"/>
  <c r="Z84" i="4" s="1"/>
  <c r="R85" i="4" a="1"/>
  <c r="R85" i="4" s="1"/>
  <c r="S85" i="4" a="1"/>
  <c r="S85" i="4" s="1"/>
  <c r="T85" i="4" a="1"/>
  <c r="T85" i="4"/>
  <c r="U85" i="4" a="1"/>
  <c r="U85" i="4"/>
  <c r="V85" i="4" a="1"/>
  <c r="V85" i="4" s="1"/>
  <c r="W85" i="4" a="1"/>
  <c r="W85" i="4"/>
  <c r="X85" i="4" a="1"/>
  <c r="X85" i="4" s="1"/>
  <c r="Y85" i="4" a="1"/>
  <c r="Y85" i="4" s="1"/>
  <c r="Z85" i="4" a="1"/>
  <c r="Z85" i="4" s="1"/>
  <c r="R86" i="4" a="1"/>
  <c r="R86" i="4" s="1"/>
  <c r="S86" i="4" a="1"/>
  <c r="S86" i="4" s="1"/>
  <c r="T86" i="4" a="1"/>
  <c r="T86" i="4"/>
  <c r="U86" i="4" a="1"/>
  <c r="U86" i="4" s="1"/>
  <c r="V86" i="4" a="1"/>
  <c r="V86" i="4" s="1"/>
  <c r="W86" i="4" a="1"/>
  <c r="W86" i="4"/>
  <c r="X86" i="4" a="1"/>
  <c r="X86" i="4" s="1"/>
  <c r="Y86" i="4" a="1"/>
  <c r="Y86" i="4" s="1"/>
  <c r="Z86" i="4" a="1"/>
  <c r="Z86" i="4"/>
  <c r="R87" i="4" a="1"/>
  <c r="R87" i="4" s="1"/>
  <c r="S87" i="4" a="1"/>
  <c r="S87" i="4" s="1"/>
  <c r="T87" i="4" a="1"/>
  <c r="T87" i="4" s="1"/>
  <c r="U87" i="4" a="1"/>
  <c r="U87" i="4" s="1"/>
  <c r="V87" i="4" a="1"/>
  <c r="V87" i="4" s="1"/>
  <c r="W87" i="4" a="1"/>
  <c r="W87" i="4"/>
  <c r="X87" i="4" a="1"/>
  <c r="X87" i="4" s="1"/>
  <c r="Y87" i="4" a="1"/>
  <c r="Y87" i="4"/>
  <c r="Z87" i="4" a="1"/>
  <c r="Z87" i="4"/>
  <c r="R88" i="4" a="1"/>
  <c r="R88" i="4" s="1"/>
  <c r="S88" i="4" a="1"/>
  <c r="S88" i="4" s="1"/>
  <c r="T88" i="4" a="1"/>
  <c r="T88" i="4" s="1"/>
  <c r="U88" i="4" a="1"/>
  <c r="U88" i="4" s="1"/>
  <c r="V88" i="4" a="1"/>
  <c r="V88" i="4" s="1"/>
  <c r="W88" i="4" a="1"/>
  <c r="W88" i="4" s="1"/>
  <c r="X88" i="4" a="1"/>
  <c r="X88" i="4" s="1"/>
  <c r="Y88" i="4" a="1"/>
  <c r="Y88" i="4"/>
  <c r="Z88" i="4" a="1"/>
  <c r="Z88" i="4"/>
  <c r="R89" i="4" a="1"/>
  <c r="R89" i="4" s="1"/>
  <c r="S89" i="4" a="1"/>
  <c r="S89" i="4"/>
  <c r="T89" i="4" a="1"/>
  <c r="T89" i="4" s="1"/>
  <c r="U89" i="4" a="1"/>
  <c r="U89" i="4" s="1"/>
  <c r="V89" i="4" a="1"/>
  <c r="V89" i="4" s="1"/>
  <c r="W89" i="4" a="1"/>
  <c r="W89" i="4" s="1"/>
  <c r="X89" i="4" a="1"/>
  <c r="X89" i="4" s="1"/>
  <c r="Y89" i="4" a="1"/>
  <c r="Y89" i="4"/>
  <c r="Z89" i="4" a="1"/>
  <c r="Z89" i="4" s="1"/>
  <c r="R90" i="4" a="1"/>
  <c r="R90" i="4" s="1"/>
  <c r="S90" i="4" a="1"/>
  <c r="S90" i="4"/>
  <c r="T90" i="4" a="1"/>
  <c r="T90" i="4" s="1"/>
  <c r="U90" i="4" a="1"/>
  <c r="U90" i="4" s="1"/>
  <c r="V90" i="4" a="1"/>
  <c r="V90" i="4"/>
  <c r="W90" i="4" a="1"/>
  <c r="W90" i="4" s="1"/>
  <c r="X90" i="4" a="1"/>
  <c r="X90" i="4" s="1"/>
  <c r="Y90" i="4" a="1"/>
  <c r="Y90" i="4" s="1"/>
  <c r="Z90" i="4" a="1"/>
  <c r="Z90" i="4" s="1"/>
  <c r="R91" i="4" a="1"/>
  <c r="R91" i="4" s="1"/>
  <c r="S91" i="4" a="1"/>
  <c r="S91" i="4"/>
  <c r="T91" i="4" a="1"/>
  <c r="T91" i="4" s="1"/>
  <c r="U91" i="4" a="1"/>
  <c r="U91" i="4"/>
  <c r="V91" i="4" a="1"/>
  <c r="V91" i="4"/>
  <c r="W91" i="4" a="1"/>
  <c r="W91" i="4" s="1"/>
  <c r="X91" i="4" a="1"/>
  <c r="X91" i="4" s="1"/>
  <c r="Y91" i="4" a="1"/>
  <c r="Y91" i="4" s="1"/>
  <c r="Z91" i="4" a="1"/>
  <c r="Z91" i="4" s="1"/>
  <c r="R92" i="4" a="1"/>
  <c r="R92" i="4" s="1"/>
  <c r="S92" i="4" a="1"/>
  <c r="S92" i="4" s="1"/>
  <c r="T92" i="4" a="1"/>
  <c r="T92" i="4" s="1"/>
  <c r="U92" i="4" a="1"/>
  <c r="U92" i="4"/>
  <c r="V92" i="4" a="1"/>
  <c r="V92" i="4"/>
  <c r="W92" i="4" a="1"/>
  <c r="W92" i="4" s="1"/>
  <c r="X92" i="4" a="1"/>
  <c r="X92" i="4"/>
  <c r="Y92" i="4" a="1"/>
  <c r="Y92" i="4" s="1"/>
  <c r="Z92" i="4" a="1"/>
  <c r="Z92" i="4" s="1"/>
  <c r="R93" i="4" a="1"/>
  <c r="R93" i="4" s="1"/>
  <c r="S93" i="4" a="1"/>
  <c r="S93" i="4" s="1"/>
  <c r="T93" i="4" a="1"/>
  <c r="T93" i="4" s="1"/>
  <c r="U93" i="4" a="1"/>
  <c r="U93" i="4"/>
  <c r="V93" i="4" a="1"/>
  <c r="V93" i="4" s="1"/>
  <c r="W93" i="4" a="1"/>
  <c r="W93" i="4" s="1"/>
  <c r="X93" i="4" a="1"/>
  <c r="X93" i="4"/>
  <c r="Y93" i="4" a="1"/>
  <c r="Y93" i="4" s="1"/>
  <c r="Z93" i="4" a="1"/>
  <c r="Z93" i="4" s="1"/>
  <c r="R94" i="4" a="1"/>
  <c r="R94" i="4"/>
  <c r="S94" i="4" a="1"/>
  <c r="S94" i="4" s="1"/>
  <c r="T94" i="4" a="1"/>
  <c r="T94" i="4" s="1"/>
  <c r="U94" i="4" a="1"/>
  <c r="U94" i="4" s="1"/>
  <c r="V94" i="4" a="1"/>
  <c r="V94" i="4" s="1"/>
  <c r="W94" i="4" a="1"/>
  <c r="W94" i="4" s="1"/>
  <c r="X94" i="4" a="1"/>
  <c r="X94" i="4"/>
  <c r="Y94" i="4" a="1"/>
  <c r="Y94" i="4" s="1"/>
  <c r="Z94" i="4" a="1"/>
  <c r="Z94" i="4"/>
  <c r="R95" i="4" a="1"/>
  <c r="R95" i="4"/>
  <c r="S95" i="4" a="1"/>
  <c r="S95" i="4" s="1"/>
  <c r="T95" i="4" a="1"/>
  <c r="T95" i="4" s="1"/>
  <c r="U95" i="4" a="1"/>
  <c r="U95" i="4" s="1"/>
  <c r="V95" i="4" a="1"/>
  <c r="V95" i="4" s="1"/>
  <c r="W95" i="4" a="1"/>
  <c r="W95" i="4" s="1"/>
  <c r="X95" i="4" a="1"/>
  <c r="X95" i="4" s="1"/>
  <c r="Y95" i="4" a="1"/>
  <c r="Y95" i="4" s="1"/>
  <c r="Z95" i="4" a="1"/>
  <c r="Z95" i="4"/>
  <c r="R96" i="4" a="1"/>
  <c r="R96" i="4"/>
  <c r="S96" i="4" a="1"/>
  <c r="S96" i="4" s="1"/>
  <c r="T96" i="4" a="1"/>
  <c r="T96" i="4"/>
  <c r="U96" i="4" a="1"/>
  <c r="U96" i="4" s="1"/>
  <c r="V96" i="4" a="1"/>
  <c r="V96" i="4" s="1"/>
  <c r="W96" i="4" a="1"/>
  <c r="W96" i="4" s="1"/>
  <c r="X96" i="4" a="1"/>
  <c r="X96" i="4" s="1"/>
  <c r="Y96" i="4" a="1"/>
  <c r="Y96" i="4" s="1"/>
  <c r="Z96" i="4" a="1"/>
  <c r="Z96" i="4"/>
  <c r="R97" i="4" a="1"/>
  <c r="R97" i="4" s="1"/>
  <c r="S97" i="4" a="1"/>
  <c r="S97" i="4" s="1"/>
  <c r="T97" i="4" a="1"/>
  <c r="T97" i="4"/>
  <c r="U97" i="4" a="1"/>
  <c r="U97" i="4" s="1"/>
  <c r="V97" i="4" a="1"/>
  <c r="V97" i="4" s="1"/>
  <c r="W97" i="4" a="1"/>
  <c r="W97" i="4"/>
  <c r="X97" i="4" a="1"/>
  <c r="X97" i="4" s="1"/>
  <c r="Y97" i="4" a="1"/>
  <c r="Y97" i="4" s="1"/>
  <c r="Z97" i="4" a="1"/>
  <c r="Z97" i="4" s="1"/>
  <c r="R98" i="4" a="1"/>
  <c r="R98" i="4" s="1"/>
  <c r="S98" i="4" a="1"/>
  <c r="S98" i="4" s="1"/>
  <c r="T98" i="4" a="1"/>
  <c r="T98" i="4"/>
  <c r="U98" i="4" a="1"/>
  <c r="U98" i="4" s="1"/>
  <c r="V98" i="4" a="1"/>
  <c r="V98" i="4"/>
  <c r="W98" i="4" a="1"/>
  <c r="W98" i="4"/>
  <c r="X98" i="4" a="1"/>
  <c r="X98" i="4" s="1"/>
  <c r="Y98" i="4" a="1"/>
  <c r="Y98" i="4" s="1"/>
  <c r="Z98" i="4" a="1"/>
  <c r="Z98" i="4" s="1"/>
  <c r="R99" i="4" a="1"/>
  <c r="R99" i="4" s="1"/>
  <c r="S99" i="4" a="1"/>
  <c r="S99" i="4" s="1"/>
  <c r="T99" i="4" a="1"/>
  <c r="T99" i="4" s="1"/>
  <c r="U99" i="4" a="1"/>
  <c r="U99" i="4" s="1"/>
  <c r="V99" i="4" a="1"/>
  <c r="V99" i="4"/>
  <c r="W99" i="4" a="1"/>
  <c r="W99" i="4"/>
  <c r="X99" i="4" a="1"/>
  <c r="X99" i="4" s="1"/>
  <c r="Y99" i="4" a="1"/>
  <c r="Y99" i="4"/>
  <c r="Z99" i="4" a="1"/>
  <c r="Z99" i="4" s="1"/>
  <c r="R100" i="4" a="1"/>
  <c r="R100" i="4" s="1"/>
  <c r="S100" i="4" a="1"/>
  <c r="S100" i="4" s="1"/>
  <c r="T100" i="4" a="1"/>
  <c r="T100" i="4" s="1"/>
  <c r="U100" i="4" a="1"/>
  <c r="U100" i="4" s="1"/>
  <c r="V100" i="4" a="1"/>
  <c r="V100" i="4"/>
  <c r="W100" i="4" a="1"/>
  <c r="W100" i="4" s="1"/>
  <c r="X100" i="4" a="1"/>
  <c r="X100" i="4" s="1"/>
  <c r="Y100" i="4" a="1"/>
  <c r="Y100" i="4"/>
  <c r="Z100" i="4" a="1"/>
  <c r="Z100" i="4" s="1"/>
  <c r="R101" i="4" a="1"/>
  <c r="R101" i="4" s="1"/>
  <c r="S101" i="4" a="1"/>
  <c r="S101" i="4"/>
  <c r="T101" i="4" a="1"/>
  <c r="T101" i="4" s="1"/>
  <c r="U101" i="4" a="1"/>
  <c r="U101" i="4" s="1"/>
  <c r="V101" i="4" a="1"/>
  <c r="V101" i="4" s="1"/>
  <c r="W101" i="4" a="1"/>
  <c r="W101" i="4" s="1"/>
  <c r="X101" i="4" a="1"/>
  <c r="X101" i="4" s="1"/>
  <c r="Y101" i="4" a="1"/>
  <c r="Y101" i="4"/>
  <c r="Z101" i="4" a="1"/>
  <c r="Z101" i="4" s="1"/>
  <c r="R102" i="4" a="1"/>
  <c r="R102" i="4"/>
  <c r="S102" i="4" a="1"/>
  <c r="S102" i="4"/>
  <c r="T102" i="4" a="1"/>
  <c r="T102" i="4" s="1"/>
  <c r="U102" i="4" a="1"/>
  <c r="U102" i="4" s="1"/>
  <c r="V102" i="4" a="1"/>
  <c r="V102" i="4" s="1"/>
  <c r="W102" i="4" a="1"/>
  <c r="W102" i="4" s="1"/>
  <c r="X102" i="4" a="1"/>
  <c r="X102" i="4" s="1"/>
  <c r="Y102" i="4" a="1"/>
  <c r="Y102" i="4" s="1"/>
  <c r="Z102" i="4" a="1"/>
  <c r="Z102" i="4" s="1"/>
  <c r="R103" i="4" a="1"/>
  <c r="R103" i="4"/>
  <c r="S103" i="4" a="1"/>
  <c r="S103" i="4"/>
  <c r="T103" i="4" a="1"/>
  <c r="T103" i="4" s="1"/>
  <c r="U103" i="4" a="1"/>
  <c r="U103" i="4"/>
  <c r="V103" i="4" a="1"/>
  <c r="V103" i="4" s="1"/>
  <c r="W103" i="4" a="1"/>
  <c r="W103" i="4" s="1"/>
  <c r="X103" i="4" a="1"/>
  <c r="X103" i="4" s="1"/>
  <c r="Y103" i="4" a="1"/>
  <c r="Y103" i="4" s="1"/>
  <c r="Z103" i="4" a="1"/>
  <c r="Z103" i="4" s="1"/>
  <c r="R104" i="4" a="1"/>
  <c r="R104" i="4"/>
  <c r="S104" i="4" a="1"/>
  <c r="S104" i="4" s="1"/>
  <c r="T104" i="4" a="1"/>
  <c r="T104" i="4" s="1"/>
  <c r="U104" i="4" a="1"/>
  <c r="U104" i="4"/>
  <c r="V104" i="4" a="1"/>
  <c r="V104" i="4" s="1"/>
  <c r="W104" i="4" a="1"/>
  <c r="W104" i="4" s="1"/>
  <c r="X104" i="4" a="1"/>
  <c r="X104" i="4"/>
  <c r="Y104" i="4" a="1"/>
  <c r="Y104" i="4" s="1"/>
  <c r="Z104" i="4" a="1"/>
  <c r="Z104" i="4" s="1"/>
  <c r="R105" i="4" a="1"/>
  <c r="R105" i="4" s="1"/>
  <c r="S105" i="4" a="1"/>
  <c r="S105" i="4" s="1"/>
  <c r="T105" i="4" a="1"/>
  <c r="T105" i="4" s="1"/>
  <c r="U105" i="4" a="1"/>
  <c r="U105" i="4"/>
  <c r="V105" i="4" a="1"/>
  <c r="V105" i="4" s="1"/>
  <c r="W105" i="4" a="1"/>
  <c r="W105" i="4"/>
  <c r="X105" i="4" a="1"/>
  <c r="X105" i="4"/>
  <c r="Y105" i="4" a="1"/>
  <c r="Y105" i="4" s="1"/>
  <c r="Z105" i="4" a="1"/>
  <c r="Z105" i="4" s="1"/>
  <c r="R106" i="4" a="1"/>
  <c r="R106" i="4" s="1"/>
  <c r="S106" i="4" a="1"/>
  <c r="S106" i="4" s="1"/>
  <c r="T106" i="4" a="1"/>
  <c r="T106" i="4" s="1"/>
  <c r="U106" i="4" a="1"/>
  <c r="U106" i="4" s="1"/>
  <c r="V106" i="4" a="1"/>
  <c r="V106" i="4" s="1"/>
  <c r="W106" i="4" a="1"/>
  <c r="W106" i="4"/>
  <c r="X106" i="4" a="1"/>
  <c r="X106" i="4"/>
  <c r="Y106" i="4" a="1"/>
  <c r="Y106" i="4" s="1"/>
  <c r="Z106" i="4" a="1"/>
  <c r="Z106" i="4"/>
  <c r="R107" i="4" a="1"/>
  <c r="R107" i="4" s="1"/>
  <c r="S107" i="4" a="1"/>
  <c r="S107" i="4" s="1"/>
  <c r="T107" i="4" a="1"/>
  <c r="T107" i="4" s="1"/>
  <c r="U107" i="4" a="1"/>
  <c r="U107" i="4" s="1"/>
  <c r="V107" i="4" a="1"/>
  <c r="V107" i="4" s="1"/>
  <c r="W107" i="4" a="1"/>
  <c r="W107" i="4"/>
  <c r="X107" i="4" a="1"/>
  <c r="X107" i="4" s="1"/>
  <c r="Y107" i="4" a="1"/>
  <c r="Y107" i="4" s="1"/>
  <c r="Z107" i="4" a="1"/>
  <c r="Z107" i="4"/>
  <c r="R108" i="4" a="1"/>
  <c r="R108" i="4" s="1"/>
  <c r="S108" i="4" a="1"/>
  <c r="S108" i="4" s="1"/>
  <c r="T108" i="4" a="1"/>
  <c r="T108" i="4"/>
  <c r="U108" i="4" a="1"/>
  <c r="U108" i="4" s="1"/>
  <c r="V108" i="4" a="1"/>
  <c r="V108" i="4" s="1"/>
  <c r="W108" i="4" a="1"/>
  <c r="W108" i="4" s="1"/>
  <c r="X108" i="4" a="1"/>
  <c r="X108" i="4" s="1"/>
  <c r="Y108" i="4" a="1"/>
  <c r="Y108" i="4" s="1"/>
  <c r="Z108" i="4" a="1"/>
  <c r="Z108" i="4"/>
  <c r="R109" i="4" a="1"/>
  <c r="R109" i="4" s="1"/>
  <c r="S109" i="4" a="1"/>
  <c r="S109" i="4"/>
  <c r="T109" i="4" a="1"/>
  <c r="T109" i="4"/>
  <c r="U109" i="4" a="1"/>
  <c r="U109" i="4" s="1"/>
  <c r="V109" i="4" a="1"/>
  <c r="V109" i="4" s="1"/>
  <c r="W109" i="4" a="1"/>
  <c r="W109" i="4" s="1"/>
  <c r="X109" i="4" a="1"/>
  <c r="X109" i="4" s="1"/>
  <c r="Y109" i="4" a="1"/>
  <c r="Y109" i="4" s="1"/>
  <c r="Z109" i="4" a="1"/>
  <c r="Z109" i="4"/>
  <c r="R110" i="4" a="1"/>
  <c r="R110" i="4" s="1"/>
  <c r="S110" i="4" a="1"/>
  <c r="S110" i="4" s="1"/>
  <c r="T110" i="4" a="1"/>
  <c r="T110" i="4" s="1"/>
  <c r="U110" i="4" a="1"/>
  <c r="U110" i="4"/>
  <c r="V110" i="4" a="1"/>
  <c r="V110" i="4" s="1"/>
  <c r="W110" i="4" a="1"/>
  <c r="W110" i="4" s="1"/>
  <c r="X110" i="4" a="1"/>
  <c r="X110" i="4" s="1"/>
  <c r="Y110" i="4" a="1"/>
  <c r="Y110" i="4"/>
  <c r="Z110" i="4" a="1"/>
  <c r="Z110" i="4" s="1"/>
  <c r="R111" i="4" a="1"/>
  <c r="R111" i="4" s="1"/>
  <c r="S111" i="4" a="1"/>
  <c r="S111" i="4" s="1"/>
  <c r="T111" i="4" a="1"/>
  <c r="T111" i="4"/>
  <c r="U111" i="4" a="1"/>
  <c r="U111" i="4" s="1"/>
  <c r="V111" i="4" a="1"/>
  <c r="V111" i="4" s="1"/>
  <c r="W111" i="4" a="1"/>
  <c r="W111" i="4" s="1"/>
  <c r="X111" i="4" a="1"/>
  <c r="X111" i="4"/>
  <c r="Y111" i="4" a="1"/>
  <c r="Y111" i="4" s="1"/>
  <c r="Z111" i="4" a="1"/>
  <c r="Z111" i="4" s="1"/>
  <c r="R112" i="4" a="1"/>
  <c r="R112" i="4" s="1"/>
  <c r="S112" i="4" a="1"/>
  <c r="S112" i="4"/>
  <c r="T112" i="4" a="1"/>
  <c r="T112" i="4" s="1"/>
  <c r="U112" i="4" a="1"/>
  <c r="U112" i="4" s="1"/>
  <c r="V112" i="4" a="1"/>
  <c r="V112" i="4" s="1"/>
  <c r="W112" i="4" a="1"/>
  <c r="W112" i="4"/>
  <c r="X112" i="4" a="1"/>
  <c r="X112" i="4" s="1"/>
  <c r="Y112" i="4" a="1"/>
  <c r="Y112" i="4" s="1"/>
  <c r="Z112" i="4" a="1"/>
  <c r="Z112" i="4" s="1"/>
  <c r="R113" i="4" a="1"/>
  <c r="R113" i="4"/>
  <c r="S113" i="4" a="1"/>
  <c r="S113" i="4" s="1"/>
  <c r="T113" i="4" a="1"/>
  <c r="T113" i="4" s="1"/>
  <c r="U113" i="4" a="1"/>
  <c r="U113" i="4" s="1"/>
  <c r="V113" i="4" a="1"/>
  <c r="V113" i="4"/>
  <c r="W113" i="4" a="1"/>
  <c r="W113" i="4" s="1"/>
  <c r="X113" i="4" a="1"/>
  <c r="X113" i="4" s="1"/>
  <c r="Y113" i="4" a="1"/>
  <c r="Y113" i="4" s="1"/>
  <c r="Z113" i="4" a="1"/>
  <c r="Z113" i="4"/>
  <c r="R114" i="4" a="1"/>
  <c r="R114" i="4" s="1"/>
  <c r="S114" i="4" a="1"/>
  <c r="S114" i="4" s="1"/>
  <c r="T114" i="4" a="1"/>
  <c r="T114" i="4" s="1"/>
  <c r="U114" i="4" a="1"/>
  <c r="U114" i="4"/>
  <c r="V114" i="4" a="1"/>
  <c r="V114" i="4" s="1"/>
  <c r="W114" i="4" a="1"/>
  <c r="W114" i="4" s="1"/>
  <c r="X114" i="4" a="1"/>
  <c r="X114" i="4" s="1"/>
  <c r="Y114" i="4" a="1"/>
  <c r="Y114" i="4"/>
  <c r="Z114" i="4" a="1"/>
  <c r="Z114" i="4" s="1"/>
  <c r="R115" i="4" a="1"/>
  <c r="R115" i="4" s="1"/>
  <c r="S115" i="4" a="1"/>
  <c r="S115" i="4" s="1"/>
  <c r="T115" i="4" a="1"/>
  <c r="T115" i="4"/>
  <c r="U115" i="4" a="1"/>
  <c r="U115" i="4" s="1"/>
  <c r="V115" i="4" a="1"/>
  <c r="V115" i="4" s="1"/>
  <c r="W115" i="4" a="1"/>
  <c r="W115" i="4" s="1"/>
  <c r="X115" i="4" a="1"/>
  <c r="X115" i="4"/>
  <c r="Y115" i="4" a="1"/>
  <c r="Y115" i="4" s="1"/>
  <c r="Z115" i="4" a="1"/>
  <c r="Z115" i="4" s="1"/>
  <c r="R116" i="4" a="1"/>
  <c r="R116" i="4" s="1"/>
  <c r="S116" i="4" a="1"/>
  <c r="S116" i="4"/>
  <c r="T116" i="4" a="1"/>
  <c r="T116" i="4" s="1"/>
  <c r="U116" i="4" a="1"/>
  <c r="U116" i="4" s="1"/>
  <c r="V116" i="4" a="1"/>
  <c r="V116" i="4" s="1"/>
  <c r="W116" i="4" a="1"/>
  <c r="W116" i="4"/>
  <c r="X116" i="4" a="1"/>
  <c r="X116" i="4" s="1"/>
  <c r="Y116" i="4" a="1"/>
  <c r="Y116" i="4" s="1"/>
  <c r="Z116" i="4" a="1"/>
  <c r="Z116" i="4" s="1"/>
  <c r="R117" i="4" a="1"/>
  <c r="R117" i="4"/>
  <c r="S117" i="4" a="1"/>
  <c r="S117" i="4" s="1"/>
  <c r="T117" i="4" a="1"/>
  <c r="T117" i="4" s="1"/>
  <c r="U117" i="4" a="1"/>
  <c r="U117" i="4" s="1"/>
  <c r="V117" i="4" a="1"/>
  <c r="V117" i="4"/>
  <c r="W117" i="4" a="1"/>
  <c r="W117" i="4" s="1"/>
  <c r="X117" i="4" a="1"/>
  <c r="X117" i="4" s="1"/>
  <c r="Y117" i="4" a="1"/>
  <c r="Y117" i="4" s="1"/>
  <c r="Z117" i="4" a="1"/>
  <c r="Z117" i="4"/>
  <c r="R118" i="4" a="1"/>
  <c r="R118" i="4" s="1"/>
  <c r="S118" i="4" a="1"/>
  <c r="S118" i="4" s="1"/>
  <c r="T118" i="4" a="1"/>
  <c r="T118" i="4" s="1"/>
  <c r="U118" i="4" a="1"/>
  <c r="U118" i="4"/>
  <c r="V118" i="4" a="1"/>
  <c r="V118" i="4" s="1"/>
  <c r="W118" i="4" a="1"/>
  <c r="W118" i="4" s="1"/>
  <c r="X118" i="4" a="1"/>
  <c r="X118" i="4" s="1"/>
  <c r="Y118" i="4" a="1"/>
  <c r="Y118" i="4"/>
  <c r="Z118" i="4" a="1"/>
  <c r="Z118" i="4" s="1"/>
  <c r="R119" i="4" a="1"/>
  <c r="R119" i="4" s="1"/>
  <c r="S119" i="4" a="1"/>
  <c r="S119" i="4" s="1"/>
  <c r="T119" i="4" a="1"/>
  <c r="T119" i="4"/>
  <c r="U119" i="4" a="1"/>
  <c r="U119" i="4" s="1"/>
  <c r="V119" i="4" a="1"/>
  <c r="V119" i="4" s="1"/>
  <c r="W119" i="4" a="1"/>
  <c r="W119" i="4" s="1"/>
  <c r="X119" i="4" a="1"/>
  <c r="X119" i="4"/>
  <c r="Y119" i="4" a="1"/>
  <c r="Y119" i="4" s="1"/>
  <c r="Z119" i="4" a="1"/>
  <c r="Z119" i="4" s="1"/>
  <c r="R120" i="4" a="1"/>
  <c r="R120" i="4" s="1"/>
  <c r="S120" i="4" a="1"/>
  <c r="S120" i="4"/>
  <c r="T120" i="4" a="1"/>
  <c r="T120" i="4" s="1"/>
  <c r="U120" i="4" a="1"/>
  <c r="U120" i="4" s="1"/>
  <c r="V120" i="4" a="1"/>
  <c r="V120" i="4" s="1"/>
  <c r="W120" i="4" a="1"/>
  <c r="W120" i="4"/>
  <c r="X120" i="4" a="1"/>
  <c r="X120" i="4" s="1"/>
  <c r="Y120" i="4" a="1"/>
  <c r="Y120" i="4" s="1"/>
  <c r="Z120" i="4" a="1"/>
  <c r="Z120" i="4" s="1"/>
  <c r="R121" i="4" a="1"/>
  <c r="R121" i="4"/>
  <c r="S121" i="4" a="1"/>
  <c r="S121" i="4" s="1"/>
  <c r="T121" i="4" a="1"/>
  <c r="T121" i="4" s="1"/>
  <c r="U121" i="4" a="1"/>
  <c r="U121" i="4" s="1"/>
  <c r="V121" i="4" a="1"/>
  <c r="V121" i="4"/>
  <c r="W121" i="4" a="1"/>
  <c r="W121" i="4" s="1"/>
  <c r="X121" i="4" a="1"/>
  <c r="X121" i="4" s="1"/>
  <c r="Y121" i="4" a="1"/>
  <c r="Y121" i="4" s="1"/>
  <c r="Z121" i="4" a="1"/>
  <c r="Z121" i="4"/>
  <c r="S3" i="4" a="1"/>
  <c r="S3" i="4"/>
  <c r="T3" i="4" a="1"/>
  <c r="T3" i="4" s="1"/>
  <c r="U3" i="4" a="1"/>
  <c r="U3" i="4" s="1"/>
  <c r="V3" i="4" a="1"/>
  <c r="V3" i="4"/>
  <c r="W3" i="4" a="1"/>
  <c r="W3" i="4"/>
  <c r="X3" i="4" a="1"/>
  <c r="X3" i="4" s="1"/>
  <c r="Y3" i="4" a="1"/>
  <c r="Y3" i="4" s="1"/>
  <c r="Z3" i="4" a="1"/>
  <c r="Z3" i="4"/>
  <c r="R3" i="4" a="1"/>
  <c r="R3" i="4" s="1"/>
  <c r="Q3" i="4"/>
  <c r="M4" i="3" a="1"/>
  <c r="M4" i="3" s="1"/>
  <c r="N4" i="3" a="1"/>
  <c r="N4" i="3" s="1"/>
  <c r="O4" i="3" a="1"/>
  <c r="O4" i="3" s="1"/>
  <c r="M5" i="3" a="1"/>
  <c r="M5" i="3" s="1"/>
  <c r="N5" i="3" a="1"/>
  <c r="N5" i="3" s="1"/>
  <c r="O5" i="3" a="1"/>
  <c r="O5" i="3" s="1"/>
  <c r="M6" i="3" a="1"/>
  <c r="M6" i="3" s="1"/>
  <c r="N6" i="3" a="1"/>
  <c r="N6" i="3" s="1"/>
  <c r="O6" i="3" a="1"/>
  <c r="O6" i="3" s="1"/>
  <c r="N3" i="3" a="1"/>
  <c r="N3" i="3" s="1"/>
  <c r="O3" i="3" a="1"/>
  <c r="O3" i="3" s="1"/>
  <c r="M3" i="3" a="1"/>
  <c r="M3" i="3" s="1"/>
  <c r="L7" i="5" a="1"/>
  <c r="L7" i="5" s="1"/>
  <c r="L8" i="5" a="1"/>
  <c r="L8" i="5" s="1"/>
  <c r="L9" i="5" a="1"/>
  <c r="L9" i="5" s="1"/>
  <c r="L10" i="5" a="1"/>
  <c r="L10" i="5" s="1"/>
  <c r="L11" i="5" a="1"/>
  <c r="L11" i="5" s="1"/>
  <c r="L12" i="5" a="1"/>
  <c r="L12" i="5" s="1"/>
  <c r="L13" i="5" a="1"/>
  <c r="L13" i="5" s="1"/>
  <c r="L14" i="5" a="1"/>
  <c r="L14" i="5" s="1"/>
  <c r="L15" i="5" a="1"/>
  <c r="L15" i="5" s="1"/>
  <c r="L16" i="5" a="1"/>
  <c r="L16" i="5" s="1"/>
  <c r="L17" i="5" a="1"/>
  <c r="L17" i="5" s="1"/>
  <c r="L18" i="5" a="1"/>
  <c r="L18" i="5" s="1"/>
  <c r="L19" i="5" a="1"/>
  <c r="L19" i="5" s="1"/>
  <c r="L20" i="5" a="1"/>
  <c r="L20" i="5" s="1"/>
  <c r="L21" i="5" a="1"/>
  <c r="L21" i="5" s="1"/>
  <c r="L22" i="5" a="1"/>
  <c r="L22" i="5" s="1"/>
  <c r="L23" i="5" a="1"/>
  <c r="L23" i="5" s="1"/>
  <c r="L24" i="5" a="1"/>
  <c r="L24" i="5" s="1"/>
  <c r="L25" i="5" a="1"/>
  <c r="L25" i="5" s="1"/>
  <c r="L26" i="5" a="1"/>
  <c r="L26" i="5" s="1"/>
  <c r="L27" i="5" a="1"/>
  <c r="L27" i="5" s="1"/>
  <c r="L28" i="5" a="1"/>
  <c r="L28" i="5" s="1"/>
  <c r="L29" i="5" a="1"/>
  <c r="L29" i="5" s="1"/>
  <c r="L30" i="5" a="1"/>
  <c r="L30" i="5" s="1"/>
  <c r="L31" i="5" a="1"/>
  <c r="L31" i="5" s="1"/>
  <c r="L32" i="5" a="1"/>
  <c r="L32" i="5" s="1"/>
  <c r="L33" i="5" a="1"/>
  <c r="L33" i="5" s="1"/>
  <c r="L34" i="5" a="1"/>
  <c r="L34" i="5" s="1"/>
  <c r="L35" i="5" a="1"/>
  <c r="L35" i="5" s="1"/>
  <c r="L36" i="5" a="1"/>
  <c r="L36" i="5" s="1"/>
  <c r="L37" i="5" a="1"/>
  <c r="L37" i="5" s="1"/>
  <c r="L38" i="5" a="1"/>
  <c r="L38" i="5" s="1"/>
  <c r="L39" i="5" a="1"/>
  <c r="L39" i="5" s="1"/>
  <c r="L40" i="5" a="1"/>
  <c r="L40" i="5" s="1"/>
  <c r="L41" i="5" a="1"/>
  <c r="L41" i="5" s="1"/>
  <c r="L42" i="5" a="1"/>
  <c r="L42" i="5" s="1"/>
  <c r="L43" i="5" a="1"/>
  <c r="L43" i="5"/>
  <c r="L44" i="5" a="1"/>
  <c r="L44" i="5" s="1"/>
  <c r="L45" i="5" a="1"/>
  <c r="L45" i="5" s="1"/>
  <c r="L3" i="5" a="1"/>
  <c r="L3" i="5" s="1"/>
  <c r="L4" i="5" s="1" a="1"/>
  <c r="L4" i="5" s="1"/>
  <c r="L5" i="5" s="1" a="1"/>
  <c r="L5" i="5" s="1"/>
  <c r="L6" i="5" s="1" a="1"/>
  <c r="L6" i="5" s="1"/>
  <c r="K4" i="5"/>
  <c r="K5" i="5"/>
  <c r="K6" i="5"/>
  <c r="G3" i="5"/>
  <c r="G4" i="5"/>
  <c r="G5" i="5"/>
  <c r="G6" i="5"/>
  <c r="F4" i="5"/>
  <c r="F5" i="5"/>
  <c r="F6" i="5"/>
  <c r="F3" i="5"/>
  <c r="H3" i="5"/>
  <c r="I3" i="5"/>
  <c r="J3" i="5"/>
  <c r="K3" i="5"/>
  <c r="E3" i="5"/>
  <c r="D59" i="5"/>
  <c r="C59" i="5"/>
  <c r="B59" i="5"/>
  <c r="A59" i="5"/>
  <c r="D58" i="5"/>
  <c r="C58" i="5"/>
  <c r="B58" i="5"/>
  <c r="A58" i="5"/>
  <c r="D57" i="5"/>
  <c r="C57" i="5"/>
  <c r="B57" i="5"/>
  <c r="A57" i="5"/>
  <c r="D56" i="5"/>
  <c r="C56" i="5"/>
  <c r="B56" i="5"/>
  <c r="A56" i="5"/>
  <c r="D55" i="5"/>
  <c r="C55" i="5"/>
  <c r="B55" i="5"/>
  <c r="A55" i="5"/>
  <c r="D54" i="5"/>
  <c r="C54" i="5"/>
  <c r="B54" i="5"/>
  <c r="A54" i="5"/>
  <c r="D53" i="5"/>
  <c r="C53" i="5"/>
  <c r="B53" i="5"/>
  <c r="A53" i="5"/>
  <c r="D52" i="5"/>
  <c r="C52" i="5"/>
  <c r="B52" i="5"/>
  <c r="A52" i="5"/>
  <c r="D51" i="5"/>
  <c r="C51" i="5"/>
  <c r="B51" i="5"/>
  <c r="A51" i="5"/>
  <c r="D50" i="5"/>
  <c r="C50" i="5"/>
  <c r="B50" i="5"/>
  <c r="A50" i="5"/>
  <c r="D49" i="5"/>
  <c r="C49" i="5"/>
  <c r="B49" i="5"/>
  <c r="A49" i="5"/>
  <c r="D48" i="5"/>
  <c r="C48" i="5"/>
  <c r="B48" i="5"/>
  <c r="A48" i="5"/>
  <c r="D47" i="5"/>
  <c r="C47" i="5"/>
  <c r="B47" i="5"/>
  <c r="A47" i="5"/>
  <c r="D46" i="5"/>
  <c r="C46" i="5"/>
  <c r="B46" i="5"/>
  <c r="A46" i="5"/>
  <c r="D45" i="5"/>
  <c r="C45" i="5"/>
  <c r="B45" i="5"/>
  <c r="A45" i="5"/>
  <c r="D44" i="5"/>
  <c r="C44" i="5"/>
  <c r="B44" i="5"/>
  <c r="A44" i="5"/>
  <c r="D43" i="5"/>
  <c r="C43" i="5"/>
  <c r="B43" i="5"/>
  <c r="A43" i="5"/>
  <c r="D42" i="5"/>
  <c r="C42" i="5"/>
  <c r="B42" i="5"/>
  <c r="A42" i="5"/>
  <c r="D41" i="5"/>
  <c r="C41" i="5"/>
  <c r="B41" i="5"/>
  <c r="A41" i="5"/>
  <c r="D40" i="5"/>
  <c r="C40" i="5"/>
  <c r="B40" i="5"/>
  <c r="A40" i="5"/>
  <c r="D39" i="5"/>
  <c r="C39" i="5"/>
  <c r="B39" i="5"/>
  <c r="A39" i="5"/>
  <c r="D38" i="5"/>
  <c r="C38" i="5"/>
  <c r="B38" i="5"/>
  <c r="A38" i="5"/>
  <c r="D37" i="5"/>
  <c r="C37" i="5"/>
  <c r="B37" i="5"/>
  <c r="A37" i="5"/>
  <c r="D36" i="5"/>
  <c r="C36" i="5"/>
  <c r="B36" i="5"/>
  <c r="A36" i="5"/>
  <c r="D35" i="5"/>
  <c r="C35" i="5"/>
  <c r="B35" i="5"/>
  <c r="A35" i="5"/>
  <c r="D34" i="5"/>
  <c r="C34" i="5"/>
  <c r="B34" i="5"/>
  <c r="A34" i="5"/>
  <c r="D33" i="5"/>
  <c r="C33" i="5"/>
  <c r="B33" i="5"/>
  <c r="A33" i="5"/>
  <c r="D32" i="5"/>
  <c r="C32" i="5"/>
  <c r="B32" i="5"/>
  <c r="A32" i="5"/>
  <c r="D31" i="5"/>
  <c r="C31" i="5"/>
  <c r="B31" i="5"/>
  <c r="A31" i="5"/>
  <c r="D30" i="5"/>
  <c r="C30" i="5"/>
  <c r="B30" i="5"/>
  <c r="A30" i="5"/>
  <c r="D29" i="5"/>
  <c r="C29" i="5"/>
  <c r="B29" i="5"/>
  <c r="A29" i="5"/>
  <c r="D28" i="5"/>
  <c r="C28" i="5"/>
  <c r="B28" i="5"/>
  <c r="A28" i="5"/>
  <c r="D27" i="5"/>
  <c r="C27" i="5"/>
  <c r="B27" i="5"/>
  <c r="A27" i="5"/>
  <c r="D26" i="5"/>
  <c r="C26" i="5"/>
  <c r="B26" i="5"/>
  <c r="A26" i="5"/>
  <c r="D25" i="5"/>
  <c r="C25" i="5"/>
  <c r="B25" i="5"/>
  <c r="A25" i="5"/>
  <c r="D24" i="5"/>
  <c r="C24" i="5"/>
  <c r="B24" i="5"/>
  <c r="A24" i="5"/>
  <c r="D23" i="5"/>
  <c r="C23" i="5"/>
  <c r="B23" i="5"/>
  <c r="A23" i="5"/>
  <c r="D22" i="5"/>
  <c r="C22" i="5"/>
  <c r="B22" i="5"/>
  <c r="A22" i="5"/>
  <c r="D21" i="5"/>
  <c r="C21" i="5"/>
  <c r="B21" i="5"/>
  <c r="A21" i="5"/>
  <c r="D20" i="5"/>
  <c r="C20" i="5"/>
  <c r="B20" i="5"/>
  <c r="A20" i="5"/>
  <c r="D19" i="5"/>
  <c r="C19" i="5"/>
  <c r="B19" i="5"/>
  <c r="A19" i="5"/>
  <c r="D18" i="5"/>
  <c r="C18" i="5"/>
  <c r="B18" i="5"/>
  <c r="A18" i="5"/>
  <c r="D17" i="5"/>
  <c r="C17" i="5"/>
  <c r="B17" i="5"/>
  <c r="A17" i="5"/>
  <c r="D16" i="5"/>
  <c r="C16" i="5"/>
  <c r="B16" i="5"/>
  <c r="A16" i="5"/>
  <c r="D15" i="5"/>
  <c r="C15" i="5"/>
  <c r="B15" i="5"/>
  <c r="A15" i="5"/>
  <c r="D14" i="5"/>
  <c r="C14" i="5"/>
  <c r="B14" i="5"/>
  <c r="A14" i="5"/>
  <c r="D13" i="5"/>
  <c r="C13" i="5"/>
  <c r="B13" i="5"/>
  <c r="A13" i="5"/>
  <c r="D12" i="5"/>
  <c r="C12" i="5"/>
  <c r="B12" i="5"/>
  <c r="A12" i="5"/>
  <c r="D11" i="5"/>
  <c r="C11" i="5"/>
  <c r="B11" i="5"/>
  <c r="A11" i="5"/>
  <c r="D10" i="5"/>
  <c r="C10" i="5"/>
  <c r="B10" i="5"/>
  <c r="A10" i="5"/>
  <c r="D9" i="5"/>
  <c r="C9" i="5"/>
  <c r="B9" i="5"/>
  <c r="A9" i="5"/>
  <c r="D8" i="5"/>
  <c r="C8" i="5"/>
  <c r="B8" i="5"/>
  <c r="A8" i="5"/>
  <c r="D7" i="5"/>
  <c r="C7" i="5"/>
  <c r="B7" i="5"/>
  <c r="A7" i="5"/>
  <c r="D6" i="5"/>
  <c r="C6" i="5"/>
  <c r="B6" i="5"/>
  <c r="A6" i="5"/>
  <c r="D5" i="5"/>
  <c r="C5" i="5"/>
  <c r="B5" i="5"/>
  <c r="A5" i="5"/>
  <c r="D4" i="5"/>
  <c r="C4" i="5"/>
  <c r="B4" i="5"/>
  <c r="A4" i="5"/>
  <c r="D3" i="5"/>
  <c r="C3" i="5"/>
  <c r="B3" i="5"/>
  <c r="A3" i="5"/>
  <c r="D2" i="5"/>
  <c r="C2" i="5"/>
  <c r="B2" i="5"/>
  <c r="A2" i="5"/>
  <c r="A1" i="5"/>
  <c r="K4" i="3" a="1"/>
  <c r="K4" i="3" s="1"/>
  <c r="K5" i="3" a="1"/>
  <c r="K5" i="3" s="1"/>
  <c r="K6" i="3" a="1"/>
  <c r="K6" i="3" s="1"/>
  <c r="K3" i="3" a="1"/>
  <c r="K3" i="3" s="1"/>
  <c r="J6" i="3"/>
  <c r="I6" i="3"/>
  <c r="I5" i="3"/>
  <c r="I4" i="3"/>
  <c r="G4" i="3"/>
  <c r="G5" i="3"/>
  <c r="G6" i="3"/>
  <c r="G3" i="3"/>
  <c r="H4" i="3"/>
  <c r="H5" i="3"/>
  <c r="H6" i="3"/>
  <c r="H3" i="3"/>
  <c r="H1" i="3"/>
  <c r="E80" i="4"/>
  <c r="E79" i="4"/>
  <c r="E77" i="4"/>
  <c r="E76" i="4"/>
  <c r="E74" i="4"/>
  <c r="E73" i="4"/>
  <c r="E71" i="4"/>
  <c r="E70" i="4"/>
  <c r="E68" i="4"/>
  <c r="E67" i="4"/>
  <c r="B78" i="4"/>
  <c r="B79" i="4" s="1"/>
  <c r="B80" i="4" s="1"/>
  <c r="B75" i="4"/>
  <c r="B76" i="4" s="1"/>
  <c r="B77" i="4" s="1"/>
  <c r="B72" i="4"/>
  <c r="B73" i="4" s="1"/>
  <c r="B74" i="4" s="1"/>
  <c r="B69" i="4"/>
  <c r="B70" i="4" s="1"/>
  <c r="B71" i="4" s="1"/>
  <c r="B66" i="4"/>
  <c r="B67" i="4" s="1"/>
  <c r="B68" i="4" s="1"/>
  <c r="B63" i="4"/>
  <c r="B64" i="4" s="1"/>
  <c r="B65" i="4" s="1"/>
  <c r="B60" i="4"/>
  <c r="B61" i="4" s="1"/>
  <c r="B62" i="4" s="1"/>
  <c r="B57" i="4"/>
  <c r="B58" i="4" s="1"/>
  <c r="B59" i="4" s="1"/>
  <c r="B54" i="4"/>
  <c r="B55" i="4" s="1"/>
  <c r="B56" i="4" s="1"/>
  <c r="E65" i="4"/>
  <c r="E64" i="4"/>
  <c r="E62" i="4"/>
  <c r="E61" i="4"/>
  <c r="E59" i="4"/>
  <c r="E58" i="4"/>
  <c r="E56" i="4"/>
  <c r="E55" i="4"/>
  <c r="B51" i="4"/>
  <c r="B52" i="4" s="1"/>
  <c r="B53" i="4" s="1"/>
  <c r="E53" i="4"/>
  <c r="E52" i="4"/>
  <c r="E50" i="4"/>
  <c r="E49" i="4"/>
  <c r="E46" i="4"/>
  <c r="E47" i="4"/>
  <c r="B48" i="4"/>
  <c r="B49" i="4" s="1"/>
  <c r="B50" i="4" s="1"/>
  <c r="B5" i="2"/>
  <c r="E5" i="2" s="1" a="1"/>
  <c r="E5" i="2" s="1"/>
  <c r="B7" i="2"/>
  <c r="A94" i="4"/>
  <c r="B94" i="4"/>
  <c r="C94" i="4"/>
  <c r="D94" i="4"/>
  <c r="A95" i="4"/>
  <c r="B95" i="4"/>
  <c r="C95" i="4"/>
  <c r="D95" i="4"/>
  <c r="A96" i="4"/>
  <c r="B96" i="4"/>
  <c r="C96" i="4"/>
  <c r="D96" i="4"/>
  <c r="A97" i="4"/>
  <c r="B97" i="4"/>
  <c r="C97" i="4"/>
  <c r="D97" i="4"/>
  <c r="A98" i="4"/>
  <c r="B98" i="4"/>
  <c r="C98" i="4"/>
  <c r="D98" i="4"/>
  <c r="A99" i="4"/>
  <c r="B99" i="4"/>
  <c r="C99" i="4"/>
  <c r="D99" i="4"/>
  <c r="A100" i="4"/>
  <c r="B100" i="4"/>
  <c r="C100" i="4"/>
  <c r="D100" i="4"/>
  <c r="A101" i="4"/>
  <c r="B101" i="4"/>
  <c r="C101" i="4"/>
  <c r="D101" i="4"/>
  <c r="A102" i="4"/>
  <c r="B102" i="4"/>
  <c r="C102" i="4"/>
  <c r="D102" i="4"/>
  <c r="A103" i="4"/>
  <c r="B103" i="4"/>
  <c r="C103" i="4"/>
  <c r="D103" i="4"/>
  <c r="A104" i="4"/>
  <c r="B104" i="4"/>
  <c r="C104" i="4"/>
  <c r="D104" i="4"/>
  <c r="A105" i="4"/>
  <c r="B105" i="4"/>
  <c r="C105" i="4"/>
  <c r="D105" i="4"/>
  <c r="A106" i="4"/>
  <c r="B106" i="4"/>
  <c r="C106" i="4"/>
  <c r="D106" i="4"/>
  <c r="A107" i="4"/>
  <c r="B107" i="4"/>
  <c r="C107" i="4"/>
  <c r="D107" i="4"/>
  <c r="A108" i="4"/>
  <c r="B108" i="4"/>
  <c r="C108" i="4"/>
  <c r="D108" i="4"/>
  <c r="A109" i="4"/>
  <c r="B109" i="4"/>
  <c r="C109" i="4"/>
  <c r="D109" i="4"/>
  <c r="A110" i="4"/>
  <c r="B110" i="4"/>
  <c r="C110" i="4"/>
  <c r="D110" i="4"/>
  <c r="A111" i="4"/>
  <c r="B111" i="4"/>
  <c r="C111" i="4"/>
  <c r="D111" i="4"/>
  <c r="A112" i="4"/>
  <c r="B112" i="4"/>
  <c r="C112" i="4"/>
  <c r="D112" i="4"/>
  <c r="A113" i="4"/>
  <c r="B113" i="4"/>
  <c r="C113" i="4"/>
  <c r="D113" i="4"/>
  <c r="A114" i="4"/>
  <c r="B114" i="4"/>
  <c r="C114" i="4"/>
  <c r="D114" i="4"/>
  <c r="A115" i="4"/>
  <c r="B115" i="4"/>
  <c r="C115" i="4"/>
  <c r="D115" i="4"/>
  <c r="A116" i="4"/>
  <c r="B116" i="4"/>
  <c r="C116" i="4"/>
  <c r="D116" i="4"/>
  <c r="A117" i="4"/>
  <c r="B117" i="4"/>
  <c r="C117" i="4"/>
  <c r="D117" i="4"/>
  <c r="A118" i="4"/>
  <c r="B118" i="4"/>
  <c r="C118" i="4"/>
  <c r="D118" i="4"/>
  <c r="A119" i="4"/>
  <c r="B119" i="4"/>
  <c r="C119" i="4"/>
  <c r="D119" i="4"/>
  <c r="A120" i="4"/>
  <c r="B120" i="4"/>
  <c r="C120" i="4"/>
  <c r="D120" i="4"/>
  <c r="A121" i="4"/>
  <c r="B121" i="4"/>
  <c r="C121" i="4"/>
  <c r="D121" i="4"/>
  <c r="B45" i="4"/>
  <c r="B46" i="4" s="1"/>
  <c r="B47" i="4" s="1"/>
  <c r="C46" i="1"/>
  <c r="C48" i="4" s="1"/>
  <c r="C49" i="4" s="1"/>
  <c r="C50" i="4" s="1"/>
  <c r="C47" i="1"/>
  <c r="C51" i="4" s="1"/>
  <c r="C52" i="4" s="1"/>
  <c r="C53" i="4" s="1"/>
  <c r="C48" i="1"/>
  <c r="C54" i="4" s="1"/>
  <c r="C55" i="4" s="1"/>
  <c r="C56" i="4" s="1"/>
  <c r="C49" i="1"/>
  <c r="C57" i="4" s="1"/>
  <c r="C58" i="4" s="1"/>
  <c r="C59" i="4" s="1"/>
  <c r="C50" i="1"/>
  <c r="C60" i="4" s="1"/>
  <c r="C61" i="4" s="1"/>
  <c r="C62" i="4" s="1"/>
  <c r="C51" i="1"/>
  <c r="C63" i="4" s="1"/>
  <c r="C64" i="4" s="1"/>
  <c r="C65" i="4" s="1"/>
  <c r="C52" i="1"/>
  <c r="C66" i="4" s="1"/>
  <c r="C67" i="4" s="1"/>
  <c r="C68" i="4" s="1"/>
  <c r="C53" i="1"/>
  <c r="C69" i="4" s="1"/>
  <c r="C70" i="4" s="1"/>
  <c r="C71" i="4" s="1"/>
  <c r="C54" i="1"/>
  <c r="C72" i="4" s="1"/>
  <c r="C73" i="4" s="1"/>
  <c r="C74" i="4" s="1"/>
  <c r="C55" i="1"/>
  <c r="C75" i="4" s="1"/>
  <c r="C76" i="4" s="1"/>
  <c r="C77" i="4" s="1"/>
  <c r="C56" i="1"/>
  <c r="C78" i="4" s="1"/>
  <c r="C79" i="4" s="1"/>
  <c r="C80" i="4" s="1"/>
  <c r="C45" i="1"/>
  <c r="C45" i="4" s="1"/>
  <c r="C46" i="4" s="1"/>
  <c r="C47" i="4" s="1"/>
  <c r="A46" i="1"/>
  <c r="A48" i="4" s="1"/>
  <c r="A49" i="4" s="1"/>
  <c r="A50" i="4" s="1"/>
  <c r="E46" i="1"/>
  <c r="D48" i="4" s="1"/>
  <c r="A47" i="1"/>
  <c r="A51" i="4" s="1"/>
  <c r="A52" i="4" s="1"/>
  <c r="A53" i="4" s="1"/>
  <c r="E47" i="1"/>
  <c r="D51" i="4" s="1"/>
  <c r="A48" i="1"/>
  <c r="A54" i="4" s="1"/>
  <c r="A55" i="4" s="1"/>
  <c r="A56" i="4" s="1"/>
  <c r="E48" i="1"/>
  <c r="D54" i="4" s="1"/>
  <c r="A49" i="1"/>
  <c r="A57" i="4" s="1"/>
  <c r="A58" i="4" s="1"/>
  <c r="A59" i="4" s="1"/>
  <c r="E49" i="1"/>
  <c r="D57" i="4" s="1"/>
  <c r="A50" i="1"/>
  <c r="A60" i="4" s="1"/>
  <c r="A61" i="4" s="1"/>
  <c r="A62" i="4" s="1"/>
  <c r="E50" i="1"/>
  <c r="D60" i="4" s="1"/>
  <c r="A51" i="1"/>
  <c r="A63" i="4" s="1"/>
  <c r="A64" i="4" s="1"/>
  <c r="A65" i="4" s="1"/>
  <c r="E51" i="1"/>
  <c r="D63" i="4" s="1"/>
  <c r="A52" i="1"/>
  <c r="A66" i="4" s="1"/>
  <c r="A67" i="4" s="1"/>
  <c r="A68" i="4" s="1"/>
  <c r="E52" i="1"/>
  <c r="D66" i="4" s="1"/>
  <c r="A53" i="1"/>
  <c r="A69" i="4" s="1"/>
  <c r="A70" i="4" s="1"/>
  <c r="A71" i="4" s="1"/>
  <c r="E53" i="1"/>
  <c r="D69" i="4" s="1"/>
  <c r="A54" i="1"/>
  <c r="A72" i="4" s="1"/>
  <c r="A73" i="4" s="1"/>
  <c r="A74" i="4" s="1"/>
  <c r="E54" i="1"/>
  <c r="D72" i="4" s="1"/>
  <c r="A55" i="1"/>
  <c r="A75" i="4" s="1"/>
  <c r="A76" i="4" s="1"/>
  <c r="A77" i="4" s="1"/>
  <c r="E55" i="1"/>
  <c r="D75" i="4" s="1"/>
  <c r="D76" i="4" s="1"/>
  <c r="D77" i="4" s="1"/>
  <c r="A56" i="1"/>
  <c r="A78" i="4" s="1"/>
  <c r="A79" i="4" s="1"/>
  <c r="A80" i="4" s="1"/>
  <c r="E56" i="1"/>
  <c r="D78" i="4" s="1"/>
  <c r="E45" i="1"/>
  <c r="D45" i="4" s="1"/>
  <c r="A45" i="1"/>
  <c r="A45" i="4" s="1"/>
  <c r="A46" i="4" s="1"/>
  <c r="A47" i="4" s="1"/>
  <c r="B6" i="2"/>
  <c r="E26" i="4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5" i="4"/>
  <c r="E6" i="4" s="1"/>
  <c r="E7" i="4" s="1"/>
  <c r="F24" i="4"/>
  <c r="G24" i="4"/>
  <c r="H24" i="4"/>
  <c r="I24" i="4"/>
  <c r="J24" i="4"/>
  <c r="K24" i="4"/>
  <c r="L24" i="4"/>
  <c r="M24" i="4"/>
  <c r="N24" i="4"/>
  <c r="F25" i="4"/>
  <c r="G25" i="4"/>
  <c r="H25" i="4"/>
  <c r="I25" i="4"/>
  <c r="J25" i="4"/>
  <c r="K25" i="4"/>
  <c r="L25" i="4"/>
  <c r="M25" i="4"/>
  <c r="N25" i="4"/>
  <c r="F26" i="4"/>
  <c r="G26" i="4"/>
  <c r="H26" i="4"/>
  <c r="I26" i="4"/>
  <c r="J26" i="4"/>
  <c r="K26" i="4"/>
  <c r="L26" i="4"/>
  <c r="M26" i="4"/>
  <c r="N26" i="4"/>
  <c r="F27" i="4"/>
  <c r="G27" i="4"/>
  <c r="H27" i="4"/>
  <c r="I27" i="4"/>
  <c r="J27" i="4"/>
  <c r="K27" i="4"/>
  <c r="L27" i="4"/>
  <c r="M27" i="4"/>
  <c r="N27" i="4"/>
  <c r="F28" i="4"/>
  <c r="G28" i="4"/>
  <c r="H28" i="4"/>
  <c r="I28" i="4"/>
  <c r="J28" i="4"/>
  <c r="K28" i="4"/>
  <c r="L28" i="4"/>
  <c r="M28" i="4"/>
  <c r="N28" i="4"/>
  <c r="F29" i="4"/>
  <c r="G29" i="4"/>
  <c r="H29" i="4"/>
  <c r="I29" i="4"/>
  <c r="J29" i="4"/>
  <c r="K29" i="4"/>
  <c r="L29" i="4"/>
  <c r="M29" i="4"/>
  <c r="N29" i="4"/>
  <c r="F30" i="4"/>
  <c r="G30" i="4"/>
  <c r="H30" i="4"/>
  <c r="I30" i="4"/>
  <c r="J30" i="4"/>
  <c r="K30" i="4"/>
  <c r="L30" i="4"/>
  <c r="M30" i="4"/>
  <c r="N30" i="4"/>
  <c r="F31" i="4"/>
  <c r="G31" i="4"/>
  <c r="H31" i="4"/>
  <c r="I31" i="4"/>
  <c r="J31" i="4"/>
  <c r="K31" i="4"/>
  <c r="L31" i="4"/>
  <c r="M31" i="4"/>
  <c r="N31" i="4"/>
  <c r="F32" i="4"/>
  <c r="G32" i="4"/>
  <c r="H32" i="4"/>
  <c r="I32" i="4"/>
  <c r="J32" i="4"/>
  <c r="K32" i="4"/>
  <c r="L32" i="4"/>
  <c r="M32" i="4"/>
  <c r="N32" i="4"/>
  <c r="F33" i="4"/>
  <c r="G33" i="4"/>
  <c r="H33" i="4"/>
  <c r="I33" i="4"/>
  <c r="J33" i="4"/>
  <c r="K33" i="4"/>
  <c r="L33" i="4"/>
  <c r="M33" i="4"/>
  <c r="N33" i="4"/>
  <c r="F34" i="4"/>
  <c r="G34" i="4"/>
  <c r="H34" i="4"/>
  <c r="I34" i="4"/>
  <c r="J34" i="4"/>
  <c r="K34" i="4"/>
  <c r="L34" i="4"/>
  <c r="M34" i="4"/>
  <c r="N34" i="4"/>
  <c r="F35" i="4"/>
  <c r="G35" i="4"/>
  <c r="H35" i="4"/>
  <c r="I35" i="4"/>
  <c r="J35" i="4"/>
  <c r="K35" i="4"/>
  <c r="L35" i="4"/>
  <c r="M35" i="4"/>
  <c r="N35" i="4"/>
  <c r="F36" i="4"/>
  <c r="G36" i="4"/>
  <c r="H36" i="4"/>
  <c r="I36" i="4"/>
  <c r="J36" i="4"/>
  <c r="K36" i="4"/>
  <c r="L36" i="4"/>
  <c r="M36" i="4"/>
  <c r="N36" i="4"/>
  <c r="F37" i="4"/>
  <c r="G37" i="4"/>
  <c r="H37" i="4"/>
  <c r="I37" i="4"/>
  <c r="J37" i="4"/>
  <c r="K37" i="4"/>
  <c r="L37" i="4"/>
  <c r="M37" i="4"/>
  <c r="N37" i="4"/>
  <c r="F38" i="4"/>
  <c r="G38" i="4"/>
  <c r="H38" i="4"/>
  <c r="I38" i="4"/>
  <c r="J38" i="4"/>
  <c r="K38" i="4"/>
  <c r="L38" i="4"/>
  <c r="M38" i="4"/>
  <c r="N38" i="4"/>
  <c r="F39" i="4"/>
  <c r="G39" i="4"/>
  <c r="H39" i="4"/>
  <c r="I39" i="4"/>
  <c r="J39" i="4"/>
  <c r="K39" i="4"/>
  <c r="L39" i="4"/>
  <c r="M39" i="4"/>
  <c r="N39" i="4"/>
  <c r="F40" i="4"/>
  <c r="G40" i="4"/>
  <c r="H40" i="4"/>
  <c r="I40" i="4"/>
  <c r="J40" i="4"/>
  <c r="K40" i="4"/>
  <c r="L40" i="4"/>
  <c r="M40" i="4"/>
  <c r="N40" i="4"/>
  <c r="F41" i="4"/>
  <c r="G41" i="4"/>
  <c r="H41" i="4"/>
  <c r="I41" i="4"/>
  <c r="J41" i="4"/>
  <c r="K41" i="4"/>
  <c r="L41" i="4"/>
  <c r="M41" i="4"/>
  <c r="N41" i="4"/>
  <c r="F42" i="4"/>
  <c r="G42" i="4"/>
  <c r="H42" i="4"/>
  <c r="I42" i="4"/>
  <c r="J42" i="4"/>
  <c r="K42" i="4"/>
  <c r="L42" i="4"/>
  <c r="M42" i="4"/>
  <c r="N42" i="4"/>
  <c r="F43" i="4"/>
  <c r="G43" i="4"/>
  <c r="H43" i="4"/>
  <c r="I43" i="4"/>
  <c r="J43" i="4"/>
  <c r="K43" i="4"/>
  <c r="L43" i="4"/>
  <c r="M43" i="4"/>
  <c r="N43" i="4"/>
  <c r="F44" i="4"/>
  <c r="G44" i="4"/>
  <c r="H44" i="4"/>
  <c r="I44" i="4"/>
  <c r="J44" i="4"/>
  <c r="K44" i="4"/>
  <c r="L44" i="4"/>
  <c r="M44" i="4"/>
  <c r="N44" i="4"/>
  <c r="A9" i="4"/>
  <c r="F4" i="4"/>
  <c r="G4" i="4"/>
  <c r="H4" i="4"/>
  <c r="I4" i="4"/>
  <c r="J4" i="4"/>
  <c r="K4" i="4"/>
  <c r="L4" i="4"/>
  <c r="M4" i="4"/>
  <c r="N4" i="4"/>
  <c r="F5" i="4"/>
  <c r="G5" i="4"/>
  <c r="H5" i="4"/>
  <c r="I5" i="4"/>
  <c r="J5" i="4"/>
  <c r="K5" i="4"/>
  <c r="L5" i="4"/>
  <c r="M5" i="4"/>
  <c r="N5" i="4"/>
  <c r="F6" i="4"/>
  <c r="G6" i="4"/>
  <c r="H6" i="4"/>
  <c r="I6" i="4"/>
  <c r="J6" i="4"/>
  <c r="K6" i="4"/>
  <c r="L6" i="4"/>
  <c r="M6" i="4"/>
  <c r="N6" i="4"/>
  <c r="F7" i="4"/>
  <c r="G7" i="4"/>
  <c r="H7" i="4"/>
  <c r="I7" i="4"/>
  <c r="J7" i="4"/>
  <c r="K7" i="4"/>
  <c r="L7" i="4"/>
  <c r="M7" i="4"/>
  <c r="N7" i="4"/>
  <c r="F8" i="4"/>
  <c r="G8" i="4"/>
  <c r="H8" i="4"/>
  <c r="I8" i="4"/>
  <c r="J8" i="4"/>
  <c r="K8" i="4"/>
  <c r="L8" i="4"/>
  <c r="M8" i="4"/>
  <c r="N8" i="4"/>
  <c r="F9" i="4"/>
  <c r="G9" i="4"/>
  <c r="H9" i="4"/>
  <c r="I9" i="4"/>
  <c r="J9" i="4"/>
  <c r="K9" i="4"/>
  <c r="L9" i="4"/>
  <c r="M9" i="4"/>
  <c r="N9" i="4"/>
  <c r="F10" i="4"/>
  <c r="G10" i="4"/>
  <c r="H10" i="4"/>
  <c r="I10" i="4"/>
  <c r="J10" i="4"/>
  <c r="K10" i="4"/>
  <c r="L10" i="4"/>
  <c r="M10" i="4"/>
  <c r="N10" i="4"/>
  <c r="F11" i="4"/>
  <c r="G11" i="4"/>
  <c r="H11" i="4"/>
  <c r="I11" i="4"/>
  <c r="J11" i="4"/>
  <c r="K11" i="4"/>
  <c r="L11" i="4"/>
  <c r="M11" i="4"/>
  <c r="N11" i="4"/>
  <c r="F12" i="4"/>
  <c r="G12" i="4"/>
  <c r="H12" i="4"/>
  <c r="I12" i="4"/>
  <c r="J12" i="4"/>
  <c r="K12" i="4"/>
  <c r="L12" i="4"/>
  <c r="M12" i="4"/>
  <c r="N12" i="4"/>
  <c r="F13" i="4"/>
  <c r="G13" i="4"/>
  <c r="H13" i="4"/>
  <c r="I13" i="4"/>
  <c r="J13" i="4"/>
  <c r="K13" i="4"/>
  <c r="L13" i="4"/>
  <c r="M13" i="4"/>
  <c r="N13" i="4"/>
  <c r="F14" i="4"/>
  <c r="G14" i="4"/>
  <c r="H14" i="4"/>
  <c r="I14" i="4"/>
  <c r="J14" i="4"/>
  <c r="K14" i="4"/>
  <c r="L14" i="4"/>
  <c r="M14" i="4"/>
  <c r="N14" i="4"/>
  <c r="F15" i="4"/>
  <c r="G15" i="4"/>
  <c r="H15" i="4"/>
  <c r="I15" i="4"/>
  <c r="J15" i="4"/>
  <c r="K15" i="4"/>
  <c r="L15" i="4"/>
  <c r="M15" i="4"/>
  <c r="N15" i="4"/>
  <c r="F16" i="4"/>
  <c r="G16" i="4"/>
  <c r="H16" i="4"/>
  <c r="I16" i="4"/>
  <c r="J16" i="4"/>
  <c r="K16" i="4"/>
  <c r="L16" i="4"/>
  <c r="M16" i="4"/>
  <c r="N16" i="4"/>
  <c r="F17" i="4"/>
  <c r="G17" i="4"/>
  <c r="H17" i="4"/>
  <c r="I17" i="4"/>
  <c r="J17" i="4"/>
  <c r="K17" i="4"/>
  <c r="L17" i="4"/>
  <c r="M17" i="4"/>
  <c r="N17" i="4"/>
  <c r="F18" i="4"/>
  <c r="G18" i="4"/>
  <c r="H18" i="4"/>
  <c r="I18" i="4"/>
  <c r="J18" i="4"/>
  <c r="K18" i="4"/>
  <c r="L18" i="4"/>
  <c r="M18" i="4"/>
  <c r="N18" i="4"/>
  <c r="F19" i="4"/>
  <c r="G19" i="4"/>
  <c r="H19" i="4"/>
  <c r="I19" i="4"/>
  <c r="J19" i="4"/>
  <c r="K19" i="4"/>
  <c r="L19" i="4"/>
  <c r="M19" i="4"/>
  <c r="N19" i="4"/>
  <c r="F20" i="4"/>
  <c r="G20" i="4"/>
  <c r="H20" i="4"/>
  <c r="I20" i="4"/>
  <c r="J20" i="4"/>
  <c r="K20" i="4"/>
  <c r="L20" i="4"/>
  <c r="M20" i="4"/>
  <c r="N20" i="4"/>
  <c r="F21" i="4"/>
  <c r="G21" i="4"/>
  <c r="H21" i="4"/>
  <c r="I21" i="4"/>
  <c r="J21" i="4"/>
  <c r="K21" i="4"/>
  <c r="L21" i="4"/>
  <c r="M21" i="4"/>
  <c r="N21" i="4"/>
  <c r="F22" i="4"/>
  <c r="G22" i="4"/>
  <c r="H22" i="4"/>
  <c r="I22" i="4"/>
  <c r="J22" i="4"/>
  <c r="K22" i="4"/>
  <c r="L22" i="4"/>
  <c r="M22" i="4"/>
  <c r="N22" i="4"/>
  <c r="F23" i="4"/>
  <c r="G23" i="4"/>
  <c r="H23" i="4"/>
  <c r="I23" i="4"/>
  <c r="J23" i="4"/>
  <c r="K23" i="4"/>
  <c r="L23" i="4"/>
  <c r="M23" i="4"/>
  <c r="N23" i="4"/>
  <c r="G3" i="4"/>
  <c r="H3" i="4"/>
  <c r="I3" i="4"/>
  <c r="J3" i="4"/>
  <c r="K3" i="4"/>
  <c r="L3" i="4"/>
  <c r="M3" i="4"/>
  <c r="N3" i="4"/>
  <c r="F3" i="4"/>
  <c r="G2" i="4"/>
  <c r="H2" i="4"/>
  <c r="I2" i="4"/>
  <c r="J2" i="4"/>
  <c r="K2" i="4"/>
  <c r="L2" i="4"/>
  <c r="M2" i="4"/>
  <c r="N2" i="4"/>
  <c r="F2" i="4"/>
  <c r="A1" i="4"/>
  <c r="E1" i="4"/>
  <c r="E23" i="1"/>
  <c r="E24" i="1"/>
  <c r="E25" i="1"/>
  <c r="E26" i="1"/>
  <c r="C23" i="1"/>
  <c r="A23" i="1"/>
  <c r="B23" i="4" s="1"/>
  <c r="A24" i="1"/>
  <c r="B24" i="4" s="1"/>
  <c r="E44" i="1"/>
  <c r="C44" i="1"/>
  <c r="A44" i="1"/>
  <c r="B44" i="4" s="1"/>
  <c r="F1" i="4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3" i="1"/>
  <c r="B2" i="4"/>
  <c r="C2" i="4"/>
  <c r="D2" i="4"/>
  <c r="A2" i="4"/>
  <c r="B4" i="2"/>
  <c r="B3" i="2"/>
  <c r="A4" i="1"/>
  <c r="B4" i="4" s="1"/>
  <c r="A5" i="1"/>
  <c r="B5" i="4" s="1"/>
  <c r="A6" i="1"/>
  <c r="B6" i="4" s="1"/>
  <c r="A7" i="1"/>
  <c r="B7" i="4" s="1"/>
  <c r="A8" i="1"/>
  <c r="B8" i="4" s="1"/>
  <c r="A9" i="1"/>
  <c r="B9" i="4" s="1"/>
  <c r="A10" i="1"/>
  <c r="B10" i="4" s="1"/>
  <c r="A11" i="1"/>
  <c r="B11" i="4" s="1"/>
  <c r="A12" i="1"/>
  <c r="B12" i="4" s="1"/>
  <c r="A13" i="1"/>
  <c r="B13" i="4" s="1"/>
  <c r="A14" i="1"/>
  <c r="B14" i="4" s="1"/>
  <c r="A15" i="1"/>
  <c r="B15" i="4" s="1"/>
  <c r="A16" i="1"/>
  <c r="B16" i="4" s="1"/>
  <c r="A17" i="1"/>
  <c r="B17" i="4" s="1"/>
  <c r="A18" i="1"/>
  <c r="B18" i="4" s="1"/>
  <c r="A19" i="1"/>
  <c r="B19" i="4" s="1"/>
  <c r="A20" i="1"/>
  <c r="B20" i="4" s="1"/>
  <c r="A21" i="1"/>
  <c r="B21" i="4" s="1"/>
  <c r="A22" i="1"/>
  <c r="B22" i="4" s="1"/>
  <c r="A25" i="1"/>
  <c r="B25" i="4" s="1"/>
  <c r="A26" i="1"/>
  <c r="B26" i="4" s="1"/>
  <c r="A27" i="1"/>
  <c r="B27" i="4" s="1"/>
  <c r="A28" i="1"/>
  <c r="B28" i="4" s="1"/>
  <c r="A29" i="1"/>
  <c r="B29" i="4" s="1"/>
  <c r="A30" i="1"/>
  <c r="B30" i="4" s="1"/>
  <c r="A31" i="1"/>
  <c r="B31" i="4" s="1"/>
  <c r="A32" i="1"/>
  <c r="B32" i="4" s="1"/>
  <c r="A33" i="1"/>
  <c r="B33" i="4" s="1"/>
  <c r="A34" i="1"/>
  <c r="B34" i="4" s="1"/>
  <c r="A35" i="1"/>
  <c r="B35" i="4" s="1"/>
  <c r="A36" i="1"/>
  <c r="B36" i="4" s="1"/>
  <c r="A37" i="1"/>
  <c r="B37" i="4" s="1"/>
  <c r="A38" i="1"/>
  <c r="B38" i="4" s="1"/>
  <c r="A39" i="1"/>
  <c r="B39" i="4" s="1"/>
  <c r="A40" i="1"/>
  <c r="B40" i="4" s="1"/>
  <c r="A41" i="1"/>
  <c r="B41" i="4" s="1"/>
  <c r="A42" i="1"/>
  <c r="B42" i="4" s="1"/>
  <c r="A43" i="1"/>
  <c r="B43" i="4" s="1"/>
  <c r="A3" i="1"/>
  <c r="B3" i="4" s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3" i="1"/>
  <c r="P86" i="4" l="1"/>
  <c r="O86" i="4" s="1"/>
  <c r="P24" i="4"/>
  <c r="O24" i="4" s="1"/>
  <c r="P90" i="4"/>
  <c r="O90" i="4" s="1"/>
  <c r="D46" i="4"/>
  <c r="D79" i="4"/>
  <c r="P101" i="4"/>
  <c r="O101" i="4" s="1"/>
  <c r="P83" i="4"/>
  <c r="O83" i="4" s="1"/>
  <c r="P88" i="4"/>
  <c r="O88" i="4" s="1"/>
  <c r="P113" i="4"/>
  <c r="O113" i="4" s="1"/>
  <c r="P105" i="4"/>
  <c r="O105" i="4" s="1"/>
  <c r="P109" i="4"/>
  <c r="O109" i="4" s="1"/>
  <c r="P84" i="4"/>
  <c r="O84" i="4" s="1"/>
  <c r="P100" i="4"/>
  <c r="O100" i="4" s="1"/>
  <c r="P96" i="4"/>
  <c r="O96" i="4" s="1"/>
  <c r="P91" i="4"/>
  <c r="O91" i="4" s="1"/>
  <c r="P87" i="4"/>
  <c r="O87" i="4" s="1"/>
  <c r="P103" i="4"/>
  <c r="O103" i="4" s="1"/>
  <c r="P119" i="4"/>
  <c r="O119" i="4" s="1"/>
  <c r="P118" i="4"/>
  <c r="O118" i="4" s="1"/>
  <c r="P115" i="4"/>
  <c r="O115" i="4" s="1"/>
  <c r="P95" i="4"/>
  <c r="O95" i="4" s="1"/>
  <c r="P117" i="4"/>
  <c r="O117" i="4" s="1"/>
  <c r="P98" i="4"/>
  <c r="O98" i="4" s="1"/>
  <c r="P116" i="4"/>
  <c r="O116" i="4" s="1"/>
  <c r="P110" i="4"/>
  <c r="O110" i="4" s="1"/>
  <c r="P106" i="4"/>
  <c r="O106" i="4" s="1"/>
  <c r="P102" i="4"/>
  <c r="O102" i="4" s="1"/>
  <c r="P99" i="4"/>
  <c r="O99" i="4" s="1"/>
  <c r="P92" i="4"/>
  <c r="O92" i="4" s="1"/>
  <c r="P85" i="4"/>
  <c r="O85" i="4" s="1"/>
  <c r="P107" i="4"/>
  <c r="O107" i="4" s="1"/>
  <c r="P104" i="4"/>
  <c r="O104" i="4" s="1"/>
  <c r="P97" i="4"/>
  <c r="O97" i="4" s="1"/>
  <c r="P93" i="4"/>
  <c r="O93" i="4" s="1"/>
  <c r="P89" i="4"/>
  <c r="O89" i="4" s="1"/>
  <c r="P121" i="4"/>
  <c r="O121" i="4" s="1"/>
  <c r="P114" i="4"/>
  <c r="O114" i="4" s="1"/>
  <c r="P112" i="4"/>
  <c r="O112" i="4" s="1"/>
  <c r="P120" i="4"/>
  <c r="O120" i="4" s="1"/>
  <c r="P111" i="4"/>
  <c r="O111" i="4" s="1"/>
  <c r="P108" i="4"/>
  <c r="O108" i="4" s="1"/>
  <c r="P94" i="4"/>
  <c r="O94" i="4" s="1"/>
  <c r="P82" i="4"/>
  <c r="O82" i="4" s="1"/>
  <c r="P81" i="4"/>
  <c r="O81" i="4" s="1"/>
  <c r="P3" i="4"/>
  <c r="O3" i="4" s="1"/>
  <c r="P2" i="4"/>
  <c r="D64" i="4"/>
  <c r="D49" i="4"/>
  <c r="D70" i="4"/>
  <c r="D58" i="4"/>
  <c r="D52" i="4"/>
  <c r="L3" i="3"/>
  <c r="L4" i="3" s="1"/>
  <c r="L5" i="3" s="1"/>
  <c r="L6" i="3" s="1"/>
  <c r="A42" i="4"/>
  <c r="A31" i="4"/>
  <c r="A20" i="4"/>
  <c r="A40" i="4"/>
  <c r="A30" i="4"/>
  <c r="A18" i="4"/>
  <c r="A8" i="4"/>
  <c r="A39" i="4"/>
  <c r="A28" i="4"/>
  <c r="A17" i="4"/>
  <c r="A6" i="4"/>
  <c r="A38" i="4"/>
  <c r="A27" i="4"/>
  <c r="A16" i="4"/>
  <c r="A5" i="4"/>
  <c r="A36" i="4"/>
  <c r="A26" i="4"/>
  <c r="A14" i="4"/>
  <c r="A4" i="4"/>
  <c r="A35" i="4"/>
  <c r="A24" i="4"/>
  <c r="A13" i="4"/>
  <c r="C3" i="4"/>
  <c r="A34" i="4"/>
  <c r="A22" i="4"/>
  <c r="A12" i="4"/>
  <c r="A43" i="4"/>
  <c r="A32" i="4"/>
  <c r="A21" i="4"/>
  <c r="A10" i="4"/>
  <c r="A41" i="4"/>
  <c r="A33" i="4"/>
  <c r="A29" i="4"/>
  <c r="A25" i="4"/>
  <c r="A23" i="4"/>
  <c r="A19" i="4"/>
  <c r="A7" i="4"/>
  <c r="D3" i="4"/>
  <c r="D42" i="4"/>
  <c r="D40" i="4"/>
  <c r="D38" i="4"/>
  <c r="D36" i="4"/>
  <c r="D34" i="4"/>
  <c r="D32" i="4"/>
  <c r="D30" i="4"/>
  <c r="D28" i="4"/>
  <c r="D26" i="4"/>
  <c r="D24" i="4"/>
  <c r="D22" i="4"/>
  <c r="D20" i="4"/>
  <c r="D18" i="4"/>
  <c r="D16" i="4"/>
  <c r="D14" i="4"/>
  <c r="D12" i="4"/>
  <c r="D10" i="4"/>
  <c r="D8" i="4"/>
  <c r="D6" i="4"/>
  <c r="D4" i="4"/>
  <c r="A44" i="4"/>
  <c r="D44" i="4"/>
  <c r="C42" i="4"/>
  <c r="C40" i="4"/>
  <c r="C38" i="4"/>
  <c r="C36" i="4"/>
  <c r="C34" i="4"/>
  <c r="C32" i="4"/>
  <c r="C30" i="4"/>
  <c r="C28" i="4"/>
  <c r="C26" i="4"/>
  <c r="C24" i="4"/>
  <c r="C22" i="4"/>
  <c r="C20" i="4"/>
  <c r="C18" i="4"/>
  <c r="C16" i="4"/>
  <c r="C14" i="4"/>
  <c r="C12" i="4"/>
  <c r="C10" i="4"/>
  <c r="C8" i="4"/>
  <c r="C6" i="4"/>
  <c r="C4" i="4"/>
  <c r="A37" i="4"/>
  <c r="A15" i="4"/>
  <c r="A11" i="4"/>
  <c r="C44" i="4"/>
  <c r="D43" i="4"/>
  <c r="D41" i="4"/>
  <c r="D39" i="4"/>
  <c r="D37" i="4"/>
  <c r="D35" i="4"/>
  <c r="D33" i="4"/>
  <c r="D31" i="4"/>
  <c r="D29" i="4"/>
  <c r="D27" i="4"/>
  <c r="D25" i="4"/>
  <c r="D23" i="4"/>
  <c r="D21" i="4"/>
  <c r="D19" i="4"/>
  <c r="D17" i="4"/>
  <c r="D15" i="4"/>
  <c r="D13" i="4"/>
  <c r="D11" i="4"/>
  <c r="D9" i="4"/>
  <c r="D7" i="4"/>
  <c r="D5" i="4"/>
  <c r="A3" i="4"/>
  <c r="C43" i="4"/>
  <c r="C41" i="4"/>
  <c r="C39" i="4"/>
  <c r="C37" i="4"/>
  <c r="C35" i="4"/>
  <c r="C33" i="4"/>
  <c r="C31" i="4"/>
  <c r="C29" i="4"/>
  <c r="C27" i="4"/>
  <c r="C25" i="4"/>
  <c r="C23" i="4"/>
  <c r="C21" i="4"/>
  <c r="C19" i="4"/>
  <c r="C17" i="4"/>
  <c r="C15" i="4"/>
  <c r="C13" i="4"/>
  <c r="C11" i="4"/>
  <c r="C9" i="4"/>
  <c r="C7" i="4"/>
  <c r="C5" i="4"/>
  <c r="D55" i="4"/>
  <c r="D61" i="4"/>
  <c r="D73" i="4"/>
  <c r="D67" i="4"/>
  <c r="E7" i="2" a="1"/>
  <c r="E7" i="2" s="1"/>
  <c r="E6" i="2" a="1"/>
  <c r="E6" i="2" s="1"/>
  <c r="F55" i="1" a="1"/>
  <c r="F55" i="1" s="1"/>
  <c r="F52" i="1" a="1"/>
  <c r="F52" i="1" s="1"/>
  <c r="F47" i="1" a="1"/>
  <c r="F47" i="1" s="1"/>
  <c r="F51" i="1" a="1"/>
  <c r="F51" i="1" s="1"/>
  <c r="F48" i="1" a="1"/>
  <c r="F48" i="1" s="1"/>
  <c r="F50" i="1" a="1"/>
  <c r="F50" i="1" s="1"/>
  <c r="F46" i="1" a="1"/>
  <c r="F46" i="1" s="1"/>
  <c r="F49" i="1" a="1"/>
  <c r="F49" i="1" s="1"/>
  <c r="F53" i="1" a="1"/>
  <c r="F53" i="1" s="1"/>
  <c r="F54" i="1" a="1"/>
  <c r="F54" i="1" s="1"/>
  <c r="F56" i="1" a="1"/>
  <c r="F56" i="1" s="1"/>
  <c r="F23" i="1" a="1"/>
  <c r="F23" i="1" s="1"/>
  <c r="F45" i="1" a="1"/>
  <c r="F45" i="1" s="1"/>
  <c r="E4" i="2" a="1"/>
  <c r="E4" i="2" s="1"/>
  <c r="E3" i="2" a="1"/>
  <c r="E3" i="2" s="1"/>
  <c r="E8" i="4"/>
  <c r="F44" i="1" a="1"/>
  <c r="F44" i="1" s="1"/>
  <c r="F33" i="1" a="1"/>
  <c r="F33" i="1" s="1"/>
  <c r="F27" i="1" a="1"/>
  <c r="F27" i="1" s="1"/>
  <c r="F31" i="1" a="1"/>
  <c r="F31" i="1" s="1"/>
  <c r="F26" i="1" a="1"/>
  <c r="F26" i="1" s="1"/>
  <c r="F37" i="1" a="1"/>
  <c r="F37" i="1" s="1"/>
  <c r="F15" i="1" a="1"/>
  <c r="F15" i="1" s="1"/>
  <c r="F32" i="1" a="1"/>
  <c r="F32" i="1" s="1"/>
  <c r="F3" i="1" a="1"/>
  <c r="F3" i="1" s="1"/>
  <c r="F25" i="1" a="1"/>
  <c r="F25" i="1" s="1"/>
  <c r="F4" i="1" a="1"/>
  <c r="F4" i="1" s="1"/>
  <c r="F39" i="1" a="1"/>
  <c r="F39" i="1" s="1"/>
  <c r="F38" i="1" a="1"/>
  <c r="F38" i="1" s="1"/>
  <c r="F20" i="1" a="1"/>
  <c r="F20" i="1" s="1"/>
  <c r="F19" i="1" a="1"/>
  <c r="F19" i="1" s="1"/>
  <c r="F14" i="1" a="1"/>
  <c r="F14" i="1" s="1"/>
  <c r="F10" i="1" a="1"/>
  <c r="F10" i="1" s="1"/>
  <c r="F9" i="1" a="1"/>
  <c r="F9" i="1" s="1"/>
  <c r="F8" i="1" a="1"/>
  <c r="F8" i="1" s="1"/>
  <c r="F12" i="1" a="1"/>
  <c r="F12" i="1" s="1"/>
  <c r="F24" i="1" a="1"/>
  <c r="F24" i="1" s="1"/>
  <c r="F13" i="1" a="1"/>
  <c r="F13" i="1" s="1"/>
  <c r="F36" i="1" a="1"/>
  <c r="F36" i="1" s="1"/>
  <c r="F18" i="1" a="1"/>
  <c r="F18" i="1" s="1"/>
  <c r="F42" i="1" a="1"/>
  <c r="F42" i="1" s="1"/>
  <c r="F41" i="1" a="1"/>
  <c r="F41" i="1" s="1"/>
  <c r="F28" i="1" a="1"/>
  <c r="F28" i="1" s="1"/>
  <c r="F22" i="1" a="1"/>
  <c r="F22" i="1" s="1"/>
  <c r="F16" i="1" a="1"/>
  <c r="F16" i="1" s="1"/>
  <c r="F11" i="1" a="1"/>
  <c r="F11" i="1" s="1"/>
  <c r="F6" i="1" a="1"/>
  <c r="F6" i="1" s="1"/>
  <c r="F30" i="1" a="1"/>
  <c r="F30" i="1" s="1"/>
  <c r="F43" i="1" a="1"/>
  <c r="F43" i="1" s="1"/>
  <c r="F29" i="1" a="1"/>
  <c r="F29" i="1" s="1"/>
  <c r="F7" i="1" a="1"/>
  <c r="F7" i="1" s="1"/>
  <c r="F17" i="1" a="1"/>
  <c r="F17" i="1" s="1"/>
  <c r="F35" i="1" a="1"/>
  <c r="F35" i="1" s="1"/>
  <c r="F40" i="1" a="1"/>
  <c r="F40" i="1" s="1"/>
  <c r="F34" i="1" a="1"/>
  <c r="F34" i="1" s="1"/>
  <c r="F21" i="1" a="1"/>
  <c r="F21" i="1" s="1"/>
  <c r="F5" i="1" a="1"/>
  <c r="F5" i="1" s="1"/>
  <c r="D65" i="4" l="1"/>
  <c r="D80" i="4"/>
  <c r="D74" i="4"/>
  <c r="D47" i="4"/>
  <c r="D50" i="4"/>
  <c r="D62" i="4"/>
  <c r="D53" i="4"/>
  <c r="D56" i="4"/>
  <c r="D59" i="4"/>
  <c r="D68" i="4"/>
  <c r="D71" i="4"/>
  <c r="E9" i="4"/>
  <c r="E10" i="4" l="1"/>
  <c r="E11" i="4" l="1"/>
  <c r="E12" i="4" l="1"/>
  <c r="E13" i="4" l="1"/>
  <c r="E14" i="4" l="1"/>
  <c r="E15" i="4" l="1"/>
  <c r="E16" i="4" l="1"/>
  <c r="E17" i="4" l="1"/>
  <c r="E18" i="4" l="1"/>
  <c r="E19" i="4" l="1"/>
  <c r="E20" i="4" l="1"/>
  <c r="E21" i="4" l="1"/>
  <c r="E22" i="4" l="1"/>
  <c r="E23" i="4" l="1"/>
  <c r="P22" i="4"/>
  <c r="P5" i="4" l="1"/>
  <c r="P23" i="4"/>
  <c r="P77" i="4"/>
  <c r="P54" i="4"/>
  <c r="P43" i="4"/>
  <c r="P32" i="4"/>
  <c r="P38" i="4"/>
  <c r="P69" i="4"/>
  <c r="P39" i="4"/>
  <c r="P4" i="4"/>
  <c r="Q4" i="4" s="1"/>
  <c r="O4" i="4" s="1"/>
  <c r="P25" i="4"/>
  <c r="P33" i="4"/>
  <c r="P26" i="4"/>
  <c r="P66" i="4"/>
  <c r="P48" i="4"/>
  <c r="P60" i="4"/>
  <c r="P34" i="4"/>
  <c r="P36" i="4"/>
  <c r="P72" i="4"/>
  <c r="P63" i="4"/>
  <c r="P57" i="4"/>
  <c r="P8" i="4"/>
  <c r="P51" i="4"/>
  <c r="P41" i="4"/>
  <c r="P75" i="4"/>
  <c r="P52" i="4"/>
  <c r="P44" i="4"/>
  <c r="P35" i="4"/>
  <c r="P76" i="4"/>
  <c r="P45" i="4"/>
  <c r="P78" i="4"/>
  <c r="P55" i="4"/>
  <c r="P70" i="4"/>
  <c r="P47" i="4"/>
  <c r="P73" i="4"/>
  <c r="P80" i="4"/>
  <c r="P61" i="4"/>
  <c r="P79" i="4"/>
  <c r="P46" i="4"/>
  <c r="P64" i="4"/>
  <c r="P49" i="4"/>
  <c r="P58" i="4"/>
  <c r="P67" i="4"/>
  <c r="P53" i="4"/>
  <c r="P62" i="4"/>
  <c r="P65" i="4"/>
  <c r="P11" i="4"/>
  <c r="P50" i="4"/>
  <c r="P12" i="4"/>
  <c r="P19" i="4"/>
  <c r="P21" i="4"/>
  <c r="P17" i="4"/>
  <c r="P18" i="4"/>
  <c r="P20" i="4"/>
  <c r="P59" i="4" l="1"/>
  <c r="P7" i="4"/>
  <c r="P29" i="4"/>
  <c r="P56" i="4"/>
  <c r="P71" i="4"/>
  <c r="Q5" i="4"/>
  <c r="O5" i="4" s="1"/>
  <c r="P42" i="4"/>
  <c r="P16" i="4"/>
  <c r="P30" i="4"/>
  <c r="P37" i="4"/>
  <c r="P13" i="4"/>
  <c r="P74" i="4"/>
  <c r="P6" i="4"/>
  <c r="P14" i="4"/>
  <c r="P31" i="4"/>
  <c r="P15" i="4"/>
  <c r="P68" i="4"/>
  <c r="P40" i="4"/>
  <c r="P9" i="4"/>
  <c r="P27" i="4"/>
  <c r="P28" i="4"/>
  <c r="P10" i="4"/>
  <c r="Q6" i="4" l="1"/>
  <c r="O6" i="4" s="1"/>
  <c r="Q7" i="4" l="1"/>
  <c r="O7" i="4" s="1"/>
  <c r="Q8" i="4" l="1"/>
  <c r="O8" i="4" s="1"/>
  <c r="Q9" i="4" l="1"/>
  <c r="O9" i="4" s="1"/>
  <c r="Q10" i="4" l="1"/>
  <c r="O10" i="4" s="1"/>
  <c r="Q11" i="4" l="1"/>
  <c r="O11" i="4" s="1"/>
  <c r="Q12" i="4" l="1"/>
  <c r="O12" i="4" s="1"/>
  <c r="Q13" i="4" l="1"/>
  <c r="O13" i="4" s="1"/>
  <c r="Q14" i="4" l="1"/>
  <c r="O14" i="4" s="1"/>
  <c r="Q15" i="4" l="1"/>
  <c r="O15" i="4" s="1"/>
  <c r="Q16" i="4" l="1"/>
  <c r="O16" i="4" s="1"/>
  <c r="Q17" i="4" l="1"/>
  <c r="O17" i="4" s="1"/>
  <c r="Q18" i="4" l="1"/>
  <c r="O18" i="4" s="1"/>
  <c r="Q19" i="4" l="1"/>
  <c r="O19" i="4" s="1"/>
  <c r="Q20" i="4" l="1"/>
  <c r="O20" i="4" s="1"/>
  <c r="Q21" i="4" l="1"/>
  <c r="O21" i="4" s="1"/>
  <c r="Q22" i="4" l="1"/>
  <c r="O22" i="4" s="1"/>
  <c r="Q23" i="4" l="1"/>
  <c r="O23" i="4" s="1"/>
  <c r="Q24" i="4" l="1"/>
  <c r="Q25" i="4" l="1"/>
  <c r="O25" i="4" s="1"/>
  <c r="Q26" i="4" l="1"/>
  <c r="O26" i="4" s="1"/>
  <c r="Q27" i="4" l="1"/>
  <c r="O27" i="4" s="1"/>
  <c r="Q28" i="4" l="1"/>
  <c r="O28" i="4" s="1"/>
  <c r="Q29" i="4" l="1"/>
  <c r="O29" i="4" s="1"/>
  <c r="Q30" i="4" l="1"/>
  <c r="O30" i="4" s="1"/>
  <c r="Q31" i="4" l="1"/>
  <c r="O31" i="4" s="1"/>
  <c r="Q32" i="4" l="1"/>
  <c r="O32" i="4" s="1"/>
  <c r="Q33" i="4" l="1"/>
  <c r="O33" i="4" s="1"/>
  <c r="Q34" i="4" l="1"/>
  <c r="O34" i="4" s="1"/>
  <c r="Q35" i="4" l="1"/>
  <c r="O35" i="4" s="1"/>
  <c r="Q36" i="4" l="1"/>
  <c r="O36" i="4" s="1"/>
  <c r="Q37" i="4" l="1"/>
  <c r="O37" i="4" s="1"/>
  <c r="Q38" i="4" l="1"/>
  <c r="O38" i="4" s="1"/>
  <c r="Q39" i="4" l="1"/>
  <c r="O39" i="4" s="1"/>
  <c r="Q40" i="4" l="1"/>
  <c r="O40" i="4" s="1"/>
  <c r="Q41" i="4" l="1"/>
  <c r="O41" i="4" s="1"/>
  <c r="Q42" i="4" l="1"/>
  <c r="O42" i="4" s="1"/>
  <c r="Q43" i="4" l="1"/>
  <c r="O43" i="4" s="1"/>
  <c r="Q44" i="4" l="1"/>
  <c r="O44" i="4" s="1"/>
  <c r="Q45" i="4" l="1"/>
  <c r="O45" i="4" s="1"/>
  <c r="Q46" i="4" l="1"/>
  <c r="O46" i="4" s="1"/>
  <c r="Q47" i="4" l="1"/>
  <c r="O47" i="4" s="1"/>
  <c r="Q48" i="4" l="1"/>
  <c r="O48" i="4" s="1"/>
  <c r="Q49" i="4" l="1"/>
  <c r="O49" i="4" s="1"/>
  <c r="Q50" i="4" l="1"/>
  <c r="O50" i="4" s="1"/>
  <c r="Q51" i="4" l="1"/>
  <c r="O51" i="4" s="1"/>
  <c r="Q52" i="4" l="1"/>
  <c r="O52" i="4" s="1"/>
  <c r="Q53" i="4" l="1"/>
  <c r="O53" i="4" s="1"/>
  <c r="Q54" i="4" l="1"/>
  <c r="O54" i="4" s="1"/>
  <c r="Q55" i="4" l="1"/>
  <c r="O55" i="4" s="1"/>
  <c r="Q56" i="4" l="1"/>
  <c r="O56" i="4" s="1"/>
  <c r="Q57" i="4" l="1"/>
  <c r="O57" i="4" s="1"/>
  <c r="Q58" i="4" l="1"/>
  <c r="O58" i="4" s="1"/>
  <c r="Q59" i="4" l="1"/>
  <c r="O59" i="4" s="1"/>
  <c r="Q60" i="4" l="1"/>
  <c r="O60" i="4" s="1"/>
  <c r="Q61" i="4" l="1"/>
  <c r="O61" i="4" s="1"/>
  <c r="Q62" i="4" l="1"/>
  <c r="O62" i="4" s="1"/>
  <c r="Q63" i="4" l="1"/>
  <c r="O63" i="4" s="1"/>
  <c r="Q64" i="4" l="1"/>
  <c r="O64" i="4" s="1"/>
  <c r="Q65" i="4" l="1"/>
  <c r="O65" i="4" s="1"/>
  <c r="Q66" i="4" l="1"/>
  <c r="O66" i="4" s="1"/>
  <c r="Q67" i="4" l="1"/>
  <c r="O67" i="4" s="1"/>
  <c r="Q68" i="4" l="1"/>
  <c r="O68" i="4" s="1"/>
  <c r="Q69" i="4" l="1"/>
  <c r="O69" i="4" s="1"/>
  <c r="Q70" i="4" l="1"/>
  <c r="O70" i="4" s="1"/>
  <c r="Q71" i="4" l="1"/>
  <c r="O71" i="4" s="1"/>
  <c r="Q72" i="4" l="1"/>
  <c r="O72" i="4" s="1"/>
  <c r="Q73" i="4" l="1"/>
  <c r="O73" i="4" s="1"/>
  <c r="Q74" i="4" l="1"/>
  <c r="O74" i="4" s="1"/>
  <c r="Q75" i="4" l="1"/>
  <c r="O75" i="4" s="1"/>
  <c r="Q76" i="4" l="1"/>
  <c r="O76" i="4" s="1"/>
  <c r="Q77" i="4" l="1"/>
  <c r="O77" i="4" s="1"/>
  <c r="Q78" i="4" l="1"/>
  <c r="O78" i="4" s="1"/>
  <c r="Q79" i="4" l="1"/>
  <c r="O79" i="4" s="1"/>
  <c r="Q80" i="4" l="1"/>
  <c r="O80" i="4" s="1"/>
  <c r="Q81" i="4" l="1"/>
  <c r="Q82" i="4" l="1"/>
  <c r="Q83" i="4" l="1"/>
  <c r="Q84" i="4" l="1"/>
  <c r="Q85" i="4" l="1"/>
  <c r="Q86" i="4" l="1"/>
  <c r="Q87" i="4" l="1"/>
  <c r="Q88" i="4" l="1"/>
  <c r="Q89" i="4" l="1"/>
  <c r="Q90" i="4" l="1"/>
  <c r="Q91" i="4" l="1"/>
  <c r="Q92" i="4" l="1"/>
  <c r="Q93" i="4" l="1"/>
  <c r="Q94" i="4" l="1"/>
  <c r="Q95" i="4" l="1"/>
  <c r="Q96" i="4" l="1"/>
  <c r="Q97" i="4" l="1"/>
  <c r="Q98" i="4" l="1"/>
  <c r="Q99" i="4" l="1"/>
  <c r="Q100" i="4" l="1"/>
  <c r="Q101" i="4" l="1"/>
  <c r="Q102" i="4" l="1"/>
  <c r="Q103" i="4" l="1"/>
  <c r="Q104" i="4" l="1"/>
  <c r="Q105" i="4" l="1"/>
  <c r="Q106" i="4" l="1"/>
  <c r="Q107" i="4" l="1"/>
  <c r="Q108" i="4" l="1"/>
  <c r="Q109" i="4" l="1"/>
  <c r="Q110" i="4" l="1"/>
  <c r="Q111" i="4" l="1"/>
  <c r="Q112" i="4" l="1"/>
  <c r="Q113" i="4" l="1"/>
  <c r="Q114" i="4" l="1"/>
  <c r="Q115" i="4" l="1"/>
  <c r="Q116" i="4" l="1"/>
  <c r="Q117" i="4" l="1"/>
  <c r="Q118" i="4" l="1"/>
  <c r="Q119" i="4" l="1"/>
  <c r="Q120" i="4" l="1"/>
  <c r="Q121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<sst xmlns="http://schemas.openxmlformats.org/spreadsheetml/2006/main" count="393" uniqueCount="126">
  <si>
    <t>APP_ADMIN</t>
  </si>
  <si>
    <t>ADMIN</t>
  </si>
  <si>
    <t>MEMBER</t>
  </si>
  <si>
    <t>X</t>
  </si>
  <si>
    <t>PRESIDENT</t>
  </si>
  <si>
    <t>VICE-PRES</t>
  </si>
  <si>
    <t>CANDIDATE</t>
  </si>
  <si>
    <t>SECRETARY</t>
  </si>
  <si>
    <t>TREASURER</t>
  </si>
  <si>
    <t>STUDENT</t>
  </si>
  <si>
    <t>Créer ou rejoindre asso</t>
  </si>
  <si>
    <t>NAM</t>
  </si>
  <si>
    <t>LST_NAM</t>
  </si>
  <si>
    <t>EML</t>
  </si>
  <si>
    <t>Roles</t>
  </si>
  <si>
    <t>Visiteur</t>
  </si>
  <si>
    <t>Thor</t>
  </si>
  <si>
    <t>Zeus</t>
  </si>
  <si>
    <t>Galis</t>
  </si>
  <si>
    <t>Frigiel</t>
  </si>
  <si>
    <t>Siphano</t>
  </si>
  <si>
    <t>Fuze</t>
  </si>
  <si>
    <t>Farine</t>
  </si>
  <si>
    <t>Bboy</t>
  </si>
  <si>
    <t>Miroredge</t>
  </si>
  <si>
    <t>Corsair</t>
  </si>
  <si>
    <t>Nvidia</t>
  </si>
  <si>
    <t>Ubuntu</t>
  </si>
  <si>
    <t>Windows</t>
  </si>
  <si>
    <t>Unix</t>
  </si>
  <si>
    <t>Android</t>
  </si>
  <si>
    <t>Ios</t>
  </si>
  <si>
    <t>Samsung</t>
  </si>
  <si>
    <t>Apple</t>
  </si>
  <si>
    <t>Wiko</t>
  </si>
  <si>
    <t>Yanis</t>
  </si>
  <si>
    <t>Maximilien</t>
  </si>
  <si>
    <t>Nikola</t>
  </si>
  <si>
    <t>Oscar</t>
  </si>
  <si>
    <t>Valentin</t>
  </si>
  <si>
    <t>Morgan</t>
  </si>
  <si>
    <t>Max</t>
  </si>
  <si>
    <t>Romuald</t>
  </si>
  <si>
    <t>Nicolas</t>
  </si>
  <si>
    <t>Ryan</t>
  </si>
  <si>
    <t>Michel</t>
  </si>
  <si>
    <t>Camille</t>
  </si>
  <si>
    <t>Sandrine</t>
  </si>
  <si>
    <t>Michael</t>
  </si>
  <si>
    <t>Jb</t>
  </si>
  <si>
    <t>Jean</t>
  </si>
  <si>
    <t>Paul</t>
  </si>
  <si>
    <t>Actions 'Phone'</t>
  </si>
  <si>
    <t>Actions 'WEB'</t>
  </si>
  <si>
    <t>Créer un Utilisateur pour qqn</t>
  </si>
  <si>
    <t>Supprimmer mon compte</t>
  </si>
  <si>
    <t xml:space="preserve">Voir les membres du bureau de mon asso </t>
  </si>
  <si>
    <t>Voir les associations disponibles à l'adhésion</t>
  </si>
  <si>
    <t>Mettre à jour les coordonnées de l'asso</t>
  </si>
  <si>
    <t>Modifier mon profil</t>
  </si>
  <si>
    <t xml:space="preserve">Supprimer une asso </t>
  </si>
  <si>
    <t>Ajouter un evenement</t>
  </si>
  <si>
    <t>Supprimer un evenement</t>
  </si>
  <si>
    <t>Modifier un evenement</t>
  </si>
  <si>
    <t>Consulter un profil 'user'</t>
  </si>
  <si>
    <t>Consulter les profils 'user'</t>
  </si>
  <si>
    <t>Recevoir les notifications</t>
  </si>
  <si>
    <t>SQL</t>
  </si>
  <si>
    <t xml:space="preserve"> </t>
  </si>
  <si>
    <t>Aurelie</t>
  </si>
  <si>
    <t>Aureane</t>
  </si>
  <si>
    <t>Chloe</t>
  </si>
  <si>
    <t>Users</t>
  </si>
  <si>
    <t>LOCATION</t>
  </si>
  <si>
    <t>SIRET</t>
  </si>
  <si>
    <t>Blois</t>
  </si>
  <si>
    <t>MONACOCONFO001</t>
  </si>
  <si>
    <t>Monaco</t>
  </si>
  <si>
    <t>73282932000074</t>
  </si>
  <si>
    <t>PRICE</t>
  </si>
  <si>
    <t>Organisations</t>
  </si>
  <si>
    <t>User_Id</t>
  </si>
  <si>
    <t>INSERT INTO `ufr_asso`.`usr_has_aso_and_rol` (USR_ROW_IDT, ASO_ROW_IDT, ROL_ROW_IDT, CRE_ID, CRE_DAT, UPD_ID, UPD_DAT) VALUES</t>
  </si>
  <si>
    <t>REFUSED</t>
  </si>
  <si>
    <t>Estaban</t>
  </si>
  <si>
    <t>Xiomi</t>
  </si>
  <si>
    <t>Nantes</t>
  </si>
  <si>
    <t>Joe</t>
  </si>
  <si>
    <t>Jack</t>
  </si>
  <si>
    <t>Avrel</t>
  </si>
  <si>
    <t>William</t>
  </si>
  <si>
    <t>Luke</t>
  </si>
  <si>
    <t>Ma</t>
  </si>
  <si>
    <t>Gollum</t>
  </si>
  <si>
    <t>Bilbon</t>
  </si>
  <si>
    <t>Sauron</t>
  </si>
  <si>
    <t>Aragon</t>
  </si>
  <si>
    <t>Frodon</t>
  </si>
  <si>
    <t>Sam</t>
  </si>
  <si>
    <t>1_MIX_STUD_AND_NOT_STUD</t>
  </si>
  <si>
    <t>2_MIX_STUD_AND_NOT_STUD</t>
  </si>
  <si>
    <t>ANOTHER_ASSO</t>
  </si>
  <si>
    <t>Lorient</t>
  </si>
  <si>
    <t>Nice</t>
  </si>
  <si>
    <t>Events</t>
  </si>
  <si>
    <t>Name</t>
  </si>
  <si>
    <t>Start</t>
  </si>
  <si>
    <t>End</t>
  </si>
  <si>
    <t>Place</t>
  </si>
  <si>
    <t>Price</t>
  </si>
  <si>
    <t>Description</t>
  </si>
  <si>
    <t>EventId</t>
  </si>
  <si>
    <t>Event 1</t>
  </si>
  <si>
    <t>SQL 1</t>
  </si>
  <si>
    <t>SQL 2</t>
  </si>
  <si>
    <t>INSERT INTO `ufr_asso`.`aso` (SIR_NBR, NAM, LOCATION, MBR_PCE, LGO, CRE_ID, CRE_DAT, UPD_ID, UPD_DAT) VALUES</t>
  </si>
  <si>
    <t>INSERT INTO `ufr_asso`.`usr` (USR_ID, LST_NAM, FST_NAM, STU_NBR, GDR, EML, PHN_NBR, PHN_BOK, PWD, TMP_PWD, NTF, PRF_PIC, CRE_ID, CRE_DAT, UPD_ID, UPD_DAT) VALUES</t>
  </si>
  <si>
    <t>SIRET (Creator)</t>
  </si>
  <si>
    <t>SIRET (Partners)</t>
  </si>
  <si>
    <t>INSERT INTO `ufr_asso`.`env` (NAM,  STT_DAT_TIM,  END_DAT_TIM,  PLC,  PCE,  DSC,  CRE_ASO_ROW_IDT, CRE_ID, CRE_DAT, UPD_ID, UPD_DAT) VALUES</t>
  </si>
  <si>
    <t>INSERT INTO `ufr_asso`.`aso_has_env` (ASO_ROW_IDT,  EVT_ROW_IDT, CRE_ID, CRE_DAT, UPD_ID, UPD_DAT) VALUES</t>
  </si>
  <si>
    <t>Bal de Promo</t>
  </si>
  <si>
    <t>Brocante Sep'22</t>
  </si>
  <si>
    <t>Bowling</t>
  </si>
  <si>
    <t>Z Event</t>
  </si>
  <si>
    <t>INSERT INTO `ufr_asso`.`usr_has_evt` (USR_ROW_IDT, EVT_ROW_IDT, CRE_ID, CRE_DAT, UPD_ID, UPD_DAT)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</si>
</sst>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</fonts>
  <fills count="2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11" borderId="3" xfId="0" applyFill="1" applyBorder="1" applyAlignment="1">
      <alignment horizontal="left" vertical="top" wrapText="1"/>
    </xf>
    <xf numFmtId="0" fontId="0" fillId="11" borderId="0" xfId="0" applyFill="1" applyBorder="1" applyAlignment="1">
      <alignment horizontal="left" vertical="top" wrapText="1"/>
    </xf>
    <xf numFmtId="0" fontId="0" fillId="12" borderId="0" xfId="0" applyFill="1" applyBorder="1" applyAlignment="1">
      <alignment horizontal="center" vertical="center"/>
    </xf>
    <xf numFmtId="0" fontId="0" fillId="13" borderId="1" xfId="0" applyNumberFormat="1" applyFill="1" applyBorder="1" applyAlignment="1">
      <alignment vertical="top"/>
    </xf>
    <xf numFmtId="0" fontId="0" fillId="6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49" fontId="0" fillId="6" borderId="1" xfId="0" applyNumberFormat="1" applyFill="1" applyBorder="1" applyAlignment="1">
      <alignment horizontal="left" vertical="center"/>
    </xf>
    <xf numFmtId="0" fontId="0" fillId="6" borderId="1" xfId="0" applyNumberFormat="1" applyFill="1" applyBorder="1" applyAlignment="1">
      <alignment horizontal="right" vertical="center"/>
    </xf>
    <xf numFmtId="0" fontId="0" fillId="0" borderId="0" xfId="0" applyNumberFormat="1"/>
    <xf numFmtId="0" fontId="0" fillId="14" borderId="0" xfId="0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/>
    </xf>
    <xf numFmtId="0" fontId="0" fillId="7" borderId="0" xfId="0" applyFill="1" applyBorder="1" applyAlignment="1"/>
    <xf numFmtId="0" fontId="0" fillId="16" borderId="1" xfId="0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vertical="top"/>
    </xf>
    <xf numFmtId="0" fontId="0" fillId="6" borderId="1" xfId="0" applyNumberFormat="1" applyFill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/>
    </xf>
    <xf numFmtId="0" fontId="0" fillId="0" borderId="4" xfId="0" applyBorder="1"/>
    <xf numFmtId="0" fontId="0" fillId="17" borderId="5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14" borderId="5" xfId="0" applyFill="1" applyBorder="1" applyAlignment="1">
      <alignment horizontal="left" vertical="center"/>
    </xf>
    <xf numFmtId="0" fontId="0" fillId="13" borderId="5" xfId="0" applyNumberFormat="1" applyFill="1" applyBorder="1" applyAlignment="1">
      <alignment vertical="top"/>
    </xf>
    <xf numFmtId="0" fontId="0" fillId="17" borderId="6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14" borderId="6" xfId="0" applyFill="1" applyBorder="1" applyAlignment="1">
      <alignment horizontal="left" vertical="center"/>
    </xf>
    <xf numFmtId="0" fontId="0" fillId="13" borderId="6" xfId="0" applyNumberFormat="1" applyFill="1" applyBorder="1" applyAlignment="1">
      <alignment vertical="top"/>
    </xf>
    <xf numFmtId="49" fontId="0" fillId="6" borderId="7" xfId="0" applyNumberFormat="1" applyFill="1" applyBorder="1" applyAlignment="1">
      <alignment horizontal="left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6" borderId="7" xfId="0" applyNumberFormat="1" applyFill="1" applyBorder="1" applyAlignment="1">
      <alignment horizontal="left" vertical="center"/>
    </xf>
    <xf numFmtId="0" fontId="0" fillId="6" borderId="1" xfId="0" applyNumberFormat="1" applyFill="1" applyBorder="1" applyAlignment="1">
      <alignment horizontal="center" vertical="center"/>
    </xf>
    <xf numFmtId="0" fontId="0" fillId="18" borderId="8" xfId="0" applyFill="1" applyBorder="1"/>
    <xf numFmtId="0" fontId="0" fillId="18" borderId="9" xfId="0" applyFill="1" applyBorder="1"/>
    <xf numFmtId="0" fontId="0" fillId="18" borderId="10" xfId="0" applyFill="1" applyBorder="1"/>
    <xf numFmtId="0" fontId="0" fillId="15" borderId="0" xfId="0" applyNumberFormat="1" applyFill="1" applyBorder="1" applyAlignment="1">
      <alignment horizontal="center"/>
    </xf>
    <xf numFmtId="0" fontId="0" fillId="10" borderId="0" xfId="0" applyNumberFormat="1" applyFill="1" applyAlignment="1">
      <alignment horizontal="center" vertical="center"/>
    </xf>
    <xf numFmtId="49" fontId="0" fillId="6" borderId="6" xfId="0" applyNumberFormat="1" applyFill="1" applyBorder="1" applyAlignment="1">
      <alignment horizontal="left" vertical="center"/>
    </xf>
    <xf numFmtId="0" fontId="0" fillId="6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left" vertical="center"/>
    </xf>
    <xf numFmtId="0" fontId="0" fillId="14" borderId="1" xfId="0" applyFill="1" applyBorder="1" applyAlignment="1">
      <alignment horizontal="center" vertical="center"/>
    </xf>
    <xf numFmtId="0" fontId="0" fillId="10" borderId="1" xfId="0" applyNumberFormat="1" applyFill="1" applyBorder="1" applyAlignment="1">
      <alignment horizontal="center" vertical="center"/>
    </xf>
    <xf numFmtId="0" fontId="0" fillId="0" borderId="0" xfId="0" applyAlignment="1">
      <alignment wrapText="1"/>
    </xf>
    <xf numFmtId="22" fontId="0" fillId="6" borderId="6" xfId="0" applyNumberFormat="1" applyFill="1" applyBorder="1" applyAlignment="1">
      <alignment horizontal="center" vertical="center"/>
    </xf>
    <xf numFmtId="0" fontId="0" fillId="16" borderId="16" xfId="0" applyFill="1" applyBorder="1" applyAlignment="1">
      <alignment horizontal="left" vertical="center"/>
    </xf>
    <xf numFmtId="0" fontId="0" fillId="10" borderId="3" xfId="0" applyNumberFormat="1" applyFill="1" applyBorder="1" applyAlignment="1">
      <alignment horizontal="center" vertical="center"/>
    </xf>
    <xf numFmtId="0" fontId="3" fillId="0" borderId="0" xfId="0" applyFont="1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15" borderId="0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 vertical="center"/>
    </xf>
    <xf numFmtId="22" fontId="0" fillId="0" borderId="1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20" borderId="3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CDE9-23E9-4C4C-8E75-A7AF0158C9D4}">
  <dimension ref="A1:AO101"/>
  <sheetViews>
    <sheetView zoomScale="50" zoomScaleNormal="50" workbookViewId="0">
      <pane ySplit="2" topLeftCell="A32" activePane="bottomLeft" state="frozen"/>
      <selection pane="bottomLeft" activeCell="F2" sqref="F2:F56"/>
    </sheetView>
  </sheetViews>
  <sheetFormatPr baseColWidth="10" defaultRowHeight="14.4" x14ac:dyDescent="0.3"/>
  <cols>
    <col min="1" max="1" width="8.88671875" bestFit="1" customWidth="1"/>
    <col min="2" max="2" width="10.6640625" bestFit="1" customWidth="1"/>
    <col min="3" max="3" width="26.109375" bestFit="1" customWidth="1"/>
    <col min="4" max="4" width="11.5546875" style="2"/>
    <col min="5" max="5" width="7.77734375" bestFit="1" customWidth="1"/>
    <col min="6" max="6" width="6.44140625" customWidth="1"/>
    <col min="7" max="7" width="1.5546875" customWidth="1"/>
    <col min="17" max="17" width="1.5546875" customWidth="1"/>
    <col min="18" max="31" width="13.77734375" customWidth="1"/>
  </cols>
  <sheetData>
    <row r="1" spans="1:41" x14ac:dyDescent="0.3">
      <c r="A1" s="65" t="s">
        <v>72</v>
      </c>
      <c r="B1" s="65"/>
      <c r="C1" s="65"/>
      <c r="D1" s="65"/>
      <c r="E1" s="20"/>
      <c r="F1" s="11" t="s">
        <v>67</v>
      </c>
      <c r="G1" t="s">
        <v>68</v>
      </c>
      <c r="H1" s="64" t="s">
        <v>14</v>
      </c>
      <c r="I1" s="64"/>
      <c r="J1" s="64"/>
      <c r="K1" s="64"/>
      <c r="L1" s="64"/>
      <c r="M1" s="64"/>
      <c r="N1" s="64"/>
      <c r="O1" s="64"/>
      <c r="P1" s="64"/>
      <c r="R1" s="62" t="s">
        <v>52</v>
      </c>
      <c r="S1" s="62"/>
      <c r="T1" s="62"/>
      <c r="U1" s="62"/>
      <c r="V1" s="62"/>
      <c r="W1" s="62"/>
      <c r="X1" s="6"/>
      <c r="Y1" s="6"/>
      <c r="Z1" s="6"/>
      <c r="AA1" s="6"/>
      <c r="AB1" s="6"/>
      <c r="AC1" s="6"/>
      <c r="AD1" s="6"/>
      <c r="AE1" s="6"/>
      <c r="AF1" s="63" t="s">
        <v>53</v>
      </c>
      <c r="AG1" s="63"/>
      <c r="AH1" s="63"/>
      <c r="AI1" s="63"/>
      <c r="AJ1" s="63"/>
      <c r="AK1" s="63"/>
      <c r="AL1" s="63"/>
      <c r="AM1" s="63"/>
      <c r="AN1" s="63"/>
      <c r="AO1" s="63"/>
    </row>
    <row r="2" spans="1:41" ht="70.2" customHeight="1" x14ac:dyDescent="0.3">
      <c r="A2" s="21" t="s">
        <v>11</v>
      </c>
      <c r="B2" s="21" t="s">
        <v>12</v>
      </c>
      <c r="C2" s="21" t="s">
        <v>13</v>
      </c>
      <c r="D2" s="22" t="s">
        <v>9</v>
      </c>
      <c r="E2" s="18" t="s">
        <v>81</v>
      </c>
      <c r="F2" s="59" t="s">
        <v>116</v>
      </c>
      <c r="G2" t="s">
        <v>68</v>
      </c>
      <c r="H2" s="23" t="s">
        <v>0</v>
      </c>
      <c r="I2" s="23" t="s">
        <v>1</v>
      </c>
      <c r="J2" s="23" t="s">
        <v>2</v>
      </c>
      <c r="K2" s="23" t="s">
        <v>6</v>
      </c>
      <c r="L2" s="23" t="s">
        <v>83</v>
      </c>
      <c r="M2" s="23" t="s">
        <v>4</v>
      </c>
      <c r="N2" s="23" t="s">
        <v>5</v>
      </c>
      <c r="O2" s="23" t="s">
        <v>7</v>
      </c>
      <c r="P2" s="23" t="s">
        <v>8</v>
      </c>
      <c r="R2" s="7" t="s">
        <v>10</v>
      </c>
      <c r="S2" s="7" t="s">
        <v>64</v>
      </c>
      <c r="T2" s="7" t="s">
        <v>55</v>
      </c>
      <c r="U2" s="7" t="s">
        <v>65</v>
      </c>
      <c r="V2" s="7" t="s">
        <v>56</v>
      </c>
      <c r="W2" s="7" t="s">
        <v>57</v>
      </c>
      <c r="X2" s="7" t="s">
        <v>58</v>
      </c>
      <c r="Y2" s="7" t="s">
        <v>59</v>
      </c>
      <c r="Z2" s="7" t="s">
        <v>60</v>
      </c>
      <c r="AA2" s="7" t="s">
        <v>61</v>
      </c>
      <c r="AB2" s="7" t="s">
        <v>62</v>
      </c>
      <c r="AC2" s="7" t="s">
        <v>63</v>
      </c>
      <c r="AD2" s="7" t="s">
        <v>60</v>
      </c>
      <c r="AE2" s="7" t="s">
        <v>66</v>
      </c>
      <c r="AF2" s="9" t="s">
        <v>54</v>
      </c>
      <c r="AG2" s="10"/>
      <c r="AH2" s="10"/>
      <c r="AI2" s="10"/>
      <c r="AJ2" s="10"/>
      <c r="AK2" s="7"/>
      <c r="AL2" s="7"/>
      <c r="AM2" s="7"/>
      <c r="AN2" s="7"/>
      <c r="AO2" s="8"/>
    </row>
    <row r="3" spans="1:41" x14ac:dyDescent="0.3">
      <c r="A3" s="24" t="str">
        <f t="shared" ref="A3:A34" si="0">_xlfn.CONCAT("TST",TEXT(ROW(A3)-2,"00"),"-",IF(D3="X","S","NS"))</f>
        <v>TST01-NS</v>
      </c>
      <c r="B3" s="13" t="s">
        <v>15</v>
      </c>
      <c r="C3" s="24" t="str">
        <f>_xlfn.CONCAT(LOWER(B3),".user@gmail.com")</f>
        <v>visiteur.user@gmail.com</v>
      </c>
      <c r="D3" s="5"/>
      <c r="E3" s="19" t="str">
        <f>CONCATENATE("Z",REPT("0",4-LEN(_xlfn.BASE(ROW(A3)-2,36))),_xlfn.BASE(ROW(A3)-2,36))</f>
        <v>Z0001</v>
      </c>
      <c r="F3" s="12" t="str" cm="1">
        <f t="array" ref="F3">CONCATENATE(IF(ROW(A3)=3," ",","),"    ('",E3,"'",REPT(" ",MAX(LEN(E$3:E$101))-LEN(E3)),", ''",A3,"'",REPT(" ",MAX(LEN(A$3:A$101))-LEN(A3)),", '",B3,"'",REPT(" ",MAX(LEN(B$3:B$101))-LEN(B3)),", null, 'M', '",C3,"'",REPT(" ",MAX(LEN(C$3:C$101))-LEN(C3)),", null, FALSE, '0123456789ABCDEF0123456789ABCDEF0123456789ABCDEF0123456789ABCDEF', FALSE	, FALSE	, LOAD_FILE('C:\\ProgramData\\MySQL\\MySQL Server 8.0\\Uploads\\images\\profiles\\Not_Student_Default.png')	,'INIT_SCRIPT', NOW(), 'INIT_SCRIPT', NOW())")</f>
        <v xml:space="preserve">     ('Z0001', ''TST01-NS', 'Visiteur'  , null, 'M', 'visiteur.user@gmail.com' 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3" t="s">
        <v>68</v>
      </c>
      <c r="H3" s="1"/>
      <c r="I3" s="1"/>
      <c r="J3" s="1"/>
      <c r="K3" s="1"/>
      <c r="L3" s="1"/>
      <c r="M3" s="1"/>
      <c r="N3" s="1"/>
      <c r="O3" s="1"/>
      <c r="P3" s="1"/>
    </row>
    <row r="4" spans="1:41" x14ac:dyDescent="0.3">
      <c r="A4" s="24" t="str">
        <f t="shared" si="0"/>
        <v>TST02-NS</v>
      </c>
      <c r="B4" s="13" t="s">
        <v>17</v>
      </c>
      <c r="C4" s="24" t="str">
        <f t="shared" ref="C4:C43" si="1">_xlfn.CONCAT(LOWER(B4),".user@gmail.com")</f>
        <v>zeus.user@gmail.com</v>
      </c>
      <c r="D4" s="5"/>
      <c r="E4" s="19" t="str">
        <f t="shared" ref="E4:E43" si="2">CONCATENATE("Z",REPT("0",4-LEN(_xlfn.BASE(ROW(A4)-2,36))),_xlfn.BASE(ROW(A4)-2,36))</f>
        <v>Z0002</v>
      </c>
      <c r="F4" s="12" t="str" cm="1">
        <f t="array" ref="F4">CONCATENATE(IF(ROW(A4)=3," ",","),"    ('",E4,"'",REPT(" ",MAX(LEN(E$3:E$101))-LEN(E4)),", ''",A4,"'",REPT(" ",MAX(LEN(A$3:A$101))-LEN(A4)),", '",B4,"'",REPT(" ",MAX(LEN(B$3:B$101))-LEN(B4)),", null, 'M', '",C4,"'",REPT(" ",MAX(LEN(C$3:C$101))-LEN(C4)),",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('Z0002', ''TST02-NS', 'Zeus'      , null, 'M', 'zeus.user@gmail.com'     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4" t="s">
        <v>68</v>
      </c>
      <c r="H4" s="1" t="s">
        <v>3</v>
      </c>
      <c r="I4" s="1"/>
      <c r="J4" s="1"/>
      <c r="K4" s="1"/>
      <c r="L4" s="1"/>
      <c r="M4" s="1"/>
      <c r="N4" s="1"/>
      <c r="O4" s="1"/>
      <c r="P4" s="1"/>
    </row>
    <row r="5" spans="1:41" x14ac:dyDescent="0.3">
      <c r="A5" s="24" t="str">
        <f t="shared" si="0"/>
        <v>TST03-NS</v>
      </c>
      <c r="B5" s="13" t="s">
        <v>16</v>
      </c>
      <c r="C5" s="24" t="str">
        <f t="shared" si="1"/>
        <v>thor.user@gmail.com</v>
      </c>
      <c r="D5" s="5"/>
      <c r="E5" s="19" t="str">
        <f t="shared" si="2"/>
        <v>Z0003</v>
      </c>
      <c r="F5" s="12" t="str" cm="1">
        <f t="array" ref="F5">CONCATENATE(IF(ROW(A5)=3," ",","),"    ('",E5,"'",REPT(" ",MAX(LEN(E$3:E$101))-LEN(E5)),", ''",A5,"'",REPT(" ",MAX(LEN(A$3:A$101))-LEN(A5)),", '",B5,"'",REPT(" ",MAX(LEN(B$3:B$101))-LEN(B5)),", null, 'M', '",C5,"'",REPT(" ",MAX(LEN(C$3:C$101))-LEN(C5)),",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('Z0003', ''TST03-NS', 'Thor'      , null, 'M', 'thor.user@gmail.com'     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5" t="s">
        <v>68</v>
      </c>
      <c r="H5" s="1" t="s">
        <v>3</v>
      </c>
      <c r="I5" s="1" t="s">
        <v>3</v>
      </c>
      <c r="J5" s="1"/>
      <c r="K5" s="1"/>
      <c r="L5" s="1"/>
      <c r="M5" s="1"/>
      <c r="N5" s="1"/>
      <c r="O5" s="1"/>
      <c r="P5" s="1"/>
    </row>
    <row r="6" spans="1:41" x14ac:dyDescent="0.3">
      <c r="A6" s="24" t="str">
        <f t="shared" si="0"/>
        <v>TST04-NS</v>
      </c>
      <c r="B6" s="13" t="s">
        <v>18</v>
      </c>
      <c r="C6" s="24" t="str">
        <f t="shared" si="1"/>
        <v>galis.user@gmail.com</v>
      </c>
      <c r="D6" s="5"/>
      <c r="E6" s="19" t="str">
        <f t="shared" si="2"/>
        <v>Z0004</v>
      </c>
      <c r="F6" s="12" t="str" cm="1">
        <f t="array" ref="F6">CONCATENATE(IF(ROW(A6)=3," ",","),"    ('",E6,"'",REPT(" ",MAX(LEN(E$3:E$101))-LEN(E6)),", ''",A6,"'",REPT(" ",MAX(LEN(A$3:A$101))-LEN(A6)),", '",B6,"'",REPT(" ",MAX(LEN(B$3:B$101))-LEN(B6)),", null, 'M', '",C6,"'",REPT(" ",MAX(LEN(C$3:C$101))-LEN(C6)),",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('Z0004', ''TST04-NS', 'Galis'     , null, 'M', 'galis.user@gmail.com'    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6" t="s">
        <v>68</v>
      </c>
      <c r="H6" s="1" t="s">
        <v>3</v>
      </c>
      <c r="I6" s="1" t="s">
        <v>3</v>
      </c>
      <c r="J6" s="1" t="s">
        <v>3</v>
      </c>
      <c r="K6" s="1"/>
      <c r="L6" s="1"/>
      <c r="M6" s="1"/>
      <c r="N6" s="1"/>
      <c r="O6" s="1"/>
      <c r="P6" s="1"/>
    </row>
    <row r="7" spans="1:41" x14ac:dyDescent="0.3">
      <c r="A7" s="24" t="str">
        <f t="shared" si="0"/>
        <v>TST05-NS</v>
      </c>
      <c r="B7" s="13" t="s">
        <v>23</v>
      </c>
      <c r="C7" s="24" t="str">
        <f t="shared" si="1"/>
        <v>bboy.user@gmail.com</v>
      </c>
      <c r="D7" s="5"/>
      <c r="E7" s="19" t="str">
        <f t="shared" si="2"/>
        <v>Z0005</v>
      </c>
      <c r="F7" s="12" t="str" cm="1">
        <f t="array" ref="F7">CONCATENATE(IF(ROW(A7)=3," ",","),"    ('",E7,"'",REPT(" ",MAX(LEN(E$3:E$101))-LEN(E7)),", ''",A7,"'",REPT(" ",MAX(LEN(A$3:A$101))-LEN(A7)),", '",B7,"'",REPT(" ",MAX(LEN(B$3:B$101))-LEN(B7)),", null, 'M', '",C7,"'",REPT(" ",MAX(LEN(C$3:C$101))-LEN(C7)),",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('Z0005', ''TST05-NS', 'Bboy'      , null, 'M', 'bboy.user@gmail.com'     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7" t="s">
        <v>68</v>
      </c>
      <c r="H7" s="1" t="s">
        <v>3</v>
      </c>
      <c r="I7" s="1" t="s">
        <v>3</v>
      </c>
      <c r="J7" s="1" t="s">
        <v>3</v>
      </c>
      <c r="K7" s="1"/>
      <c r="L7" s="1"/>
      <c r="M7" s="1" t="s">
        <v>3</v>
      </c>
      <c r="N7" s="1"/>
      <c r="O7" s="1"/>
      <c r="P7" s="1"/>
    </row>
    <row r="8" spans="1:41" x14ac:dyDescent="0.3">
      <c r="A8" s="24" t="str">
        <f t="shared" si="0"/>
        <v>TST06-NS</v>
      </c>
      <c r="B8" s="13" t="s">
        <v>19</v>
      </c>
      <c r="C8" s="24" t="str">
        <f t="shared" si="1"/>
        <v>frigiel.user@gmail.com</v>
      </c>
      <c r="D8" s="5"/>
      <c r="E8" s="19" t="str">
        <f t="shared" si="2"/>
        <v>Z0006</v>
      </c>
      <c r="F8" s="12" t="str" cm="1">
        <f t="array" ref="F8">CONCATENATE(IF(ROW(A8)=3," ",","),"    ('",E8,"'",REPT(" ",MAX(LEN(E$3:E$101))-LEN(E8)),", ''",A8,"'",REPT(" ",MAX(LEN(A$3:A$101))-LEN(A8)),", '",B8,"'",REPT(" ",MAX(LEN(B$3:B$101))-LEN(B8)),", null, 'M', '",C8,"'",REPT(" ",MAX(LEN(C$3:C$101))-LEN(C8)),",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('Z0006', ''TST06-NS', 'Frigiel'   , null, 'M', 'frigiel.user@gmail.com'  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8" t="s">
        <v>68</v>
      </c>
      <c r="H8" s="1" t="s">
        <v>3</v>
      </c>
      <c r="I8" s="1" t="s">
        <v>3</v>
      </c>
      <c r="J8" s="1" t="s">
        <v>3</v>
      </c>
      <c r="K8" s="1"/>
      <c r="L8" s="1"/>
      <c r="M8" s="1"/>
      <c r="N8" s="1" t="s">
        <v>3</v>
      </c>
      <c r="O8" s="1"/>
      <c r="P8" s="1"/>
    </row>
    <row r="9" spans="1:41" x14ac:dyDescent="0.3">
      <c r="A9" s="24" t="str">
        <f t="shared" si="0"/>
        <v>TST07-NS</v>
      </c>
      <c r="B9" s="13" t="s">
        <v>20</v>
      </c>
      <c r="C9" s="24" t="str">
        <f t="shared" si="1"/>
        <v>siphano.user@gmail.com</v>
      </c>
      <c r="D9" s="5"/>
      <c r="E9" s="19" t="str">
        <f t="shared" si="2"/>
        <v>Z0007</v>
      </c>
      <c r="F9" s="12" t="str" cm="1">
        <f t="array" ref="F9">CONCATENATE(IF(ROW(A9)=3," ",","),"    ('",E9,"'",REPT(" ",MAX(LEN(E$3:E$101))-LEN(E9)),", ''",A9,"'",REPT(" ",MAX(LEN(A$3:A$101))-LEN(A9)),", '",B9,"'",REPT(" ",MAX(LEN(B$3:B$101))-LEN(B9)),", null, 'M', '",C9,"'",REPT(" ",MAX(LEN(C$3:C$101))-LEN(C9)),",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('Z0007', ''TST07-NS', 'Siphano'   , null, 'M', 'siphano.user@gmail.com'  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9" t="s">
        <v>68</v>
      </c>
      <c r="H9" s="1" t="s">
        <v>3</v>
      </c>
      <c r="I9" s="1" t="s">
        <v>3</v>
      </c>
      <c r="J9" s="1" t="s">
        <v>3</v>
      </c>
      <c r="K9" s="1"/>
      <c r="L9" s="1"/>
      <c r="M9" s="1"/>
      <c r="N9" s="1"/>
      <c r="O9" s="1" t="s">
        <v>3</v>
      </c>
      <c r="P9" s="1"/>
    </row>
    <row r="10" spans="1:41" x14ac:dyDescent="0.3">
      <c r="A10" s="24" t="str">
        <f t="shared" si="0"/>
        <v>TST08-NS</v>
      </c>
      <c r="B10" s="13" t="s">
        <v>21</v>
      </c>
      <c r="C10" s="24" t="str">
        <f t="shared" si="1"/>
        <v>fuze.user@gmail.com</v>
      </c>
      <c r="D10" s="5"/>
      <c r="E10" s="19" t="str">
        <f t="shared" si="2"/>
        <v>Z0008</v>
      </c>
      <c r="F10" s="12" t="str" cm="1">
        <f t="array" ref="F10">CONCATENATE(IF(ROW(A10)=3," ",","),"    ('",E10,"'",REPT(" ",MAX(LEN(E$3:E$101))-LEN(E10)),", ''",A10,"'",REPT(" ",MAX(LEN(A$3:A$101))-LEN(A10)),", '",B10,"'",REPT(" ",MAX(LEN(B$3:B$101))-LEN(B10)),", null, 'M', '",C10,"'",REPT(" ",MAX(LEN(C$3:C$101))-LEN(C10)),",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('Z0008', ''TST08-NS', 'Fuze'      , null, 'M', 'fuze.user@gmail.com'     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10" t="s">
        <v>68</v>
      </c>
      <c r="H10" s="1" t="s">
        <v>3</v>
      </c>
      <c r="I10" s="1" t="s">
        <v>3</v>
      </c>
      <c r="J10" s="1" t="s">
        <v>3</v>
      </c>
      <c r="K10" s="1"/>
      <c r="L10" s="1"/>
      <c r="M10" s="1"/>
      <c r="N10" s="1"/>
      <c r="O10" s="1"/>
      <c r="P10" s="1" t="s">
        <v>3</v>
      </c>
    </row>
    <row r="11" spans="1:41" x14ac:dyDescent="0.3">
      <c r="A11" s="24" t="str">
        <f t="shared" si="0"/>
        <v>TST09-NS</v>
      </c>
      <c r="B11" s="13" t="s">
        <v>22</v>
      </c>
      <c r="C11" s="24" t="str">
        <f t="shared" si="1"/>
        <v>farine.user@gmail.com</v>
      </c>
      <c r="D11" s="5"/>
      <c r="E11" s="19" t="str">
        <f t="shared" si="2"/>
        <v>Z0009</v>
      </c>
      <c r="F11" s="12" t="str" cm="1">
        <f t="array" ref="F11">CONCATENATE(IF(ROW(A11)=3," ",","),"    ('",E11,"'",REPT(" ",MAX(LEN(E$3:E$101))-LEN(E11)),", ''",A11,"'",REPT(" ",MAX(LEN(A$3:A$101))-LEN(A11)),", '",B11,"'",REPT(" ",MAX(LEN(B$3:B$101))-LEN(B11)),", null, 'M', '",C11,"'",REPT(" ",MAX(LEN(C$3:C$101))-LEN(C11)),",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('Z0009', ''TST09-NS', 'Farine'    , null, 'M', 'farine.user@gmail.com'   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11" t="s">
        <v>68</v>
      </c>
      <c r="H11" s="1"/>
      <c r="I11" s="1" t="s">
        <v>3</v>
      </c>
      <c r="J11" s="1"/>
      <c r="K11" s="1"/>
      <c r="L11" s="1"/>
      <c r="M11" s="1"/>
      <c r="N11" s="1"/>
      <c r="O11" s="1"/>
      <c r="P11" s="1"/>
    </row>
    <row r="12" spans="1:41" x14ac:dyDescent="0.3">
      <c r="A12" s="24" t="str">
        <f t="shared" si="0"/>
        <v>TST10-NS</v>
      </c>
      <c r="B12" s="13" t="s">
        <v>24</v>
      </c>
      <c r="C12" s="24" t="str">
        <f t="shared" si="1"/>
        <v>miroredge.user@gmail.com</v>
      </c>
      <c r="D12" s="5"/>
      <c r="E12" s="19" t="str">
        <f t="shared" si="2"/>
        <v>Z000A</v>
      </c>
      <c r="F12" s="12" t="str" cm="1">
        <f t="array" ref="F12">CONCATENATE(IF(ROW(A12)=3," ",","),"    ('",E12,"'",REPT(" ",MAX(LEN(E$3:E$101))-LEN(E12)),", ''",A12,"'",REPT(" ",MAX(LEN(A$3:A$101))-LEN(A12)),", '",B12,"'",REPT(" ",MAX(LEN(B$3:B$101))-LEN(B12)),", null, 'M', '",C12,"'",REPT(" ",MAX(LEN(C$3:C$101))-LEN(C12)),",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('Z000A', ''TST10-NS', 'Miroredge' , null, 'M', 'miroredge.user@gmail.com'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12" t="s">
        <v>68</v>
      </c>
      <c r="H12" s="1"/>
      <c r="I12" s="1" t="s">
        <v>3</v>
      </c>
      <c r="J12" s="1" t="s">
        <v>3</v>
      </c>
      <c r="K12" s="1"/>
      <c r="L12" s="1"/>
      <c r="M12" s="1"/>
      <c r="N12" s="1"/>
      <c r="O12" s="1"/>
      <c r="P12" s="1"/>
    </row>
    <row r="13" spans="1:41" x14ac:dyDescent="0.3">
      <c r="A13" s="24" t="str">
        <f t="shared" si="0"/>
        <v>TST11-NS</v>
      </c>
      <c r="B13" s="13" t="s">
        <v>25</v>
      </c>
      <c r="C13" s="24" t="str">
        <f t="shared" si="1"/>
        <v>corsair.user@gmail.com</v>
      </c>
      <c r="D13" s="5"/>
      <c r="E13" s="19" t="str">
        <f t="shared" si="2"/>
        <v>Z000B</v>
      </c>
      <c r="F13" s="12" t="str" cm="1">
        <f t="array" ref="F13">CONCATENATE(IF(ROW(A13)=3," ",","),"    ('",E13,"'",REPT(" ",MAX(LEN(E$3:E$101))-LEN(E13)),", ''",A13,"'",REPT(" ",MAX(LEN(A$3:A$101))-LEN(A13)),", '",B13,"'",REPT(" ",MAX(LEN(B$3:B$101))-LEN(B13)),", null, 'M', '",C13,"'",REPT(" ",MAX(LEN(C$3:C$101))-LEN(C13)),",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('Z000B', ''TST11-NS', 'Corsair'   , null, 'M', 'corsair.user@gmail.com'  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13" t="s">
        <v>68</v>
      </c>
      <c r="H13" s="1"/>
      <c r="I13" s="1" t="s">
        <v>3</v>
      </c>
      <c r="J13" s="1" t="s">
        <v>3</v>
      </c>
      <c r="K13" s="1"/>
      <c r="L13" s="1"/>
      <c r="M13" s="1" t="s">
        <v>3</v>
      </c>
      <c r="N13" s="1"/>
      <c r="O13" s="1"/>
      <c r="P13" s="1"/>
    </row>
    <row r="14" spans="1:41" x14ac:dyDescent="0.3">
      <c r="A14" s="24" t="str">
        <f t="shared" si="0"/>
        <v>TST12-NS</v>
      </c>
      <c r="B14" s="13" t="s">
        <v>26</v>
      </c>
      <c r="C14" s="24" t="str">
        <f t="shared" si="1"/>
        <v>nvidia.user@gmail.com</v>
      </c>
      <c r="D14" s="5"/>
      <c r="E14" s="19" t="str">
        <f t="shared" si="2"/>
        <v>Z000C</v>
      </c>
      <c r="F14" s="12" t="str" cm="1">
        <f t="array" ref="F14">CONCATENATE(IF(ROW(A14)=3," ",","),"    ('",E14,"'",REPT(" ",MAX(LEN(E$3:E$101))-LEN(E14)),", ''",A14,"'",REPT(" ",MAX(LEN(A$3:A$101))-LEN(A14)),", '",B14,"'",REPT(" ",MAX(LEN(B$3:B$101))-LEN(B14)),", null, 'M', '",C14,"'",REPT(" ",MAX(LEN(C$3:C$101))-LEN(C14)),",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('Z000C', ''TST12-NS', 'Nvidia'    , null, 'M', 'nvidia.user@gmail.com'   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14" t="s">
        <v>68</v>
      </c>
      <c r="H14" s="1"/>
      <c r="I14" s="1" t="s">
        <v>3</v>
      </c>
      <c r="J14" s="1" t="s">
        <v>3</v>
      </c>
      <c r="K14" s="1"/>
      <c r="L14" s="1"/>
      <c r="M14" s="1"/>
      <c r="N14" s="1" t="s">
        <v>3</v>
      </c>
      <c r="O14" s="1"/>
      <c r="P14" s="1"/>
    </row>
    <row r="15" spans="1:41" x14ac:dyDescent="0.3">
      <c r="A15" s="24" t="str">
        <f t="shared" si="0"/>
        <v>TST13-NS</v>
      </c>
      <c r="B15" s="13" t="s">
        <v>27</v>
      </c>
      <c r="C15" s="24" t="str">
        <f t="shared" si="1"/>
        <v>ubuntu.user@gmail.com</v>
      </c>
      <c r="D15" s="5"/>
      <c r="E15" s="19" t="str">
        <f t="shared" si="2"/>
        <v>Z000D</v>
      </c>
      <c r="F15" s="12" t="str" cm="1">
        <f t="array" ref="F15">CONCATENATE(IF(ROW(A15)=3," ",","),"    ('",E15,"'",REPT(" ",MAX(LEN(E$3:E$101))-LEN(E15)),", ''",A15,"'",REPT(" ",MAX(LEN(A$3:A$101))-LEN(A15)),", '",B15,"'",REPT(" ",MAX(LEN(B$3:B$101))-LEN(B15)),", null, 'M', '",C15,"'",REPT(" ",MAX(LEN(C$3:C$101))-LEN(C15)),",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('Z000D', ''TST13-NS', 'Ubuntu'    , null, 'M', 'ubuntu.user@gmail.com'   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15" t="s">
        <v>68</v>
      </c>
      <c r="H15" s="1"/>
      <c r="I15" s="1" t="s">
        <v>3</v>
      </c>
      <c r="J15" s="1" t="s">
        <v>3</v>
      </c>
      <c r="K15" s="1"/>
      <c r="L15" s="1"/>
      <c r="M15" s="1"/>
      <c r="N15" s="1"/>
      <c r="O15" s="1" t="s">
        <v>3</v>
      </c>
      <c r="P15" s="1"/>
    </row>
    <row r="16" spans="1:41" x14ac:dyDescent="0.3">
      <c r="A16" s="24" t="str">
        <f t="shared" si="0"/>
        <v>TST14-NS</v>
      </c>
      <c r="B16" s="13" t="s">
        <v>28</v>
      </c>
      <c r="C16" s="24" t="str">
        <f t="shared" si="1"/>
        <v>windows.user@gmail.com</v>
      </c>
      <c r="D16" s="5"/>
      <c r="E16" s="19" t="str">
        <f t="shared" si="2"/>
        <v>Z000E</v>
      </c>
      <c r="F16" s="12" t="str" cm="1">
        <f t="array" ref="F16">CONCATENATE(IF(ROW(A16)=3," ",","),"    ('",E16,"'",REPT(" ",MAX(LEN(E$3:E$101))-LEN(E16)),", ''",A16,"'",REPT(" ",MAX(LEN(A$3:A$101))-LEN(A16)),", '",B16,"'",REPT(" ",MAX(LEN(B$3:B$101))-LEN(B16)),", null, 'M', '",C16,"'",REPT(" ",MAX(LEN(C$3:C$101))-LEN(C16)),",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('Z000E', ''TST14-NS', 'Windows'   , null, 'M', 'windows.user@gmail.com'  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16" t="s">
        <v>68</v>
      </c>
      <c r="H16" s="1"/>
      <c r="I16" s="1" t="s">
        <v>3</v>
      </c>
      <c r="J16" s="1" t="s">
        <v>3</v>
      </c>
      <c r="K16" s="1"/>
      <c r="L16" s="1"/>
      <c r="M16" s="1"/>
      <c r="N16" s="1"/>
      <c r="O16" s="1"/>
      <c r="P16" s="1" t="s">
        <v>3</v>
      </c>
    </row>
    <row r="17" spans="1:16" x14ac:dyDescent="0.3">
      <c r="A17" s="24" t="str">
        <f t="shared" si="0"/>
        <v>TST15-NS</v>
      </c>
      <c r="B17" s="13" t="s">
        <v>29</v>
      </c>
      <c r="C17" s="24" t="str">
        <f t="shared" si="1"/>
        <v>unix.user@gmail.com</v>
      </c>
      <c r="D17" s="5"/>
      <c r="E17" s="19" t="str">
        <f t="shared" si="2"/>
        <v>Z000F</v>
      </c>
      <c r="F17" s="12" t="str" cm="1">
        <f t="array" ref="F17">CONCATENATE(IF(ROW(A17)=3," ",","),"    ('",E17,"'",REPT(" ",MAX(LEN(E$3:E$101))-LEN(E17)),", ''",A17,"'",REPT(" ",MAX(LEN(A$3:A$101))-LEN(A17)),", '",B17,"'",REPT(" ",MAX(LEN(B$3:B$101))-LEN(B17)),", null, 'M', '",C17,"'",REPT(" ",MAX(LEN(C$3:C$101))-LEN(C17)),",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('Z000F', ''TST15-NS', 'Unix'      , null, 'M', 'unix.user@gmail.com'     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17" t="s">
        <v>68</v>
      </c>
      <c r="H17" s="1"/>
      <c r="I17" s="1"/>
      <c r="J17" s="1" t="s">
        <v>3</v>
      </c>
      <c r="K17" s="1"/>
      <c r="L17" s="1"/>
      <c r="M17" s="1"/>
      <c r="N17" s="1"/>
      <c r="O17" s="1"/>
      <c r="P17" s="1"/>
    </row>
    <row r="18" spans="1:16" x14ac:dyDescent="0.3">
      <c r="A18" s="24" t="str">
        <f t="shared" si="0"/>
        <v>TST16-NS</v>
      </c>
      <c r="B18" s="13" t="s">
        <v>30</v>
      </c>
      <c r="C18" s="24" t="str">
        <f t="shared" si="1"/>
        <v>android.user@gmail.com</v>
      </c>
      <c r="D18" s="5"/>
      <c r="E18" s="19" t="str">
        <f t="shared" si="2"/>
        <v>Z000G</v>
      </c>
      <c r="F18" s="12" t="str" cm="1">
        <f t="array" ref="F18">CONCATENATE(IF(ROW(A18)=3," ",","),"    ('",E18,"'",REPT(" ",MAX(LEN(E$3:E$101))-LEN(E18)),", ''",A18,"'",REPT(" ",MAX(LEN(A$3:A$101))-LEN(A18)),", '",B18,"'",REPT(" ",MAX(LEN(B$3:B$101))-LEN(B18)),", null, 'M', '",C18,"'",REPT(" ",MAX(LEN(C$3:C$101))-LEN(C18)),",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('Z000G', ''TST16-NS', 'Android'   , null, 'M', 'android.user@gmail.com'  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18" t="s">
        <v>68</v>
      </c>
      <c r="H18" s="1"/>
      <c r="I18" s="1"/>
      <c r="J18" s="1" t="s">
        <v>3</v>
      </c>
      <c r="K18" s="1"/>
      <c r="L18" s="1"/>
      <c r="M18" s="1" t="s">
        <v>3</v>
      </c>
      <c r="N18" s="1"/>
      <c r="O18" s="1"/>
      <c r="P18" s="1"/>
    </row>
    <row r="19" spans="1:16" x14ac:dyDescent="0.3">
      <c r="A19" s="24" t="str">
        <f t="shared" si="0"/>
        <v>TST17-NS</v>
      </c>
      <c r="B19" s="13" t="s">
        <v>31</v>
      </c>
      <c r="C19" s="24" t="str">
        <f t="shared" si="1"/>
        <v>ios.user@gmail.com</v>
      </c>
      <c r="D19" s="5"/>
      <c r="E19" s="19" t="str">
        <f t="shared" si="2"/>
        <v>Z000H</v>
      </c>
      <c r="F19" s="12" t="str" cm="1">
        <f t="array" ref="F19">CONCATENATE(IF(ROW(A19)=3," ",","),"    ('",E19,"'",REPT(" ",MAX(LEN(E$3:E$101))-LEN(E19)),", ''",A19,"'",REPT(" ",MAX(LEN(A$3:A$101))-LEN(A19)),", '",B19,"'",REPT(" ",MAX(LEN(B$3:B$101))-LEN(B19)),", null, 'M', '",C19,"'",REPT(" ",MAX(LEN(C$3:C$101))-LEN(C19)),",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('Z000H', ''TST17-NS', 'Ios'       , null, 'M', 'ios.user@gmail.com'      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19" t="s">
        <v>68</v>
      </c>
      <c r="H19" s="1"/>
      <c r="I19" s="1"/>
      <c r="J19" s="1" t="s">
        <v>3</v>
      </c>
      <c r="K19" s="1"/>
      <c r="L19" s="1"/>
      <c r="M19" s="1"/>
      <c r="N19" s="1" t="s">
        <v>3</v>
      </c>
      <c r="O19" s="1"/>
      <c r="P19" s="1"/>
    </row>
    <row r="20" spans="1:16" x14ac:dyDescent="0.3">
      <c r="A20" s="24" t="str">
        <f t="shared" si="0"/>
        <v>TST18-NS</v>
      </c>
      <c r="B20" s="13" t="s">
        <v>32</v>
      </c>
      <c r="C20" s="24" t="str">
        <f t="shared" si="1"/>
        <v>samsung.user@gmail.com</v>
      </c>
      <c r="D20" s="5"/>
      <c r="E20" s="19" t="str">
        <f t="shared" si="2"/>
        <v>Z000I</v>
      </c>
      <c r="F20" s="12" t="str" cm="1">
        <f t="array" ref="F20">CONCATENATE(IF(ROW(A20)=3," ",","),"    ('",E20,"'",REPT(" ",MAX(LEN(E$3:E$101))-LEN(E20)),", ''",A20,"'",REPT(" ",MAX(LEN(A$3:A$101))-LEN(A20)),", '",B20,"'",REPT(" ",MAX(LEN(B$3:B$101))-LEN(B20)),", null, 'M', '",C20,"'",REPT(" ",MAX(LEN(C$3:C$101))-LEN(C20)),",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('Z000I', ''TST18-NS', 'Samsung'   , null, 'M', 'samsung.user@gmail.com'  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20" t="s">
        <v>68</v>
      </c>
      <c r="H20" s="1"/>
      <c r="I20" s="1"/>
      <c r="J20" s="1" t="s">
        <v>3</v>
      </c>
      <c r="K20" s="1"/>
      <c r="L20" s="1"/>
      <c r="M20" s="1"/>
      <c r="N20" s="1"/>
      <c r="O20" s="1" t="s">
        <v>3</v>
      </c>
      <c r="P20" s="1"/>
    </row>
    <row r="21" spans="1:16" x14ac:dyDescent="0.3">
      <c r="A21" s="24" t="str">
        <f t="shared" si="0"/>
        <v>TST19-NS</v>
      </c>
      <c r="B21" s="13" t="s">
        <v>33</v>
      </c>
      <c r="C21" s="24" t="str">
        <f t="shared" si="1"/>
        <v>apple.user@gmail.com</v>
      </c>
      <c r="D21" s="5"/>
      <c r="E21" s="19" t="str">
        <f t="shared" si="2"/>
        <v>Z000J</v>
      </c>
      <c r="F21" s="12" t="str" cm="1">
        <f t="array" ref="F21">CONCATENATE(IF(ROW(A21)=3," ",","),"    ('",E21,"'",REPT(" ",MAX(LEN(E$3:E$101))-LEN(E21)),", ''",A21,"'",REPT(" ",MAX(LEN(A$3:A$101))-LEN(A21)),", '",B21,"'",REPT(" ",MAX(LEN(B$3:B$101))-LEN(B21)),", null, 'M', '",C21,"'",REPT(" ",MAX(LEN(C$3:C$101))-LEN(C21)),",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('Z000J', ''TST19-NS', 'Apple'     , null, 'M', 'apple.user@gmail.com'    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21" t="s">
        <v>68</v>
      </c>
      <c r="H21" s="1"/>
      <c r="I21" s="1"/>
      <c r="J21" s="1" t="s">
        <v>3</v>
      </c>
      <c r="K21" s="1"/>
      <c r="L21" s="1"/>
      <c r="M21" s="1"/>
      <c r="N21" s="1"/>
      <c r="O21" s="1"/>
      <c r="P21" s="1" t="s">
        <v>3</v>
      </c>
    </row>
    <row r="22" spans="1:16" x14ac:dyDescent="0.3">
      <c r="A22" s="24" t="str">
        <f t="shared" si="0"/>
        <v>TST20-NS</v>
      </c>
      <c r="B22" s="13" t="s">
        <v>34</v>
      </c>
      <c r="C22" s="24" t="str">
        <f t="shared" si="1"/>
        <v>wiko.user@gmail.com</v>
      </c>
      <c r="D22" s="5"/>
      <c r="E22" s="19" t="str">
        <f t="shared" si="2"/>
        <v>Z000K</v>
      </c>
      <c r="F22" s="12" t="str" cm="1">
        <f t="array" ref="F22">CONCATENATE(IF(ROW(A22)=3," ",","),"    ('",E22,"'",REPT(" ",MAX(LEN(E$3:E$101))-LEN(E22)),", ''",A22,"'",REPT(" ",MAX(LEN(A$3:A$101))-LEN(A22)),", '",B22,"'",REPT(" ",MAX(LEN(B$3:B$101))-LEN(B22)),", null, 'M', '",C22,"'",REPT(" ",MAX(LEN(C$3:C$101))-LEN(C22)),",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('Z000K', ''TST20-NS', 'Wiko'      , null, 'M', 'wiko.user@gmail.com'     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22" t="s">
        <v>68</v>
      </c>
      <c r="H22" s="1"/>
      <c r="I22" s="1"/>
      <c r="J22" s="1"/>
      <c r="K22" s="1" t="s">
        <v>3</v>
      </c>
      <c r="L22" s="1"/>
      <c r="M22" s="1"/>
      <c r="N22" s="1"/>
      <c r="O22" s="1"/>
      <c r="P22" s="1"/>
    </row>
    <row r="23" spans="1:16" x14ac:dyDescent="0.3">
      <c r="A23" s="24" t="str">
        <f t="shared" si="0"/>
        <v>TST21-NS</v>
      </c>
      <c r="B23" s="13" t="s">
        <v>85</v>
      </c>
      <c r="C23" s="24" t="str">
        <f t="shared" si="1"/>
        <v>xiomi.user@gmail.com</v>
      </c>
      <c r="D23" s="5"/>
      <c r="E23" s="19" t="str">
        <f t="shared" si="2"/>
        <v>Z000L</v>
      </c>
      <c r="F23" s="12" t="str" cm="1">
        <f t="array" ref="F23">CONCATENATE(IF(ROW(A23)=3," ",","),"    ('",E23,"'",REPT(" ",MAX(LEN(E$3:E$101))-LEN(E23)),", ''",A23,"'",REPT(" ",MAX(LEN(A$3:A$101))-LEN(A23)),", '",B23,"'",REPT(" ",MAX(LEN(B$3:B$101))-LEN(B23)),", null, 'M', '",C23,"'",REPT(" ",MAX(LEN(C$3:C$101))-LEN(C23)),",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('Z000L', ''TST21-NS', 'Xiomi'     , null, 'M', 'xiomi.user@gmail.com'    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23" t="s">
        <v>68</v>
      </c>
      <c r="H23" s="1"/>
      <c r="I23" s="1"/>
      <c r="J23" s="1"/>
      <c r="K23" s="1"/>
      <c r="L23" s="1" t="s">
        <v>3</v>
      </c>
      <c r="M23" s="1"/>
      <c r="N23" s="1"/>
      <c r="O23" s="1"/>
      <c r="P23" s="1"/>
    </row>
    <row r="24" spans="1:16" x14ac:dyDescent="0.3">
      <c r="A24" s="24" t="str">
        <f t="shared" si="0"/>
        <v>TST22-S</v>
      </c>
      <c r="B24" s="13" t="s">
        <v>35</v>
      </c>
      <c r="C24" s="24" t="str">
        <f t="shared" si="1"/>
        <v>yanis.user@gmail.com</v>
      </c>
      <c r="D24" s="5" t="s">
        <v>3</v>
      </c>
      <c r="E24" s="19" t="str">
        <f t="shared" si="2"/>
        <v>Z000M</v>
      </c>
      <c r="F24" s="12" t="str" cm="1">
        <f t="array" ref="F24">CONCATENATE(IF(ROW(A24)=3," ",","),"    ('",E24,"'",REPT(" ",MAX(LEN(E$3:E$101))-LEN(E24)),", ''",A24,"'",REPT(" ",MAX(LEN(A$3:A$101))-LEN(A24)),", '",B24,"'",REPT(" ",MAX(LEN(B$3:B$101))-LEN(B24)),", null, 'M', '",C24,"'",REPT(" ",MAX(LEN(C$3:C$101))-LEN(C24)),",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('Z000M', ''TST22-S' , 'Yanis'     , null, 'M', 'yanis.user@gmail.com'    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24" t="s">
        <v>68</v>
      </c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3">
      <c r="A25" s="24" t="str">
        <f t="shared" si="0"/>
        <v>TST23-S</v>
      </c>
      <c r="B25" s="13" t="s">
        <v>38</v>
      </c>
      <c r="C25" s="24" t="str">
        <f t="shared" si="1"/>
        <v>oscar.user@gmail.com</v>
      </c>
      <c r="D25" s="5" t="s">
        <v>3</v>
      </c>
      <c r="E25" s="19" t="str">
        <f t="shared" si="2"/>
        <v>Z000N</v>
      </c>
      <c r="F25" s="12" t="str" cm="1">
        <f t="array" ref="F25">CONCATENATE(IF(ROW(A25)=3," ",","),"    ('",E25,"'",REPT(" ",MAX(LEN(E$3:E$101))-LEN(E25)),", ''",A25,"'",REPT(" ",MAX(LEN(A$3:A$101))-LEN(A25)),", '",B25,"'",REPT(" ",MAX(LEN(B$3:B$101))-LEN(B25)),", null, 'M', '",C25,"'",REPT(" ",MAX(LEN(C$3:C$101))-LEN(C25)),",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('Z000N', ''TST23-S' , 'Oscar'     , null, 'M', 'oscar.user@gmail.com'    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25" t="s">
        <v>68</v>
      </c>
      <c r="H25" s="3" t="s">
        <v>3</v>
      </c>
      <c r="I25" s="3"/>
      <c r="J25" s="3"/>
      <c r="K25" s="3"/>
      <c r="L25" s="3"/>
      <c r="M25" s="3"/>
      <c r="N25" s="3"/>
      <c r="O25" s="3"/>
      <c r="P25" s="3"/>
    </row>
    <row r="26" spans="1:16" x14ac:dyDescent="0.3">
      <c r="A26" s="24" t="str">
        <f t="shared" si="0"/>
        <v>TST24-S</v>
      </c>
      <c r="B26" s="13" t="s">
        <v>39</v>
      </c>
      <c r="C26" s="24" t="str">
        <f t="shared" si="1"/>
        <v>valentin.user@gmail.com</v>
      </c>
      <c r="D26" s="5" t="s">
        <v>3</v>
      </c>
      <c r="E26" s="19" t="str">
        <f t="shared" si="2"/>
        <v>Z000O</v>
      </c>
      <c r="F26" s="12" t="str" cm="1">
        <f t="array" ref="F26">CONCATENATE(IF(ROW(A26)=3," ",","),"    ('",E26,"'",REPT(" ",MAX(LEN(E$3:E$101))-LEN(E26)),", ''",A26,"'",REPT(" ",MAX(LEN(A$3:A$101))-LEN(A26)),", '",B26,"'",REPT(" ",MAX(LEN(B$3:B$101))-LEN(B26)),", null, 'M', '",C26,"'",REPT(" ",MAX(LEN(C$3:C$101))-LEN(C26)),",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('Z000O', ''TST24-S' , 'Valentin'  , null, 'M', 'valentin.user@gmail.com' 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26" t="s">
        <v>68</v>
      </c>
      <c r="H26" s="3" t="s">
        <v>3</v>
      </c>
      <c r="I26" s="3" t="s">
        <v>3</v>
      </c>
      <c r="J26" s="3"/>
      <c r="K26" s="3"/>
      <c r="L26" s="3"/>
      <c r="M26" s="3"/>
      <c r="N26" s="3"/>
      <c r="O26" s="3"/>
      <c r="P26" s="3"/>
    </row>
    <row r="27" spans="1:16" x14ac:dyDescent="0.3">
      <c r="A27" s="24" t="str">
        <f t="shared" si="0"/>
        <v>TST25-S</v>
      </c>
      <c r="B27" s="13" t="s">
        <v>37</v>
      </c>
      <c r="C27" s="24" t="str">
        <f t="shared" si="1"/>
        <v>nikola.user@gmail.com</v>
      </c>
      <c r="D27" s="5" t="s">
        <v>3</v>
      </c>
      <c r="E27" s="19" t="str">
        <f t="shared" si="2"/>
        <v>Z000P</v>
      </c>
      <c r="F27" s="12" t="str" cm="1">
        <f t="array" ref="F27">CONCATENATE(IF(ROW(A27)=3," ",","),"    ('",E27,"'",REPT(" ",MAX(LEN(E$3:E$101))-LEN(E27)),", ''",A27,"'",REPT(" ",MAX(LEN(A$3:A$101))-LEN(A27)),", '",B27,"'",REPT(" ",MAX(LEN(B$3:B$101))-LEN(B27)),", null, 'M', '",C27,"'",REPT(" ",MAX(LEN(C$3:C$101))-LEN(C27)),",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('Z000P', ''TST25-S' , 'Nikola'    , null, 'M', 'nikola.user@gmail.com'   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27" t="s">
        <v>68</v>
      </c>
      <c r="H27" s="3" t="s">
        <v>3</v>
      </c>
      <c r="I27" s="3" t="s">
        <v>3</v>
      </c>
      <c r="J27" s="3" t="s">
        <v>3</v>
      </c>
      <c r="K27" s="3"/>
      <c r="L27" s="3"/>
      <c r="M27" s="3"/>
      <c r="N27" s="3"/>
      <c r="O27" s="3"/>
      <c r="P27" s="3"/>
    </row>
    <row r="28" spans="1:16" x14ac:dyDescent="0.3">
      <c r="A28" s="24" t="str">
        <f t="shared" si="0"/>
        <v>TST26-S</v>
      </c>
      <c r="B28" s="13" t="s">
        <v>36</v>
      </c>
      <c r="C28" s="24" t="str">
        <f t="shared" si="1"/>
        <v>maximilien.user@gmail.com</v>
      </c>
      <c r="D28" s="5" t="s">
        <v>3</v>
      </c>
      <c r="E28" s="19" t="str">
        <f t="shared" si="2"/>
        <v>Z000Q</v>
      </c>
      <c r="F28" s="12" t="str" cm="1">
        <f t="array" ref="F28">CONCATENATE(IF(ROW(A28)=3," ",","),"    ('",E28,"'",REPT(" ",MAX(LEN(E$3:E$101))-LEN(E28)),", ''",A28,"'",REPT(" ",MAX(LEN(A$3:A$101))-LEN(A28)),", '",B28,"'",REPT(" ",MAX(LEN(B$3:B$101))-LEN(B28)),", null, 'M', '",C28,"'",REPT(" ",MAX(LEN(C$3:C$101))-LEN(C28)),",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('Z000Q', ''TST26-S' , 'Maximilien', null, 'M', 'maximilien.user@gmail.com'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28" t="s">
        <v>68</v>
      </c>
      <c r="H28" s="3" t="s">
        <v>3</v>
      </c>
      <c r="I28" s="3" t="s">
        <v>3</v>
      </c>
      <c r="J28" s="3" t="s">
        <v>3</v>
      </c>
      <c r="K28" s="3"/>
      <c r="L28" s="3"/>
      <c r="M28" s="3" t="s">
        <v>3</v>
      </c>
      <c r="N28" s="3"/>
      <c r="O28" s="3"/>
      <c r="P28" s="3"/>
    </row>
    <row r="29" spans="1:16" x14ac:dyDescent="0.3">
      <c r="A29" s="24" t="str">
        <f t="shared" si="0"/>
        <v>TST27-S</v>
      </c>
      <c r="B29" s="13" t="s">
        <v>40</v>
      </c>
      <c r="C29" s="24" t="str">
        <f t="shared" si="1"/>
        <v>morgan.user@gmail.com</v>
      </c>
      <c r="D29" s="5" t="s">
        <v>3</v>
      </c>
      <c r="E29" s="19" t="str">
        <f t="shared" si="2"/>
        <v>Z000R</v>
      </c>
      <c r="F29" s="12" t="str" cm="1">
        <f t="array" ref="F29">CONCATENATE(IF(ROW(A29)=3," ",","),"    ('",E29,"'",REPT(" ",MAX(LEN(E$3:E$101))-LEN(E29)),", ''",A29,"'",REPT(" ",MAX(LEN(A$3:A$101))-LEN(A29)),", '",B29,"'",REPT(" ",MAX(LEN(B$3:B$101))-LEN(B29)),", null, 'M', '",C29,"'",REPT(" ",MAX(LEN(C$3:C$101))-LEN(C29)),",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('Z000R', ''TST27-S' , 'Morgan'    , null, 'M', 'morgan.user@gmail.com'   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29" t="s">
        <v>68</v>
      </c>
      <c r="H29" s="3" t="s">
        <v>3</v>
      </c>
      <c r="I29" s="3" t="s">
        <v>3</v>
      </c>
      <c r="J29" s="3" t="s">
        <v>3</v>
      </c>
      <c r="K29" s="3"/>
      <c r="L29" s="3"/>
      <c r="M29" s="3"/>
      <c r="N29" s="3" t="s">
        <v>3</v>
      </c>
      <c r="O29" s="3"/>
      <c r="P29" s="3"/>
    </row>
    <row r="30" spans="1:16" x14ac:dyDescent="0.3">
      <c r="A30" s="24" t="str">
        <f t="shared" si="0"/>
        <v>TST28-S</v>
      </c>
      <c r="B30" s="13" t="s">
        <v>41</v>
      </c>
      <c r="C30" s="24" t="str">
        <f t="shared" si="1"/>
        <v>max.user@gmail.com</v>
      </c>
      <c r="D30" s="5" t="s">
        <v>3</v>
      </c>
      <c r="E30" s="19" t="str">
        <f t="shared" si="2"/>
        <v>Z000S</v>
      </c>
      <c r="F30" s="12" t="str" cm="1">
        <f t="array" ref="F30">CONCATENATE(IF(ROW(A30)=3," ",","),"    ('",E30,"'",REPT(" ",MAX(LEN(E$3:E$101))-LEN(E30)),", ''",A30,"'",REPT(" ",MAX(LEN(A$3:A$101))-LEN(A30)),", '",B30,"'",REPT(" ",MAX(LEN(B$3:B$101))-LEN(B30)),", null, 'M', '",C30,"'",REPT(" ",MAX(LEN(C$3:C$101))-LEN(C30)),",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('Z000S', ''TST28-S' , 'Max'       , null, 'M', 'max.user@gmail.com'      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30" t="s">
        <v>68</v>
      </c>
      <c r="H30" s="3" t="s">
        <v>3</v>
      </c>
      <c r="I30" s="3" t="s">
        <v>3</v>
      </c>
      <c r="J30" s="3" t="s">
        <v>3</v>
      </c>
      <c r="K30" s="3"/>
      <c r="L30" s="3"/>
      <c r="M30" s="3"/>
      <c r="N30" s="3"/>
      <c r="O30" s="3" t="s">
        <v>3</v>
      </c>
      <c r="P30" s="3"/>
    </row>
    <row r="31" spans="1:16" x14ac:dyDescent="0.3">
      <c r="A31" s="24" t="str">
        <f t="shared" si="0"/>
        <v>TST29-S</v>
      </c>
      <c r="B31" s="13" t="s">
        <v>42</v>
      </c>
      <c r="C31" s="24" t="str">
        <f t="shared" si="1"/>
        <v>romuald.user@gmail.com</v>
      </c>
      <c r="D31" s="5" t="s">
        <v>3</v>
      </c>
      <c r="E31" s="19" t="str">
        <f t="shared" si="2"/>
        <v>Z000T</v>
      </c>
      <c r="F31" s="12" t="str" cm="1">
        <f t="array" ref="F31">CONCATENATE(IF(ROW(A31)=3," ",","),"    ('",E31,"'",REPT(" ",MAX(LEN(E$3:E$101))-LEN(E31)),", ''",A31,"'",REPT(" ",MAX(LEN(A$3:A$101))-LEN(A31)),", '",B31,"'",REPT(" ",MAX(LEN(B$3:B$101))-LEN(B31)),", null, 'M', '",C31,"'",REPT(" ",MAX(LEN(C$3:C$101))-LEN(C31)),",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('Z000T', ''TST29-S' , 'Romuald'   , null, 'M', 'romuald.user@gmail.com'  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31" t="s">
        <v>68</v>
      </c>
      <c r="H31" s="3" t="s">
        <v>3</v>
      </c>
      <c r="I31" s="3" t="s">
        <v>3</v>
      </c>
      <c r="J31" s="3" t="s">
        <v>3</v>
      </c>
      <c r="K31" s="3"/>
      <c r="L31" s="3"/>
      <c r="M31" s="3"/>
      <c r="N31" s="3"/>
      <c r="O31" s="3"/>
      <c r="P31" s="3" t="s">
        <v>3</v>
      </c>
    </row>
    <row r="32" spans="1:16" x14ac:dyDescent="0.3">
      <c r="A32" s="24" t="str">
        <f t="shared" si="0"/>
        <v>TST30-S</v>
      </c>
      <c r="B32" s="13" t="s">
        <v>43</v>
      </c>
      <c r="C32" s="24" t="str">
        <f t="shared" si="1"/>
        <v>nicolas.user@gmail.com</v>
      </c>
      <c r="D32" s="5" t="s">
        <v>3</v>
      </c>
      <c r="E32" s="19" t="str">
        <f t="shared" si="2"/>
        <v>Z000U</v>
      </c>
      <c r="F32" s="12" t="str" cm="1">
        <f t="array" ref="F32">CONCATENATE(IF(ROW(A32)=3," ",","),"    ('",E32,"'",REPT(" ",MAX(LEN(E$3:E$101))-LEN(E32)),", ''",A32,"'",REPT(" ",MAX(LEN(A$3:A$101))-LEN(A32)),", '",B32,"'",REPT(" ",MAX(LEN(B$3:B$101))-LEN(B32)),", null, 'M', '",C32,"'",REPT(" ",MAX(LEN(C$3:C$101))-LEN(C32)),",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('Z000U', ''TST30-S' , 'Nicolas'   , null, 'M', 'nicolas.user@gmail.com'  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32" t="s">
        <v>68</v>
      </c>
      <c r="H32" s="3"/>
      <c r="I32" s="3" t="s">
        <v>3</v>
      </c>
      <c r="J32" s="3"/>
      <c r="K32" s="3"/>
      <c r="L32" s="3"/>
      <c r="M32" s="3"/>
      <c r="N32" s="3"/>
      <c r="O32" s="3"/>
      <c r="P32" s="3"/>
    </row>
    <row r="33" spans="1:16" x14ac:dyDescent="0.3">
      <c r="A33" s="24" t="str">
        <f t="shared" si="0"/>
        <v>TST31-S</v>
      </c>
      <c r="B33" s="13" t="s">
        <v>44</v>
      </c>
      <c r="C33" s="24" t="str">
        <f t="shared" si="1"/>
        <v>ryan.user@gmail.com</v>
      </c>
      <c r="D33" s="5" t="s">
        <v>3</v>
      </c>
      <c r="E33" s="19" t="str">
        <f t="shared" si="2"/>
        <v>Z000V</v>
      </c>
      <c r="F33" s="12" t="str" cm="1">
        <f t="array" ref="F33">CONCATENATE(IF(ROW(A33)=3," ",","),"    ('",E33,"'",REPT(" ",MAX(LEN(E$3:E$101))-LEN(E33)),", ''",A33,"'",REPT(" ",MAX(LEN(A$3:A$101))-LEN(A33)),", '",B33,"'",REPT(" ",MAX(LEN(B$3:B$101))-LEN(B33)),", null, 'M', '",C33,"'",REPT(" ",MAX(LEN(C$3:C$101))-LEN(C33)),",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('Z000V', ''TST31-S' , 'Ryan'      , null, 'M', 'ryan.user@gmail.com'     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33" t="s">
        <v>68</v>
      </c>
      <c r="H33" s="3"/>
      <c r="I33" s="3" t="s">
        <v>3</v>
      </c>
      <c r="J33" s="3" t="s">
        <v>3</v>
      </c>
      <c r="K33" s="3"/>
      <c r="L33" s="3"/>
      <c r="M33" s="3"/>
      <c r="N33" s="3"/>
      <c r="O33" s="3"/>
      <c r="P33" s="3"/>
    </row>
    <row r="34" spans="1:16" x14ac:dyDescent="0.3">
      <c r="A34" s="24" t="str">
        <f t="shared" si="0"/>
        <v>TST32-S</v>
      </c>
      <c r="B34" s="13" t="s">
        <v>45</v>
      </c>
      <c r="C34" s="24" t="str">
        <f t="shared" si="1"/>
        <v>michel.user@gmail.com</v>
      </c>
      <c r="D34" s="5" t="s">
        <v>3</v>
      </c>
      <c r="E34" s="19" t="str">
        <f t="shared" si="2"/>
        <v>Z000W</v>
      </c>
      <c r="F34" s="12" t="str" cm="1">
        <f t="array" ref="F34">CONCATENATE(IF(ROW(A34)=3," ",","),"    ('",E34,"'",REPT(" ",MAX(LEN(E$3:E$101))-LEN(E34)),", ''",A34,"'",REPT(" ",MAX(LEN(A$3:A$101))-LEN(A34)),", '",B34,"'",REPT(" ",MAX(LEN(B$3:B$101))-LEN(B34)),", null, 'M', '",C34,"'",REPT(" ",MAX(LEN(C$3:C$101))-LEN(C34)),",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('Z000W', ''TST32-S' , 'Michel'    , null, 'M', 'michel.user@gmail.com'   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34" t="s">
        <v>68</v>
      </c>
      <c r="H34" s="3"/>
      <c r="I34" s="3" t="s">
        <v>3</v>
      </c>
      <c r="J34" s="3" t="s">
        <v>3</v>
      </c>
      <c r="K34" s="3"/>
      <c r="L34" s="3"/>
      <c r="M34" s="3" t="s">
        <v>3</v>
      </c>
      <c r="N34" s="3"/>
      <c r="O34" s="3"/>
      <c r="P34" s="3"/>
    </row>
    <row r="35" spans="1:16" x14ac:dyDescent="0.3">
      <c r="A35" s="24" t="str">
        <f t="shared" ref="A35:A56" si="3">_xlfn.CONCAT("TST",TEXT(ROW(A35)-2,"00"),"-",IF(D35="X","S","NS"))</f>
        <v>TST33-S</v>
      </c>
      <c r="B35" s="13" t="s">
        <v>70</v>
      </c>
      <c r="C35" s="24" t="str">
        <f t="shared" si="1"/>
        <v>aureane.user@gmail.com</v>
      </c>
      <c r="D35" s="5" t="s">
        <v>3</v>
      </c>
      <c r="E35" s="19" t="str">
        <f t="shared" si="2"/>
        <v>Z000X</v>
      </c>
      <c r="F35" s="12" t="str" cm="1">
        <f t="array" ref="F35">CONCATENATE(IF(ROW(A35)=3," ",","),"    ('",E35,"'",REPT(" ",MAX(LEN(E$3:E$101))-LEN(E35)),", ''",A35,"'",REPT(" ",MAX(LEN(A$3:A$101))-LEN(A35)),", '",B35,"'",REPT(" ",MAX(LEN(B$3:B$101))-LEN(B35)),", null, 'M', '",C35,"'",REPT(" ",MAX(LEN(C$3:C$101))-LEN(C35)),",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('Z000X', ''TST33-S' , 'Aureane'   , null, 'M', 'aureane.user@gmail.com'  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35" t="s">
        <v>68</v>
      </c>
      <c r="H35" s="3"/>
      <c r="I35" s="3" t="s">
        <v>3</v>
      </c>
      <c r="J35" s="3" t="s">
        <v>3</v>
      </c>
      <c r="K35" s="3"/>
      <c r="L35" s="3"/>
      <c r="M35" s="3"/>
      <c r="N35" s="3" t="s">
        <v>3</v>
      </c>
      <c r="O35" s="3"/>
      <c r="P35" s="3"/>
    </row>
    <row r="36" spans="1:16" x14ac:dyDescent="0.3">
      <c r="A36" s="24" t="str">
        <f t="shared" si="3"/>
        <v>TST34-S</v>
      </c>
      <c r="B36" s="13" t="s">
        <v>46</v>
      </c>
      <c r="C36" s="24" t="str">
        <f t="shared" si="1"/>
        <v>camille.user@gmail.com</v>
      </c>
      <c r="D36" s="5" t="s">
        <v>3</v>
      </c>
      <c r="E36" s="19" t="str">
        <f t="shared" si="2"/>
        <v>Z000Y</v>
      </c>
      <c r="F36" s="12" t="str" cm="1">
        <f t="array" ref="F36">CONCATENATE(IF(ROW(A36)=3," ",","),"    ('",E36,"'",REPT(" ",MAX(LEN(E$3:E$101))-LEN(E36)),", ''",A36,"'",REPT(" ",MAX(LEN(A$3:A$101))-LEN(A36)),", '",B36,"'",REPT(" ",MAX(LEN(B$3:B$101))-LEN(B36)),", null, 'M', '",C36,"'",REPT(" ",MAX(LEN(C$3:C$101))-LEN(C36)),",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('Z000Y', ''TST34-S' , 'Camille'   , null, 'M', 'camille.user@gmail.com'  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36" t="s">
        <v>68</v>
      </c>
      <c r="H36" s="3"/>
      <c r="I36" s="3" t="s">
        <v>3</v>
      </c>
      <c r="J36" s="3" t="s">
        <v>3</v>
      </c>
      <c r="K36" s="3"/>
      <c r="L36" s="3"/>
      <c r="M36" s="3"/>
      <c r="N36" s="3"/>
      <c r="O36" s="3" t="s">
        <v>3</v>
      </c>
      <c r="P36" s="3"/>
    </row>
    <row r="37" spans="1:16" x14ac:dyDescent="0.3">
      <c r="A37" s="24" t="str">
        <f t="shared" si="3"/>
        <v>TST35-S</v>
      </c>
      <c r="B37" s="13" t="s">
        <v>47</v>
      </c>
      <c r="C37" s="24" t="str">
        <f t="shared" si="1"/>
        <v>sandrine.user@gmail.com</v>
      </c>
      <c r="D37" s="5" t="s">
        <v>3</v>
      </c>
      <c r="E37" s="19" t="str">
        <f t="shared" si="2"/>
        <v>Z000Z</v>
      </c>
      <c r="F37" s="12" t="str" cm="1">
        <f t="array" ref="F37">CONCATENATE(IF(ROW(A37)=3," ",","),"    ('",E37,"'",REPT(" ",MAX(LEN(E$3:E$101))-LEN(E37)),", ''",A37,"'",REPT(" ",MAX(LEN(A$3:A$101))-LEN(A37)),", '",B37,"'",REPT(" ",MAX(LEN(B$3:B$101))-LEN(B37)),", null, 'M', '",C37,"'",REPT(" ",MAX(LEN(C$3:C$101))-LEN(C37)),",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('Z000Z', ''TST35-S' , 'Sandrine'  , null, 'M', 'sandrine.user@gmail.com' 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37" t="s">
        <v>68</v>
      </c>
      <c r="H37" s="3"/>
      <c r="I37" s="3" t="s">
        <v>3</v>
      </c>
      <c r="J37" s="3" t="s">
        <v>3</v>
      </c>
      <c r="K37" s="3"/>
      <c r="L37" s="3"/>
      <c r="M37" s="3"/>
      <c r="N37" s="3"/>
      <c r="O37" s="3"/>
      <c r="P37" s="3" t="s">
        <v>3</v>
      </c>
    </row>
    <row r="38" spans="1:16" x14ac:dyDescent="0.3">
      <c r="A38" s="24" t="str">
        <f t="shared" si="3"/>
        <v>TST36-S</v>
      </c>
      <c r="B38" s="13" t="s">
        <v>69</v>
      </c>
      <c r="C38" s="24" t="str">
        <f t="shared" si="1"/>
        <v>aurelie.user@gmail.com</v>
      </c>
      <c r="D38" s="5" t="s">
        <v>3</v>
      </c>
      <c r="E38" s="19" t="str">
        <f t="shared" si="2"/>
        <v>Z0010</v>
      </c>
      <c r="F38" s="12" t="str" cm="1">
        <f t="array" ref="F38">CONCATENATE(IF(ROW(A38)=3," ",","),"    ('",E38,"'",REPT(" ",MAX(LEN(E$3:E$101))-LEN(E38)),", ''",A38,"'",REPT(" ",MAX(LEN(A$3:A$101))-LEN(A38)),", '",B38,"'",REPT(" ",MAX(LEN(B$3:B$101))-LEN(B38)),", null, 'M', '",C38,"'",REPT(" ",MAX(LEN(C$3:C$101))-LEN(C38)),",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('Z0010', ''TST36-S' , 'Aurelie'   , null, 'M', 'aurelie.user@gmail.com'  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38" t="s">
        <v>68</v>
      </c>
      <c r="H38" s="3"/>
      <c r="I38" s="3"/>
      <c r="J38" s="3" t="s">
        <v>3</v>
      </c>
      <c r="K38" s="3"/>
      <c r="L38" s="3"/>
      <c r="M38" s="3"/>
      <c r="N38" s="3"/>
      <c r="O38" s="3"/>
      <c r="P38" s="3"/>
    </row>
    <row r="39" spans="1:16" x14ac:dyDescent="0.3">
      <c r="A39" s="24" t="str">
        <f t="shared" si="3"/>
        <v>TST37-S</v>
      </c>
      <c r="B39" s="13" t="s">
        <v>48</v>
      </c>
      <c r="C39" s="24" t="str">
        <f t="shared" si="1"/>
        <v>michael.user@gmail.com</v>
      </c>
      <c r="D39" s="5" t="s">
        <v>3</v>
      </c>
      <c r="E39" s="19" t="str">
        <f t="shared" si="2"/>
        <v>Z0011</v>
      </c>
      <c r="F39" s="12" t="str" cm="1">
        <f t="array" ref="F39">CONCATENATE(IF(ROW(A39)=3," ",","),"    ('",E39,"'",REPT(" ",MAX(LEN(E$3:E$101))-LEN(E39)),", ''",A39,"'",REPT(" ",MAX(LEN(A$3:A$101))-LEN(A39)),", '",B39,"'",REPT(" ",MAX(LEN(B$3:B$101))-LEN(B39)),", null, 'M', '",C39,"'",REPT(" ",MAX(LEN(C$3:C$101))-LEN(C39)),",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('Z0011', ''TST37-S' , 'Michael'   , null, 'M', 'michael.user@gmail.com'  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39" t="s">
        <v>68</v>
      </c>
      <c r="H39" s="3"/>
      <c r="I39" s="3"/>
      <c r="J39" s="3" t="s">
        <v>3</v>
      </c>
      <c r="K39" s="3"/>
      <c r="L39" s="3"/>
      <c r="M39" s="3" t="s">
        <v>3</v>
      </c>
      <c r="N39" s="3"/>
      <c r="O39" s="3"/>
      <c r="P39" s="3"/>
    </row>
    <row r="40" spans="1:16" x14ac:dyDescent="0.3">
      <c r="A40" s="24" t="str">
        <f t="shared" si="3"/>
        <v>TST38-S</v>
      </c>
      <c r="B40" s="13" t="s">
        <v>71</v>
      </c>
      <c r="C40" s="24" t="str">
        <f t="shared" si="1"/>
        <v>chloe.user@gmail.com</v>
      </c>
      <c r="D40" s="5" t="s">
        <v>3</v>
      </c>
      <c r="E40" s="19" t="str">
        <f t="shared" si="2"/>
        <v>Z0012</v>
      </c>
      <c r="F40" s="12" t="str" cm="1">
        <f t="array" ref="F40">CONCATENATE(IF(ROW(A40)=3," ",","),"    ('",E40,"'",REPT(" ",MAX(LEN(E$3:E$101))-LEN(E40)),", ''",A40,"'",REPT(" ",MAX(LEN(A$3:A$101))-LEN(A40)),", '",B40,"'",REPT(" ",MAX(LEN(B$3:B$101))-LEN(B40)),", null, 'M', '",C40,"'",REPT(" ",MAX(LEN(C$3:C$101))-LEN(C40)),",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('Z0012', ''TST38-S' , 'Chloe'     , null, 'M', 'chloe.user@gmail.com'    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40" t="s">
        <v>68</v>
      </c>
      <c r="H40" s="3"/>
      <c r="I40" s="3"/>
      <c r="J40" s="3" t="s">
        <v>3</v>
      </c>
      <c r="K40" s="3"/>
      <c r="L40" s="3"/>
      <c r="M40" s="3"/>
      <c r="N40" s="3" t="s">
        <v>3</v>
      </c>
      <c r="O40" s="3"/>
      <c r="P40" s="3"/>
    </row>
    <row r="41" spans="1:16" x14ac:dyDescent="0.3">
      <c r="A41" s="24" t="str">
        <f t="shared" si="3"/>
        <v>TST39-S</v>
      </c>
      <c r="B41" s="13" t="s">
        <v>49</v>
      </c>
      <c r="C41" s="24" t="str">
        <f t="shared" si="1"/>
        <v>jb.user@gmail.com</v>
      </c>
      <c r="D41" s="5" t="s">
        <v>3</v>
      </c>
      <c r="E41" s="19" t="str">
        <f t="shared" si="2"/>
        <v>Z0013</v>
      </c>
      <c r="F41" s="12" t="str" cm="1">
        <f t="array" ref="F41">CONCATENATE(IF(ROW(A41)=3," ",","),"    ('",E41,"'",REPT(" ",MAX(LEN(E$3:E$101))-LEN(E41)),", ''",A41,"'",REPT(" ",MAX(LEN(A$3:A$101))-LEN(A41)),", '",B41,"'",REPT(" ",MAX(LEN(B$3:B$101))-LEN(B41)),", null, 'M', '",C41,"'",REPT(" ",MAX(LEN(C$3:C$101))-LEN(C41)),",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('Z0013', ''TST39-S' , 'Jb'        , null, 'M', 'jb.user@gmail.com'       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41" t="s">
        <v>68</v>
      </c>
      <c r="H41" s="3"/>
      <c r="I41" s="3"/>
      <c r="J41" s="3" t="s">
        <v>3</v>
      </c>
      <c r="K41" s="3"/>
      <c r="L41" s="3"/>
      <c r="M41" s="3"/>
      <c r="N41" s="3"/>
      <c r="O41" s="3" t="s">
        <v>3</v>
      </c>
      <c r="P41" s="3"/>
    </row>
    <row r="42" spans="1:16" x14ac:dyDescent="0.3">
      <c r="A42" s="24" t="str">
        <f t="shared" si="3"/>
        <v>TST40-S</v>
      </c>
      <c r="B42" s="13" t="s">
        <v>50</v>
      </c>
      <c r="C42" s="24" t="str">
        <f t="shared" si="1"/>
        <v>jean.user@gmail.com</v>
      </c>
      <c r="D42" s="5" t="s">
        <v>3</v>
      </c>
      <c r="E42" s="19" t="str">
        <f t="shared" si="2"/>
        <v>Z0014</v>
      </c>
      <c r="F42" s="12" t="str" cm="1">
        <f t="array" ref="F42">CONCATENATE(IF(ROW(A42)=3," ",","),"    ('",E42,"'",REPT(" ",MAX(LEN(E$3:E$101))-LEN(E42)),", ''",A42,"'",REPT(" ",MAX(LEN(A$3:A$101))-LEN(A42)),", '",B42,"'",REPT(" ",MAX(LEN(B$3:B$101))-LEN(B42)),", null, 'M', '",C42,"'",REPT(" ",MAX(LEN(C$3:C$101))-LEN(C42)),",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('Z0014', ''TST40-S' , 'Jean'      , null, 'M', 'jean.user@gmail.com'     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42" t="s">
        <v>68</v>
      </c>
      <c r="H42" s="3"/>
      <c r="I42" s="3"/>
      <c r="J42" s="3" t="s">
        <v>3</v>
      </c>
      <c r="K42" s="3"/>
      <c r="L42" s="3"/>
      <c r="M42" s="3"/>
      <c r="N42" s="3"/>
      <c r="O42" s="3"/>
      <c r="P42" s="3" t="s">
        <v>3</v>
      </c>
    </row>
    <row r="43" spans="1:16" x14ac:dyDescent="0.3">
      <c r="A43" s="24" t="str">
        <f t="shared" si="3"/>
        <v>TST41-S</v>
      </c>
      <c r="B43" s="13" t="s">
        <v>51</v>
      </c>
      <c r="C43" s="24" t="str">
        <f t="shared" si="1"/>
        <v>paul.user@gmail.com</v>
      </c>
      <c r="D43" s="5" t="s">
        <v>3</v>
      </c>
      <c r="E43" s="19" t="str">
        <f t="shared" si="2"/>
        <v>Z0015</v>
      </c>
      <c r="F43" s="12" t="str" cm="1">
        <f t="array" ref="F43">CONCATENATE(IF(ROW(A43)=3," ",","),"    ('",E43,"'",REPT(" ",MAX(LEN(E$3:E$101))-LEN(E43)),", ''",A43,"'",REPT(" ",MAX(LEN(A$3:A$101))-LEN(A43)),", '",B43,"'",REPT(" ",MAX(LEN(B$3:B$101))-LEN(B43)),", null, 'M', '",C43,"'",REPT(" ",MAX(LEN(C$3:C$101))-LEN(C43)),",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('Z0015', ''TST41-S' , 'Paul'      , null, 'M', 'paul.user@gmail.com'     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43" t="s">
        <v>68</v>
      </c>
      <c r="H43" s="3"/>
      <c r="I43" s="3"/>
      <c r="J43" s="3"/>
      <c r="K43" s="3" t="s">
        <v>3</v>
      </c>
      <c r="L43" s="3"/>
      <c r="M43" s="3"/>
      <c r="N43" s="3"/>
      <c r="O43" s="3"/>
      <c r="P43" s="3"/>
    </row>
    <row r="44" spans="1:16" ht="15" thickBot="1" x14ac:dyDescent="0.35">
      <c r="A44" s="30" t="str">
        <f t="shared" si="3"/>
        <v>TST42-S</v>
      </c>
      <c r="B44" s="31" t="s">
        <v>84</v>
      </c>
      <c r="C44" s="30" t="str">
        <f t="shared" ref="C44" si="4">_xlfn.CONCAT(LOWER(B44),".user@gmail.com")</f>
        <v>estaban.user@gmail.com</v>
      </c>
      <c r="D44" s="5" t="s">
        <v>3</v>
      </c>
      <c r="E44" s="32" t="str">
        <f t="shared" ref="E44" si="5">CONCATENATE("Z",REPT("0",4-LEN(_xlfn.BASE(ROW(A44)-2,36))),_xlfn.BASE(ROW(A44)-2,36))</f>
        <v>Z0016</v>
      </c>
      <c r="F44" s="33" t="str" cm="1">
        <f t="array" ref="F44">CONCATENATE(IF(ROW(A44)=3," ",","),"    ('",E44,"'",REPT(" ",MAX(LEN(E$3:E$101))-LEN(E44)),", ''",A44,"'",REPT(" ",MAX(LEN(A$3:A$101))-LEN(A44)),", '",B44,"'",REPT(" ",MAX(LEN(B$3:B$101))-LEN(B44)),", null, 'M', '",C44,"'",REPT(" ",MAX(LEN(C$3:C$101))-LEN(C44)),",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('Z0016', ''TST42-S' , 'Estaban'   , null, 'M', 'estaban.user@gmail.com'  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44" t="s">
        <v>68</v>
      </c>
      <c r="H44" s="3"/>
      <c r="I44" s="3"/>
      <c r="J44" s="3"/>
      <c r="K44" s="3"/>
      <c r="L44" s="3" t="s">
        <v>3</v>
      </c>
      <c r="M44" s="3"/>
      <c r="N44" s="3"/>
      <c r="O44" s="3"/>
      <c r="P44" s="3"/>
    </row>
    <row r="45" spans="1:16" x14ac:dyDescent="0.3">
      <c r="A45" s="34" t="str">
        <f t="shared" si="3"/>
        <v>TST43-NS</v>
      </c>
      <c r="B45" s="35" t="s">
        <v>87</v>
      </c>
      <c r="C45" s="34" t="str">
        <f>_xlfn.CONCAT("several_org.",LOWER(B45),"@gmail.com")</f>
        <v>several_org.joe@gmail.com</v>
      </c>
      <c r="D45" s="5"/>
      <c r="E45" s="36" t="str">
        <f t="shared" ref="E45" si="6">CONCATENATE("Z",REPT("0",4-LEN(_xlfn.BASE(ROW(A45)-2,36))),_xlfn.BASE(ROW(A45)-2,36))</f>
        <v>Z0017</v>
      </c>
      <c r="F45" s="37" t="str" cm="1">
        <f t="array" ref="F45">CONCATENATE(IF(ROW(A45)=3," ",","),"    ('",E45,"'",REPT(" ",MAX(LEN(E$3:E$101))-LEN(E45)),", ''",A45,"'",REPT(" ",MAX(LEN(A$3:A$101))-LEN(A45)),", '",B45,"'",REPT(" ",MAX(LEN(B$3:B$101))-LEN(B45)),", null, 'M', '",C45,"'",REPT(" ",MAX(LEN(C$3:C$101))-LEN(C45)),",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('Z0017', ''TST43-NS', 'Joe'       , null, 'M', 'several_org.joe@gmail.com'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45" t="s">
        <v>68</v>
      </c>
    </row>
    <row r="46" spans="1:16" x14ac:dyDescent="0.3">
      <c r="A46" s="24" t="str">
        <f t="shared" si="3"/>
        <v>TST44-S</v>
      </c>
      <c r="B46" s="13" t="s">
        <v>88</v>
      </c>
      <c r="C46" s="34" t="str">
        <f t="shared" ref="C46:C56" si="7">_xlfn.CONCAT("several_org.",LOWER(B46),"@gmail.com")</f>
        <v>several_org.jack@gmail.com</v>
      </c>
      <c r="D46" s="5" t="s">
        <v>3</v>
      </c>
      <c r="E46" s="19" t="str">
        <f t="shared" ref="E46:E56" si="8">CONCATENATE("Z",REPT("0",4-LEN(_xlfn.BASE(ROW(A46)-2,36))),_xlfn.BASE(ROW(A46)-2,36))</f>
        <v>Z0018</v>
      </c>
      <c r="F46" s="12" t="str" cm="1">
        <f t="array" ref="F46">CONCATENATE(IF(ROW(A46)=3," ",","),"    ('",E46,"'",REPT(" ",MAX(LEN(E$3:E$101))-LEN(E46)),", ''",A46,"'",REPT(" ",MAX(LEN(A$3:A$101))-LEN(A46)),", '",B46,"'",REPT(" ",MAX(LEN(B$3:B$101))-LEN(B46)),", null, 'M', '",C46,"'",REPT(" ",MAX(LEN(C$3:C$101))-LEN(C46)),",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('Z0018', ''TST44-S' , 'Jack'      , null, 'M', 'several_org.jack@gmail.com'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46" t="s">
        <v>68</v>
      </c>
    </row>
    <row r="47" spans="1:16" x14ac:dyDescent="0.3">
      <c r="A47" s="24" t="str">
        <f t="shared" si="3"/>
        <v>TST45-NS</v>
      </c>
      <c r="B47" s="13" t="s">
        <v>89</v>
      </c>
      <c r="C47" s="34" t="str">
        <f t="shared" si="7"/>
        <v>several_org.avrel@gmail.com</v>
      </c>
      <c r="D47" s="5"/>
      <c r="E47" s="19" t="str">
        <f t="shared" si="8"/>
        <v>Z0019</v>
      </c>
      <c r="F47" s="12" t="str" cm="1">
        <f t="array" ref="F47">CONCATENATE(IF(ROW(A47)=3," ",","),"    ('",E47,"'",REPT(" ",MAX(LEN(E$3:E$101))-LEN(E47)),", ''",A47,"'",REPT(" ",MAX(LEN(A$3:A$101))-LEN(A47)),", '",B47,"'",REPT(" ",MAX(LEN(B$3:B$101))-LEN(B47)),", null, 'M', '",C47,"'",REPT(" ",MAX(LEN(C$3:C$101))-LEN(C47)),",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('Z0019', ''TST45-NS', 'Avrel'     , null, 'M', 'several_org.avrel@gmail.com'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47" t="s">
        <v>68</v>
      </c>
    </row>
    <row r="48" spans="1:16" x14ac:dyDescent="0.3">
      <c r="A48" s="24" t="str">
        <f t="shared" si="3"/>
        <v>TST46-S</v>
      </c>
      <c r="B48" s="13" t="s">
        <v>90</v>
      </c>
      <c r="C48" s="34" t="str">
        <f t="shared" si="7"/>
        <v>several_org.william@gmail.com</v>
      </c>
      <c r="D48" s="5" t="s">
        <v>3</v>
      </c>
      <c r="E48" s="19" t="str">
        <f t="shared" si="8"/>
        <v>Z001A</v>
      </c>
      <c r="F48" s="12" t="str" cm="1">
        <f t="array" ref="F48">CONCATENATE(IF(ROW(A48)=3," ",","),"    ('",E48,"'",REPT(" ",MAX(LEN(E$3:E$101))-LEN(E48)),", ''",A48,"'",REPT(" ",MAX(LEN(A$3:A$101))-LEN(A48)),", '",B48,"'",REPT(" ",MAX(LEN(B$3:B$101))-LEN(B48)),", null, 'M', '",C48,"'",REPT(" ",MAX(LEN(C$3:C$101))-LEN(C48)),",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('Z001A', ''TST46-S' , 'William'   , null, 'M', 'several_org.william@gmail.com', null, FALSE, '0123456789ABCDEF0123456789ABCDEF0123456789ABCDEF0123456789ABCDEF', FALSE	, FALSE	, LOAD_FILE('C:\\ProgramData\\MySQL\\MySQL Server 8.0\\Uploads\\images\\profiles\\Not_Student_Default.png')	,'INIT_SCRIPT', NOW(), 'INIT_SCRIPT', NOW())</v>
      </c>
      <c r="G48" t="s">
        <v>68</v>
      </c>
    </row>
    <row r="49" spans="1:7" x14ac:dyDescent="0.3">
      <c r="A49" s="24" t="str">
        <f t="shared" si="3"/>
        <v>TST47-NS</v>
      </c>
      <c r="B49" s="13" t="s">
        <v>91</v>
      </c>
      <c r="C49" s="34" t="str">
        <f t="shared" si="7"/>
        <v>several_org.luke@gmail.com</v>
      </c>
      <c r="D49" s="5"/>
      <c r="E49" s="19" t="str">
        <f t="shared" si="8"/>
        <v>Z001B</v>
      </c>
      <c r="F49" s="12" t="str" cm="1">
        <f t="array" ref="F49">CONCATENATE(IF(ROW(A49)=3," ",","),"    ('",E49,"'",REPT(" ",MAX(LEN(E$3:E$101))-LEN(E49)),", ''",A49,"'",REPT(" ",MAX(LEN(A$3:A$101))-LEN(A49)),", '",B49,"'",REPT(" ",MAX(LEN(B$3:B$101))-LEN(B49)),", null, 'M', '",C49,"'",REPT(" ",MAX(LEN(C$3:C$101))-LEN(C49)),",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('Z001B', ''TST47-NS', 'Luke'      , null, 'M', 'several_org.luke@gmail.com'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49" t="s">
        <v>68</v>
      </c>
    </row>
    <row r="50" spans="1:7" x14ac:dyDescent="0.3">
      <c r="A50" s="24" t="str">
        <f t="shared" si="3"/>
        <v>TST48-S</v>
      </c>
      <c r="B50" s="13" t="s">
        <v>92</v>
      </c>
      <c r="C50" s="34" t="str">
        <f t="shared" si="7"/>
        <v>several_org.ma@gmail.com</v>
      </c>
      <c r="D50" s="5" t="s">
        <v>3</v>
      </c>
      <c r="E50" s="19" t="str">
        <f t="shared" si="8"/>
        <v>Z001C</v>
      </c>
      <c r="F50" s="12" t="str" cm="1">
        <f t="array" ref="F50">CONCATENATE(IF(ROW(A50)=3," ",","),"    ('",E50,"'",REPT(" ",MAX(LEN(E$3:E$101))-LEN(E50)),", ''",A50,"'",REPT(" ",MAX(LEN(A$3:A$101))-LEN(A50)),", '",B50,"'",REPT(" ",MAX(LEN(B$3:B$101))-LEN(B50)),", null, 'M', '",C50,"'",REPT(" ",MAX(LEN(C$3:C$101))-LEN(C50)),",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('Z001C', ''TST48-S' , 'Ma'        , null, 'M', 'several_org.ma@gmail.com' 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50" t="s">
        <v>68</v>
      </c>
    </row>
    <row r="51" spans="1:7" x14ac:dyDescent="0.3">
      <c r="A51" s="24" t="str">
        <f t="shared" si="3"/>
        <v>TST49-NS</v>
      </c>
      <c r="B51" s="13" t="s">
        <v>93</v>
      </c>
      <c r="C51" s="34" t="str">
        <f t="shared" si="7"/>
        <v>several_org.gollum@gmail.com</v>
      </c>
      <c r="D51" s="5"/>
      <c r="E51" s="19" t="str">
        <f t="shared" si="8"/>
        <v>Z001D</v>
      </c>
      <c r="F51" s="12" t="str" cm="1">
        <f t="array" ref="F51">CONCATENATE(IF(ROW(A51)=3," ",","),"    ('",E51,"'",REPT(" ",MAX(LEN(E$3:E$101))-LEN(E51)),", ''",A51,"'",REPT(" ",MAX(LEN(A$3:A$101))-LEN(A51)),", '",B51,"'",REPT(" ",MAX(LEN(B$3:B$101))-LEN(B51)),", null, 'M', '",C51,"'",REPT(" ",MAX(LEN(C$3:C$101))-LEN(C51)),",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('Z001D', ''TST49-NS', 'Gollum'    , null, 'M', 'several_org.gollum@gmail.com' , null, FALSE, '0123456789ABCDEF0123456789ABCDEF0123456789ABCDEF0123456789ABCDEF', FALSE	, FALSE	, LOAD_FILE('C:\\ProgramData\\MySQL\\MySQL Server 8.0\\Uploads\\images\\profiles\\Not_Student_Default.png')	,'INIT_SCRIPT', NOW(), 'INIT_SCRIPT', NOW())</v>
      </c>
      <c r="G51" t="s">
        <v>68</v>
      </c>
    </row>
    <row r="52" spans="1:7" x14ac:dyDescent="0.3">
      <c r="A52" s="24" t="str">
        <f t="shared" si="3"/>
        <v>TST50-S</v>
      </c>
      <c r="B52" s="13" t="s">
        <v>94</v>
      </c>
      <c r="C52" s="34" t="str">
        <f t="shared" si="7"/>
        <v>several_org.bilbon@gmail.com</v>
      </c>
      <c r="D52" s="5" t="s">
        <v>3</v>
      </c>
      <c r="E52" s="19" t="str">
        <f t="shared" si="8"/>
        <v>Z001E</v>
      </c>
      <c r="F52" s="12" t="str" cm="1">
        <f t="array" ref="F52">CONCATENATE(IF(ROW(A52)=3," ",","),"    ('",E52,"'",REPT(" ",MAX(LEN(E$3:E$101))-LEN(E52)),", ''",A52,"'",REPT(" ",MAX(LEN(A$3:A$101))-LEN(A52)),", '",B52,"'",REPT(" ",MAX(LEN(B$3:B$101))-LEN(B52)),", null, 'M', '",C52,"'",REPT(" ",MAX(LEN(C$3:C$101))-LEN(C52)),",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('Z001E', ''TST50-S' , 'Bilbon'    , null, 'M', 'several_org.bilbon@gmail.com' , null, FALSE, '0123456789ABCDEF0123456789ABCDEF0123456789ABCDEF0123456789ABCDEF', FALSE	, FALSE	, LOAD_FILE('C:\\ProgramData\\MySQL\\MySQL Server 8.0\\Uploads\\images\\profiles\\Not_Student_Default.png')	,'INIT_SCRIPT', NOW(), 'INIT_SCRIPT', NOW())</v>
      </c>
      <c r="G52" t="s">
        <v>68</v>
      </c>
    </row>
    <row r="53" spans="1:7" x14ac:dyDescent="0.3">
      <c r="A53" s="24" t="str">
        <f t="shared" si="3"/>
        <v>TST51-NS</v>
      </c>
      <c r="B53" s="13" t="s">
        <v>95</v>
      </c>
      <c r="C53" s="34" t="str">
        <f t="shared" si="7"/>
        <v>several_org.sauron@gmail.com</v>
      </c>
      <c r="D53" s="5"/>
      <c r="E53" s="19" t="str">
        <f t="shared" si="8"/>
        <v>Z001F</v>
      </c>
      <c r="F53" s="12" t="str" cm="1">
        <f t="array" ref="F53">CONCATENATE(IF(ROW(A53)=3," ",","),"    ('",E53,"'",REPT(" ",MAX(LEN(E$3:E$101))-LEN(E53)),", ''",A53,"'",REPT(" ",MAX(LEN(A$3:A$101))-LEN(A53)),", '",B53,"'",REPT(" ",MAX(LEN(B$3:B$101))-LEN(B53)),", null, 'M', '",C53,"'",REPT(" ",MAX(LEN(C$3:C$101))-LEN(C53)),",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('Z001F', ''TST51-NS', 'Sauron'    , null, 'M', 'several_org.sauron@gmail.com' , null, FALSE, '0123456789ABCDEF0123456789ABCDEF0123456789ABCDEF0123456789ABCDEF', FALSE	, FALSE	, LOAD_FILE('C:\\ProgramData\\MySQL\\MySQL Server 8.0\\Uploads\\images\\profiles\\Not_Student_Default.png')	,'INIT_SCRIPT', NOW(), 'INIT_SCRIPT', NOW())</v>
      </c>
      <c r="G53" t="s">
        <v>68</v>
      </c>
    </row>
    <row r="54" spans="1:7" x14ac:dyDescent="0.3">
      <c r="A54" s="24" t="str">
        <f t="shared" si="3"/>
        <v>TST52-S</v>
      </c>
      <c r="B54" s="13" t="s">
        <v>96</v>
      </c>
      <c r="C54" s="34" t="str">
        <f t="shared" si="7"/>
        <v>several_org.aragon@gmail.com</v>
      </c>
      <c r="D54" s="5" t="s">
        <v>3</v>
      </c>
      <c r="E54" s="19" t="str">
        <f t="shared" si="8"/>
        <v>Z001G</v>
      </c>
      <c r="F54" s="12" t="str" cm="1">
        <f t="array" ref="F54">CONCATENATE(IF(ROW(A54)=3," ",","),"    ('",E54,"'",REPT(" ",MAX(LEN(E$3:E$101))-LEN(E54)),", ''",A54,"'",REPT(" ",MAX(LEN(A$3:A$101))-LEN(A54)),", '",B54,"'",REPT(" ",MAX(LEN(B$3:B$101))-LEN(B54)),", null, 'M', '",C54,"'",REPT(" ",MAX(LEN(C$3:C$101))-LEN(C54)),",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('Z001G', ''TST52-S' , 'Aragon'    , null, 'M', 'several_org.aragon@gmail.com' , null, FALSE, '0123456789ABCDEF0123456789ABCDEF0123456789ABCDEF0123456789ABCDEF', FALSE	, FALSE	, LOAD_FILE('C:\\ProgramData\\MySQL\\MySQL Server 8.0\\Uploads\\images\\profiles\\Not_Student_Default.png')	,'INIT_SCRIPT', NOW(), 'INIT_SCRIPT', NOW())</v>
      </c>
      <c r="G54" t="s">
        <v>68</v>
      </c>
    </row>
    <row r="55" spans="1:7" x14ac:dyDescent="0.3">
      <c r="A55" s="24" t="str">
        <f t="shared" si="3"/>
        <v>TST53-NS</v>
      </c>
      <c r="B55" s="13" t="s">
        <v>97</v>
      </c>
      <c r="C55" s="34" t="str">
        <f t="shared" si="7"/>
        <v>several_org.frodon@gmail.com</v>
      </c>
      <c r="D55" s="5"/>
      <c r="E55" s="19" t="str">
        <f t="shared" si="8"/>
        <v>Z001H</v>
      </c>
      <c r="F55" s="12" t="str" cm="1">
        <f t="array" ref="F55">CONCATENATE(IF(ROW(A55)=3," ",","),"    ('",E55,"'",REPT(" ",MAX(LEN(E$3:E$101))-LEN(E55)),", ''",A55,"'",REPT(" ",MAX(LEN(A$3:A$101))-LEN(A55)),", '",B55,"'",REPT(" ",MAX(LEN(B$3:B$101))-LEN(B55)),", null, 'M', '",C55,"'",REPT(" ",MAX(LEN(C$3:C$101))-LEN(C55)),",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('Z001H', ''TST53-NS', 'Frodon'    , null, 'M', 'several_org.frodon@gmail.com' , null, FALSE, '0123456789ABCDEF0123456789ABCDEF0123456789ABCDEF0123456789ABCDEF', FALSE	, FALSE	, LOAD_FILE('C:\\ProgramData\\MySQL\\MySQL Server 8.0\\Uploads\\images\\profiles\\Not_Student_Default.png')	,'INIT_SCRIPT', NOW(), 'INIT_SCRIPT', NOW())</v>
      </c>
      <c r="G55" t="s">
        <v>68</v>
      </c>
    </row>
    <row r="56" spans="1:7" x14ac:dyDescent="0.3">
      <c r="A56" s="24" t="str">
        <f t="shared" si="3"/>
        <v>TST54-S</v>
      </c>
      <c r="B56" s="13" t="s">
        <v>98</v>
      </c>
      <c r="C56" s="34" t="str">
        <f t="shared" si="7"/>
        <v>several_org.sam@gmail.com</v>
      </c>
      <c r="D56" s="5" t="s">
        <v>3</v>
      </c>
      <c r="E56" s="19" t="str">
        <f t="shared" si="8"/>
        <v>Z001I</v>
      </c>
      <c r="F56" s="12" t="str" cm="1">
        <f t="array" ref="F56">CONCATENATE(IF(ROW(A56)=3," ",","),"    ('",E56,"'",REPT(" ",MAX(LEN(E$3:E$101))-LEN(E56)),", ''",A56,"'",REPT(" ",MAX(LEN(A$3:A$101))-LEN(A56)),", '",B56,"'",REPT(" ",MAX(LEN(B$3:B$101))-LEN(B56)),", null, 'M', '",C56,"'",REPT(" ",MAX(LEN(C$3:C$101))-LEN(C56)),", null, FALSE, '0123456789ABCDEF0123456789ABCDEF0123456789ABCDEF0123456789ABCDEF', FALSE	, FALSE	, LOAD_FILE('C:\\ProgramData\\MySQL\\MySQL Server 8.0\\Uploads\\images\\profiles\\Not_Student_Default.png')	,'INIT_SCRIPT', NOW(), 'INIT_SCRIPT', NOW())")</f>
        <v>,    ('Z001I', ''TST54-S' , 'Sam'       , null, 'M', 'several_org.sam@gmail.com'    , null, FALSE, '0123456789ABCDEF0123456789ABCDEF0123456789ABCDEF0123456789ABCDEF', FALSE	, FALSE	, LOAD_FILE('C:\\ProgramData\\MySQL\\MySQL Server 8.0\\Uploads\\images\\profiles\\Not_Student_Default.png')	,'INIT_SCRIPT', NOW(), 'INIT_SCRIPT', NOW())</v>
      </c>
      <c r="G56" t="s">
        <v>68</v>
      </c>
    </row>
    <row r="57" spans="1:7" x14ac:dyDescent="0.3">
      <c r="A57" s="14"/>
      <c r="B57" s="14"/>
      <c r="C57" s="14"/>
      <c r="E57" s="14"/>
    </row>
    <row r="58" spans="1:7" x14ac:dyDescent="0.3">
      <c r="A58" s="14"/>
      <c r="B58" s="14"/>
      <c r="C58" s="14"/>
      <c r="E58" s="14"/>
    </row>
    <row r="59" spans="1:7" x14ac:dyDescent="0.3">
      <c r="A59" s="14"/>
      <c r="B59" s="14"/>
      <c r="C59" s="14"/>
      <c r="E59" s="14"/>
    </row>
    <row r="60" spans="1:7" x14ac:dyDescent="0.3">
      <c r="A60" s="14"/>
      <c r="B60" s="14"/>
      <c r="C60" s="14"/>
      <c r="E60" s="14"/>
    </row>
    <row r="61" spans="1:7" x14ac:dyDescent="0.3">
      <c r="A61" s="14"/>
      <c r="B61" s="14"/>
      <c r="C61" s="14"/>
      <c r="E61" s="14"/>
    </row>
    <row r="62" spans="1:7" x14ac:dyDescent="0.3">
      <c r="A62" s="14"/>
      <c r="B62" s="14"/>
      <c r="C62" s="14"/>
      <c r="E62" s="14"/>
    </row>
    <row r="63" spans="1:7" x14ac:dyDescent="0.3">
      <c r="A63" s="14"/>
      <c r="B63" s="14"/>
      <c r="C63" s="14"/>
      <c r="E63" s="14"/>
    </row>
    <row r="64" spans="1:7" x14ac:dyDescent="0.3">
      <c r="A64" s="14"/>
      <c r="B64" s="14"/>
      <c r="C64" s="14"/>
      <c r="E64" s="14"/>
    </row>
    <row r="65" spans="1:5" x14ac:dyDescent="0.3">
      <c r="A65" s="14"/>
      <c r="B65" s="14"/>
      <c r="C65" s="14"/>
      <c r="E65" s="14"/>
    </row>
    <row r="66" spans="1:5" x14ac:dyDescent="0.3">
      <c r="A66" s="14"/>
      <c r="B66" s="14"/>
      <c r="C66" s="14"/>
      <c r="E66" s="14"/>
    </row>
    <row r="67" spans="1:5" x14ac:dyDescent="0.3">
      <c r="A67" s="14"/>
      <c r="B67" s="14"/>
      <c r="C67" s="14"/>
      <c r="E67" s="14"/>
    </row>
    <row r="68" spans="1:5" x14ac:dyDescent="0.3">
      <c r="A68" s="14"/>
      <c r="B68" s="14"/>
      <c r="C68" s="14"/>
      <c r="E68" s="14"/>
    </row>
    <row r="69" spans="1:5" x14ac:dyDescent="0.3">
      <c r="A69" s="14"/>
      <c r="B69" s="14"/>
      <c r="C69" s="14"/>
      <c r="E69" s="14"/>
    </row>
    <row r="70" spans="1:5" x14ac:dyDescent="0.3">
      <c r="A70" s="14"/>
      <c r="B70" s="14"/>
      <c r="C70" s="14"/>
      <c r="E70" s="14"/>
    </row>
    <row r="71" spans="1:5" x14ac:dyDescent="0.3">
      <c r="A71" s="14"/>
      <c r="B71" s="14"/>
      <c r="C71" s="14"/>
      <c r="E71" s="14"/>
    </row>
    <row r="72" spans="1:5" x14ac:dyDescent="0.3">
      <c r="A72" s="14"/>
      <c r="B72" s="14"/>
      <c r="C72" s="14"/>
      <c r="E72" s="14"/>
    </row>
    <row r="73" spans="1:5" x14ac:dyDescent="0.3">
      <c r="A73" s="14"/>
      <c r="B73" s="14"/>
      <c r="C73" s="14"/>
      <c r="E73" s="14"/>
    </row>
    <row r="74" spans="1:5" x14ac:dyDescent="0.3">
      <c r="A74" s="14"/>
      <c r="B74" s="14"/>
      <c r="C74" s="14"/>
      <c r="E74" s="14"/>
    </row>
    <row r="75" spans="1:5" x14ac:dyDescent="0.3">
      <c r="A75" s="14"/>
      <c r="B75" s="14"/>
      <c r="C75" s="14"/>
      <c r="E75" s="14"/>
    </row>
    <row r="76" spans="1:5" x14ac:dyDescent="0.3">
      <c r="A76" s="14"/>
      <c r="B76" s="14"/>
      <c r="C76" s="14"/>
      <c r="E76" s="14"/>
    </row>
    <row r="77" spans="1:5" x14ac:dyDescent="0.3">
      <c r="A77" s="14"/>
      <c r="B77" s="14"/>
      <c r="C77" s="14"/>
      <c r="E77" s="14"/>
    </row>
    <row r="78" spans="1:5" x14ac:dyDescent="0.3">
      <c r="A78" s="14"/>
      <c r="B78" s="14"/>
      <c r="C78" s="14"/>
      <c r="E78" s="14"/>
    </row>
    <row r="79" spans="1:5" x14ac:dyDescent="0.3">
      <c r="A79" s="14"/>
      <c r="B79" s="14"/>
      <c r="C79" s="14"/>
      <c r="E79" s="14"/>
    </row>
    <row r="80" spans="1:5" x14ac:dyDescent="0.3">
      <c r="A80" s="14"/>
      <c r="B80" s="14"/>
      <c r="C80" s="14"/>
      <c r="E80" s="14"/>
    </row>
    <row r="81" spans="1:5" x14ac:dyDescent="0.3">
      <c r="A81" s="14"/>
      <c r="B81" s="14"/>
      <c r="C81" s="14"/>
      <c r="E81" s="14"/>
    </row>
    <row r="82" spans="1:5" x14ac:dyDescent="0.3">
      <c r="A82" s="14"/>
      <c r="B82" s="14"/>
      <c r="C82" s="14"/>
      <c r="E82" s="14"/>
    </row>
    <row r="83" spans="1:5" x14ac:dyDescent="0.3">
      <c r="A83" s="14"/>
      <c r="B83" s="14"/>
      <c r="C83" s="14"/>
      <c r="E83" s="14"/>
    </row>
    <row r="84" spans="1:5" x14ac:dyDescent="0.3">
      <c r="A84" s="14"/>
      <c r="B84" s="14"/>
      <c r="C84" s="14"/>
      <c r="E84" s="14"/>
    </row>
    <row r="85" spans="1:5" x14ac:dyDescent="0.3">
      <c r="A85" s="14"/>
      <c r="B85" s="14"/>
      <c r="C85" s="14"/>
      <c r="E85" s="14"/>
    </row>
    <row r="86" spans="1:5" x14ac:dyDescent="0.3">
      <c r="A86" s="14"/>
      <c r="B86" s="14"/>
      <c r="C86" s="14"/>
      <c r="E86" s="14"/>
    </row>
    <row r="87" spans="1:5" x14ac:dyDescent="0.3">
      <c r="A87" s="14"/>
      <c r="B87" s="14"/>
      <c r="C87" s="14"/>
      <c r="E87" s="14"/>
    </row>
    <row r="88" spans="1:5" x14ac:dyDescent="0.3">
      <c r="A88" s="14"/>
      <c r="B88" s="14"/>
      <c r="C88" s="14"/>
      <c r="E88" s="14"/>
    </row>
    <row r="89" spans="1:5" x14ac:dyDescent="0.3">
      <c r="A89" s="14"/>
      <c r="B89" s="14"/>
      <c r="C89" s="14"/>
      <c r="E89" s="14"/>
    </row>
    <row r="90" spans="1:5" x14ac:dyDescent="0.3">
      <c r="A90" s="14"/>
      <c r="B90" s="14"/>
      <c r="C90" s="14"/>
      <c r="E90" s="14"/>
    </row>
    <row r="91" spans="1:5" x14ac:dyDescent="0.3">
      <c r="A91" s="14"/>
      <c r="B91" s="14"/>
      <c r="C91" s="14"/>
      <c r="E91" s="14"/>
    </row>
    <row r="92" spans="1:5" x14ac:dyDescent="0.3">
      <c r="A92" s="14"/>
      <c r="B92" s="14"/>
      <c r="C92" s="14"/>
      <c r="E92" s="14"/>
    </row>
    <row r="93" spans="1:5" x14ac:dyDescent="0.3">
      <c r="A93" s="14"/>
      <c r="B93" s="14"/>
      <c r="C93" s="14"/>
      <c r="E93" s="14"/>
    </row>
    <row r="94" spans="1:5" x14ac:dyDescent="0.3">
      <c r="A94" s="14"/>
      <c r="B94" s="14"/>
      <c r="C94" s="14"/>
      <c r="E94" s="14"/>
    </row>
    <row r="95" spans="1:5" x14ac:dyDescent="0.3">
      <c r="A95" s="14"/>
      <c r="B95" s="14"/>
      <c r="C95" s="14"/>
      <c r="E95" s="14"/>
    </row>
    <row r="96" spans="1:5" x14ac:dyDescent="0.3">
      <c r="A96" s="14"/>
      <c r="B96" s="14"/>
      <c r="C96" s="14"/>
      <c r="E96" s="14"/>
    </row>
    <row r="97" spans="1:5" x14ac:dyDescent="0.3">
      <c r="A97" s="14"/>
      <c r="B97" s="14"/>
      <c r="C97" s="14"/>
      <c r="E97" s="14"/>
    </row>
    <row r="98" spans="1:5" x14ac:dyDescent="0.3">
      <c r="A98" s="14"/>
      <c r="B98" s="14"/>
      <c r="C98" s="14"/>
      <c r="E98" s="14"/>
    </row>
    <row r="99" spans="1:5" x14ac:dyDescent="0.3">
      <c r="A99" s="14"/>
      <c r="B99" s="14"/>
      <c r="C99" s="14"/>
      <c r="E99" s="14"/>
    </row>
    <row r="100" spans="1:5" x14ac:dyDescent="0.3">
      <c r="A100" s="14"/>
      <c r="B100" s="14"/>
      <c r="C100" s="14"/>
      <c r="E100" s="14"/>
    </row>
    <row r="101" spans="1:5" x14ac:dyDescent="0.3">
      <c r="B101" s="14"/>
      <c r="C101" s="14"/>
      <c r="E101" s="14"/>
    </row>
  </sheetData>
  <mergeCells count="4">
    <mergeCell ref="R1:W1"/>
    <mergeCell ref="AF1:AO1"/>
    <mergeCell ref="H1:P1"/>
    <mergeCell ref="A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E38A-9332-48AA-AF1E-86EC0C12A02D}">
  <dimension ref="A1:F106"/>
  <sheetViews>
    <sheetView zoomScale="50" zoomScaleNormal="50" workbookViewId="0">
      <selection activeCell="E2" sqref="E2:E7"/>
    </sheetView>
  </sheetViews>
  <sheetFormatPr baseColWidth="10" defaultRowHeight="14.4" x14ac:dyDescent="0.3"/>
  <cols>
    <col min="1" max="1" width="18" bestFit="1" customWidth="1"/>
    <col min="4" max="4" width="18" bestFit="1" customWidth="1"/>
    <col min="6" max="6" width="1.6640625" customWidth="1"/>
  </cols>
  <sheetData>
    <row r="1" spans="1:6" x14ac:dyDescent="0.3">
      <c r="A1" s="66" t="s">
        <v>80</v>
      </c>
      <c r="B1" s="66"/>
      <c r="C1" s="66"/>
      <c r="D1" s="66"/>
      <c r="E1" s="11" t="s">
        <v>67</v>
      </c>
    </row>
    <row r="2" spans="1:6" x14ac:dyDescent="0.3">
      <c r="A2" s="4" t="s">
        <v>74</v>
      </c>
      <c r="B2" s="4" t="s">
        <v>11</v>
      </c>
      <c r="C2" s="4" t="s">
        <v>73</v>
      </c>
      <c r="D2" s="4" t="s">
        <v>79</v>
      </c>
      <c r="E2" s="12" t="s">
        <v>115</v>
      </c>
    </row>
    <row r="3" spans="1:6" x14ac:dyDescent="0.3">
      <c r="A3" s="15" t="s">
        <v>78</v>
      </c>
      <c r="B3" s="5" t="str">
        <f>CONCATENATE("ASSO_TST",TEXT(ROW(A3)-2,"00"))</f>
        <v>ASSO_TST01</v>
      </c>
      <c r="C3" s="13" t="s">
        <v>75</v>
      </c>
      <c r="D3" s="16">
        <v>3.12</v>
      </c>
      <c r="E3" s="12" t="str" cm="1">
        <f t="array" ref="E3">CONCATENATE(IF(ROW(A3)=3," ",","),"    ('",A3,"'",REPT(" ",MAX(LEN(A$3:A$101))-LEN(A3)),", '",B3,"'",REPT(" ",MAX(LEN(B$3:B$101))-LEN(B3)),", '",C3,"'",REPT(" ",MAX(LEN(C$3:C$101))-LEN(C3)),",",SUBSTITUTE(_xlfn.VALUETOTEXT(D3),",","."),REPT(" ",MAX(LEN(D$3:D$101))-LEN(D3)),", LOAD_FILE('C:\\ProgramData\\MySQL\\MySQL Server 8.0\\Uploads\\images\\logos\\logo_01.png')	,'INIT_SCRIPT', NOW(), 'INIT_SCRIPT', NOW())")</f>
        <v xml:space="preserve">     ('73282932000074'         , 'ASSO_TST01', 'Blois'  ,3.12, LOAD_FILE('C:\\ProgramData\\MySQL\\MySQL Server 8.0\\Uploads\\images\\logos\\logo_01.png')	,'INIT_SCRIPT', NOW(), 'INIT_SCRIPT', NOW())</v>
      </c>
      <c r="F3" t="s">
        <v>68</v>
      </c>
    </row>
    <row r="4" spans="1:6" x14ac:dyDescent="0.3">
      <c r="A4" s="15" t="s">
        <v>76</v>
      </c>
      <c r="B4" s="5" t="str">
        <f>CONCATENATE("ASSO_TST",TEXT(ROW(A4)-2,"00"))</f>
        <v>ASSO_TST02</v>
      </c>
      <c r="C4" s="13" t="s">
        <v>77</v>
      </c>
      <c r="D4" s="16">
        <v>1</v>
      </c>
      <c r="E4" s="12" t="str" cm="1">
        <f t="array" ref="E4">CONCATENATE(IF(ROW(A4)=3," ",","),"    ('",A4,"'",REPT(" ",MAX(LEN(A$3:A$101))-LEN(A4)),", '",B4,"'",REPT(" ",MAX(LEN(B$3:B$101))-LEN(B4)),", '",C4,"'",REPT(" ",MAX(LEN(C$3:C$101))-LEN(C4)),",",SUBSTITUTE(_xlfn.VALUETOTEXT(D4),",","."),REPT(" ",MAX(LEN(D$3:D$101))-LEN(D4)),", LOAD_FILE('C:\\ProgramData\\MySQL\\MySQL Server 8.0\\Uploads\\images\\logos\\logo_01.png')	,'INIT_SCRIPT', NOW(), 'INIT_SCRIPT', NOW())")</f>
        <v>,    ('MONACOCONFO001'         , 'ASSO_TST02', 'Monaco' ,1   , LOAD_FILE('C:\\ProgramData\\MySQL\\MySQL Server 8.0\\Uploads\\images\\logos\\logo_01.png')	,'INIT_SCRIPT', NOW(), 'INIT_SCRIPT', NOW())</v>
      </c>
      <c r="F4" t="s">
        <v>68</v>
      </c>
    </row>
    <row r="5" spans="1:6" x14ac:dyDescent="0.3">
      <c r="A5" s="15" t="s">
        <v>101</v>
      </c>
      <c r="B5" s="5" t="str">
        <f>CONCATENATE("ASSO_TST",TEXT(ROW(A5)-2,"00"))</f>
        <v>ASSO_TST03</v>
      </c>
      <c r="C5" s="13" t="s">
        <v>102</v>
      </c>
      <c r="D5" s="16">
        <v>2</v>
      </c>
      <c r="E5" s="12" t="str" cm="1">
        <f t="array" ref="E5">CONCATENATE(IF(ROW(A5)=3," ",","),"    ('",A5,"'",REPT(" ",MAX(LEN(A$3:A$101))-LEN(A5)),", '",B5,"'",REPT(" ",MAX(LEN(B$3:B$101))-LEN(B5)),", '",C5,"'",REPT(" ",MAX(LEN(C$3:C$101))-LEN(C5)),",",SUBSTITUTE(_xlfn.VALUETOTEXT(D5),",","."),REPT(" ",MAX(LEN(D$3:D$101))-LEN(D5)),", LOAD_FILE('C:\\ProgramData\\MySQL\\MySQL Server 8.0\\Uploads\\images\\logos\\logo_01.png')	,'INIT_SCRIPT', NOW(), 'INIT_SCRIPT', NOW())")</f>
        <v>,    ('ANOTHER_ASSO'           , 'ASSO_TST03', 'Lorient',2   , LOAD_FILE('C:\\ProgramData\\MySQL\\MySQL Server 8.0\\Uploads\\images\\logos\\logo_01.png')	,'INIT_SCRIPT', NOW(), 'INIT_SCRIPT', NOW())</v>
      </c>
    </row>
    <row r="6" spans="1:6" x14ac:dyDescent="0.3">
      <c r="A6" s="15" t="s">
        <v>99</v>
      </c>
      <c r="B6" s="5" t="str">
        <f>CONCATENATE("ASSO_TST",TEXT(ROW(A6)-2,"00"))</f>
        <v>ASSO_TST04</v>
      </c>
      <c r="C6" s="13" t="s">
        <v>86</v>
      </c>
      <c r="D6" s="16">
        <v>5</v>
      </c>
      <c r="E6" s="12" t="str" cm="1">
        <f t="array" ref="E6">CONCATENATE(IF(ROW(A6)=3," ",","),"    ('",A6,"'",REPT(" ",MAX(LEN(A$3:A$101))-LEN(A6)),", '",B6,"'",REPT(" ",MAX(LEN(B$3:B$101))-LEN(B6)),", '",C6,"'",REPT(" ",MAX(LEN(C$3:C$101))-LEN(C6)),",",SUBSTITUTE(_xlfn.VALUETOTEXT(D6),",","."),REPT(" ",MAX(LEN(D$3:D$101))-LEN(D6)),", LOAD_FILE('C:\\ProgramData\\MySQL\\MySQL Server 8.0\\Uploads\\images\\logos\\logo_01.png')	,'INIT_SCRIPT', NOW(), 'INIT_SCRIPT', NOW())")</f>
        <v>,    ('1_MIX_STUD_AND_NOT_STUD', 'ASSO_TST04', 'Nantes' ,5   , LOAD_FILE('C:\\ProgramData\\MySQL\\MySQL Server 8.0\\Uploads\\images\\logos\\logo_01.png')	,'INIT_SCRIPT', NOW(), 'INIT_SCRIPT', NOW())</v>
      </c>
    </row>
    <row r="7" spans="1:6" x14ac:dyDescent="0.3">
      <c r="A7" s="15" t="s">
        <v>100</v>
      </c>
      <c r="B7" s="5" t="str">
        <f>CONCATENATE("ASSO_TST",TEXT(ROW(A7)-2,"00"))</f>
        <v>ASSO_TST05</v>
      </c>
      <c r="C7" s="13" t="s">
        <v>103</v>
      </c>
      <c r="D7" s="16">
        <v>15</v>
      </c>
      <c r="E7" s="12" t="str" cm="1">
        <f t="array" ref="E7">CONCATENATE(IF(ROW(A7)=3," ",","),"    ('",A7,"'",REPT(" ",MAX(LEN(A$3:A$101))-LEN(A7)),", '",B7,"'",REPT(" ",MAX(LEN(B$3:B$101))-LEN(B7)),", '",C7,"'",REPT(" ",MAX(LEN(C$3:C$101))-LEN(C7)),",",SUBSTITUTE(_xlfn.VALUETOTEXT(D7),",","."),REPT(" ",MAX(LEN(D$3:D$101))-LEN(D7)),", LOAD_FILE('C:\\ProgramData\\MySQL\\MySQL Server 8.0\\Uploads\\images\\logos\\logo_01.png')	,'INIT_SCRIPT', NOW(), 'INIT_SCRIPT', NOW())")</f>
        <v>,    ('2_MIX_STUD_AND_NOT_STUD', 'ASSO_TST05', 'Nice'   ,15  , LOAD_FILE('C:\\ProgramData\\MySQL\\MySQL Server 8.0\\Uploads\\images\\logos\\logo_01.png')	,'INIT_SCRIPT', NOW(), 'INIT_SCRIPT', NOW())</v>
      </c>
    </row>
    <row r="8" spans="1:6" x14ac:dyDescent="0.3">
      <c r="E8" s="17"/>
    </row>
    <row r="9" spans="1:6" x14ac:dyDescent="0.3">
      <c r="E9" s="17"/>
    </row>
    <row r="10" spans="1:6" x14ac:dyDescent="0.3">
      <c r="E10" s="17"/>
    </row>
    <row r="11" spans="1:6" x14ac:dyDescent="0.3">
      <c r="E11" s="17"/>
    </row>
    <row r="12" spans="1:6" x14ac:dyDescent="0.3">
      <c r="E12" s="17"/>
    </row>
    <row r="13" spans="1:6" x14ac:dyDescent="0.3">
      <c r="E13" s="17"/>
    </row>
    <row r="14" spans="1:6" x14ac:dyDescent="0.3">
      <c r="E14" s="17"/>
    </row>
    <row r="15" spans="1:6" x14ac:dyDescent="0.3">
      <c r="E15" s="17"/>
    </row>
    <row r="16" spans="1:6" x14ac:dyDescent="0.3">
      <c r="E16" s="17"/>
    </row>
    <row r="17" spans="5:5" x14ac:dyDescent="0.3">
      <c r="E17" s="17"/>
    </row>
    <row r="18" spans="5:5" x14ac:dyDescent="0.3">
      <c r="E18" s="17"/>
    </row>
    <row r="19" spans="5:5" x14ac:dyDescent="0.3">
      <c r="E19" s="17"/>
    </row>
    <row r="20" spans="5:5" x14ac:dyDescent="0.3">
      <c r="E20" s="17"/>
    </row>
    <row r="21" spans="5:5" x14ac:dyDescent="0.3">
      <c r="E21" s="17"/>
    </row>
    <row r="22" spans="5:5" x14ac:dyDescent="0.3">
      <c r="E22" s="17"/>
    </row>
    <row r="23" spans="5:5" x14ac:dyDescent="0.3">
      <c r="E23" s="17"/>
    </row>
    <row r="24" spans="5:5" x14ac:dyDescent="0.3">
      <c r="E24" s="17"/>
    </row>
    <row r="25" spans="5:5" x14ac:dyDescent="0.3">
      <c r="E25" s="17"/>
    </row>
    <row r="26" spans="5:5" x14ac:dyDescent="0.3">
      <c r="E26" s="17"/>
    </row>
    <row r="27" spans="5:5" x14ac:dyDescent="0.3">
      <c r="E27" s="17"/>
    </row>
    <row r="28" spans="5:5" x14ac:dyDescent="0.3">
      <c r="E28" s="17"/>
    </row>
    <row r="29" spans="5:5" x14ac:dyDescent="0.3">
      <c r="E29" s="17"/>
    </row>
    <row r="30" spans="5:5" x14ac:dyDescent="0.3">
      <c r="E30" s="17"/>
    </row>
    <row r="31" spans="5:5" x14ac:dyDescent="0.3">
      <c r="E31" s="17"/>
    </row>
    <row r="32" spans="5:5" x14ac:dyDescent="0.3">
      <c r="E32" s="17"/>
    </row>
    <row r="33" spans="5:5" x14ac:dyDescent="0.3">
      <c r="E33" s="17"/>
    </row>
    <row r="34" spans="5:5" x14ac:dyDescent="0.3">
      <c r="E34" s="17"/>
    </row>
    <row r="35" spans="5:5" x14ac:dyDescent="0.3">
      <c r="E35" s="17"/>
    </row>
    <row r="36" spans="5:5" x14ac:dyDescent="0.3">
      <c r="E36" s="17"/>
    </row>
    <row r="37" spans="5:5" x14ac:dyDescent="0.3">
      <c r="E37" s="17"/>
    </row>
    <row r="38" spans="5:5" x14ac:dyDescent="0.3">
      <c r="E38" s="17"/>
    </row>
    <row r="39" spans="5:5" x14ac:dyDescent="0.3">
      <c r="E39" s="17"/>
    </row>
    <row r="40" spans="5:5" x14ac:dyDescent="0.3">
      <c r="E40" s="17"/>
    </row>
    <row r="41" spans="5:5" x14ac:dyDescent="0.3">
      <c r="E41" s="17"/>
    </row>
    <row r="42" spans="5:5" x14ac:dyDescent="0.3">
      <c r="E42" s="17"/>
    </row>
    <row r="43" spans="5:5" x14ac:dyDescent="0.3">
      <c r="E43" s="17"/>
    </row>
    <row r="44" spans="5:5" x14ac:dyDescent="0.3">
      <c r="E44" s="17"/>
    </row>
    <row r="45" spans="5:5" x14ac:dyDescent="0.3">
      <c r="E45" s="17"/>
    </row>
    <row r="46" spans="5:5" x14ac:dyDescent="0.3">
      <c r="E46" s="17"/>
    </row>
    <row r="47" spans="5:5" x14ac:dyDescent="0.3">
      <c r="E47" s="17"/>
    </row>
    <row r="48" spans="5:5" x14ac:dyDescent="0.3">
      <c r="E48" s="17"/>
    </row>
    <row r="49" spans="5:5" x14ac:dyDescent="0.3">
      <c r="E49" s="17"/>
    </row>
    <row r="50" spans="5:5" x14ac:dyDescent="0.3">
      <c r="E50" s="17"/>
    </row>
    <row r="51" spans="5:5" x14ac:dyDescent="0.3">
      <c r="E51" s="17"/>
    </row>
    <row r="52" spans="5:5" x14ac:dyDescent="0.3">
      <c r="E52" s="17"/>
    </row>
    <row r="53" spans="5:5" x14ac:dyDescent="0.3">
      <c r="E53" s="17"/>
    </row>
    <row r="54" spans="5:5" x14ac:dyDescent="0.3">
      <c r="E54" s="17"/>
    </row>
    <row r="55" spans="5:5" x14ac:dyDescent="0.3">
      <c r="E55" s="17"/>
    </row>
    <row r="56" spans="5:5" x14ac:dyDescent="0.3">
      <c r="E56" s="17"/>
    </row>
    <row r="57" spans="5:5" x14ac:dyDescent="0.3">
      <c r="E57" s="17"/>
    </row>
    <row r="58" spans="5:5" x14ac:dyDescent="0.3">
      <c r="E58" s="17"/>
    </row>
    <row r="59" spans="5:5" x14ac:dyDescent="0.3">
      <c r="E59" s="17"/>
    </row>
    <row r="60" spans="5:5" x14ac:dyDescent="0.3">
      <c r="E60" s="17"/>
    </row>
    <row r="61" spans="5:5" x14ac:dyDescent="0.3">
      <c r="E61" s="17"/>
    </row>
    <row r="62" spans="5:5" x14ac:dyDescent="0.3">
      <c r="E62" s="17"/>
    </row>
    <row r="63" spans="5:5" x14ac:dyDescent="0.3">
      <c r="E63" s="17"/>
    </row>
    <row r="64" spans="5:5" x14ac:dyDescent="0.3">
      <c r="E64" s="17"/>
    </row>
    <row r="65" spans="5:5" x14ac:dyDescent="0.3">
      <c r="E65" s="17"/>
    </row>
    <row r="66" spans="5:5" x14ac:dyDescent="0.3">
      <c r="E66" s="17"/>
    </row>
    <row r="67" spans="5:5" x14ac:dyDescent="0.3">
      <c r="E67" s="17"/>
    </row>
    <row r="68" spans="5:5" x14ac:dyDescent="0.3">
      <c r="E68" s="17"/>
    </row>
    <row r="69" spans="5:5" x14ac:dyDescent="0.3">
      <c r="E69" s="17"/>
    </row>
    <row r="70" spans="5:5" x14ac:dyDescent="0.3">
      <c r="E70" s="17"/>
    </row>
    <row r="71" spans="5:5" x14ac:dyDescent="0.3">
      <c r="E71" s="17"/>
    </row>
    <row r="72" spans="5:5" x14ac:dyDescent="0.3">
      <c r="E72" s="17"/>
    </row>
    <row r="73" spans="5:5" x14ac:dyDescent="0.3">
      <c r="E73" s="17"/>
    </row>
    <row r="74" spans="5:5" x14ac:dyDescent="0.3">
      <c r="E74" s="17"/>
    </row>
    <row r="75" spans="5:5" x14ac:dyDescent="0.3">
      <c r="E75" s="17"/>
    </row>
    <row r="76" spans="5:5" x14ac:dyDescent="0.3">
      <c r="E76" s="17"/>
    </row>
    <row r="77" spans="5:5" x14ac:dyDescent="0.3">
      <c r="E77" s="17"/>
    </row>
    <row r="78" spans="5:5" x14ac:dyDescent="0.3">
      <c r="E78" s="17"/>
    </row>
    <row r="79" spans="5:5" x14ac:dyDescent="0.3">
      <c r="E79" s="17"/>
    </row>
    <row r="80" spans="5:5" x14ac:dyDescent="0.3">
      <c r="E80" s="17"/>
    </row>
    <row r="81" spans="5:5" x14ac:dyDescent="0.3">
      <c r="E81" s="17"/>
    </row>
    <row r="82" spans="5:5" x14ac:dyDescent="0.3">
      <c r="E82" s="17"/>
    </row>
    <row r="83" spans="5:5" x14ac:dyDescent="0.3">
      <c r="E83" s="17"/>
    </row>
    <row r="84" spans="5:5" x14ac:dyDescent="0.3">
      <c r="E84" s="17"/>
    </row>
    <row r="85" spans="5:5" x14ac:dyDescent="0.3">
      <c r="E85" s="17"/>
    </row>
    <row r="86" spans="5:5" x14ac:dyDescent="0.3">
      <c r="E86" s="17"/>
    </row>
    <row r="87" spans="5:5" x14ac:dyDescent="0.3">
      <c r="E87" s="17"/>
    </row>
    <row r="88" spans="5:5" x14ac:dyDescent="0.3">
      <c r="E88" s="17"/>
    </row>
    <row r="89" spans="5:5" x14ac:dyDescent="0.3">
      <c r="E89" s="17"/>
    </row>
    <row r="90" spans="5:5" x14ac:dyDescent="0.3">
      <c r="E90" s="17"/>
    </row>
    <row r="91" spans="5:5" x14ac:dyDescent="0.3">
      <c r="E91" s="17"/>
    </row>
    <row r="92" spans="5:5" x14ac:dyDescent="0.3">
      <c r="E92" s="17"/>
    </row>
    <row r="93" spans="5:5" x14ac:dyDescent="0.3">
      <c r="E93" s="17"/>
    </row>
    <row r="94" spans="5:5" x14ac:dyDescent="0.3">
      <c r="E94" s="17"/>
    </row>
    <row r="95" spans="5:5" x14ac:dyDescent="0.3">
      <c r="E95" s="17"/>
    </row>
    <row r="96" spans="5:5" x14ac:dyDescent="0.3">
      <c r="E96" s="17"/>
    </row>
    <row r="97" spans="5:5" x14ac:dyDescent="0.3">
      <c r="E97" s="17"/>
    </row>
    <row r="98" spans="5:5" x14ac:dyDescent="0.3">
      <c r="E98" s="17"/>
    </row>
    <row r="99" spans="5:5" x14ac:dyDescent="0.3">
      <c r="E99" s="17"/>
    </row>
    <row r="100" spans="5:5" x14ac:dyDescent="0.3">
      <c r="E100" s="17"/>
    </row>
    <row r="101" spans="5:5" x14ac:dyDescent="0.3">
      <c r="E101" s="17"/>
    </row>
    <row r="102" spans="5:5" x14ac:dyDescent="0.3">
      <c r="E102" s="17"/>
    </row>
    <row r="103" spans="5:5" x14ac:dyDescent="0.3">
      <c r="E103" s="17"/>
    </row>
    <row r="104" spans="5:5" x14ac:dyDescent="0.3">
      <c r="E104" s="17"/>
    </row>
    <row r="105" spans="5:5" x14ac:dyDescent="0.3">
      <c r="E105" s="17"/>
    </row>
    <row r="106" spans="5:5" x14ac:dyDescent="0.3">
      <c r="E106" s="17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A236-50A0-4A90-BB2C-3D33EE217B3C}">
  <dimension ref="A1:Z121"/>
  <sheetViews>
    <sheetView tabSelected="1" zoomScale="50" zoomScaleNormal="50" workbookViewId="0">
      <pane ySplit="2" topLeftCell="A3" activePane="bottomLeft" state="frozen"/>
      <selection pane="bottomLeft" activeCell="O2" sqref="O2:O38"/>
    </sheetView>
  </sheetViews>
  <sheetFormatPr baseColWidth="10" defaultRowHeight="14.4" x14ac:dyDescent="0.3"/>
  <cols>
    <col min="3" max="3" width="24.21875" bestFit="1" customWidth="1"/>
    <col min="5" max="5" width="31.77734375" style="17" bestFit="1" customWidth="1"/>
    <col min="6" max="14" width="15" customWidth="1"/>
    <col min="16" max="16" width="11.5546875" style="73"/>
    <col min="17" max="17" width="3.77734375" style="73" customWidth="1"/>
  </cols>
  <sheetData>
    <row r="1" spans="1:26" x14ac:dyDescent="0.3">
      <c r="A1" s="67" t="str">
        <f>Users!A1</f>
        <v>Users</v>
      </c>
      <c r="B1" s="67"/>
      <c r="C1" s="67"/>
      <c r="D1" s="67"/>
      <c r="E1" s="50" t="str">
        <f>Assos!A1</f>
        <v>Organisations</v>
      </c>
      <c r="F1" s="64" t="str">
        <f>Users!H1</f>
        <v>Roles</v>
      </c>
      <c r="G1" s="64"/>
      <c r="H1" s="64"/>
      <c r="I1" s="64"/>
      <c r="J1" s="64"/>
      <c r="K1" s="64"/>
      <c r="L1" s="64"/>
      <c r="M1" s="64"/>
      <c r="N1" s="64"/>
      <c r="O1" s="11" t="s">
        <v>67</v>
      </c>
      <c r="P1" s="72"/>
      <c r="Q1" s="72"/>
    </row>
    <row r="2" spans="1:26" x14ac:dyDescent="0.3">
      <c r="A2" s="4" t="str">
        <f>Users!A2</f>
        <v>NAM</v>
      </c>
      <c r="B2" s="4" t="str">
        <f>Users!B2</f>
        <v>LST_NAM</v>
      </c>
      <c r="C2" s="4" t="str">
        <f>Users!C2</f>
        <v>EML</v>
      </c>
      <c r="D2" s="4" t="str">
        <f>Users!E2</f>
        <v>User_Id</v>
      </c>
      <c r="E2" s="51" t="s">
        <v>74</v>
      </c>
      <c r="F2" s="23" t="str">
        <f>Users!H2</f>
        <v>APP_ADMIN</v>
      </c>
      <c r="G2" s="23" t="str">
        <f>Users!I2</f>
        <v>ADMIN</v>
      </c>
      <c r="H2" s="23" t="str">
        <f>Users!J2</f>
        <v>MEMBER</v>
      </c>
      <c r="I2" s="23" t="str">
        <f>Users!K2</f>
        <v>CANDIDATE</v>
      </c>
      <c r="J2" s="23" t="str">
        <f>Users!L2</f>
        <v>REFUSED</v>
      </c>
      <c r="K2" s="23" t="str">
        <f>Users!M2</f>
        <v>PRESIDENT</v>
      </c>
      <c r="L2" s="23" t="str">
        <f>Users!N2</f>
        <v>VICE-PRES</v>
      </c>
      <c r="M2" s="23" t="str">
        <f>Users!O2</f>
        <v>SECRETARY</v>
      </c>
      <c r="N2" s="23" t="str">
        <f>Users!P2</f>
        <v>TREASURER</v>
      </c>
      <c r="O2" s="12" t="s">
        <v>82</v>
      </c>
      <c r="P2" s="74" t="str">
        <f>CONCATENATE(
IF(R3&lt;&gt;"",CONCATENATE(R3,CHAR(13),CHAR(10)),""),IF(S3&lt;&gt;"",CONCATENATE(S3,CHAR(13),CHAR(10)),""),IF(T3&lt;&gt;"",CONCATENATE(T3,CHAR(13),CHAR(10)),""),IF(U3&lt;&gt;"",CONCATENATE(U3,CHAR(13),CHAR(10)),""),IF(V3&lt;&gt;"",CONCATENATE(V3,CHAR(13),CHAR(10)),""),IF(W3&lt;&gt;"",CONCATENATE(W3,CHAR(13),CHAR(10)),""),IF(X3&lt;&gt;"",CONCATENATE(X3,CHAR(13),CHAR(10)),""),IF(Y3&lt;&gt;"",CONCATENATE(Y3,CHAR(13),CHAR(10)),""),IF(Z3&lt;&gt;"",CONCATENATE(Z3,CHAR(13),CHAR(10)),"")
)</f>
        <v/>
      </c>
      <c r="Q2" s="74"/>
      <c r="R2" s="60" t="s">
        <v>68</v>
      </c>
      <c r="S2" s="60" t="s">
        <v>68</v>
      </c>
      <c r="T2" s="60" t="s">
        <v>68</v>
      </c>
      <c r="U2" s="60" t="s">
        <v>68</v>
      </c>
      <c r="V2" s="60" t="s">
        <v>68</v>
      </c>
      <c r="W2" s="60" t="s">
        <v>68</v>
      </c>
      <c r="X2" s="60" t="s">
        <v>68</v>
      </c>
      <c r="Y2" s="60" t="s">
        <v>68</v>
      </c>
      <c r="Z2" s="60" t="s">
        <v>68</v>
      </c>
    </row>
    <row r="3" spans="1:26" x14ac:dyDescent="0.3">
      <c r="A3" t="str">
        <f>IF(Users!A3&lt;&gt;"",Users!A3,"")</f>
        <v>TST01-NS</v>
      </c>
      <c r="B3" t="str">
        <f>IF(Users!A3&lt;&gt;"",Users!B3,"")</f>
        <v>Visiteur</v>
      </c>
      <c r="C3" t="str">
        <f>IF(Users!A3&lt;&gt;"",Users!C3,"")</f>
        <v>visiteur.user@gmail.com</v>
      </c>
      <c r="D3" t="str">
        <f>IF(Users!A3&lt;&gt;"",Users!E3,"")</f>
        <v>Z0001</v>
      </c>
      <c r="E3" s="27"/>
      <c r="F3" s="25" t="str">
        <f>IF(Users!H3="","","X")</f>
        <v/>
      </c>
      <c r="G3" s="25" t="str">
        <f>IF(Users!I3="","","X")</f>
        <v/>
      </c>
      <c r="H3" s="25" t="str">
        <f>IF(Users!J3="","","X")</f>
        <v/>
      </c>
      <c r="I3" s="25" t="str">
        <f>IF(Users!K3="","","X")</f>
        <v/>
      </c>
      <c r="J3" s="25" t="str">
        <f>IF(Users!L3="","","X")</f>
        <v/>
      </c>
      <c r="K3" s="25" t="str">
        <f>IF(Users!M3="","","X")</f>
        <v/>
      </c>
      <c r="L3" s="25" t="str">
        <f>IF(Users!N3="","","X")</f>
        <v/>
      </c>
      <c r="M3" s="25" t="str">
        <f>IF(Users!O3="","","X")</f>
        <v/>
      </c>
      <c r="N3" s="25" t="str">
        <f>IF(Users!P3="","","X")</f>
        <v/>
      </c>
      <c r="O3" s="12" t="str">
        <f>IF(P3&lt;&gt;"",IF(Q3=1,CONCATENATE(" ",MID(P3,2,LEN(P3)-3)),LEFT(P3,LEN(P3)-2)),"")</f>
        <v/>
      </c>
      <c r="P3" s="26" t="str">
        <f>CONCATENATE(
IF(R3&lt;&gt;"",CONCATENATE(R3,CHAR(13),CHAR(10)),""),IF(S3&lt;&gt;"",CONCATENATE(S3,CHAR(13),CHAR(10)),""),IF(T3&lt;&gt;"",CONCATENATE(T3,CHAR(13),CHAR(10)),""),IF(U3&lt;&gt;"",CONCATENATE(U3,CHAR(13),CHAR(10)),""),IF(V3&lt;&gt;"",CONCATENATE(V3,CHAR(13),CHAR(10)),""),IF(W3&lt;&gt;"",CONCATENATE(W3,CHAR(13),CHAR(10)),""),IF(X3&lt;&gt;"",CONCATENATE(X3,CHAR(13),CHAR(10)),""),IF(Y3&lt;&gt;"",CONCATENATE(Y3,CHAR(13),CHAR(10)),""),IF(Z3&lt;&gt;"",CONCATENATE(Z3,CHAR(13),CHAR(10)),"")
)</f>
        <v/>
      </c>
      <c r="Q3" s="26">
        <f>IF(Q2=2,2,IF(ROW(Q3)=3,0,IF(P3&lt;&gt;"",IF(Q2=0,1,2),0)))</f>
        <v>0</v>
      </c>
      <c r="R3" s="26" t="str" cm="1">
        <f t="array" ref="R3">IF(F3&lt;&gt;"",CONCATENATE(",    (",
"(SELECT ROW_IDT `ufr_asso`.`usr` WHERE USR_ID = '",$D3,"')",REPT(" ",MAX(LEN($D$3:$D$100))-LEN($D3)),",",
IF(F$2=$F$2,CONCATENATE("null",REPT(" ",52+MAX(LEN($E$3:$E$100))-4)),CONCATENATE("(SELECT ROW_IDT `ufr_asso`.`aso` WHERE SIR_NBR = '",$E3,"'",REPT(" ",MAX(LEN($E$3:$E$100))-LEN($E3)),")")),",",
"(SELECT ROW_IDT `ufr_asso`.`rol` WHERE NAM = '",F$2,"'",REPT(" ",MAX(LEN($F$2:$N$2))-LEN(F$2)),"),",
"'INIT_SCRIPT', NOW(), 'INIT_SCRIPT', NOW())"),"")</f>
        <v/>
      </c>
      <c r="S3" s="26" t="str" cm="1">
        <f t="array" ref="S3">IF(G3&lt;&gt;"",CONCATENATE(",    (",
"(SELECT ROW_IDT `ufr_asso`.`usr` WHERE USR_ID = '",$D3,"')",REPT(" ",MAX(LEN($D$3:$D$100))-LEN($D3)),",",
IF(G$2=$F$2,CONCATENATE("null",REPT(" ",52+MAX(LEN($E$3:$E$100))-4)),CONCATENATE("(SELECT ROW_IDT `ufr_asso`.`aso` WHERE SIR_NBR = '",$E3,"'",REPT(" ",MAX(LEN($E$3:$E$100))-LEN($E3)),")")),",",
"(SELECT ROW_IDT `ufr_asso`.`rol` WHERE NAM = '",G$2,"'",REPT(" ",MAX(LEN($F$2:$N$2))-LEN(G$2)),"),",
"'INIT_SCRIPT', NOW(), 'INIT_SCRIPT', NOW())"),"")</f>
        <v/>
      </c>
      <c r="T3" s="26" t="str" cm="1">
        <f t="array" ref="T3">IF(H3&lt;&gt;"",CONCATENATE(",    (",
"(SELECT ROW_IDT `ufr_asso`.`usr` WHERE USR_ID = '",$D3,"')",REPT(" ",MAX(LEN($D$3:$D$100))-LEN($D3)),",",
IF(H$2=$F$2,CONCATENATE("null",REPT(" ",52+MAX(LEN($E$3:$E$100))-4)),CONCATENATE("(SELECT ROW_IDT `ufr_asso`.`aso` WHERE SIR_NBR = '",$E3,"'",REPT(" ",MAX(LEN($E$3:$E$100))-LEN($E3)),")")),",",
"(SELECT ROW_IDT `ufr_asso`.`rol` WHERE NAM = '",H$2,"'",REPT(" ",MAX(LEN($F$2:$N$2))-LEN(H$2)),"),",
"'INIT_SCRIPT', NOW(), 'INIT_SCRIPT', NOW())"),"")</f>
        <v/>
      </c>
      <c r="U3" s="26" t="str" cm="1">
        <f t="array" ref="U3">IF(I3&lt;&gt;"",CONCATENATE(",    (",
"(SELECT ROW_IDT `ufr_asso`.`usr` WHERE USR_ID = '",$D3,"')",REPT(" ",MAX(LEN($D$3:$D$100))-LEN($D3)),",",
IF(I$2=$F$2,CONCATENATE("null",REPT(" ",52+MAX(LEN($E$3:$E$100))-4)),CONCATENATE("(SELECT ROW_IDT `ufr_asso`.`aso` WHERE SIR_NBR = '",$E3,"'",REPT(" ",MAX(LEN($E$3:$E$100))-LEN($E3)),")")),",",
"(SELECT ROW_IDT `ufr_asso`.`rol` WHERE NAM = '",I$2,"'",REPT(" ",MAX(LEN($F$2:$N$2))-LEN(I$2)),"),",
"'INIT_SCRIPT', NOW(), 'INIT_SCRIPT', NOW())"),"")</f>
        <v/>
      </c>
      <c r="V3" s="26" t="str" cm="1">
        <f t="array" ref="V3">IF(J3&lt;&gt;"",CONCATENATE(",    (",
"(SELECT ROW_IDT `ufr_asso`.`usr` WHERE USR_ID = '",$D3,"')",REPT(" ",MAX(LEN($D$3:$D$100))-LEN($D3)),",",
IF(J$2=$F$2,CONCATENATE("null",REPT(" ",52+MAX(LEN($E$3:$E$100))-4)),CONCATENATE("(SELECT ROW_IDT `ufr_asso`.`aso` WHERE SIR_NBR = '",$E3,"'",REPT(" ",MAX(LEN($E$3:$E$100))-LEN($E3)),")")),",",
"(SELECT ROW_IDT `ufr_asso`.`rol` WHERE NAM = '",J$2,"'",REPT(" ",MAX(LEN($F$2:$N$2))-LEN(J$2)),"),",
"'INIT_SCRIPT', NOW(), 'INIT_SCRIPT', NOW())"),"")</f>
        <v/>
      </c>
      <c r="W3" s="26" t="str" cm="1">
        <f t="array" ref="W3">IF(K3&lt;&gt;"",CONCATENATE(",    (",
"(SELECT ROW_IDT `ufr_asso`.`usr` WHERE USR_ID = '",$D3,"')",REPT(" ",MAX(LEN($D$3:$D$100))-LEN($D3)),",",
IF(K$2=$F$2,CONCATENATE("null",REPT(" ",52+MAX(LEN($E$3:$E$100))-4)),CONCATENATE("(SELECT ROW_IDT `ufr_asso`.`aso` WHERE SIR_NBR = '",$E3,"'",REPT(" ",MAX(LEN($E$3:$E$100))-LEN($E3)),")")),",",
"(SELECT ROW_IDT `ufr_asso`.`rol` WHERE NAM = '",K$2,"'",REPT(" ",MAX(LEN($F$2:$N$2))-LEN(K$2)),"),",
"'INIT_SCRIPT', NOW(), 'INIT_SCRIPT', NOW())"),"")</f>
        <v/>
      </c>
      <c r="X3" s="26" t="str" cm="1">
        <f t="array" ref="X3">IF(L3&lt;&gt;"",CONCATENATE(",    (",
"(SELECT ROW_IDT `ufr_asso`.`usr` WHERE USR_ID = '",$D3,"')",REPT(" ",MAX(LEN($D$3:$D$100))-LEN($D3)),",",
IF(L$2=$F$2,CONCATENATE("null",REPT(" ",52+MAX(LEN($E$3:$E$100))-4)),CONCATENATE("(SELECT ROW_IDT `ufr_asso`.`aso` WHERE SIR_NBR = '",$E3,"'",REPT(" ",MAX(LEN($E$3:$E$100))-LEN($E3)),")")),",",
"(SELECT ROW_IDT `ufr_asso`.`rol` WHERE NAM = '",L$2,"'",REPT(" ",MAX(LEN($F$2:$N$2))-LEN(L$2)),"),",
"'INIT_SCRIPT', NOW(), 'INIT_SCRIPT', NOW())"),"")</f>
        <v/>
      </c>
      <c r="Y3" s="26" t="str" cm="1">
        <f t="array" ref="Y3">IF(M3&lt;&gt;"",CONCATENATE(",    (",
"(SELECT ROW_IDT `ufr_asso`.`usr` WHERE USR_ID = '",$D3,"')",REPT(" ",MAX(LEN($D$3:$D$100))-LEN($D3)),",",
IF(M$2=$F$2,CONCATENATE("null",REPT(" ",52+MAX(LEN($E$3:$E$100))-4)),CONCATENATE("(SELECT ROW_IDT `ufr_asso`.`aso` WHERE SIR_NBR = '",$E3,"'",REPT(" ",MAX(LEN($E$3:$E$100))-LEN($E3)),")")),",",
"(SELECT ROW_IDT `ufr_asso`.`rol` WHERE NAM = '",M$2,"'",REPT(" ",MAX(LEN($F$2:$N$2))-LEN(M$2)),"),",
"'INIT_SCRIPT', NOW(), 'INIT_SCRIPT', NOW())"),"")</f>
        <v/>
      </c>
      <c r="Z3" s="26" t="str" cm="1">
        <f t="array" ref="Z3">IF(N3&lt;&gt;"",CONCATENATE(",    (",
"(SELECT ROW_IDT `ufr_asso`.`usr` WHERE USR_ID = '",$D3,"')",REPT(" ",MAX(LEN($D$3:$D$100))-LEN($D3)),",",
IF(N$2=$F$2,CONCATENATE("null",REPT(" ",52+MAX(LEN($E$3:$E$100))-4)),CONCATENATE("(SELECT ROW_IDT `ufr_asso`.`aso` WHERE SIR_NBR = '",$E3,"'",REPT(" ",MAX(LEN($E$3:$E$100))-LEN($E3)),")")),",",
"(SELECT ROW_IDT `ufr_asso`.`rol` WHERE NAM = '",N$2,"'",REPT(" ",MAX(LEN($F$2:$N$2))-LEN(N$2)),"),",
"'INIT_SCRIPT', NOW(), 'INIT_SCRIPT', NOW())"),"")</f>
        <v/>
      </c>
    </row>
    <row r="4" spans="1:26" x14ac:dyDescent="0.3">
      <c r="A4" t="str">
        <f>IF(Users!A4&lt;&gt;"",Users!A4,"")</f>
        <v>TST02-NS</v>
      </c>
      <c r="B4" t="str">
        <f>IF(Users!A4&lt;&gt;"",Users!B4,"")</f>
        <v>Zeus</v>
      </c>
      <c r="C4" t="str">
        <f>IF(Users!A4&lt;&gt;"",Users!C4,"")</f>
        <v>zeus.user@gmail.com</v>
      </c>
      <c r="D4" t="str">
        <f>IF(Users!A4&lt;&gt;"",Users!E4,"")</f>
        <v>Z0002</v>
      </c>
      <c r="E4" s="27"/>
      <c r="F4" s="25" t="str">
        <f>IF(Users!H4="","","X")</f>
        <v>X</v>
      </c>
      <c r="G4" s="25" t="str">
        <f>IF(Users!I4="","","X")</f>
        <v/>
      </c>
      <c r="H4" s="25" t="str">
        <f>IF(Users!J4="","","X")</f>
        <v/>
      </c>
      <c r="I4" s="25" t="str">
        <f>IF(Users!K4="","","X")</f>
        <v/>
      </c>
      <c r="J4" s="25" t="str">
        <f>IF(Users!L4="","","X")</f>
        <v/>
      </c>
      <c r="K4" s="25" t="str">
        <f>IF(Users!M4="","","X")</f>
        <v/>
      </c>
      <c r="L4" s="25" t="str">
        <f>IF(Users!N4="","","X")</f>
        <v/>
      </c>
      <c r="M4" s="25" t="str">
        <f>IF(Users!O4="","","X")</f>
        <v/>
      </c>
      <c r="N4" s="25" t="str">
        <f>IF(Users!P4="","","X")</f>
        <v/>
      </c>
      <c r="O4" s="12" t="str">
        <f t="shared" ref="O4:O67" si="0">IF(P4&lt;&gt;"",IF(Q4=1,CONCATENATE(" ",MID(P4,2,LEN(P4)-3)),LEFT(P4,LEN(P4)-2)),"")</f>
        <v xml:space="preserve">     ((SELECT ROW_IDT `ufr_asso`.`usr` WHERE USR_ID = 'Z0002'),null                                                                       ,(SELECT ROW_IDT `ufr_asso`.`rol` WHERE NAM = 'APP_ADMIN'),'INIT_SCRIPT', NOW(), 'INIT_SCRIPT', NOW())</v>
      </c>
      <c r="P4" s="26" t="str">
        <f>CONCATENATE(
IF(R4&lt;&gt;"",CONCATENATE(R4,CHAR(13),CHAR(10)),""),IF(S4&lt;&gt;"",CONCATENATE(S4,CHAR(13),CHAR(10)),""),IF(T4&lt;&gt;"",CONCATENATE(T4,CHAR(13),CHAR(10)),""),IF(U4&lt;&gt;"",CONCATENATE(U4,CHAR(13),CHAR(10)),""),IF(V4&lt;&gt;"",CONCATENATE(V4,CHAR(13),CHAR(10)),""),IF(W4&lt;&gt;"",CONCATENATE(W4,CHAR(13),CHAR(10)),""),IF(X4&lt;&gt;"",CONCATENATE(X4,CHAR(13),CHAR(10)),""),IF(Y4&lt;&gt;"",CONCATENATE(Y4,CHAR(13),CHAR(10)),""),IF(Z4&lt;&gt;"",CONCATENATE(Z4,CHAR(13),CHAR(10)),"")
)</f>
        <v xml:space="preserve">,    ((SELECT ROW_IDT `ufr_asso`.`usr` WHERE USR_ID = 'Z0002'),null                                                                       ,(SELECT ROW_IDT `ufr_asso`.`rol` WHERE NAM = 'APP_ADMIN'),'INIT_SCRIPT', NOW(), 'INIT_SCRIPT', NOW())_x000D_
</v>
      </c>
      <c r="Q4" s="26">
        <f t="shared" ref="Q4:Q67" si="1">IF(Q3=2,2,IF(ROW(Q4)=3,0,IF(P4&lt;&gt;"",IF(Q3=0,1,2),0)))</f>
        <v>1</v>
      </c>
      <c r="R4" s="26" t="str" cm="1">
        <f t="array" ref="R4">IF(F4&lt;&gt;"",CONCATENATE(",    (",
"(SELECT ROW_IDT `ufr_asso`.`usr` WHERE USR_ID = '",$D4,"')",REPT(" ",MAX(LEN($D$3:$D$100))-LEN($D4)),",",
IF(F$2=$F$2,CONCATENATE("null",REPT(" ",52+MAX(LEN($E$3:$E$100))-4)),CONCATENATE("(SELECT ROW_IDT `ufr_asso`.`aso` WHERE SIR_NBR = '",$E4,"'",REPT(" ",MAX(LEN($E$3:$E$100))-LEN($E4)),")")),",",
"(SELECT ROW_IDT `ufr_asso`.`rol` WHERE NAM = '",F$2,"'",REPT(" ",MAX(LEN($F$2:$N$2))-LEN(F$2)),"),",
"'INIT_SCRIPT', NOW(), 'INIT_SCRIPT', NOW())"),"")</f>
        <v>,    ((SELECT ROW_IDT `ufr_asso`.`usr` WHERE USR_ID = 'Z0002'),null                                                                       ,(SELECT ROW_IDT `ufr_asso`.`rol` WHERE NAM = 'APP_ADMIN'),'INIT_SCRIPT', NOW(), 'INIT_SCRIPT', NOW())</v>
      </c>
      <c r="S4" s="26" t="str" cm="1">
        <f t="array" ref="S4">IF(G4&lt;&gt;"",CONCATENATE(",    (",
"(SELECT ROW_IDT `ufr_asso`.`usr` WHERE USR_ID = '",$D4,"')",REPT(" ",MAX(LEN($D$3:$D$100))-LEN($D4)),",",
IF(G$2=$F$2,CONCATENATE("null",REPT(" ",52+MAX(LEN($E$3:$E$100))-4)),CONCATENATE("(SELECT ROW_IDT `ufr_asso`.`aso` WHERE SIR_NBR = '",$E4,"'",REPT(" ",MAX(LEN($E$3:$E$100))-LEN($E4)),")")),",",
"(SELECT ROW_IDT `ufr_asso`.`rol` WHERE NAM = '",G$2,"'",REPT(" ",MAX(LEN($F$2:$N$2))-LEN(G$2)),"),",
"'INIT_SCRIPT', NOW(), 'INIT_SCRIPT', NOW())"),"")</f>
        <v/>
      </c>
      <c r="T4" s="26" t="str" cm="1">
        <f t="array" ref="T4">IF(H4&lt;&gt;"",CONCATENATE(",    (",
"(SELECT ROW_IDT `ufr_asso`.`usr` WHERE USR_ID = '",$D4,"')",REPT(" ",MAX(LEN($D$3:$D$100))-LEN($D4)),",",
IF(H$2=$F$2,CONCATENATE("null",REPT(" ",52+MAX(LEN($E$3:$E$100))-4)),CONCATENATE("(SELECT ROW_IDT `ufr_asso`.`aso` WHERE SIR_NBR = '",$E4,"'",REPT(" ",MAX(LEN($E$3:$E$100))-LEN($E4)),")")),",",
"(SELECT ROW_IDT `ufr_asso`.`rol` WHERE NAM = '",H$2,"'",REPT(" ",MAX(LEN($F$2:$N$2))-LEN(H$2)),"),",
"'INIT_SCRIPT', NOW(), 'INIT_SCRIPT', NOW())"),"")</f>
        <v/>
      </c>
      <c r="U4" s="26" t="str" cm="1">
        <f t="array" ref="U4">IF(I4&lt;&gt;"",CONCATENATE(",    (",
"(SELECT ROW_IDT `ufr_asso`.`usr` WHERE USR_ID = '",$D4,"')",REPT(" ",MAX(LEN($D$3:$D$100))-LEN($D4)),",",
IF(I$2=$F$2,CONCATENATE("null",REPT(" ",52+MAX(LEN($E$3:$E$100))-4)),CONCATENATE("(SELECT ROW_IDT `ufr_asso`.`aso` WHERE SIR_NBR = '",$E4,"'",REPT(" ",MAX(LEN($E$3:$E$100))-LEN($E4)),")")),",",
"(SELECT ROW_IDT `ufr_asso`.`rol` WHERE NAM = '",I$2,"'",REPT(" ",MAX(LEN($F$2:$N$2))-LEN(I$2)),"),",
"'INIT_SCRIPT', NOW(), 'INIT_SCRIPT', NOW())"),"")</f>
        <v/>
      </c>
      <c r="V4" s="26" t="str" cm="1">
        <f t="array" ref="V4">IF(J4&lt;&gt;"",CONCATENATE(",    (",
"(SELECT ROW_IDT `ufr_asso`.`usr` WHERE USR_ID = '",$D4,"')",REPT(" ",MAX(LEN($D$3:$D$100))-LEN($D4)),",",
IF(J$2=$F$2,CONCATENATE("null",REPT(" ",52+MAX(LEN($E$3:$E$100))-4)),CONCATENATE("(SELECT ROW_IDT `ufr_asso`.`aso` WHERE SIR_NBR = '",$E4,"'",REPT(" ",MAX(LEN($E$3:$E$100))-LEN($E4)),")")),",",
"(SELECT ROW_IDT `ufr_asso`.`rol` WHERE NAM = '",J$2,"'",REPT(" ",MAX(LEN($F$2:$N$2))-LEN(J$2)),"),",
"'INIT_SCRIPT', NOW(), 'INIT_SCRIPT', NOW())"),"")</f>
        <v/>
      </c>
      <c r="W4" s="26" t="str" cm="1">
        <f t="array" ref="W4">IF(K4&lt;&gt;"",CONCATENATE(",    (",
"(SELECT ROW_IDT `ufr_asso`.`usr` WHERE USR_ID = '",$D4,"')",REPT(" ",MAX(LEN($D$3:$D$100))-LEN($D4)),",",
IF(K$2=$F$2,CONCATENATE("null",REPT(" ",52+MAX(LEN($E$3:$E$100))-4)),CONCATENATE("(SELECT ROW_IDT `ufr_asso`.`aso` WHERE SIR_NBR = '",$E4,"'",REPT(" ",MAX(LEN($E$3:$E$100))-LEN($E4)),")")),",",
"(SELECT ROW_IDT `ufr_asso`.`rol` WHERE NAM = '",K$2,"'",REPT(" ",MAX(LEN($F$2:$N$2))-LEN(K$2)),"),",
"'INIT_SCRIPT', NOW(), 'INIT_SCRIPT', NOW())"),"")</f>
        <v/>
      </c>
      <c r="X4" s="26" t="str" cm="1">
        <f t="array" ref="X4">IF(L4&lt;&gt;"",CONCATENATE(",    (",
"(SELECT ROW_IDT `ufr_asso`.`usr` WHERE USR_ID = '",$D4,"')",REPT(" ",MAX(LEN($D$3:$D$100))-LEN($D4)),",",
IF(L$2=$F$2,CONCATENATE("null",REPT(" ",52+MAX(LEN($E$3:$E$100))-4)),CONCATENATE("(SELECT ROW_IDT `ufr_asso`.`aso` WHERE SIR_NBR = '",$E4,"'",REPT(" ",MAX(LEN($E$3:$E$100))-LEN($E4)),")")),",",
"(SELECT ROW_IDT `ufr_asso`.`rol` WHERE NAM = '",L$2,"'",REPT(" ",MAX(LEN($F$2:$N$2))-LEN(L$2)),"),",
"'INIT_SCRIPT', NOW(), 'INIT_SCRIPT', NOW())"),"")</f>
        <v/>
      </c>
      <c r="Y4" s="26" t="str" cm="1">
        <f t="array" ref="Y4">IF(M4&lt;&gt;"",CONCATENATE(",    (",
"(SELECT ROW_IDT `ufr_asso`.`usr` WHERE USR_ID = '",$D4,"')",REPT(" ",MAX(LEN($D$3:$D$100))-LEN($D4)),",",
IF(M$2=$F$2,CONCATENATE("null",REPT(" ",52+MAX(LEN($E$3:$E$100))-4)),CONCATENATE("(SELECT ROW_IDT `ufr_asso`.`aso` WHERE SIR_NBR = '",$E4,"'",REPT(" ",MAX(LEN($E$3:$E$100))-LEN($E4)),")")),",",
"(SELECT ROW_IDT `ufr_asso`.`rol` WHERE NAM = '",M$2,"'",REPT(" ",MAX(LEN($F$2:$N$2))-LEN(M$2)),"),",
"'INIT_SCRIPT', NOW(), 'INIT_SCRIPT', NOW())"),"")</f>
        <v/>
      </c>
      <c r="Z4" s="26" t="str" cm="1">
        <f t="array" ref="Z4">IF(N4&lt;&gt;"",CONCATENATE(",    (",
"(SELECT ROW_IDT `ufr_asso`.`usr` WHERE USR_ID = '",$D4,"')",REPT(" ",MAX(LEN($D$3:$D$100))-LEN($D4)),",",
IF(N$2=$F$2,CONCATENATE("null",REPT(" ",52+MAX(LEN($E$3:$E$100))-4)),CONCATENATE("(SELECT ROW_IDT `ufr_asso`.`aso` WHERE SIR_NBR = '",$E4,"'",REPT(" ",MAX(LEN($E$3:$E$100))-LEN($E4)),")")),",",
"(SELECT ROW_IDT `ufr_asso`.`rol` WHERE NAM = '",N$2,"'",REPT(" ",MAX(LEN($F$2:$N$2))-LEN(N$2)),"),",
"'INIT_SCRIPT', NOW(), 'INIT_SCRIPT', NOW())"),"")</f>
        <v/>
      </c>
    </row>
    <row r="5" spans="1:26" x14ac:dyDescent="0.3">
      <c r="A5" t="str">
        <f>IF(Users!A5&lt;&gt;"",Users!A5,"")</f>
        <v>TST03-NS</v>
      </c>
      <c r="B5" t="str">
        <f>IF(Users!A5&lt;&gt;"",Users!B5,"")</f>
        <v>Thor</v>
      </c>
      <c r="C5" t="str">
        <f>IF(Users!A5&lt;&gt;"",Users!C5,"")</f>
        <v>thor.user@gmail.com</v>
      </c>
      <c r="D5" t="str">
        <f>IF(Users!A5&lt;&gt;"",Users!E5,"")</f>
        <v>Z0003</v>
      </c>
      <c r="E5" s="27" t="str">
        <f>Assos!A$3</f>
        <v>73282932000074</v>
      </c>
      <c r="F5" s="25" t="str">
        <f>IF(Users!H5="","","X")</f>
        <v>X</v>
      </c>
      <c r="G5" s="25" t="str">
        <f>IF(Users!I5="","","X")</f>
        <v>X</v>
      </c>
      <c r="H5" s="25" t="str">
        <f>IF(Users!J5="","","X")</f>
        <v/>
      </c>
      <c r="I5" s="25" t="str">
        <f>IF(Users!K5="","","X")</f>
        <v/>
      </c>
      <c r="J5" s="25" t="str">
        <f>IF(Users!L5="","","X")</f>
        <v/>
      </c>
      <c r="K5" s="25" t="str">
        <f>IF(Users!M5="","","X")</f>
        <v/>
      </c>
      <c r="L5" s="25" t="str">
        <f>IF(Users!N5="","","X")</f>
        <v/>
      </c>
      <c r="M5" s="25" t="str">
        <f>IF(Users!O5="","","X")</f>
        <v/>
      </c>
      <c r="N5" s="25" t="str">
        <f>IF(Users!P5="","","X")</f>
        <v/>
      </c>
      <c r="O5" s="12" t="str">
        <f t="shared" si="0"/>
        <v>,    ((SELECT ROW_IDT `ufr_asso`.`usr` WHERE USR_ID = 'Z0003'),null                                                                       ,(SELECT ROW_IDT `ufr_asso`.`rol` WHERE NAM = 'APP_ADMIN'),'INIT_SCRIPT', NOW(), 'INIT_SCRIPT', NOW())_x000D_
,    ((SELECT ROW_IDT `ufr_asso`.`usr` WHERE USR_ID = 'Z0003'),(SELECT ROW_IDT `ufr_asso`.`aso` WHERE SIR_NBR = '73282932000074'         ),(SELECT ROW_IDT `ufr_asso`.`rol` WHERE NAM = 'ADMIN'    ),'INIT_SCRIPT', NOW(), 'INIT_SCRIPT', NOW())</v>
      </c>
      <c r="P5" s="26" t="str">
        <f>CONCATENATE(
IF(R5&lt;&gt;"",CONCATENATE(R5,CHAR(13),CHAR(10)),""),IF(S5&lt;&gt;"",CONCATENATE(S5,CHAR(13),CHAR(10)),""),IF(T5&lt;&gt;"",CONCATENATE(T5,CHAR(13),CHAR(10)),""),IF(U5&lt;&gt;"",CONCATENATE(U5,CHAR(13),CHAR(10)),""),IF(V5&lt;&gt;"",CONCATENATE(V5,CHAR(13),CHAR(10)),""),IF(W5&lt;&gt;"",CONCATENATE(W5,CHAR(13),CHAR(10)),""),IF(X5&lt;&gt;"",CONCATENATE(X5,CHAR(13),CHAR(10)),""),IF(Y5&lt;&gt;"",CONCATENATE(Y5,CHAR(13),CHAR(10)),""),IF(Z5&lt;&gt;"",CONCATENATE(Z5,CHAR(13),CHAR(10)),"")
)</f>
        <v xml:space="preserve">,    ((SELECT ROW_IDT `ufr_asso`.`usr` WHERE USR_ID = 'Z0003'),null                                                                       ,(SELECT ROW_IDT `ufr_asso`.`rol` WHERE NAM = 'APP_ADMIN'),'INIT_SCRIPT', NOW(), 'INIT_SCRIPT', NOW())_x000D_
,    ((SELECT ROW_IDT `ufr_asso`.`usr` WHERE USR_ID = 'Z0003'),(SELECT ROW_IDT `ufr_asso`.`aso` WHERE SIR_NBR = '73282932000074'         ),(SELECT ROW_IDT `ufr_asso`.`rol` WHERE NAM = 'ADMIN'    ),'INIT_SCRIPT', NOW(), 'INIT_SCRIPT', NOW())_x000D_
</v>
      </c>
      <c r="Q5" s="26">
        <f t="shared" si="1"/>
        <v>2</v>
      </c>
      <c r="R5" s="26" t="str" cm="1">
        <f t="array" ref="R5">IF(F5&lt;&gt;"",CONCATENATE(",    (",
"(SELECT ROW_IDT `ufr_asso`.`usr` WHERE USR_ID = '",$D5,"')",REPT(" ",MAX(LEN($D$3:$D$100))-LEN($D5)),",",
IF(F$2=$F$2,CONCATENATE("null",REPT(" ",52+MAX(LEN($E$3:$E$100))-4)),CONCATENATE("(SELECT ROW_IDT `ufr_asso`.`aso` WHERE SIR_NBR = '",$E5,"'",REPT(" ",MAX(LEN($E$3:$E$100))-LEN($E5)),")")),",",
"(SELECT ROW_IDT `ufr_asso`.`rol` WHERE NAM = '",F$2,"'",REPT(" ",MAX(LEN($F$2:$N$2))-LEN(F$2)),"),",
"'INIT_SCRIPT', NOW(), 'INIT_SCRIPT', NOW())"),"")</f>
        <v>,    ((SELECT ROW_IDT `ufr_asso`.`usr` WHERE USR_ID = 'Z0003'),null                                                                       ,(SELECT ROW_IDT `ufr_asso`.`rol` WHERE NAM = 'APP_ADMIN'),'INIT_SCRIPT', NOW(), 'INIT_SCRIPT', NOW())</v>
      </c>
      <c r="S5" s="26" t="str" cm="1">
        <f t="array" ref="S5">IF(G5&lt;&gt;"",CONCATENATE(",    (",
"(SELECT ROW_IDT `ufr_asso`.`usr` WHERE USR_ID = '",$D5,"')",REPT(" ",MAX(LEN($D$3:$D$100))-LEN($D5)),",",
IF(G$2=$F$2,CONCATENATE("null",REPT(" ",52+MAX(LEN($E$3:$E$100))-4)),CONCATENATE("(SELECT ROW_IDT `ufr_asso`.`aso` WHERE SIR_NBR = '",$E5,"'",REPT(" ",MAX(LEN($E$3:$E$100))-LEN($E5)),")")),",",
"(SELECT ROW_IDT `ufr_asso`.`rol` WHERE NAM = '",G$2,"'",REPT(" ",MAX(LEN($F$2:$N$2))-LEN(G$2)),"),",
"'INIT_SCRIPT', NOW(), 'INIT_SCRIPT', NOW())"),"")</f>
        <v>,    ((SELECT ROW_IDT `ufr_asso`.`usr` WHERE USR_ID = 'Z0003'),(SELECT ROW_IDT `ufr_asso`.`aso` WHERE SIR_NBR = '73282932000074'         ),(SELECT ROW_IDT `ufr_asso`.`rol` WHERE NAM = 'ADMIN'    ),'INIT_SCRIPT', NOW(), 'INIT_SCRIPT', NOW())</v>
      </c>
      <c r="T5" s="26" t="str" cm="1">
        <f t="array" ref="T5">IF(H5&lt;&gt;"",CONCATENATE(",    (",
"(SELECT ROW_IDT `ufr_asso`.`usr` WHERE USR_ID = '",$D5,"')",REPT(" ",MAX(LEN($D$3:$D$100))-LEN($D5)),",",
IF(H$2=$F$2,CONCATENATE("null",REPT(" ",52+MAX(LEN($E$3:$E$100))-4)),CONCATENATE("(SELECT ROW_IDT `ufr_asso`.`aso` WHERE SIR_NBR = '",$E5,"'",REPT(" ",MAX(LEN($E$3:$E$100))-LEN($E5)),")")),",",
"(SELECT ROW_IDT `ufr_asso`.`rol` WHERE NAM = '",H$2,"'",REPT(" ",MAX(LEN($F$2:$N$2))-LEN(H$2)),"),",
"'INIT_SCRIPT', NOW(), 'INIT_SCRIPT', NOW())"),"")</f>
        <v/>
      </c>
      <c r="U5" s="26" t="str" cm="1">
        <f t="array" ref="U5">IF(I5&lt;&gt;"",CONCATENATE(",    (",
"(SELECT ROW_IDT `ufr_asso`.`usr` WHERE USR_ID = '",$D5,"')",REPT(" ",MAX(LEN($D$3:$D$100))-LEN($D5)),",",
IF(I$2=$F$2,CONCATENATE("null",REPT(" ",52+MAX(LEN($E$3:$E$100))-4)),CONCATENATE("(SELECT ROW_IDT `ufr_asso`.`aso` WHERE SIR_NBR = '",$E5,"'",REPT(" ",MAX(LEN($E$3:$E$100))-LEN($E5)),")")),",",
"(SELECT ROW_IDT `ufr_asso`.`rol` WHERE NAM = '",I$2,"'",REPT(" ",MAX(LEN($F$2:$N$2))-LEN(I$2)),"),",
"'INIT_SCRIPT', NOW(), 'INIT_SCRIPT', NOW())"),"")</f>
        <v/>
      </c>
      <c r="V5" s="26" t="str" cm="1">
        <f t="array" ref="V5">IF(J5&lt;&gt;"",CONCATENATE(",    (",
"(SELECT ROW_IDT `ufr_asso`.`usr` WHERE USR_ID = '",$D5,"')",REPT(" ",MAX(LEN($D$3:$D$100))-LEN($D5)),",",
IF(J$2=$F$2,CONCATENATE("null",REPT(" ",52+MAX(LEN($E$3:$E$100))-4)),CONCATENATE("(SELECT ROW_IDT `ufr_asso`.`aso` WHERE SIR_NBR = '",$E5,"'",REPT(" ",MAX(LEN($E$3:$E$100))-LEN($E5)),")")),",",
"(SELECT ROW_IDT `ufr_asso`.`rol` WHERE NAM = '",J$2,"'",REPT(" ",MAX(LEN($F$2:$N$2))-LEN(J$2)),"),",
"'INIT_SCRIPT', NOW(), 'INIT_SCRIPT', NOW())"),"")</f>
        <v/>
      </c>
      <c r="W5" s="26" t="str" cm="1">
        <f t="array" ref="W5">IF(K5&lt;&gt;"",CONCATENATE(",    (",
"(SELECT ROW_IDT `ufr_asso`.`usr` WHERE USR_ID = '",$D5,"')",REPT(" ",MAX(LEN($D$3:$D$100))-LEN($D5)),",",
IF(K$2=$F$2,CONCATENATE("null",REPT(" ",52+MAX(LEN($E$3:$E$100))-4)),CONCATENATE("(SELECT ROW_IDT `ufr_asso`.`aso` WHERE SIR_NBR = '",$E5,"'",REPT(" ",MAX(LEN($E$3:$E$100))-LEN($E5)),")")),",",
"(SELECT ROW_IDT `ufr_asso`.`rol` WHERE NAM = '",K$2,"'",REPT(" ",MAX(LEN($F$2:$N$2))-LEN(K$2)),"),",
"'INIT_SCRIPT', NOW(), 'INIT_SCRIPT', NOW())"),"")</f>
        <v/>
      </c>
      <c r="X5" s="26" t="str" cm="1">
        <f t="array" ref="X5">IF(L5&lt;&gt;"",CONCATENATE(",    (",
"(SELECT ROW_IDT `ufr_asso`.`usr` WHERE USR_ID = '",$D5,"')",REPT(" ",MAX(LEN($D$3:$D$100))-LEN($D5)),",",
IF(L$2=$F$2,CONCATENATE("null",REPT(" ",52+MAX(LEN($E$3:$E$100))-4)),CONCATENATE("(SELECT ROW_IDT `ufr_asso`.`aso` WHERE SIR_NBR = '",$E5,"'",REPT(" ",MAX(LEN($E$3:$E$100))-LEN($E5)),")")),",",
"(SELECT ROW_IDT `ufr_asso`.`rol` WHERE NAM = '",L$2,"'",REPT(" ",MAX(LEN($F$2:$N$2))-LEN(L$2)),"),",
"'INIT_SCRIPT', NOW(), 'INIT_SCRIPT', NOW())"),"")</f>
        <v/>
      </c>
      <c r="Y5" s="26" t="str" cm="1">
        <f t="array" ref="Y5">IF(M5&lt;&gt;"",CONCATENATE(",    (",
"(SELECT ROW_IDT `ufr_asso`.`usr` WHERE USR_ID = '",$D5,"')",REPT(" ",MAX(LEN($D$3:$D$100))-LEN($D5)),",",
IF(M$2=$F$2,CONCATENATE("null",REPT(" ",52+MAX(LEN($E$3:$E$100))-4)),CONCATENATE("(SELECT ROW_IDT `ufr_asso`.`aso` WHERE SIR_NBR = '",$E5,"'",REPT(" ",MAX(LEN($E$3:$E$100))-LEN($E5)),")")),",",
"(SELECT ROW_IDT `ufr_asso`.`rol` WHERE NAM = '",M$2,"'",REPT(" ",MAX(LEN($F$2:$N$2))-LEN(M$2)),"),",
"'INIT_SCRIPT', NOW(), 'INIT_SCRIPT', NOW())"),"")</f>
        <v/>
      </c>
      <c r="Z5" s="26" t="str" cm="1">
        <f t="array" ref="Z5">IF(N5&lt;&gt;"",CONCATENATE(",    (",
"(SELECT ROW_IDT `ufr_asso`.`usr` WHERE USR_ID = '",$D5,"')",REPT(" ",MAX(LEN($D$3:$D$100))-LEN($D5)),",",
IF(N$2=$F$2,CONCATENATE("null",REPT(" ",52+MAX(LEN($E$3:$E$100))-4)),CONCATENATE("(SELECT ROW_IDT `ufr_asso`.`aso` WHERE SIR_NBR = '",$E5,"'",REPT(" ",MAX(LEN($E$3:$E$100))-LEN($E5)),")")),",",
"(SELECT ROW_IDT `ufr_asso`.`rol` WHERE NAM = '",N$2,"'",REPT(" ",MAX(LEN($F$2:$N$2))-LEN(N$2)),"),",
"'INIT_SCRIPT', NOW(), 'INIT_SCRIPT', NOW())"),"")</f>
        <v/>
      </c>
    </row>
    <row r="6" spans="1:26" x14ac:dyDescent="0.3">
      <c r="A6" t="str">
        <f>IF(Users!A6&lt;&gt;"",Users!A6,"")</f>
        <v>TST04-NS</v>
      </c>
      <c r="B6" t="str">
        <f>IF(Users!A6&lt;&gt;"",Users!B6,"")</f>
        <v>Galis</v>
      </c>
      <c r="C6" t="str">
        <f>IF(Users!A6&lt;&gt;"",Users!C6,"")</f>
        <v>galis.user@gmail.com</v>
      </c>
      <c r="D6" t="str">
        <f>IF(Users!A6&lt;&gt;"",Users!E6,"")</f>
        <v>Z0004</v>
      </c>
      <c r="E6" s="28" t="str">
        <f t="shared" ref="E6:E23" si="2">E5</f>
        <v>73282932000074</v>
      </c>
      <c r="F6" s="25" t="str">
        <f>IF(Users!H6="","","X")</f>
        <v>X</v>
      </c>
      <c r="G6" s="25" t="str">
        <f>IF(Users!I6="","","X")</f>
        <v>X</v>
      </c>
      <c r="H6" s="25" t="str">
        <f>IF(Users!J6="","","X")</f>
        <v>X</v>
      </c>
      <c r="I6" s="25" t="str">
        <f>IF(Users!K6="","","X")</f>
        <v/>
      </c>
      <c r="J6" s="25" t="str">
        <f>IF(Users!L6="","","X")</f>
        <v/>
      </c>
      <c r="K6" s="25" t="str">
        <f>IF(Users!M6="","","X")</f>
        <v/>
      </c>
      <c r="L6" s="25" t="str">
        <f>IF(Users!N6="","","X")</f>
        <v/>
      </c>
      <c r="M6" s="25" t="str">
        <f>IF(Users!O6="","","X")</f>
        <v/>
      </c>
      <c r="N6" s="25" t="str">
        <f>IF(Users!P6="","","X")</f>
        <v/>
      </c>
      <c r="O6" s="12" t="str">
        <f t="shared" si="0"/>
        <v>,    ((SELECT ROW_IDT `ufr_asso`.`usr` WHERE USR_ID = 'Z0004'),null                                                                       ,(SELECT ROW_IDT `ufr_asso`.`rol` WHERE NAM = 'APP_ADMIN'),'INIT_SCRIPT', NOW(), 'INIT_SCRIPT', NOW())_x000D_
,    ((SELECT ROW_IDT `ufr_asso`.`usr` WHERE USR_ID = 'Z0004'),(SELECT ROW_IDT `ufr_asso`.`aso` WHERE SIR_NBR = '73282932000074'         ),(SELECT ROW_IDT `ufr_asso`.`rol` WHERE NAM = 'ADMIN'    ),'INIT_SCRIPT', NOW(), 'INIT_SCRIPT', NOW())_x000D_
,    ((SELECT ROW_IDT `ufr_asso`.`usr` WHERE USR_ID = 'Z0004'),(SELECT ROW_IDT `ufr_asso`.`aso` WHERE SIR_NBR = '73282932000074'         ),(SELECT ROW_IDT `ufr_asso`.`rol` WHERE NAM = 'MEMBER'   ),'INIT_SCRIPT', NOW(), 'INIT_SCRIPT', NOW())</v>
      </c>
      <c r="P6" s="26" t="str">
        <f>CONCATENATE(
IF(R6&lt;&gt;"",CONCATENATE(R6,CHAR(13),CHAR(10)),""),IF(S6&lt;&gt;"",CONCATENATE(S6,CHAR(13),CHAR(10)),""),IF(T6&lt;&gt;"",CONCATENATE(T6,CHAR(13),CHAR(10)),""),IF(U6&lt;&gt;"",CONCATENATE(U6,CHAR(13),CHAR(10)),""),IF(V6&lt;&gt;"",CONCATENATE(V6,CHAR(13),CHAR(10)),""),IF(W6&lt;&gt;"",CONCATENATE(W6,CHAR(13),CHAR(10)),""),IF(X6&lt;&gt;"",CONCATENATE(X6,CHAR(13),CHAR(10)),""),IF(Y6&lt;&gt;"",CONCATENATE(Y6,CHAR(13),CHAR(10)),""),IF(Z6&lt;&gt;"",CONCATENATE(Z6,CHAR(13),CHAR(10)),"")
)</f>
        <v xml:space="preserve">,    ((SELECT ROW_IDT `ufr_asso`.`usr` WHERE USR_ID = 'Z0004'),null                                                                       ,(SELECT ROW_IDT `ufr_asso`.`rol` WHERE NAM = 'APP_ADMIN'),'INIT_SCRIPT', NOW(), 'INIT_SCRIPT', NOW())_x000D_
,    ((SELECT ROW_IDT `ufr_asso`.`usr` WHERE USR_ID = 'Z0004'),(SELECT ROW_IDT `ufr_asso`.`aso` WHERE SIR_NBR = '73282932000074'         ),(SELECT ROW_IDT `ufr_asso`.`rol` WHERE NAM = 'ADMIN'    ),'INIT_SCRIPT', NOW(), 'INIT_SCRIPT', NOW())_x000D_
,    ((SELECT ROW_IDT `ufr_asso`.`usr` WHERE USR_ID = 'Z0004'),(SELECT ROW_IDT `ufr_asso`.`aso` WHERE SIR_NBR = '73282932000074'         ),(SELECT ROW_IDT `ufr_asso`.`rol` WHERE NAM = 'MEMBER'   ),'INIT_SCRIPT', NOW(), 'INIT_SCRIPT', NOW())_x000D_
</v>
      </c>
      <c r="Q6" s="26">
        <f t="shared" si="1"/>
        <v>2</v>
      </c>
      <c r="R6" s="26" t="str" cm="1">
        <f t="array" ref="R6">IF(F6&lt;&gt;"",CONCATENATE(",    (",
"(SELECT ROW_IDT `ufr_asso`.`usr` WHERE USR_ID = '",$D6,"')",REPT(" ",MAX(LEN($D$3:$D$100))-LEN($D6)),",",
IF(F$2=$F$2,CONCATENATE("null",REPT(" ",52+MAX(LEN($E$3:$E$100))-4)),CONCATENATE("(SELECT ROW_IDT `ufr_asso`.`aso` WHERE SIR_NBR = '",$E6,"'",REPT(" ",MAX(LEN($E$3:$E$100))-LEN($E6)),")")),",",
"(SELECT ROW_IDT `ufr_asso`.`rol` WHERE NAM = '",F$2,"'",REPT(" ",MAX(LEN($F$2:$N$2))-LEN(F$2)),"),",
"'INIT_SCRIPT', NOW(), 'INIT_SCRIPT', NOW())"),"")</f>
        <v>,    ((SELECT ROW_IDT `ufr_asso`.`usr` WHERE USR_ID = 'Z0004'),null                                                                       ,(SELECT ROW_IDT `ufr_asso`.`rol` WHERE NAM = 'APP_ADMIN'),'INIT_SCRIPT', NOW(), 'INIT_SCRIPT', NOW())</v>
      </c>
      <c r="S6" s="26" t="str" cm="1">
        <f t="array" ref="S6">IF(G6&lt;&gt;"",CONCATENATE(",    (",
"(SELECT ROW_IDT `ufr_asso`.`usr` WHERE USR_ID = '",$D6,"')",REPT(" ",MAX(LEN($D$3:$D$100))-LEN($D6)),",",
IF(G$2=$F$2,CONCATENATE("null",REPT(" ",52+MAX(LEN($E$3:$E$100))-4)),CONCATENATE("(SELECT ROW_IDT `ufr_asso`.`aso` WHERE SIR_NBR = '",$E6,"'",REPT(" ",MAX(LEN($E$3:$E$100))-LEN($E6)),")")),",",
"(SELECT ROW_IDT `ufr_asso`.`rol` WHERE NAM = '",G$2,"'",REPT(" ",MAX(LEN($F$2:$N$2))-LEN(G$2)),"),",
"'INIT_SCRIPT', NOW(), 'INIT_SCRIPT', NOW())"),"")</f>
        <v>,    ((SELECT ROW_IDT `ufr_asso`.`usr` WHERE USR_ID = 'Z0004'),(SELECT ROW_IDT `ufr_asso`.`aso` WHERE SIR_NBR = '73282932000074'         ),(SELECT ROW_IDT `ufr_asso`.`rol` WHERE NAM = 'ADMIN'    ),'INIT_SCRIPT', NOW(), 'INIT_SCRIPT', NOW())</v>
      </c>
      <c r="T6" s="26" t="str" cm="1">
        <f t="array" ref="T6">IF(H6&lt;&gt;"",CONCATENATE(",    (",
"(SELECT ROW_IDT `ufr_asso`.`usr` WHERE USR_ID = '",$D6,"')",REPT(" ",MAX(LEN($D$3:$D$100))-LEN($D6)),",",
IF(H$2=$F$2,CONCATENATE("null",REPT(" ",52+MAX(LEN($E$3:$E$100))-4)),CONCATENATE("(SELECT ROW_IDT `ufr_asso`.`aso` WHERE SIR_NBR = '",$E6,"'",REPT(" ",MAX(LEN($E$3:$E$100))-LEN($E6)),")")),",",
"(SELECT ROW_IDT `ufr_asso`.`rol` WHERE NAM = '",H$2,"'",REPT(" ",MAX(LEN($F$2:$N$2))-LEN(H$2)),"),",
"'INIT_SCRIPT', NOW(), 'INIT_SCRIPT', NOW())"),"")</f>
        <v>,    ((SELECT ROW_IDT `ufr_asso`.`usr` WHERE USR_ID = 'Z0004'),(SELECT ROW_IDT `ufr_asso`.`aso` WHERE SIR_NBR = '73282932000074'         ),(SELECT ROW_IDT `ufr_asso`.`rol` WHERE NAM = 'MEMBER'   ),'INIT_SCRIPT', NOW(), 'INIT_SCRIPT', NOW())</v>
      </c>
      <c r="U6" s="26" t="str" cm="1">
        <f t="array" ref="U6">IF(I6&lt;&gt;"",CONCATENATE(",    (",
"(SELECT ROW_IDT `ufr_asso`.`usr` WHERE USR_ID = '",$D6,"')",REPT(" ",MAX(LEN($D$3:$D$100))-LEN($D6)),",",
IF(I$2=$F$2,CONCATENATE("null",REPT(" ",52+MAX(LEN($E$3:$E$100))-4)),CONCATENATE("(SELECT ROW_IDT `ufr_asso`.`aso` WHERE SIR_NBR = '",$E6,"'",REPT(" ",MAX(LEN($E$3:$E$100))-LEN($E6)),")")),",",
"(SELECT ROW_IDT `ufr_asso`.`rol` WHERE NAM = '",I$2,"'",REPT(" ",MAX(LEN($F$2:$N$2))-LEN(I$2)),"),",
"'INIT_SCRIPT', NOW(), 'INIT_SCRIPT', NOW())"),"")</f>
        <v/>
      </c>
      <c r="V6" s="26" t="str" cm="1">
        <f t="array" ref="V6">IF(J6&lt;&gt;"",CONCATENATE(",    (",
"(SELECT ROW_IDT `ufr_asso`.`usr` WHERE USR_ID = '",$D6,"')",REPT(" ",MAX(LEN($D$3:$D$100))-LEN($D6)),",",
IF(J$2=$F$2,CONCATENATE("null",REPT(" ",52+MAX(LEN($E$3:$E$100))-4)),CONCATENATE("(SELECT ROW_IDT `ufr_asso`.`aso` WHERE SIR_NBR = '",$E6,"'",REPT(" ",MAX(LEN($E$3:$E$100))-LEN($E6)),")")),",",
"(SELECT ROW_IDT `ufr_asso`.`rol` WHERE NAM = '",J$2,"'",REPT(" ",MAX(LEN($F$2:$N$2))-LEN(J$2)),"),",
"'INIT_SCRIPT', NOW(), 'INIT_SCRIPT', NOW())"),"")</f>
        <v/>
      </c>
      <c r="W6" s="26" t="str" cm="1">
        <f t="array" ref="W6">IF(K6&lt;&gt;"",CONCATENATE(",    (",
"(SELECT ROW_IDT `ufr_asso`.`usr` WHERE USR_ID = '",$D6,"')",REPT(" ",MAX(LEN($D$3:$D$100))-LEN($D6)),",",
IF(K$2=$F$2,CONCATENATE("null",REPT(" ",52+MAX(LEN($E$3:$E$100))-4)),CONCATENATE("(SELECT ROW_IDT `ufr_asso`.`aso` WHERE SIR_NBR = '",$E6,"'",REPT(" ",MAX(LEN($E$3:$E$100))-LEN($E6)),")")),",",
"(SELECT ROW_IDT `ufr_asso`.`rol` WHERE NAM = '",K$2,"'",REPT(" ",MAX(LEN($F$2:$N$2))-LEN(K$2)),"),",
"'INIT_SCRIPT', NOW(), 'INIT_SCRIPT', NOW())"),"")</f>
        <v/>
      </c>
      <c r="X6" s="26" t="str" cm="1">
        <f t="array" ref="X6">IF(L6&lt;&gt;"",CONCATENATE(",    (",
"(SELECT ROW_IDT `ufr_asso`.`usr` WHERE USR_ID = '",$D6,"')",REPT(" ",MAX(LEN($D$3:$D$100))-LEN($D6)),",",
IF(L$2=$F$2,CONCATENATE("null",REPT(" ",52+MAX(LEN($E$3:$E$100))-4)),CONCATENATE("(SELECT ROW_IDT `ufr_asso`.`aso` WHERE SIR_NBR = '",$E6,"'",REPT(" ",MAX(LEN($E$3:$E$100))-LEN($E6)),")")),",",
"(SELECT ROW_IDT `ufr_asso`.`rol` WHERE NAM = '",L$2,"'",REPT(" ",MAX(LEN($F$2:$N$2))-LEN(L$2)),"),",
"'INIT_SCRIPT', NOW(), 'INIT_SCRIPT', NOW())"),"")</f>
        <v/>
      </c>
      <c r="Y6" s="26" t="str" cm="1">
        <f t="array" ref="Y6">IF(M6&lt;&gt;"",CONCATENATE(",    (",
"(SELECT ROW_IDT `ufr_asso`.`usr` WHERE USR_ID = '",$D6,"')",REPT(" ",MAX(LEN($D$3:$D$100))-LEN($D6)),",",
IF(M$2=$F$2,CONCATENATE("null",REPT(" ",52+MAX(LEN($E$3:$E$100))-4)),CONCATENATE("(SELECT ROW_IDT `ufr_asso`.`aso` WHERE SIR_NBR = '",$E6,"'",REPT(" ",MAX(LEN($E$3:$E$100))-LEN($E6)),")")),",",
"(SELECT ROW_IDT `ufr_asso`.`rol` WHERE NAM = '",M$2,"'",REPT(" ",MAX(LEN($F$2:$N$2))-LEN(M$2)),"),",
"'INIT_SCRIPT', NOW(), 'INIT_SCRIPT', NOW())"),"")</f>
        <v/>
      </c>
      <c r="Z6" s="26" t="str" cm="1">
        <f t="array" ref="Z6">IF(N6&lt;&gt;"",CONCATENATE(",    (",
"(SELECT ROW_IDT `ufr_asso`.`usr` WHERE USR_ID = '",$D6,"')",REPT(" ",MAX(LEN($D$3:$D$100))-LEN($D6)),",",
IF(N$2=$F$2,CONCATENATE("null",REPT(" ",52+MAX(LEN($E$3:$E$100))-4)),CONCATENATE("(SELECT ROW_IDT `ufr_asso`.`aso` WHERE SIR_NBR = '",$E6,"'",REPT(" ",MAX(LEN($E$3:$E$100))-LEN($E6)),")")),",",
"(SELECT ROW_IDT `ufr_asso`.`rol` WHERE NAM = '",N$2,"'",REPT(" ",MAX(LEN($F$2:$N$2))-LEN(N$2)),"),",
"'INIT_SCRIPT', NOW(), 'INIT_SCRIPT', NOW())"),"")</f>
        <v/>
      </c>
    </row>
    <row r="7" spans="1:26" x14ac:dyDescent="0.3">
      <c r="A7" t="str">
        <f>IF(Users!A7&lt;&gt;"",Users!A7,"")</f>
        <v>TST05-NS</v>
      </c>
      <c r="B7" t="str">
        <f>IF(Users!A7&lt;&gt;"",Users!B7,"")</f>
        <v>Bboy</v>
      </c>
      <c r="C7" t="str">
        <f>IF(Users!A7&lt;&gt;"",Users!C7,"")</f>
        <v>bboy.user@gmail.com</v>
      </c>
      <c r="D7" t="str">
        <f>IF(Users!A7&lt;&gt;"",Users!E7,"")</f>
        <v>Z0005</v>
      </c>
      <c r="E7" s="28" t="str">
        <f t="shared" si="2"/>
        <v>73282932000074</v>
      </c>
      <c r="F7" s="25" t="str">
        <f>IF(Users!H7="","","X")</f>
        <v>X</v>
      </c>
      <c r="G7" s="25" t="str">
        <f>IF(Users!I7="","","X")</f>
        <v>X</v>
      </c>
      <c r="H7" s="25" t="str">
        <f>IF(Users!J7="","","X")</f>
        <v>X</v>
      </c>
      <c r="I7" s="25" t="str">
        <f>IF(Users!K7="","","X")</f>
        <v/>
      </c>
      <c r="J7" s="25" t="str">
        <f>IF(Users!L7="","","X")</f>
        <v/>
      </c>
      <c r="K7" s="25" t="str">
        <f>IF(Users!M7="","","X")</f>
        <v>X</v>
      </c>
      <c r="L7" s="25" t="str">
        <f>IF(Users!N7="","","X")</f>
        <v/>
      </c>
      <c r="M7" s="25" t="str">
        <f>IF(Users!O7="","","X")</f>
        <v/>
      </c>
      <c r="N7" s="25" t="str">
        <f>IF(Users!P7="","","X")</f>
        <v/>
      </c>
      <c r="O7" s="12" t="str">
        <f t="shared" si="0"/>
        <v>,    ((SELECT ROW_IDT `ufr_asso`.`usr` WHERE USR_ID = 'Z0005'),null                                                                       ,(SELECT ROW_IDT `ufr_asso`.`rol` WHERE NAM = 'APP_ADMIN'),'INIT_SCRIPT', NOW(), 'INIT_SCRIPT', NOW())_x000D_
,    ((SELECT ROW_IDT `ufr_asso`.`usr` WHERE USR_ID = 'Z0005'),(SELECT ROW_IDT `ufr_asso`.`aso` WHERE SIR_NBR = '73282932000074'         ),(SELECT ROW_IDT `ufr_asso`.`rol` WHERE NAM = 'ADMIN'    ),'INIT_SCRIPT', NOW(), 'INIT_SCRIPT', NOW())_x000D_
,    ((SELECT ROW_IDT `ufr_asso`.`usr` WHERE USR_ID = 'Z0005'),(SELECT ROW_IDT `ufr_asso`.`aso` WHERE SIR_NBR = '73282932000074'         ),(SELECT ROW_IDT `ufr_asso`.`rol` WHERE NAM = 'MEMBER'   ),'INIT_SCRIPT', NOW(), 'INIT_SCRIPT', NOW())_x000D_
,    ((SELECT ROW_IDT `ufr_asso`.`usr` WHERE USR_ID = 'Z0005'),(SELECT ROW_IDT `ufr_asso`.`aso` WHERE SIR_NBR = '73282932000074'         ),(SELECT ROW_IDT `ufr_asso`.`rol` WHERE NAM = 'PRESIDENT'),'INIT_SCRIPT', NOW(), 'INIT_SCRIPT', NOW())</v>
      </c>
      <c r="P7" s="26" t="str">
        <f>CONCATENATE(
IF(R7&lt;&gt;"",CONCATENATE(R7,CHAR(13),CHAR(10)),""),IF(S7&lt;&gt;"",CONCATENATE(S7,CHAR(13),CHAR(10)),""),IF(T7&lt;&gt;"",CONCATENATE(T7,CHAR(13),CHAR(10)),""),IF(U7&lt;&gt;"",CONCATENATE(U7,CHAR(13),CHAR(10)),""),IF(V7&lt;&gt;"",CONCATENATE(V7,CHAR(13),CHAR(10)),""),IF(W7&lt;&gt;"",CONCATENATE(W7,CHAR(13),CHAR(10)),""),IF(X7&lt;&gt;"",CONCATENATE(X7,CHAR(13),CHAR(10)),""),IF(Y7&lt;&gt;"",CONCATENATE(Y7,CHAR(13),CHAR(10)),""),IF(Z7&lt;&gt;"",CONCATENATE(Z7,CHAR(13),CHAR(10)),"")
)</f>
        <v xml:space="preserve">,    ((SELECT ROW_IDT `ufr_asso`.`usr` WHERE USR_ID = 'Z0005'),null                                                                       ,(SELECT ROW_IDT `ufr_asso`.`rol` WHERE NAM = 'APP_ADMIN'),'INIT_SCRIPT', NOW(), 'INIT_SCRIPT', NOW())_x000D_
,    ((SELECT ROW_IDT `ufr_asso`.`usr` WHERE USR_ID = 'Z0005'),(SELECT ROW_IDT `ufr_asso`.`aso` WHERE SIR_NBR = '73282932000074'         ),(SELECT ROW_IDT `ufr_asso`.`rol` WHERE NAM = 'ADMIN'    ),'INIT_SCRIPT', NOW(), 'INIT_SCRIPT', NOW())_x000D_
,    ((SELECT ROW_IDT `ufr_asso`.`usr` WHERE USR_ID = 'Z0005'),(SELECT ROW_IDT `ufr_asso`.`aso` WHERE SIR_NBR = '73282932000074'         ),(SELECT ROW_IDT `ufr_asso`.`rol` WHERE NAM = 'MEMBER'   ),'INIT_SCRIPT', NOW(), 'INIT_SCRIPT', NOW())_x000D_
,    ((SELECT ROW_IDT `ufr_asso`.`usr` WHERE USR_ID = 'Z0005'),(SELECT ROW_IDT `ufr_asso`.`aso` WHERE SIR_NBR = '73282932000074'         ),(SELECT ROW_IDT `ufr_asso`.`rol` WHERE NAM = 'PRESIDENT'),'INIT_SCRIPT', NOW(), 'INIT_SCRIPT', NOW())_x000D_
</v>
      </c>
      <c r="Q7" s="26">
        <f t="shared" si="1"/>
        <v>2</v>
      </c>
      <c r="R7" s="26" t="str" cm="1">
        <f t="array" ref="R7">IF(F7&lt;&gt;"",CONCATENATE(",    (",
"(SELECT ROW_IDT `ufr_asso`.`usr` WHERE USR_ID = '",$D7,"')",REPT(" ",MAX(LEN($D$3:$D$100))-LEN($D7)),",",
IF(F$2=$F$2,CONCATENATE("null",REPT(" ",52+MAX(LEN($E$3:$E$100))-4)),CONCATENATE("(SELECT ROW_IDT `ufr_asso`.`aso` WHERE SIR_NBR = '",$E7,"'",REPT(" ",MAX(LEN($E$3:$E$100))-LEN($E7)),")")),",",
"(SELECT ROW_IDT `ufr_asso`.`rol` WHERE NAM = '",F$2,"'",REPT(" ",MAX(LEN($F$2:$N$2))-LEN(F$2)),"),",
"'INIT_SCRIPT', NOW(), 'INIT_SCRIPT', NOW())"),"")</f>
        <v>,    ((SELECT ROW_IDT `ufr_asso`.`usr` WHERE USR_ID = 'Z0005'),null                                                                       ,(SELECT ROW_IDT `ufr_asso`.`rol` WHERE NAM = 'APP_ADMIN'),'INIT_SCRIPT', NOW(), 'INIT_SCRIPT', NOW())</v>
      </c>
      <c r="S7" s="26" t="str" cm="1">
        <f t="array" ref="S7">IF(G7&lt;&gt;"",CONCATENATE(",    (",
"(SELECT ROW_IDT `ufr_asso`.`usr` WHERE USR_ID = '",$D7,"')",REPT(" ",MAX(LEN($D$3:$D$100))-LEN($D7)),",",
IF(G$2=$F$2,CONCATENATE("null",REPT(" ",52+MAX(LEN($E$3:$E$100))-4)),CONCATENATE("(SELECT ROW_IDT `ufr_asso`.`aso` WHERE SIR_NBR = '",$E7,"'",REPT(" ",MAX(LEN($E$3:$E$100))-LEN($E7)),")")),",",
"(SELECT ROW_IDT `ufr_asso`.`rol` WHERE NAM = '",G$2,"'",REPT(" ",MAX(LEN($F$2:$N$2))-LEN(G$2)),"),",
"'INIT_SCRIPT', NOW(), 'INIT_SCRIPT', NOW())"),"")</f>
        <v>,    ((SELECT ROW_IDT `ufr_asso`.`usr` WHERE USR_ID = 'Z0005'),(SELECT ROW_IDT `ufr_asso`.`aso` WHERE SIR_NBR = '73282932000074'         ),(SELECT ROW_IDT `ufr_asso`.`rol` WHERE NAM = 'ADMIN'    ),'INIT_SCRIPT', NOW(), 'INIT_SCRIPT', NOW())</v>
      </c>
      <c r="T7" s="26" t="str" cm="1">
        <f t="array" ref="T7">IF(H7&lt;&gt;"",CONCATENATE(",    (",
"(SELECT ROW_IDT `ufr_asso`.`usr` WHERE USR_ID = '",$D7,"')",REPT(" ",MAX(LEN($D$3:$D$100))-LEN($D7)),",",
IF(H$2=$F$2,CONCATENATE("null",REPT(" ",52+MAX(LEN($E$3:$E$100))-4)),CONCATENATE("(SELECT ROW_IDT `ufr_asso`.`aso` WHERE SIR_NBR = '",$E7,"'",REPT(" ",MAX(LEN($E$3:$E$100))-LEN($E7)),")")),",",
"(SELECT ROW_IDT `ufr_asso`.`rol` WHERE NAM = '",H$2,"'",REPT(" ",MAX(LEN($F$2:$N$2))-LEN(H$2)),"),",
"'INIT_SCRIPT', NOW(), 'INIT_SCRIPT', NOW())"),"")</f>
        <v>,    ((SELECT ROW_IDT `ufr_asso`.`usr` WHERE USR_ID = 'Z0005'),(SELECT ROW_IDT `ufr_asso`.`aso` WHERE SIR_NBR = '73282932000074'         ),(SELECT ROW_IDT `ufr_asso`.`rol` WHERE NAM = 'MEMBER'   ),'INIT_SCRIPT', NOW(), 'INIT_SCRIPT', NOW())</v>
      </c>
      <c r="U7" s="26" t="str" cm="1">
        <f t="array" ref="U7">IF(I7&lt;&gt;"",CONCATENATE(",    (",
"(SELECT ROW_IDT `ufr_asso`.`usr` WHERE USR_ID = '",$D7,"')",REPT(" ",MAX(LEN($D$3:$D$100))-LEN($D7)),",",
IF(I$2=$F$2,CONCATENATE("null",REPT(" ",52+MAX(LEN($E$3:$E$100))-4)),CONCATENATE("(SELECT ROW_IDT `ufr_asso`.`aso` WHERE SIR_NBR = '",$E7,"'",REPT(" ",MAX(LEN($E$3:$E$100))-LEN($E7)),")")),",",
"(SELECT ROW_IDT `ufr_asso`.`rol` WHERE NAM = '",I$2,"'",REPT(" ",MAX(LEN($F$2:$N$2))-LEN(I$2)),"),",
"'INIT_SCRIPT', NOW(), 'INIT_SCRIPT', NOW())"),"")</f>
        <v/>
      </c>
      <c r="V7" s="26" t="str" cm="1">
        <f t="array" ref="V7">IF(J7&lt;&gt;"",CONCATENATE(",    (",
"(SELECT ROW_IDT `ufr_asso`.`usr` WHERE USR_ID = '",$D7,"')",REPT(" ",MAX(LEN($D$3:$D$100))-LEN($D7)),",",
IF(J$2=$F$2,CONCATENATE("null",REPT(" ",52+MAX(LEN($E$3:$E$100))-4)),CONCATENATE("(SELECT ROW_IDT `ufr_asso`.`aso` WHERE SIR_NBR = '",$E7,"'",REPT(" ",MAX(LEN($E$3:$E$100))-LEN($E7)),")")),",",
"(SELECT ROW_IDT `ufr_asso`.`rol` WHERE NAM = '",J$2,"'",REPT(" ",MAX(LEN($F$2:$N$2))-LEN(J$2)),"),",
"'INIT_SCRIPT', NOW(), 'INIT_SCRIPT', NOW())"),"")</f>
        <v/>
      </c>
      <c r="W7" s="26" t="str" cm="1">
        <f t="array" ref="W7">IF(K7&lt;&gt;"",CONCATENATE(",    (",
"(SELECT ROW_IDT `ufr_asso`.`usr` WHERE USR_ID = '",$D7,"')",REPT(" ",MAX(LEN($D$3:$D$100))-LEN($D7)),",",
IF(K$2=$F$2,CONCATENATE("null",REPT(" ",52+MAX(LEN($E$3:$E$100))-4)),CONCATENATE("(SELECT ROW_IDT `ufr_asso`.`aso` WHERE SIR_NBR = '",$E7,"'",REPT(" ",MAX(LEN($E$3:$E$100))-LEN($E7)),")")),",",
"(SELECT ROW_IDT `ufr_asso`.`rol` WHERE NAM = '",K$2,"'",REPT(" ",MAX(LEN($F$2:$N$2))-LEN(K$2)),"),",
"'INIT_SCRIPT', NOW(), 'INIT_SCRIPT', NOW())"),"")</f>
        <v>,    ((SELECT ROW_IDT `ufr_asso`.`usr` WHERE USR_ID = 'Z0005'),(SELECT ROW_IDT `ufr_asso`.`aso` WHERE SIR_NBR = '73282932000074'         ),(SELECT ROW_IDT `ufr_asso`.`rol` WHERE NAM = 'PRESIDENT'),'INIT_SCRIPT', NOW(), 'INIT_SCRIPT', NOW())</v>
      </c>
      <c r="X7" s="26" t="str" cm="1">
        <f t="array" ref="X7">IF(L7&lt;&gt;"",CONCATENATE(",    (",
"(SELECT ROW_IDT `ufr_asso`.`usr` WHERE USR_ID = '",$D7,"')",REPT(" ",MAX(LEN($D$3:$D$100))-LEN($D7)),",",
IF(L$2=$F$2,CONCATENATE("null",REPT(" ",52+MAX(LEN($E$3:$E$100))-4)),CONCATENATE("(SELECT ROW_IDT `ufr_asso`.`aso` WHERE SIR_NBR = '",$E7,"'",REPT(" ",MAX(LEN($E$3:$E$100))-LEN($E7)),")")),",",
"(SELECT ROW_IDT `ufr_asso`.`rol` WHERE NAM = '",L$2,"'",REPT(" ",MAX(LEN($F$2:$N$2))-LEN(L$2)),"),",
"'INIT_SCRIPT', NOW(), 'INIT_SCRIPT', NOW())"),"")</f>
        <v/>
      </c>
      <c r="Y7" s="26" t="str" cm="1">
        <f t="array" ref="Y7">IF(M7&lt;&gt;"",CONCATENATE(",    (",
"(SELECT ROW_IDT `ufr_asso`.`usr` WHERE USR_ID = '",$D7,"')",REPT(" ",MAX(LEN($D$3:$D$100))-LEN($D7)),",",
IF(M$2=$F$2,CONCATENATE("null",REPT(" ",52+MAX(LEN($E$3:$E$100))-4)),CONCATENATE("(SELECT ROW_IDT `ufr_asso`.`aso` WHERE SIR_NBR = '",$E7,"'",REPT(" ",MAX(LEN($E$3:$E$100))-LEN($E7)),")")),",",
"(SELECT ROW_IDT `ufr_asso`.`rol` WHERE NAM = '",M$2,"'",REPT(" ",MAX(LEN($F$2:$N$2))-LEN(M$2)),"),",
"'INIT_SCRIPT', NOW(), 'INIT_SCRIPT', NOW())"),"")</f>
        <v/>
      </c>
      <c r="Z7" s="26" t="str" cm="1">
        <f t="array" ref="Z7">IF(N7&lt;&gt;"",CONCATENATE(",    (",
"(SELECT ROW_IDT `ufr_asso`.`usr` WHERE USR_ID = '",$D7,"')",REPT(" ",MAX(LEN($D$3:$D$100))-LEN($D7)),",",
IF(N$2=$F$2,CONCATENATE("null",REPT(" ",52+MAX(LEN($E$3:$E$100))-4)),CONCATENATE("(SELECT ROW_IDT `ufr_asso`.`aso` WHERE SIR_NBR = '",$E7,"'",REPT(" ",MAX(LEN($E$3:$E$100))-LEN($E7)),")")),",",
"(SELECT ROW_IDT `ufr_asso`.`rol` WHERE NAM = '",N$2,"'",REPT(" ",MAX(LEN($F$2:$N$2))-LEN(N$2)),"),",
"'INIT_SCRIPT', NOW(), 'INIT_SCRIPT', NOW())"),"")</f>
        <v/>
      </c>
    </row>
    <row r="8" spans="1:26" x14ac:dyDescent="0.3">
      <c r="A8" t="str">
        <f>IF(Users!A8&lt;&gt;"",Users!A8,"")</f>
        <v>TST06-NS</v>
      </c>
      <c r="B8" t="str">
        <f>IF(Users!A8&lt;&gt;"",Users!B8,"")</f>
        <v>Frigiel</v>
      </c>
      <c r="C8" t="str">
        <f>IF(Users!A8&lt;&gt;"",Users!C8,"")</f>
        <v>frigiel.user@gmail.com</v>
      </c>
      <c r="D8" t="str">
        <f>IF(Users!A8&lt;&gt;"",Users!E8,"")</f>
        <v>Z0006</v>
      </c>
      <c r="E8" s="28" t="str">
        <f t="shared" si="2"/>
        <v>73282932000074</v>
      </c>
      <c r="F8" s="25" t="str">
        <f>IF(Users!H8="","","X")</f>
        <v>X</v>
      </c>
      <c r="G8" s="25" t="str">
        <f>IF(Users!I8="","","X")</f>
        <v>X</v>
      </c>
      <c r="H8" s="25" t="str">
        <f>IF(Users!J8="","","X")</f>
        <v>X</v>
      </c>
      <c r="I8" s="25" t="str">
        <f>IF(Users!K8="","","X")</f>
        <v/>
      </c>
      <c r="J8" s="25" t="str">
        <f>IF(Users!L8="","","X")</f>
        <v/>
      </c>
      <c r="K8" s="25" t="str">
        <f>IF(Users!M8="","","X")</f>
        <v/>
      </c>
      <c r="L8" s="25" t="str">
        <f>IF(Users!N8="","","X")</f>
        <v>X</v>
      </c>
      <c r="M8" s="25" t="str">
        <f>IF(Users!O8="","","X")</f>
        <v/>
      </c>
      <c r="N8" s="25" t="str">
        <f>IF(Users!P8="","","X")</f>
        <v/>
      </c>
      <c r="O8" s="12" t="str">
        <f t="shared" si="0"/>
        <v>,    ((SELECT ROW_IDT `ufr_asso`.`usr` WHERE USR_ID = 'Z0006'),null                                                                       ,(SELECT ROW_IDT `ufr_asso`.`rol` WHERE NAM = 'APP_ADMIN'),'INIT_SCRIPT', NOW(), 'INIT_SCRIPT', NOW())_x000D_
,    ((SELECT ROW_IDT `ufr_asso`.`usr` WHERE USR_ID = 'Z0006'),(SELECT ROW_IDT `ufr_asso`.`aso` WHERE SIR_NBR = '73282932000074'         ),(SELECT ROW_IDT `ufr_asso`.`rol` WHERE NAM = 'ADMIN'    ),'INIT_SCRIPT', NOW(), 'INIT_SCRIPT', NOW())_x000D_
,    ((SELECT ROW_IDT `ufr_asso`.`usr` WHERE USR_ID = 'Z0006'),(SELECT ROW_IDT `ufr_asso`.`aso` WHERE SIR_NBR = '73282932000074'         ),(SELECT ROW_IDT `ufr_asso`.`rol` WHERE NAM = 'MEMBER'   ),'INIT_SCRIPT', NOW(), 'INIT_SCRIPT', NOW())_x000D_
,    ((SELECT ROW_IDT `ufr_asso`.`usr` WHERE USR_ID = 'Z0006'),(SELECT ROW_IDT `ufr_asso`.`aso` WHERE SIR_NBR = '73282932000074'         ),(SELECT ROW_IDT `ufr_asso`.`rol` WHERE NAM = 'VICE-PRES'),'INIT_SCRIPT', NOW(), 'INIT_SCRIPT', NOW())</v>
      </c>
      <c r="P8" s="26" t="str">
        <f>CONCATENATE(
IF(R8&lt;&gt;"",CONCATENATE(R8,CHAR(13),CHAR(10)),""),IF(S8&lt;&gt;"",CONCATENATE(S8,CHAR(13),CHAR(10)),""),IF(T8&lt;&gt;"",CONCATENATE(T8,CHAR(13),CHAR(10)),""),IF(U8&lt;&gt;"",CONCATENATE(U8,CHAR(13),CHAR(10)),""),IF(V8&lt;&gt;"",CONCATENATE(V8,CHAR(13),CHAR(10)),""),IF(W8&lt;&gt;"",CONCATENATE(W8,CHAR(13),CHAR(10)),""),IF(X8&lt;&gt;"",CONCATENATE(X8,CHAR(13),CHAR(10)),""),IF(Y8&lt;&gt;"",CONCATENATE(Y8,CHAR(13),CHAR(10)),""),IF(Z8&lt;&gt;"",CONCATENATE(Z8,CHAR(13),CHAR(10)),"")
)</f>
        <v xml:space="preserve">,    ((SELECT ROW_IDT `ufr_asso`.`usr` WHERE USR_ID = 'Z0006'),null                                                                       ,(SELECT ROW_IDT `ufr_asso`.`rol` WHERE NAM = 'APP_ADMIN'),'INIT_SCRIPT', NOW(), 'INIT_SCRIPT', NOW())_x000D_
,    ((SELECT ROW_IDT `ufr_asso`.`usr` WHERE USR_ID = 'Z0006'),(SELECT ROW_IDT `ufr_asso`.`aso` WHERE SIR_NBR = '73282932000074'         ),(SELECT ROW_IDT `ufr_asso`.`rol` WHERE NAM = 'ADMIN'    ),'INIT_SCRIPT', NOW(), 'INIT_SCRIPT', NOW())_x000D_
,    ((SELECT ROW_IDT `ufr_asso`.`usr` WHERE USR_ID = 'Z0006'),(SELECT ROW_IDT `ufr_asso`.`aso` WHERE SIR_NBR = '73282932000074'         ),(SELECT ROW_IDT `ufr_asso`.`rol` WHERE NAM = 'MEMBER'   ),'INIT_SCRIPT', NOW(), 'INIT_SCRIPT', NOW())_x000D_
,    ((SELECT ROW_IDT `ufr_asso`.`usr` WHERE USR_ID = 'Z0006'),(SELECT ROW_IDT `ufr_asso`.`aso` WHERE SIR_NBR = '73282932000074'         ),(SELECT ROW_IDT `ufr_asso`.`rol` WHERE NAM = 'VICE-PRES'),'INIT_SCRIPT', NOW(), 'INIT_SCRIPT', NOW())_x000D_
</v>
      </c>
      <c r="Q8" s="26">
        <f t="shared" si="1"/>
        <v>2</v>
      </c>
      <c r="R8" s="26" t="str" cm="1">
        <f t="array" ref="R8">IF(F8&lt;&gt;"",CONCATENATE(",    (",
"(SELECT ROW_IDT `ufr_asso`.`usr` WHERE USR_ID = '",$D8,"')",REPT(" ",MAX(LEN($D$3:$D$100))-LEN($D8)),",",
IF(F$2=$F$2,CONCATENATE("null",REPT(" ",52+MAX(LEN($E$3:$E$100))-4)),CONCATENATE("(SELECT ROW_IDT `ufr_asso`.`aso` WHERE SIR_NBR = '",$E8,"'",REPT(" ",MAX(LEN($E$3:$E$100))-LEN($E8)),")")),",",
"(SELECT ROW_IDT `ufr_asso`.`rol` WHERE NAM = '",F$2,"'",REPT(" ",MAX(LEN($F$2:$N$2))-LEN(F$2)),"),",
"'INIT_SCRIPT', NOW(), 'INIT_SCRIPT', NOW())"),"")</f>
        <v>,    ((SELECT ROW_IDT `ufr_asso`.`usr` WHERE USR_ID = 'Z0006'),null                                                                       ,(SELECT ROW_IDT `ufr_asso`.`rol` WHERE NAM = 'APP_ADMIN'),'INIT_SCRIPT', NOW(), 'INIT_SCRIPT', NOW())</v>
      </c>
      <c r="S8" s="26" t="str" cm="1">
        <f t="array" ref="S8">IF(G8&lt;&gt;"",CONCATENATE(",    (",
"(SELECT ROW_IDT `ufr_asso`.`usr` WHERE USR_ID = '",$D8,"')",REPT(" ",MAX(LEN($D$3:$D$100))-LEN($D8)),",",
IF(G$2=$F$2,CONCATENATE("null",REPT(" ",52+MAX(LEN($E$3:$E$100))-4)),CONCATENATE("(SELECT ROW_IDT `ufr_asso`.`aso` WHERE SIR_NBR = '",$E8,"'",REPT(" ",MAX(LEN($E$3:$E$100))-LEN($E8)),")")),",",
"(SELECT ROW_IDT `ufr_asso`.`rol` WHERE NAM = '",G$2,"'",REPT(" ",MAX(LEN($F$2:$N$2))-LEN(G$2)),"),",
"'INIT_SCRIPT', NOW(), 'INIT_SCRIPT', NOW())"),"")</f>
        <v>,    ((SELECT ROW_IDT `ufr_asso`.`usr` WHERE USR_ID = 'Z0006'),(SELECT ROW_IDT `ufr_asso`.`aso` WHERE SIR_NBR = '73282932000074'         ),(SELECT ROW_IDT `ufr_asso`.`rol` WHERE NAM = 'ADMIN'    ),'INIT_SCRIPT', NOW(), 'INIT_SCRIPT', NOW())</v>
      </c>
      <c r="T8" s="26" t="str" cm="1">
        <f t="array" ref="T8">IF(H8&lt;&gt;"",CONCATENATE(",    (",
"(SELECT ROW_IDT `ufr_asso`.`usr` WHERE USR_ID = '",$D8,"')",REPT(" ",MAX(LEN($D$3:$D$100))-LEN($D8)),",",
IF(H$2=$F$2,CONCATENATE("null",REPT(" ",52+MAX(LEN($E$3:$E$100))-4)),CONCATENATE("(SELECT ROW_IDT `ufr_asso`.`aso` WHERE SIR_NBR = '",$E8,"'",REPT(" ",MAX(LEN($E$3:$E$100))-LEN($E8)),")")),",",
"(SELECT ROW_IDT `ufr_asso`.`rol` WHERE NAM = '",H$2,"'",REPT(" ",MAX(LEN($F$2:$N$2))-LEN(H$2)),"),",
"'INIT_SCRIPT', NOW(), 'INIT_SCRIPT', NOW())"),"")</f>
        <v>,    ((SELECT ROW_IDT `ufr_asso`.`usr` WHERE USR_ID = 'Z0006'),(SELECT ROW_IDT `ufr_asso`.`aso` WHERE SIR_NBR = '73282932000074'         ),(SELECT ROW_IDT `ufr_asso`.`rol` WHERE NAM = 'MEMBER'   ),'INIT_SCRIPT', NOW(), 'INIT_SCRIPT', NOW())</v>
      </c>
      <c r="U8" s="26" t="str" cm="1">
        <f t="array" ref="U8">IF(I8&lt;&gt;"",CONCATENATE(",    (",
"(SELECT ROW_IDT `ufr_asso`.`usr` WHERE USR_ID = '",$D8,"')",REPT(" ",MAX(LEN($D$3:$D$100))-LEN($D8)),",",
IF(I$2=$F$2,CONCATENATE("null",REPT(" ",52+MAX(LEN($E$3:$E$100))-4)),CONCATENATE("(SELECT ROW_IDT `ufr_asso`.`aso` WHERE SIR_NBR = '",$E8,"'",REPT(" ",MAX(LEN($E$3:$E$100))-LEN($E8)),")")),",",
"(SELECT ROW_IDT `ufr_asso`.`rol` WHERE NAM = '",I$2,"'",REPT(" ",MAX(LEN($F$2:$N$2))-LEN(I$2)),"),",
"'INIT_SCRIPT', NOW(), 'INIT_SCRIPT', NOW())"),"")</f>
        <v/>
      </c>
      <c r="V8" s="26" t="str" cm="1">
        <f t="array" ref="V8">IF(J8&lt;&gt;"",CONCATENATE(",    (",
"(SELECT ROW_IDT `ufr_asso`.`usr` WHERE USR_ID = '",$D8,"')",REPT(" ",MAX(LEN($D$3:$D$100))-LEN($D8)),",",
IF(J$2=$F$2,CONCATENATE("null",REPT(" ",52+MAX(LEN($E$3:$E$100))-4)),CONCATENATE("(SELECT ROW_IDT `ufr_asso`.`aso` WHERE SIR_NBR = '",$E8,"'",REPT(" ",MAX(LEN($E$3:$E$100))-LEN($E8)),")")),",",
"(SELECT ROW_IDT `ufr_asso`.`rol` WHERE NAM = '",J$2,"'",REPT(" ",MAX(LEN($F$2:$N$2))-LEN(J$2)),"),",
"'INIT_SCRIPT', NOW(), 'INIT_SCRIPT', NOW())"),"")</f>
        <v/>
      </c>
      <c r="W8" s="26" t="str" cm="1">
        <f t="array" ref="W8">IF(K8&lt;&gt;"",CONCATENATE(",    (",
"(SELECT ROW_IDT `ufr_asso`.`usr` WHERE USR_ID = '",$D8,"')",REPT(" ",MAX(LEN($D$3:$D$100))-LEN($D8)),",",
IF(K$2=$F$2,CONCATENATE("null",REPT(" ",52+MAX(LEN($E$3:$E$100))-4)),CONCATENATE("(SELECT ROW_IDT `ufr_asso`.`aso` WHERE SIR_NBR = '",$E8,"'",REPT(" ",MAX(LEN($E$3:$E$100))-LEN($E8)),")")),",",
"(SELECT ROW_IDT `ufr_asso`.`rol` WHERE NAM = '",K$2,"'",REPT(" ",MAX(LEN($F$2:$N$2))-LEN(K$2)),"),",
"'INIT_SCRIPT', NOW(), 'INIT_SCRIPT', NOW())"),"")</f>
        <v/>
      </c>
      <c r="X8" s="26" t="str" cm="1">
        <f t="array" ref="X8">IF(L8&lt;&gt;"",CONCATENATE(",    (",
"(SELECT ROW_IDT `ufr_asso`.`usr` WHERE USR_ID = '",$D8,"')",REPT(" ",MAX(LEN($D$3:$D$100))-LEN($D8)),",",
IF(L$2=$F$2,CONCATENATE("null",REPT(" ",52+MAX(LEN($E$3:$E$100))-4)),CONCATENATE("(SELECT ROW_IDT `ufr_asso`.`aso` WHERE SIR_NBR = '",$E8,"'",REPT(" ",MAX(LEN($E$3:$E$100))-LEN($E8)),")")),",",
"(SELECT ROW_IDT `ufr_asso`.`rol` WHERE NAM = '",L$2,"'",REPT(" ",MAX(LEN($F$2:$N$2))-LEN(L$2)),"),",
"'INIT_SCRIPT', NOW(), 'INIT_SCRIPT', NOW())"),"")</f>
        <v>,    ((SELECT ROW_IDT `ufr_asso`.`usr` WHERE USR_ID = 'Z0006'),(SELECT ROW_IDT `ufr_asso`.`aso` WHERE SIR_NBR = '73282932000074'         ),(SELECT ROW_IDT `ufr_asso`.`rol` WHERE NAM = 'VICE-PRES'),'INIT_SCRIPT', NOW(), 'INIT_SCRIPT', NOW())</v>
      </c>
      <c r="Y8" s="26" t="str" cm="1">
        <f t="array" ref="Y8">IF(M8&lt;&gt;"",CONCATENATE(",    (",
"(SELECT ROW_IDT `ufr_asso`.`usr` WHERE USR_ID = '",$D8,"')",REPT(" ",MAX(LEN($D$3:$D$100))-LEN($D8)),",",
IF(M$2=$F$2,CONCATENATE("null",REPT(" ",52+MAX(LEN($E$3:$E$100))-4)),CONCATENATE("(SELECT ROW_IDT `ufr_asso`.`aso` WHERE SIR_NBR = '",$E8,"'",REPT(" ",MAX(LEN($E$3:$E$100))-LEN($E8)),")")),",",
"(SELECT ROW_IDT `ufr_asso`.`rol` WHERE NAM = '",M$2,"'",REPT(" ",MAX(LEN($F$2:$N$2))-LEN(M$2)),"),",
"'INIT_SCRIPT', NOW(), 'INIT_SCRIPT', NOW())"),"")</f>
        <v/>
      </c>
      <c r="Z8" s="26" t="str" cm="1">
        <f t="array" ref="Z8">IF(N8&lt;&gt;"",CONCATENATE(",    (",
"(SELECT ROW_IDT `ufr_asso`.`usr` WHERE USR_ID = '",$D8,"')",REPT(" ",MAX(LEN($D$3:$D$100))-LEN($D8)),",",
IF(N$2=$F$2,CONCATENATE("null",REPT(" ",52+MAX(LEN($E$3:$E$100))-4)),CONCATENATE("(SELECT ROW_IDT `ufr_asso`.`aso` WHERE SIR_NBR = '",$E8,"'",REPT(" ",MAX(LEN($E$3:$E$100))-LEN($E8)),")")),",",
"(SELECT ROW_IDT `ufr_asso`.`rol` WHERE NAM = '",N$2,"'",REPT(" ",MAX(LEN($F$2:$N$2))-LEN(N$2)),"),",
"'INIT_SCRIPT', NOW(), 'INIT_SCRIPT', NOW())"),"")</f>
        <v/>
      </c>
    </row>
    <row r="9" spans="1:26" x14ac:dyDescent="0.3">
      <c r="A9" t="str">
        <f>IF(Users!A9&lt;&gt;"",Users!A9,"")</f>
        <v>TST07-NS</v>
      </c>
      <c r="B9" t="str">
        <f>IF(Users!A9&lt;&gt;"",Users!B9,"")</f>
        <v>Siphano</v>
      </c>
      <c r="C9" t="str">
        <f>IF(Users!A9&lt;&gt;"",Users!C9,"")</f>
        <v>siphano.user@gmail.com</v>
      </c>
      <c r="D9" t="str">
        <f>IF(Users!A9&lt;&gt;"",Users!E9,"")</f>
        <v>Z0007</v>
      </c>
      <c r="E9" s="28" t="str">
        <f t="shared" si="2"/>
        <v>73282932000074</v>
      </c>
      <c r="F9" s="25" t="str">
        <f>IF(Users!H9="","","X")</f>
        <v>X</v>
      </c>
      <c r="G9" s="25" t="str">
        <f>IF(Users!I9="","","X")</f>
        <v>X</v>
      </c>
      <c r="H9" s="25" t="str">
        <f>IF(Users!J9="","","X")</f>
        <v>X</v>
      </c>
      <c r="I9" s="25" t="str">
        <f>IF(Users!K9="","","X")</f>
        <v/>
      </c>
      <c r="J9" s="25" t="str">
        <f>IF(Users!L9="","","X")</f>
        <v/>
      </c>
      <c r="K9" s="25" t="str">
        <f>IF(Users!M9="","","X")</f>
        <v/>
      </c>
      <c r="L9" s="25" t="str">
        <f>IF(Users!N9="","","X")</f>
        <v/>
      </c>
      <c r="M9" s="25" t="str">
        <f>IF(Users!O9="","","X")</f>
        <v>X</v>
      </c>
      <c r="N9" s="25" t="str">
        <f>IF(Users!P9="","","X")</f>
        <v/>
      </c>
      <c r="O9" s="12" t="str">
        <f t="shared" si="0"/>
        <v>,    ((SELECT ROW_IDT `ufr_asso`.`usr` WHERE USR_ID = 'Z0007'),null                                                                       ,(SELECT ROW_IDT `ufr_asso`.`rol` WHERE NAM = 'APP_ADMIN'),'INIT_SCRIPT', NOW(), 'INIT_SCRIPT', NOW())_x000D_
,    ((SELECT ROW_IDT `ufr_asso`.`usr` WHERE USR_ID = 'Z0007'),(SELECT ROW_IDT `ufr_asso`.`aso` WHERE SIR_NBR = '73282932000074'         ),(SELECT ROW_IDT `ufr_asso`.`rol` WHERE NAM = 'ADMIN'    ),'INIT_SCRIPT', NOW(), 'INIT_SCRIPT', NOW())_x000D_
,    ((SELECT ROW_IDT `ufr_asso`.`usr` WHERE USR_ID = 'Z0007'),(SELECT ROW_IDT `ufr_asso`.`aso` WHERE SIR_NBR = '73282932000074'         ),(SELECT ROW_IDT `ufr_asso`.`rol` WHERE NAM = 'MEMBER'   ),'INIT_SCRIPT', NOW(), 'INIT_SCRIPT', NOW())_x000D_
,    ((SELECT ROW_IDT `ufr_asso`.`usr` WHERE USR_ID = 'Z0007'),(SELECT ROW_IDT `ufr_asso`.`aso` WHERE SIR_NBR = '73282932000074'         ),(SELECT ROW_IDT `ufr_asso`.`rol` WHERE NAM = 'SECRETARY'),'INIT_SCRIPT', NOW(), 'INIT_SCRIPT', NOW())</v>
      </c>
      <c r="P9" s="26" t="str">
        <f>CONCATENATE(
IF(R9&lt;&gt;"",CONCATENATE(R9,CHAR(13),CHAR(10)),""),IF(S9&lt;&gt;"",CONCATENATE(S9,CHAR(13),CHAR(10)),""),IF(T9&lt;&gt;"",CONCATENATE(T9,CHAR(13),CHAR(10)),""),IF(U9&lt;&gt;"",CONCATENATE(U9,CHAR(13),CHAR(10)),""),IF(V9&lt;&gt;"",CONCATENATE(V9,CHAR(13),CHAR(10)),""),IF(W9&lt;&gt;"",CONCATENATE(W9,CHAR(13),CHAR(10)),""),IF(X9&lt;&gt;"",CONCATENATE(X9,CHAR(13),CHAR(10)),""),IF(Y9&lt;&gt;"",CONCATENATE(Y9,CHAR(13),CHAR(10)),""),IF(Z9&lt;&gt;"",CONCATENATE(Z9,CHAR(13),CHAR(10)),"")
)</f>
        <v xml:space="preserve">,    ((SELECT ROW_IDT `ufr_asso`.`usr` WHERE USR_ID = 'Z0007'),null                                                                       ,(SELECT ROW_IDT `ufr_asso`.`rol` WHERE NAM = 'APP_ADMIN'),'INIT_SCRIPT', NOW(), 'INIT_SCRIPT', NOW())_x000D_
,    ((SELECT ROW_IDT `ufr_asso`.`usr` WHERE USR_ID = 'Z0007'),(SELECT ROW_IDT `ufr_asso`.`aso` WHERE SIR_NBR = '73282932000074'         ),(SELECT ROW_IDT `ufr_asso`.`rol` WHERE NAM = 'ADMIN'    ),'INIT_SCRIPT', NOW(), 'INIT_SCRIPT', NOW())_x000D_
,    ((SELECT ROW_IDT `ufr_asso`.`usr` WHERE USR_ID = 'Z0007'),(SELECT ROW_IDT `ufr_asso`.`aso` WHERE SIR_NBR = '73282932000074'         ),(SELECT ROW_IDT `ufr_asso`.`rol` WHERE NAM = 'MEMBER'   ),'INIT_SCRIPT', NOW(), 'INIT_SCRIPT', NOW())_x000D_
,    ((SELECT ROW_IDT `ufr_asso`.`usr` WHERE USR_ID = 'Z0007'),(SELECT ROW_IDT `ufr_asso`.`aso` WHERE SIR_NBR = '73282932000074'         ),(SELECT ROW_IDT `ufr_asso`.`rol` WHERE NAM = 'SECRETARY'),'INIT_SCRIPT', NOW(), 'INIT_SCRIPT', NOW())_x000D_
</v>
      </c>
      <c r="Q9" s="26">
        <f t="shared" si="1"/>
        <v>2</v>
      </c>
      <c r="R9" s="26" t="str" cm="1">
        <f t="array" ref="R9">IF(F9&lt;&gt;"",CONCATENATE(",    (",
"(SELECT ROW_IDT `ufr_asso`.`usr` WHERE USR_ID = '",$D9,"')",REPT(" ",MAX(LEN($D$3:$D$100))-LEN($D9)),",",
IF(F$2=$F$2,CONCATENATE("null",REPT(" ",52+MAX(LEN($E$3:$E$100))-4)),CONCATENATE("(SELECT ROW_IDT `ufr_asso`.`aso` WHERE SIR_NBR = '",$E9,"'",REPT(" ",MAX(LEN($E$3:$E$100))-LEN($E9)),")")),",",
"(SELECT ROW_IDT `ufr_asso`.`rol` WHERE NAM = '",F$2,"'",REPT(" ",MAX(LEN($F$2:$N$2))-LEN(F$2)),"),",
"'INIT_SCRIPT', NOW(), 'INIT_SCRIPT', NOW())"),"")</f>
        <v>,    ((SELECT ROW_IDT `ufr_asso`.`usr` WHERE USR_ID = 'Z0007'),null                                                                       ,(SELECT ROW_IDT `ufr_asso`.`rol` WHERE NAM = 'APP_ADMIN'),'INIT_SCRIPT', NOW(), 'INIT_SCRIPT', NOW())</v>
      </c>
      <c r="S9" s="26" t="str" cm="1">
        <f t="array" ref="S9">IF(G9&lt;&gt;"",CONCATENATE(",    (",
"(SELECT ROW_IDT `ufr_asso`.`usr` WHERE USR_ID = '",$D9,"')",REPT(" ",MAX(LEN($D$3:$D$100))-LEN($D9)),",",
IF(G$2=$F$2,CONCATENATE("null",REPT(" ",52+MAX(LEN($E$3:$E$100))-4)),CONCATENATE("(SELECT ROW_IDT `ufr_asso`.`aso` WHERE SIR_NBR = '",$E9,"'",REPT(" ",MAX(LEN($E$3:$E$100))-LEN($E9)),")")),",",
"(SELECT ROW_IDT `ufr_asso`.`rol` WHERE NAM = '",G$2,"'",REPT(" ",MAX(LEN($F$2:$N$2))-LEN(G$2)),"),",
"'INIT_SCRIPT', NOW(), 'INIT_SCRIPT', NOW())"),"")</f>
        <v>,    ((SELECT ROW_IDT `ufr_asso`.`usr` WHERE USR_ID = 'Z0007'),(SELECT ROW_IDT `ufr_asso`.`aso` WHERE SIR_NBR = '73282932000074'         ),(SELECT ROW_IDT `ufr_asso`.`rol` WHERE NAM = 'ADMIN'    ),'INIT_SCRIPT', NOW(), 'INIT_SCRIPT', NOW())</v>
      </c>
      <c r="T9" s="26" t="str" cm="1">
        <f t="array" ref="T9">IF(H9&lt;&gt;"",CONCATENATE(",    (",
"(SELECT ROW_IDT `ufr_asso`.`usr` WHERE USR_ID = '",$D9,"')",REPT(" ",MAX(LEN($D$3:$D$100))-LEN($D9)),",",
IF(H$2=$F$2,CONCATENATE("null",REPT(" ",52+MAX(LEN($E$3:$E$100))-4)),CONCATENATE("(SELECT ROW_IDT `ufr_asso`.`aso` WHERE SIR_NBR = '",$E9,"'",REPT(" ",MAX(LEN($E$3:$E$100))-LEN($E9)),")")),",",
"(SELECT ROW_IDT `ufr_asso`.`rol` WHERE NAM = '",H$2,"'",REPT(" ",MAX(LEN($F$2:$N$2))-LEN(H$2)),"),",
"'INIT_SCRIPT', NOW(), 'INIT_SCRIPT', NOW())"),"")</f>
        <v>,    ((SELECT ROW_IDT `ufr_asso`.`usr` WHERE USR_ID = 'Z0007'),(SELECT ROW_IDT `ufr_asso`.`aso` WHERE SIR_NBR = '73282932000074'         ),(SELECT ROW_IDT `ufr_asso`.`rol` WHERE NAM = 'MEMBER'   ),'INIT_SCRIPT', NOW(), 'INIT_SCRIPT', NOW())</v>
      </c>
      <c r="U9" s="26" t="str" cm="1">
        <f t="array" ref="U9">IF(I9&lt;&gt;"",CONCATENATE(",    (",
"(SELECT ROW_IDT `ufr_asso`.`usr` WHERE USR_ID = '",$D9,"')",REPT(" ",MAX(LEN($D$3:$D$100))-LEN($D9)),",",
IF(I$2=$F$2,CONCATENATE("null",REPT(" ",52+MAX(LEN($E$3:$E$100))-4)),CONCATENATE("(SELECT ROW_IDT `ufr_asso`.`aso` WHERE SIR_NBR = '",$E9,"'",REPT(" ",MAX(LEN($E$3:$E$100))-LEN($E9)),")")),",",
"(SELECT ROW_IDT `ufr_asso`.`rol` WHERE NAM = '",I$2,"'",REPT(" ",MAX(LEN($F$2:$N$2))-LEN(I$2)),"),",
"'INIT_SCRIPT', NOW(), 'INIT_SCRIPT', NOW())"),"")</f>
        <v/>
      </c>
      <c r="V9" s="26" t="str" cm="1">
        <f t="array" ref="V9">IF(J9&lt;&gt;"",CONCATENATE(",    (",
"(SELECT ROW_IDT `ufr_asso`.`usr` WHERE USR_ID = '",$D9,"')",REPT(" ",MAX(LEN($D$3:$D$100))-LEN($D9)),",",
IF(J$2=$F$2,CONCATENATE("null",REPT(" ",52+MAX(LEN($E$3:$E$100))-4)),CONCATENATE("(SELECT ROW_IDT `ufr_asso`.`aso` WHERE SIR_NBR = '",$E9,"'",REPT(" ",MAX(LEN($E$3:$E$100))-LEN($E9)),")")),",",
"(SELECT ROW_IDT `ufr_asso`.`rol` WHERE NAM = '",J$2,"'",REPT(" ",MAX(LEN($F$2:$N$2))-LEN(J$2)),"),",
"'INIT_SCRIPT', NOW(), 'INIT_SCRIPT', NOW())"),"")</f>
        <v/>
      </c>
      <c r="W9" s="26" t="str" cm="1">
        <f t="array" ref="W9">IF(K9&lt;&gt;"",CONCATENATE(",    (",
"(SELECT ROW_IDT `ufr_asso`.`usr` WHERE USR_ID = '",$D9,"')",REPT(" ",MAX(LEN($D$3:$D$100))-LEN($D9)),",",
IF(K$2=$F$2,CONCATENATE("null",REPT(" ",52+MAX(LEN($E$3:$E$100))-4)),CONCATENATE("(SELECT ROW_IDT `ufr_asso`.`aso` WHERE SIR_NBR = '",$E9,"'",REPT(" ",MAX(LEN($E$3:$E$100))-LEN($E9)),")")),",",
"(SELECT ROW_IDT `ufr_asso`.`rol` WHERE NAM = '",K$2,"'",REPT(" ",MAX(LEN($F$2:$N$2))-LEN(K$2)),"),",
"'INIT_SCRIPT', NOW(), 'INIT_SCRIPT', NOW())"),"")</f>
        <v/>
      </c>
      <c r="X9" s="26" t="str" cm="1">
        <f t="array" ref="X9">IF(L9&lt;&gt;"",CONCATENATE(",    (",
"(SELECT ROW_IDT `ufr_asso`.`usr` WHERE USR_ID = '",$D9,"')",REPT(" ",MAX(LEN($D$3:$D$100))-LEN($D9)),",",
IF(L$2=$F$2,CONCATENATE("null",REPT(" ",52+MAX(LEN($E$3:$E$100))-4)),CONCATENATE("(SELECT ROW_IDT `ufr_asso`.`aso` WHERE SIR_NBR = '",$E9,"'",REPT(" ",MAX(LEN($E$3:$E$100))-LEN($E9)),")")),",",
"(SELECT ROW_IDT `ufr_asso`.`rol` WHERE NAM = '",L$2,"'",REPT(" ",MAX(LEN($F$2:$N$2))-LEN(L$2)),"),",
"'INIT_SCRIPT', NOW(), 'INIT_SCRIPT', NOW())"),"")</f>
        <v/>
      </c>
      <c r="Y9" s="26" t="str" cm="1">
        <f t="array" ref="Y9">IF(M9&lt;&gt;"",CONCATENATE(",    (",
"(SELECT ROW_IDT `ufr_asso`.`usr` WHERE USR_ID = '",$D9,"')",REPT(" ",MAX(LEN($D$3:$D$100))-LEN($D9)),",",
IF(M$2=$F$2,CONCATENATE("null",REPT(" ",52+MAX(LEN($E$3:$E$100))-4)),CONCATENATE("(SELECT ROW_IDT `ufr_asso`.`aso` WHERE SIR_NBR = '",$E9,"'",REPT(" ",MAX(LEN($E$3:$E$100))-LEN($E9)),")")),",",
"(SELECT ROW_IDT `ufr_asso`.`rol` WHERE NAM = '",M$2,"'",REPT(" ",MAX(LEN($F$2:$N$2))-LEN(M$2)),"),",
"'INIT_SCRIPT', NOW(), 'INIT_SCRIPT', NOW())"),"")</f>
        <v>,    ((SELECT ROW_IDT `ufr_asso`.`usr` WHERE USR_ID = 'Z0007'),(SELECT ROW_IDT `ufr_asso`.`aso` WHERE SIR_NBR = '73282932000074'         ),(SELECT ROW_IDT `ufr_asso`.`rol` WHERE NAM = 'SECRETARY'),'INIT_SCRIPT', NOW(), 'INIT_SCRIPT', NOW())</v>
      </c>
      <c r="Z9" s="26" t="str" cm="1">
        <f t="array" ref="Z9">IF(N9&lt;&gt;"",CONCATENATE(",    (",
"(SELECT ROW_IDT `ufr_asso`.`usr` WHERE USR_ID = '",$D9,"')",REPT(" ",MAX(LEN($D$3:$D$100))-LEN($D9)),",",
IF(N$2=$F$2,CONCATENATE("null",REPT(" ",52+MAX(LEN($E$3:$E$100))-4)),CONCATENATE("(SELECT ROW_IDT `ufr_asso`.`aso` WHERE SIR_NBR = '",$E9,"'",REPT(" ",MAX(LEN($E$3:$E$100))-LEN($E9)),")")),",",
"(SELECT ROW_IDT `ufr_asso`.`rol` WHERE NAM = '",N$2,"'",REPT(" ",MAX(LEN($F$2:$N$2))-LEN(N$2)),"),",
"'INIT_SCRIPT', NOW(), 'INIT_SCRIPT', NOW())"),"")</f>
        <v/>
      </c>
    </row>
    <row r="10" spans="1:26" x14ac:dyDescent="0.3">
      <c r="A10" t="str">
        <f>IF(Users!A10&lt;&gt;"",Users!A10,"")</f>
        <v>TST08-NS</v>
      </c>
      <c r="B10" t="str">
        <f>IF(Users!A10&lt;&gt;"",Users!B10,"")</f>
        <v>Fuze</v>
      </c>
      <c r="C10" t="str">
        <f>IF(Users!A10&lt;&gt;"",Users!C10,"")</f>
        <v>fuze.user@gmail.com</v>
      </c>
      <c r="D10" t="str">
        <f>IF(Users!A10&lt;&gt;"",Users!E10,"")</f>
        <v>Z0008</v>
      </c>
      <c r="E10" s="28" t="str">
        <f t="shared" si="2"/>
        <v>73282932000074</v>
      </c>
      <c r="F10" s="25" t="str">
        <f>IF(Users!H10="","","X")</f>
        <v>X</v>
      </c>
      <c r="G10" s="25" t="str">
        <f>IF(Users!I10="","","X")</f>
        <v>X</v>
      </c>
      <c r="H10" s="25" t="str">
        <f>IF(Users!J10="","","X")</f>
        <v>X</v>
      </c>
      <c r="I10" s="25" t="str">
        <f>IF(Users!K10="","","X")</f>
        <v/>
      </c>
      <c r="J10" s="25" t="str">
        <f>IF(Users!L10="","","X")</f>
        <v/>
      </c>
      <c r="K10" s="25" t="str">
        <f>IF(Users!M10="","","X")</f>
        <v/>
      </c>
      <c r="L10" s="25" t="str">
        <f>IF(Users!N10="","","X")</f>
        <v/>
      </c>
      <c r="M10" s="25" t="str">
        <f>IF(Users!O10="","","X")</f>
        <v/>
      </c>
      <c r="N10" s="25" t="str">
        <f>IF(Users!P10="","","X")</f>
        <v>X</v>
      </c>
      <c r="O10" s="12" t="str">
        <f t="shared" si="0"/>
        <v>,    ((SELECT ROW_IDT `ufr_asso`.`usr` WHERE USR_ID = 'Z0008'),null                                                                       ,(SELECT ROW_IDT `ufr_asso`.`rol` WHERE NAM = 'APP_ADMIN'),'INIT_SCRIPT', NOW(), 'INIT_SCRIPT', NOW())_x000D_
,    ((SELECT ROW_IDT `ufr_asso`.`usr` WHERE USR_ID = 'Z0008'),(SELECT ROW_IDT `ufr_asso`.`aso` WHERE SIR_NBR = '73282932000074'         ),(SELECT ROW_IDT `ufr_asso`.`rol` WHERE NAM = 'ADMIN'    ),'INIT_SCRIPT', NOW(), 'INIT_SCRIPT', NOW())_x000D_
,    ((SELECT ROW_IDT `ufr_asso`.`usr` WHERE USR_ID = 'Z0008'),(SELECT ROW_IDT `ufr_asso`.`aso` WHERE SIR_NBR = '73282932000074'         ),(SELECT ROW_IDT `ufr_asso`.`rol` WHERE NAM = 'MEMBER'   ),'INIT_SCRIPT', NOW(), 'INIT_SCRIPT', NOW())_x000D_
,    ((SELECT ROW_IDT `ufr_asso`.`usr` WHERE USR_ID = 'Z0008'),(SELECT ROW_IDT `ufr_asso`.`aso` WHERE SIR_NBR = '73282932000074'         ),(SELECT ROW_IDT `ufr_asso`.`rol` WHERE NAM = 'TREASURER'),'INIT_SCRIPT', NOW(), 'INIT_SCRIPT', NOW())</v>
      </c>
      <c r="P10" s="26" t="str">
        <f>CONCATENATE(
IF(R10&lt;&gt;"",CONCATENATE(R10,CHAR(13),CHAR(10)),""),IF(S10&lt;&gt;"",CONCATENATE(S10,CHAR(13),CHAR(10)),""),IF(T10&lt;&gt;"",CONCATENATE(T10,CHAR(13),CHAR(10)),""),IF(U10&lt;&gt;"",CONCATENATE(U10,CHAR(13),CHAR(10)),""),IF(V10&lt;&gt;"",CONCATENATE(V10,CHAR(13),CHAR(10)),""),IF(W10&lt;&gt;"",CONCATENATE(W10,CHAR(13),CHAR(10)),""),IF(X10&lt;&gt;"",CONCATENATE(X10,CHAR(13),CHAR(10)),""),IF(Y10&lt;&gt;"",CONCATENATE(Y10,CHAR(13),CHAR(10)),""),IF(Z10&lt;&gt;"",CONCATENATE(Z10,CHAR(13),CHAR(10)),"")
)</f>
        <v xml:space="preserve">,    ((SELECT ROW_IDT `ufr_asso`.`usr` WHERE USR_ID = 'Z0008'),null                                                                       ,(SELECT ROW_IDT `ufr_asso`.`rol` WHERE NAM = 'APP_ADMIN'),'INIT_SCRIPT', NOW(), 'INIT_SCRIPT', NOW())_x000D_
,    ((SELECT ROW_IDT `ufr_asso`.`usr` WHERE USR_ID = 'Z0008'),(SELECT ROW_IDT `ufr_asso`.`aso` WHERE SIR_NBR = '73282932000074'         ),(SELECT ROW_IDT `ufr_asso`.`rol` WHERE NAM = 'ADMIN'    ),'INIT_SCRIPT', NOW(), 'INIT_SCRIPT', NOW())_x000D_
,    ((SELECT ROW_IDT `ufr_asso`.`usr` WHERE USR_ID = 'Z0008'),(SELECT ROW_IDT `ufr_asso`.`aso` WHERE SIR_NBR = '73282932000074'         ),(SELECT ROW_IDT `ufr_asso`.`rol` WHERE NAM = 'MEMBER'   ),'INIT_SCRIPT', NOW(), 'INIT_SCRIPT', NOW())_x000D_
,    ((SELECT ROW_IDT `ufr_asso`.`usr` WHERE USR_ID = 'Z0008'),(SELECT ROW_IDT `ufr_asso`.`aso` WHERE SIR_NBR = '73282932000074'         ),(SELECT ROW_IDT `ufr_asso`.`rol` WHERE NAM = 'TREASURER'),'INIT_SCRIPT', NOW(), 'INIT_SCRIPT', NOW())_x000D_
</v>
      </c>
      <c r="Q10" s="26">
        <f t="shared" si="1"/>
        <v>2</v>
      </c>
      <c r="R10" s="26" t="str" cm="1">
        <f t="array" ref="R10">IF(F10&lt;&gt;"",CONCATENATE(",    (",
"(SELECT ROW_IDT `ufr_asso`.`usr` WHERE USR_ID = '",$D10,"')",REPT(" ",MAX(LEN($D$3:$D$100))-LEN($D10)),",",
IF(F$2=$F$2,CONCATENATE("null",REPT(" ",52+MAX(LEN($E$3:$E$100))-4)),CONCATENATE("(SELECT ROW_IDT `ufr_asso`.`aso` WHERE SIR_NBR = '",$E10,"'",REPT(" ",MAX(LEN($E$3:$E$100))-LEN($E10)),")")),",",
"(SELECT ROW_IDT `ufr_asso`.`rol` WHERE NAM = '",F$2,"'",REPT(" ",MAX(LEN($F$2:$N$2))-LEN(F$2)),"),",
"'INIT_SCRIPT', NOW(), 'INIT_SCRIPT', NOW())"),"")</f>
        <v>,    ((SELECT ROW_IDT `ufr_asso`.`usr` WHERE USR_ID = 'Z0008'),null                                                                       ,(SELECT ROW_IDT `ufr_asso`.`rol` WHERE NAM = 'APP_ADMIN'),'INIT_SCRIPT', NOW(), 'INIT_SCRIPT', NOW())</v>
      </c>
      <c r="S10" s="26" t="str" cm="1">
        <f t="array" ref="S10">IF(G10&lt;&gt;"",CONCATENATE(",    (",
"(SELECT ROW_IDT `ufr_asso`.`usr` WHERE USR_ID = '",$D10,"')",REPT(" ",MAX(LEN($D$3:$D$100))-LEN($D10)),",",
IF(G$2=$F$2,CONCATENATE("null",REPT(" ",52+MAX(LEN($E$3:$E$100))-4)),CONCATENATE("(SELECT ROW_IDT `ufr_asso`.`aso` WHERE SIR_NBR = '",$E10,"'",REPT(" ",MAX(LEN($E$3:$E$100))-LEN($E10)),")")),",",
"(SELECT ROW_IDT `ufr_asso`.`rol` WHERE NAM = '",G$2,"'",REPT(" ",MAX(LEN($F$2:$N$2))-LEN(G$2)),"),",
"'INIT_SCRIPT', NOW(), 'INIT_SCRIPT', NOW())"),"")</f>
        <v>,    ((SELECT ROW_IDT `ufr_asso`.`usr` WHERE USR_ID = 'Z0008'),(SELECT ROW_IDT `ufr_asso`.`aso` WHERE SIR_NBR = '73282932000074'         ),(SELECT ROW_IDT `ufr_asso`.`rol` WHERE NAM = 'ADMIN'    ),'INIT_SCRIPT', NOW(), 'INIT_SCRIPT', NOW())</v>
      </c>
      <c r="T10" s="26" t="str" cm="1">
        <f t="array" ref="T10">IF(H10&lt;&gt;"",CONCATENATE(",    (",
"(SELECT ROW_IDT `ufr_asso`.`usr` WHERE USR_ID = '",$D10,"')",REPT(" ",MAX(LEN($D$3:$D$100))-LEN($D10)),",",
IF(H$2=$F$2,CONCATENATE("null",REPT(" ",52+MAX(LEN($E$3:$E$100))-4)),CONCATENATE("(SELECT ROW_IDT `ufr_asso`.`aso` WHERE SIR_NBR = '",$E10,"'",REPT(" ",MAX(LEN($E$3:$E$100))-LEN($E10)),")")),",",
"(SELECT ROW_IDT `ufr_asso`.`rol` WHERE NAM = '",H$2,"'",REPT(" ",MAX(LEN($F$2:$N$2))-LEN(H$2)),"),",
"'INIT_SCRIPT', NOW(), 'INIT_SCRIPT', NOW())"),"")</f>
        <v>,    ((SELECT ROW_IDT `ufr_asso`.`usr` WHERE USR_ID = 'Z0008'),(SELECT ROW_IDT `ufr_asso`.`aso` WHERE SIR_NBR = '73282932000074'         ),(SELECT ROW_IDT `ufr_asso`.`rol` WHERE NAM = 'MEMBER'   ),'INIT_SCRIPT', NOW(), 'INIT_SCRIPT', NOW())</v>
      </c>
      <c r="U10" s="26" t="str" cm="1">
        <f t="array" ref="U10">IF(I10&lt;&gt;"",CONCATENATE(",    (",
"(SELECT ROW_IDT `ufr_asso`.`usr` WHERE USR_ID = '",$D10,"')",REPT(" ",MAX(LEN($D$3:$D$100))-LEN($D10)),",",
IF(I$2=$F$2,CONCATENATE("null",REPT(" ",52+MAX(LEN($E$3:$E$100))-4)),CONCATENATE("(SELECT ROW_IDT `ufr_asso`.`aso` WHERE SIR_NBR = '",$E10,"'",REPT(" ",MAX(LEN($E$3:$E$100))-LEN($E10)),")")),",",
"(SELECT ROW_IDT `ufr_asso`.`rol` WHERE NAM = '",I$2,"'",REPT(" ",MAX(LEN($F$2:$N$2))-LEN(I$2)),"),",
"'INIT_SCRIPT', NOW(), 'INIT_SCRIPT', NOW())"),"")</f>
        <v/>
      </c>
      <c r="V10" s="26" t="str" cm="1">
        <f t="array" ref="V10">IF(J10&lt;&gt;"",CONCATENATE(",    (",
"(SELECT ROW_IDT `ufr_asso`.`usr` WHERE USR_ID = '",$D10,"')",REPT(" ",MAX(LEN($D$3:$D$100))-LEN($D10)),",",
IF(J$2=$F$2,CONCATENATE("null",REPT(" ",52+MAX(LEN($E$3:$E$100))-4)),CONCATENATE("(SELECT ROW_IDT `ufr_asso`.`aso` WHERE SIR_NBR = '",$E10,"'",REPT(" ",MAX(LEN($E$3:$E$100))-LEN($E10)),")")),",",
"(SELECT ROW_IDT `ufr_asso`.`rol` WHERE NAM = '",J$2,"'",REPT(" ",MAX(LEN($F$2:$N$2))-LEN(J$2)),"),",
"'INIT_SCRIPT', NOW(), 'INIT_SCRIPT', NOW())"),"")</f>
        <v/>
      </c>
      <c r="W10" s="26" t="str" cm="1">
        <f t="array" ref="W10">IF(K10&lt;&gt;"",CONCATENATE(",    (",
"(SELECT ROW_IDT `ufr_asso`.`usr` WHERE USR_ID = '",$D10,"')",REPT(" ",MAX(LEN($D$3:$D$100))-LEN($D10)),",",
IF(K$2=$F$2,CONCATENATE("null",REPT(" ",52+MAX(LEN($E$3:$E$100))-4)),CONCATENATE("(SELECT ROW_IDT `ufr_asso`.`aso` WHERE SIR_NBR = '",$E10,"'",REPT(" ",MAX(LEN($E$3:$E$100))-LEN($E10)),")")),",",
"(SELECT ROW_IDT `ufr_asso`.`rol` WHERE NAM = '",K$2,"'",REPT(" ",MAX(LEN($F$2:$N$2))-LEN(K$2)),"),",
"'INIT_SCRIPT', NOW(), 'INIT_SCRIPT', NOW())"),"")</f>
        <v/>
      </c>
      <c r="X10" s="26" t="str" cm="1">
        <f t="array" ref="X10">IF(L10&lt;&gt;"",CONCATENATE(",    (",
"(SELECT ROW_IDT `ufr_asso`.`usr` WHERE USR_ID = '",$D10,"')",REPT(" ",MAX(LEN($D$3:$D$100))-LEN($D10)),",",
IF(L$2=$F$2,CONCATENATE("null",REPT(" ",52+MAX(LEN($E$3:$E$100))-4)),CONCATENATE("(SELECT ROW_IDT `ufr_asso`.`aso` WHERE SIR_NBR = '",$E10,"'",REPT(" ",MAX(LEN($E$3:$E$100))-LEN($E10)),")")),",",
"(SELECT ROW_IDT `ufr_asso`.`rol` WHERE NAM = '",L$2,"'",REPT(" ",MAX(LEN($F$2:$N$2))-LEN(L$2)),"),",
"'INIT_SCRIPT', NOW(), 'INIT_SCRIPT', NOW())"),"")</f>
        <v/>
      </c>
      <c r="Y10" s="26" t="str" cm="1">
        <f t="array" ref="Y10">IF(M10&lt;&gt;"",CONCATENATE(",    (",
"(SELECT ROW_IDT `ufr_asso`.`usr` WHERE USR_ID = '",$D10,"')",REPT(" ",MAX(LEN($D$3:$D$100))-LEN($D10)),",",
IF(M$2=$F$2,CONCATENATE("null",REPT(" ",52+MAX(LEN($E$3:$E$100))-4)),CONCATENATE("(SELECT ROW_IDT `ufr_asso`.`aso` WHERE SIR_NBR = '",$E10,"'",REPT(" ",MAX(LEN($E$3:$E$100))-LEN($E10)),")")),",",
"(SELECT ROW_IDT `ufr_asso`.`rol` WHERE NAM = '",M$2,"'",REPT(" ",MAX(LEN($F$2:$N$2))-LEN(M$2)),"),",
"'INIT_SCRIPT', NOW(), 'INIT_SCRIPT', NOW())"),"")</f>
        <v/>
      </c>
      <c r="Z10" s="26" t="str" cm="1">
        <f t="array" ref="Z10">IF(N10&lt;&gt;"",CONCATENATE(",    (",
"(SELECT ROW_IDT `ufr_asso`.`usr` WHERE USR_ID = '",$D10,"')",REPT(" ",MAX(LEN($D$3:$D$100))-LEN($D10)),",",
IF(N$2=$F$2,CONCATENATE("null",REPT(" ",52+MAX(LEN($E$3:$E$100))-4)),CONCATENATE("(SELECT ROW_IDT `ufr_asso`.`aso` WHERE SIR_NBR = '",$E10,"'",REPT(" ",MAX(LEN($E$3:$E$100))-LEN($E10)),")")),",",
"(SELECT ROW_IDT `ufr_asso`.`rol` WHERE NAM = '",N$2,"'",REPT(" ",MAX(LEN($F$2:$N$2))-LEN(N$2)),"),",
"'INIT_SCRIPT', NOW(), 'INIT_SCRIPT', NOW())"),"")</f>
        <v>,    ((SELECT ROW_IDT `ufr_asso`.`usr` WHERE USR_ID = 'Z0008'),(SELECT ROW_IDT `ufr_asso`.`aso` WHERE SIR_NBR = '73282932000074'         ),(SELECT ROW_IDT `ufr_asso`.`rol` WHERE NAM = 'TREASURER'),'INIT_SCRIPT', NOW(), 'INIT_SCRIPT', NOW())</v>
      </c>
    </row>
    <row r="11" spans="1:26" x14ac:dyDescent="0.3">
      <c r="A11" t="str">
        <f>IF(Users!A11&lt;&gt;"",Users!A11,"")</f>
        <v>TST09-NS</v>
      </c>
      <c r="B11" t="str">
        <f>IF(Users!A11&lt;&gt;"",Users!B11,"")</f>
        <v>Farine</v>
      </c>
      <c r="C11" t="str">
        <f>IF(Users!A11&lt;&gt;"",Users!C11,"")</f>
        <v>farine.user@gmail.com</v>
      </c>
      <c r="D11" t="str">
        <f>IF(Users!A11&lt;&gt;"",Users!E11,"")</f>
        <v>Z0009</v>
      </c>
      <c r="E11" s="28" t="str">
        <f t="shared" si="2"/>
        <v>73282932000074</v>
      </c>
      <c r="F11" s="25" t="str">
        <f>IF(Users!H11="","","X")</f>
        <v/>
      </c>
      <c r="G11" s="25" t="str">
        <f>IF(Users!I11="","","X")</f>
        <v>X</v>
      </c>
      <c r="H11" s="25" t="str">
        <f>IF(Users!J11="","","X")</f>
        <v/>
      </c>
      <c r="I11" s="25" t="str">
        <f>IF(Users!K11="","","X")</f>
        <v/>
      </c>
      <c r="J11" s="25" t="str">
        <f>IF(Users!L11="","","X")</f>
        <v/>
      </c>
      <c r="K11" s="25" t="str">
        <f>IF(Users!M11="","","X")</f>
        <v/>
      </c>
      <c r="L11" s="25" t="str">
        <f>IF(Users!N11="","","X")</f>
        <v/>
      </c>
      <c r="M11" s="25" t="str">
        <f>IF(Users!O11="","","X")</f>
        <v/>
      </c>
      <c r="N11" s="25" t="str">
        <f>IF(Users!P11="","","X")</f>
        <v/>
      </c>
      <c r="O11" s="12" t="str">
        <f t="shared" si="0"/>
        <v>,    ((SELECT ROW_IDT `ufr_asso`.`usr` WHERE USR_ID = 'Z0009'),(SELECT ROW_IDT `ufr_asso`.`aso` WHERE SIR_NBR = '73282932000074'         ),(SELECT ROW_IDT `ufr_asso`.`rol` WHERE NAM = 'ADMIN'    ),'INIT_SCRIPT', NOW(), 'INIT_SCRIPT', NOW())</v>
      </c>
      <c r="P11" s="26" t="str">
        <f>CONCATENATE(
IF(R11&lt;&gt;"",CONCATENATE(R11,CHAR(13),CHAR(10)),""),IF(S11&lt;&gt;"",CONCATENATE(S11,CHAR(13),CHAR(10)),""),IF(T11&lt;&gt;"",CONCATENATE(T11,CHAR(13),CHAR(10)),""),IF(U11&lt;&gt;"",CONCATENATE(U11,CHAR(13),CHAR(10)),""),IF(V11&lt;&gt;"",CONCATENATE(V11,CHAR(13),CHAR(10)),""),IF(W11&lt;&gt;"",CONCATENATE(W11,CHAR(13),CHAR(10)),""),IF(X11&lt;&gt;"",CONCATENATE(X11,CHAR(13),CHAR(10)),""),IF(Y11&lt;&gt;"",CONCATENATE(Y11,CHAR(13),CHAR(10)),""),IF(Z11&lt;&gt;"",CONCATENATE(Z11,CHAR(13),CHAR(10)),"")
)</f>
        <v xml:space="preserve">,    ((SELECT ROW_IDT `ufr_asso`.`usr` WHERE USR_ID = 'Z0009'),(SELECT ROW_IDT `ufr_asso`.`aso` WHERE SIR_NBR = '73282932000074'         ),(SELECT ROW_IDT `ufr_asso`.`rol` WHERE NAM = 'ADMIN'    ),'INIT_SCRIPT', NOW(), 'INIT_SCRIPT', NOW())_x000D_
</v>
      </c>
      <c r="Q11" s="26">
        <f t="shared" si="1"/>
        <v>2</v>
      </c>
      <c r="R11" s="26" t="str" cm="1">
        <f t="array" ref="R11">IF(F11&lt;&gt;"",CONCATENATE(",    (",
"(SELECT ROW_IDT `ufr_asso`.`usr` WHERE USR_ID = '",$D11,"')",REPT(" ",MAX(LEN($D$3:$D$100))-LEN($D11)),",",
IF(F$2=$F$2,CONCATENATE("null",REPT(" ",52+MAX(LEN($E$3:$E$100))-4)),CONCATENATE("(SELECT ROW_IDT `ufr_asso`.`aso` WHERE SIR_NBR = '",$E11,"'",REPT(" ",MAX(LEN($E$3:$E$100))-LEN($E11)),")")),",",
"(SELECT ROW_IDT `ufr_asso`.`rol` WHERE NAM = '",F$2,"'",REPT(" ",MAX(LEN($F$2:$N$2))-LEN(F$2)),"),",
"'INIT_SCRIPT', NOW(), 'INIT_SCRIPT', NOW())"),"")</f>
        <v/>
      </c>
      <c r="S11" s="26" t="str" cm="1">
        <f t="array" ref="S11">IF(G11&lt;&gt;"",CONCATENATE(",    (",
"(SELECT ROW_IDT `ufr_asso`.`usr` WHERE USR_ID = '",$D11,"')",REPT(" ",MAX(LEN($D$3:$D$100))-LEN($D11)),",",
IF(G$2=$F$2,CONCATENATE("null",REPT(" ",52+MAX(LEN($E$3:$E$100))-4)),CONCATENATE("(SELECT ROW_IDT `ufr_asso`.`aso` WHERE SIR_NBR = '",$E11,"'",REPT(" ",MAX(LEN($E$3:$E$100))-LEN($E11)),")")),",",
"(SELECT ROW_IDT `ufr_asso`.`rol` WHERE NAM = '",G$2,"'",REPT(" ",MAX(LEN($F$2:$N$2))-LEN(G$2)),"),",
"'INIT_SCRIPT', NOW(), 'INIT_SCRIPT', NOW())"),"")</f>
        <v>,    ((SELECT ROW_IDT `ufr_asso`.`usr` WHERE USR_ID = 'Z0009'),(SELECT ROW_IDT `ufr_asso`.`aso` WHERE SIR_NBR = '73282932000074'         ),(SELECT ROW_IDT `ufr_asso`.`rol` WHERE NAM = 'ADMIN'    ),'INIT_SCRIPT', NOW(), 'INIT_SCRIPT', NOW())</v>
      </c>
      <c r="T11" s="26" t="str" cm="1">
        <f t="array" ref="T11">IF(H11&lt;&gt;"",CONCATENATE(",    (",
"(SELECT ROW_IDT `ufr_asso`.`usr` WHERE USR_ID = '",$D11,"')",REPT(" ",MAX(LEN($D$3:$D$100))-LEN($D11)),",",
IF(H$2=$F$2,CONCATENATE("null",REPT(" ",52+MAX(LEN($E$3:$E$100))-4)),CONCATENATE("(SELECT ROW_IDT `ufr_asso`.`aso` WHERE SIR_NBR = '",$E11,"'",REPT(" ",MAX(LEN($E$3:$E$100))-LEN($E11)),")")),",",
"(SELECT ROW_IDT `ufr_asso`.`rol` WHERE NAM = '",H$2,"'",REPT(" ",MAX(LEN($F$2:$N$2))-LEN(H$2)),"),",
"'INIT_SCRIPT', NOW(), 'INIT_SCRIPT', NOW())"),"")</f>
        <v/>
      </c>
      <c r="U11" s="26" t="str" cm="1">
        <f t="array" ref="U11">IF(I11&lt;&gt;"",CONCATENATE(",    (",
"(SELECT ROW_IDT `ufr_asso`.`usr` WHERE USR_ID = '",$D11,"')",REPT(" ",MAX(LEN($D$3:$D$100))-LEN($D11)),",",
IF(I$2=$F$2,CONCATENATE("null",REPT(" ",52+MAX(LEN($E$3:$E$100))-4)),CONCATENATE("(SELECT ROW_IDT `ufr_asso`.`aso` WHERE SIR_NBR = '",$E11,"'",REPT(" ",MAX(LEN($E$3:$E$100))-LEN($E11)),")")),",",
"(SELECT ROW_IDT `ufr_asso`.`rol` WHERE NAM = '",I$2,"'",REPT(" ",MAX(LEN($F$2:$N$2))-LEN(I$2)),"),",
"'INIT_SCRIPT', NOW(), 'INIT_SCRIPT', NOW())"),"")</f>
        <v/>
      </c>
      <c r="V11" s="26" t="str" cm="1">
        <f t="array" ref="V11">IF(J11&lt;&gt;"",CONCATENATE(",    (",
"(SELECT ROW_IDT `ufr_asso`.`usr` WHERE USR_ID = '",$D11,"')",REPT(" ",MAX(LEN($D$3:$D$100))-LEN($D11)),",",
IF(J$2=$F$2,CONCATENATE("null",REPT(" ",52+MAX(LEN($E$3:$E$100))-4)),CONCATENATE("(SELECT ROW_IDT `ufr_asso`.`aso` WHERE SIR_NBR = '",$E11,"'",REPT(" ",MAX(LEN($E$3:$E$100))-LEN($E11)),")")),",",
"(SELECT ROW_IDT `ufr_asso`.`rol` WHERE NAM = '",J$2,"'",REPT(" ",MAX(LEN($F$2:$N$2))-LEN(J$2)),"),",
"'INIT_SCRIPT', NOW(), 'INIT_SCRIPT', NOW())"),"")</f>
        <v/>
      </c>
      <c r="W11" s="26" t="str" cm="1">
        <f t="array" ref="W11">IF(K11&lt;&gt;"",CONCATENATE(",    (",
"(SELECT ROW_IDT `ufr_asso`.`usr` WHERE USR_ID = '",$D11,"')",REPT(" ",MAX(LEN($D$3:$D$100))-LEN($D11)),",",
IF(K$2=$F$2,CONCATENATE("null",REPT(" ",52+MAX(LEN($E$3:$E$100))-4)),CONCATENATE("(SELECT ROW_IDT `ufr_asso`.`aso` WHERE SIR_NBR = '",$E11,"'",REPT(" ",MAX(LEN($E$3:$E$100))-LEN($E11)),")")),",",
"(SELECT ROW_IDT `ufr_asso`.`rol` WHERE NAM = '",K$2,"'",REPT(" ",MAX(LEN($F$2:$N$2))-LEN(K$2)),"),",
"'INIT_SCRIPT', NOW(), 'INIT_SCRIPT', NOW())"),"")</f>
        <v/>
      </c>
      <c r="X11" s="26" t="str" cm="1">
        <f t="array" ref="X11">IF(L11&lt;&gt;"",CONCATENATE(",    (",
"(SELECT ROW_IDT `ufr_asso`.`usr` WHERE USR_ID = '",$D11,"')",REPT(" ",MAX(LEN($D$3:$D$100))-LEN($D11)),",",
IF(L$2=$F$2,CONCATENATE("null",REPT(" ",52+MAX(LEN($E$3:$E$100))-4)),CONCATENATE("(SELECT ROW_IDT `ufr_asso`.`aso` WHERE SIR_NBR = '",$E11,"'",REPT(" ",MAX(LEN($E$3:$E$100))-LEN($E11)),")")),",",
"(SELECT ROW_IDT `ufr_asso`.`rol` WHERE NAM = '",L$2,"'",REPT(" ",MAX(LEN($F$2:$N$2))-LEN(L$2)),"),",
"'INIT_SCRIPT', NOW(), 'INIT_SCRIPT', NOW())"),"")</f>
        <v/>
      </c>
      <c r="Y11" s="26" t="str" cm="1">
        <f t="array" ref="Y11">IF(M11&lt;&gt;"",CONCATENATE(",    (",
"(SELECT ROW_IDT `ufr_asso`.`usr` WHERE USR_ID = '",$D11,"')",REPT(" ",MAX(LEN($D$3:$D$100))-LEN($D11)),",",
IF(M$2=$F$2,CONCATENATE("null",REPT(" ",52+MAX(LEN($E$3:$E$100))-4)),CONCATENATE("(SELECT ROW_IDT `ufr_asso`.`aso` WHERE SIR_NBR = '",$E11,"'",REPT(" ",MAX(LEN($E$3:$E$100))-LEN($E11)),")")),",",
"(SELECT ROW_IDT `ufr_asso`.`rol` WHERE NAM = '",M$2,"'",REPT(" ",MAX(LEN($F$2:$N$2))-LEN(M$2)),"),",
"'INIT_SCRIPT', NOW(), 'INIT_SCRIPT', NOW())"),"")</f>
        <v/>
      </c>
      <c r="Z11" s="26" t="str" cm="1">
        <f t="array" ref="Z11">IF(N11&lt;&gt;"",CONCATENATE(",    (",
"(SELECT ROW_IDT `ufr_asso`.`usr` WHERE USR_ID = '",$D11,"')",REPT(" ",MAX(LEN($D$3:$D$100))-LEN($D11)),",",
IF(N$2=$F$2,CONCATENATE("null",REPT(" ",52+MAX(LEN($E$3:$E$100))-4)),CONCATENATE("(SELECT ROW_IDT `ufr_asso`.`aso` WHERE SIR_NBR = '",$E11,"'",REPT(" ",MAX(LEN($E$3:$E$100))-LEN($E11)),")")),",",
"(SELECT ROW_IDT `ufr_asso`.`rol` WHERE NAM = '",N$2,"'",REPT(" ",MAX(LEN($F$2:$N$2))-LEN(N$2)),"),",
"'INIT_SCRIPT', NOW(), 'INIT_SCRIPT', NOW())"),"")</f>
        <v/>
      </c>
    </row>
    <row r="12" spans="1:26" x14ac:dyDescent="0.3">
      <c r="A12" t="str">
        <f>IF(Users!A12&lt;&gt;"",Users!A12,"")</f>
        <v>TST10-NS</v>
      </c>
      <c r="B12" t="str">
        <f>IF(Users!A12&lt;&gt;"",Users!B12,"")</f>
        <v>Miroredge</v>
      </c>
      <c r="C12" t="str">
        <f>IF(Users!A12&lt;&gt;"",Users!C12,"")</f>
        <v>miroredge.user@gmail.com</v>
      </c>
      <c r="D12" t="str">
        <f>IF(Users!A12&lt;&gt;"",Users!E12,"")</f>
        <v>Z000A</v>
      </c>
      <c r="E12" s="28" t="str">
        <f t="shared" si="2"/>
        <v>73282932000074</v>
      </c>
      <c r="F12" s="25" t="str">
        <f>IF(Users!H12="","","X")</f>
        <v/>
      </c>
      <c r="G12" s="25" t="str">
        <f>IF(Users!I12="","","X")</f>
        <v>X</v>
      </c>
      <c r="H12" s="25" t="str">
        <f>IF(Users!J12="","","X")</f>
        <v>X</v>
      </c>
      <c r="I12" s="25" t="str">
        <f>IF(Users!K12="","","X")</f>
        <v/>
      </c>
      <c r="J12" s="25" t="str">
        <f>IF(Users!L12="","","X")</f>
        <v/>
      </c>
      <c r="K12" s="25" t="str">
        <f>IF(Users!M12="","","X")</f>
        <v/>
      </c>
      <c r="L12" s="25" t="str">
        <f>IF(Users!N12="","","X")</f>
        <v/>
      </c>
      <c r="M12" s="25" t="str">
        <f>IF(Users!O12="","","X")</f>
        <v/>
      </c>
      <c r="N12" s="25" t="str">
        <f>IF(Users!P12="","","X")</f>
        <v/>
      </c>
      <c r="O12" s="12" t="str">
        <f t="shared" si="0"/>
        <v>,    ((SELECT ROW_IDT `ufr_asso`.`usr` WHERE USR_ID = 'Z000A'),(SELECT ROW_IDT `ufr_asso`.`aso` WHERE SIR_NBR = '73282932000074'         ),(SELECT ROW_IDT `ufr_asso`.`rol` WHERE NAM = 'ADMIN'    ),'INIT_SCRIPT', NOW(), 'INIT_SCRIPT', NOW())_x000D_
,    ((SELECT ROW_IDT `ufr_asso`.`usr` WHERE USR_ID = 'Z000A'),(SELECT ROW_IDT `ufr_asso`.`aso` WHERE SIR_NBR = '73282932000074'         ),(SELECT ROW_IDT `ufr_asso`.`rol` WHERE NAM = 'MEMBER'   ),'INIT_SCRIPT', NOW(), 'INIT_SCRIPT', NOW())</v>
      </c>
      <c r="P12" s="26" t="str">
        <f>CONCATENATE(
IF(R12&lt;&gt;"",CONCATENATE(R12,CHAR(13),CHAR(10)),""),IF(S12&lt;&gt;"",CONCATENATE(S12,CHAR(13),CHAR(10)),""),IF(T12&lt;&gt;"",CONCATENATE(T12,CHAR(13),CHAR(10)),""),IF(U12&lt;&gt;"",CONCATENATE(U12,CHAR(13),CHAR(10)),""),IF(V12&lt;&gt;"",CONCATENATE(V12,CHAR(13),CHAR(10)),""),IF(W12&lt;&gt;"",CONCATENATE(W12,CHAR(13),CHAR(10)),""),IF(X12&lt;&gt;"",CONCATENATE(X12,CHAR(13),CHAR(10)),""),IF(Y12&lt;&gt;"",CONCATENATE(Y12,CHAR(13),CHAR(10)),""),IF(Z12&lt;&gt;"",CONCATENATE(Z12,CHAR(13),CHAR(10)),"")
)</f>
        <v xml:space="preserve">,    ((SELECT ROW_IDT `ufr_asso`.`usr` WHERE USR_ID = 'Z000A'),(SELECT ROW_IDT `ufr_asso`.`aso` WHERE SIR_NBR = '73282932000074'         ),(SELECT ROW_IDT `ufr_asso`.`rol` WHERE NAM = 'ADMIN'    ),'INIT_SCRIPT', NOW(), 'INIT_SCRIPT', NOW())_x000D_
,    ((SELECT ROW_IDT `ufr_asso`.`usr` WHERE USR_ID = 'Z000A'),(SELECT ROW_IDT `ufr_asso`.`aso` WHERE SIR_NBR = '73282932000074'         ),(SELECT ROW_IDT `ufr_asso`.`rol` WHERE NAM = 'MEMBER'   ),'INIT_SCRIPT', NOW(), 'INIT_SCRIPT', NOW())_x000D_
</v>
      </c>
      <c r="Q12" s="26">
        <f t="shared" si="1"/>
        <v>2</v>
      </c>
      <c r="R12" s="26" t="str" cm="1">
        <f t="array" ref="R12">IF(F12&lt;&gt;"",CONCATENATE(",    (",
"(SELECT ROW_IDT `ufr_asso`.`usr` WHERE USR_ID = '",$D12,"')",REPT(" ",MAX(LEN($D$3:$D$100))-LEN($D12)),",",
IF(F$2=$F$2,CONCATENATE("null",REPT(" ",52+MAX(LEN($E$3:$E$100))-4)),CONCATENATE("(SELECT ROW_IDT `ufr_asso`.`aso` WHERE SIR_NBR = '",$E12,"'",REPT(" ",MAX(LEN($E$3:$E$100))-LEN($E12)),")")),",",
"(SELECT ROW_IDT `ufr_asso`.`rol` WHERE NAM = '",F$2,"'",REPT(" ",MAX(LEN($F$2:$N$2))-LEN(F$2)),"),",
"'INIT_SCRIPT', NOW(), 'INIT_SCRIPT', NOW())"),"")</f>
        <v/>
      </c>
      <c r="S12" s="26" t="str" cm="1">
        <f t="array" ref="S12">IF(G12&lt;&gt;"",CONCATENATE(",    (",
"(SELECT ROW_IDT `ufr_asso`.`usr` WHERE USR_ID = '",$D12,"')",REPT(" ",MAX(LEN($D$3:$D$100))-LEN($D12)),",",
IF(G$2=$F$2,CONCATENATE("null",REPT(" ",52+MAX(LEN($E$3:$E$100))-4)),CONCATENATE("(SELECT ROW_IDT `ufr_asso`.`aso` WHERE SIR_NBR = '",$E12,"'",REPT(" ",MAX(LEN($E$3:$E$100))-LEN($E12)),")")),",",
"(SELECT ROW_IDT `ufr_asso`.`rol` WHERE NAM = '",G$2,"'",REPT(" ",MAX(LEN($F$2:$N$2))-LEN(G$2)),"),",
"'INIT_SCRIPT', NOW(), 'INIT_SCRIPT', NOW())"),"")</f>
        <v>,    ((SELECT ROW_IDT `ufr_asso`.`usr` WHERE USR_ID = 'Z000A'),(SELECT ROW_IDT `ufr_asso`.`aso` WHERE SIR_NBR = '73282932000074'         ),(SELECT ROW_IDT `ufr_asso`.`rol` WHERE NAM = 'ADMIN'    ),'INIT_SCRIPT', NOW(), 'INIT_SCRIPT', NOW())</v>
      </c>
      <c r="T12" s="26" t="str" cm="1">
        <f t="array" ref="T12">IF(H12&lt;&gt;"",CONCATENATE(",    (",
"(SELECT ROW_IDT `ufr_asso`.`usr` WHERE USR_ID = '",$D12,"')",REPT(" ",MAX(LEN($D$3:$D$100))-LEN($D12)),",",
IF(H$2=$F$2,CONCATENATE("null",REPT(" ",52+MAX(LEN($E$3:$E$100))-4)),CONCATENATE("(SELECT ROW_IDT `ufr_asso`.`aso` WHERE SIR_NBR = '",$E12,"'",REPT(" ",MAX(LEN($E$3:$E$100))-LEN($E12)),")")),",",
"(SELECT ROW_IDT `ufr_asso`.`rol` WHERE NAM = '",H$2,"'",REPT(" ",MAX(LEN($F$2:$N$2))-LEN(H$2)),"),",
"'INIT_SCRIPT', NOW(), 'INIT_SCRIPT', NOW())"),"")</f>
        <v>,    ((SELECT ROW_IDT `ufr_asso`.`usr` WHERE USR_ID = 'Z000A'),(SELECT ROW_IDT `ufr_asso`.`aso` WHERE SIR_NBR = '73282932000074'         ),(SELECT ROW_IDT `ufr_asso`.`rol` WHERE NAM = 'MEMBER'   ),'INIT_SCRIPT', NOW(), 'INIT_SCRIPT', NOW())</v>
      </c>
      <c r="U12" s="26" t="str" cm="1">
        <f t="array" ref="U12">IF(I12&lt;&gt;"",CONCATENATE(",    (",
"(SELECT ROW_IDT `ufr_asso`.`usr` WHERE USR_ID = '",$D12,"')",REPT(" ",MAX(LEN($D$3:$D$100))-LEN($D12)),",",
IF(I$2=$F$2,CONCATENATE("null",REPT(" ",52+MAX(LEN($E$3:$E$100))-4)),CONCATENATE("(SELECT ROW_IDT `ufr_asso`.`aso` WHERE SIR_NBR = '",$E12,"'",REPT(" ",MAX(LEN($E$3:$E$100))-LEN($E12)),")")),",",
"(SELECT ROW_IDT `ufr_asso`.`rol` WHERE NAM = '",I$2,"'",REPT(" ",MAX(LEN($F$2:$N$2))-LEN(I$2)),"),",
"'INIT_SCRIPT', NOW(), 'INIT_SCRIPT', NOW())"),"")</f>
        <v/>
      </c>
      <c r="V12" s="26" t="str" cm="1">
        <f t="array" ref="V12">IF(J12&lt;&gt;"",CONCATENATE(",    (",
"(SELECT ROW_IDT `ufr_asso`.`usr` WHERE USR_ID = '",$D12,"')",REPT(" ",MAX(LEN($D$3:$D$100))-LEN($D12)),",",
IF(J$2=$F$2,CONCATENATE("null",REPT(" ",52+MAX(LEN($E$3:$E$100))-4)),CONCATENATE("(SELECT ROW_IDT `ufr_asso`.`aso` WHERE SIR_NBR = '",$E12,"'",REPT(" ",MAX(LEN($E$3:$E$100))-LEN($E12)),")")),",",
"(SELECT ROW_IDT `ufr_asso`.`rol` WHERE NAM = '",J$2,"'",REPT(" ",MAX(LEN($F$2:$N$2))-LEN(J$2)),"),",
"'INIT_SCRIPT', NOW(), 'INIT_SCRIPT', NOW())"),"")</f>
        <v/>
      </c>
      <c r="W12" s="26" t="str" cm="1">
        <f t="array" ref="W12">IF(K12&lt;&gt;"",CONCATENATE(",    (",
"(SELECT ROW_IDT `ufr_asso`.`usr` WHERE USR_ID = '",$D12,"')",REPT(" ",MAX(LEN($D$3:$D$100))-LEN($D12)),",",
IF(K$2=$F$2,CONCATENATE("null",REPT(" ",52+MAX(LEN($E$3:$E$100))-4)),CONCATENATE("(SELECT ROW_IDT `ufr_asso`.`aso` WHERE SIR_NBR = '",$E12,"'",REPT(" ",MAX(LEN($E$3:$E$100))-LEN($E12)),")")),",",
"(SELECT ROW_IDT `ufr_asso`.`rol` WHERE NAM = '",K$2,"'",REPT(" ",MAX(LEN($F$2:$N$2))-LEN(K$2)),"),",
"'INIT_SCRIPT', NOW(), 'INIT_SCRIPT', NOW())"),"")</f>
        <v/>
      </c>
      <c r="X12" s="26" t="str" cm="1">
        <f t="array" ref="X12">IF(L12&lt;&gt;"",CONCATENATE(",    (",
"(SELECT ROW_IDT `ufr_asso`.`usr` WHERE USR_ID = '",$D12,"')",REPT(" ",MAX(LEN($D$3:$D$100))-LEN($D12)),",",
IF(L$2=$F$2,CONCATENATE("null",REPT(" ",52+MAX(LEN($E$3:$E$100))-4)),CONCATENATE("(SELECT ROW_IDT `ufr_asso`.`aso` WHERE SIR_NBR = '",$E12,"'",REPT(" ",MAX(LEN($E$3:$E$100))-LEN($E12)),")")),",",
"(SELECT ROW_IDT `ufr_asso`.`rol` WHERE NAM = '",L$2,"'",REPT(" ",MAX(LEN($F$2:$N$2))-LEN(L$2)),"),",
"'INIT_SCRIPT', NOW(), 'INIT_SCRIPT', NOW())"),"")</f>
        <v/>
      </c>
      <c r="Y12" s="26" t="str" cm="1">
        <f t="array" ref="Y12">IF(M12&lt;&gt;"",CONCATENATE(",    (",
"(SELECT ROW_IDT `ufr_asso`.`usr` WHERE USR_ID = '",$D12,"')",REPT(" ",MAX(LEN($D$3:$D$100))-LEN($D12)),",",
IF(M$2=$F$2,CONCATENATE("null",REPT(" ",52+MAX(LEN($E$3:$E$100))-4)),CONCATENATE("(SELECT ROW_IDT `ufr_asso`.`aso` WHERE SIR_NBR = '",$E12,"'",REPT(" ",MAX(LEN($E$3:$E$100))-LEN($E12)),")")),",",
"(SELECT ROW_IDT `ufr_asso`.`rol` WHERE NAM = '",M$2,"'",REPT(" ",MAX(LEN($F$2:$N$2))-LEN(M$2)),"),",
"'INIT_SCRIPT', NOW(), 'INIT_SCRIPT', NOW())"),"")</f>
        <v/>
      </c>
      <c r="Z12" s="26" t="str" cm="1">
        <f t="array" ref="Z12">IF(N12&lt;&gt;"",CONCATENATE(",    (",
"(SELECT ROW_IDT `ufr_asso`.`usr` WHERE USR_ID = '",$D12,"')",REPT(" ",MAX(LEN($D$3:$D$100))-LEN($D12)),",",
IF(N$2=$F$2,CONCATENATE("null",REPT(" ",52+MAX(LEN($E$3:$E$100))-4)),CONCATENATE("(SELECT ROW_IDT `ufr_asso`.`aso` WHERE SIR_NBR = '",$E12,"'",REPT(" ",MAX(LEN($E$3:$E$100))-LEN($E12)),")")),",",
"(SELECT ROW_IDT `ufr_asso`.`rol` WHERE NAM = '",N$2,"'",REPT(" ",MAX(LEN($F$2:$N$2))-LEN(N$2)),"),",
"'INIT_SCRIPT', NOW(), 'INIT_SCRIPT', NOW())"),"")</f>
        <v/>
      </c>
    </row>
    <row r="13" spans="1:26" x14ac:dyDescent="0.3">
      <c r="A13" t="str">
        <f>IF(Users!A13&lt;&gt;"",Users!A13,"")</f>
        <v>TST11-NS</v>
      </c>
      <c r="B13" t="str">
        <f>IF(Users!A13&lt;&gt;"",Users!B13,"")</f>
        <v>Corsair</v>
      </c>
      <c r="C13" t="str">
        <f>IF(Users!A13&lt;&gt;"",Users!C13,"")</f>
        <v>corsair.user@gmail.com</v>
      </c>
      <c r="D13" t="str">
        <f>IF(Users!A13&lt;&gt;"",Users!E13,"")</f>
        <v>Z000B</v>
      </c>
      <c r="E13" s="28" t="str">
        <f t="shared" si="2"/>
        <v>73282932000074</v>
      </c>
      <c r="F13" s="25" t="str">
        <f>IF(Users!H13="","","X")</f>
        <v/>
      </c>
      <c r="G13" s="25" t="str">
        <f>IF(Users!I13="","","X")</f>
        <v>X</v>
      </c>
      <c r="H13" s="25" t="str">
        <f>IF(Users!J13="","","X")</f>
        <v>X</v>
      </c>
      <c r="I13" s="25" t="str">
        <f>IF(Users!K13="","","X")</f>
        <v/>
      </c>
      <c r="J13" s="25" t="str">
        <f>IF(Users!L13="","","X")</f>
        <v/>
      </c>
      <c r="K13" s="25" t="str">
        <f>IF(Users!M13="","","X")</f>
        <v>X</v>
      </c>
      <c r="L13" s="25" t="str">
        <f>IF(Users!N13="","","X")</f>
        <v/>
      </c>
      <c r="M13" s="25" t="str">
        <f>IF(Users!O13="","","X")</f>
        <v/>
      </c>
      <c r="N13" s="25" t="str">
        <f>IF(Users!P13="","","X")</f>
        <v/>
      </c>
      <c r="O13" s="12" t="str">
        <f t="shared" si="0"/>
        <v>,    ((SELECT ROW_IDT `ufr_asso`.`usr` WHERE USR_ID = 'Z000B'),(SELECT ROW_IDT `ufr_asso`.`aso` WHERE SIR_NBR = '73282932000074'         ),(SELECT ROW_IDT `ufr_asso`.`rol` WHERE NAM = 'ADMIN'    ),'INIT_SCRIPT', NOW(), 'INIT_SCRIPT', NOW())_x000D_
,    ((SELECT ROW_IDT `ufr_asso`.`usr` WHERE USR_ID = 'Z000B'),(SELECT ROW_IDT `ufr_asso`.`aso` WHERE SIR_NBR = '73282932000074'         ),(SELECT ROW_IDT `ufr_asso`.`rol` WHERE NAM = 'MEMBER'   ),'INIT_SCRIPT', NOW(), 'INIT_SCRIPT', NOW())_x000D_
,    ((SELECT ROW_IDT `ufr_asso`.`usr` WHERE USR_ID = 'Z000B'),(SELECT ROW_IDT `ufr_asso`.`aso` WHERE SIR_NBR = '73282932000074'         ),(SELECT ROW_IDT `ufr_asso`.`rol` WHERE NAM = 'PRESIDENT'),'INIT_SCRIPT', NOW(), 'INIT_SCRIPT', NOW())</v>
      </c>
      <c r="P13" s="26" t="str">
        <f>CONCATENATE(
IF(R13&lt;&gt;"",CONCATENATE(R13,CHAR(13),CHAR(10)),""),IF(S13&lt;&gt;"",CONCATENATE(S13,CHAR(13),CHAR(10)),""),IF(T13&lt;&gt;"",CONCATENATE(T13,CHAR(13),CHAR(10)),""),IF(U13&lt;&gt;"",CONCATENATE(U13,CHAR(13),CHAR(10)),""),IF(V13&lt;&gt;"",CONCATENATE(V13,CHAR(13),CHAR(10)),""),IF(W13&lt;&gt;"",CONCATENATE(W13,CHAR(13),CHAR(10)),""),IF(X13&lt;&gt;"",CONCATENATE(X13,CHAR(13),CHAR(10)),""),IF(Y13&lt;&gt;"",CONCATENATE(Y13,CHAR(13),CHAR(10)),""),IF(Z13&lt;&gt;"",CONCATENATE(Z13,CHAR(13),CHAR(10)),"")
)</f>
        <v xml:space="preserve">,    ((SELECT ROW_IDT `ufr_asso`.`usr` WHERE USR_ID = 'Z000B'),(SELECT ROW_IDT `ufr_asso`.`aso` WHERE SIR_NBR = '73282932000074'         ),(SELECT ROW_IDT `ufr_asso`.`rol` WHERE NAM = 'ADMIN'    ),'INIT_SCRIPT', NOW(), 'INIT_SCRIPT', NOW())_x000D_
,    ((SELECT ROW_IDT `ufr_asso`.`usr` WHERE USR_ID = 'Z000B'),(SELECT ROW_IDT `ufr_asso`.`aso` WHERE SIR_NBR = '73282932000074'         ),(SELECT ROW_IDT `ufr_asso`.`rol` WHERE NAM = 'MEMBER'   ),'INIT_SCRIPT', NOW(), 'INIT_SCRIPT', NOW())_x000D_
,    ((SELECT ROW_IDT `ufr_asso`.`usr` WHERE USR_ID = 'Z000B'),(SELECT ROW_IDT `ufr_asso`.`aso` WHERE SIR_NBR = '73282932000074'         ),(SELECT ROW_IDT `ufr_asso`.`rol` WHERE NAM = 'PRESIDENT'),'INIT_SCRIPT', NOW(), 'INIT_SCRIPT', NOW())_x000D_
</v>
      </c>
      <c r="Q13" s="26">
        <f t="shared" si="1"/>
        <v>2</v>
      </c>
      <c r="R13" s="26" t="str" cm="1">
        <f t="array" ref="R13">IF(F13&lt;&gt;"",CONCATENATE(",    (",
"(SELECT ROW_IDT `ufr_asso`.`usr` WHERE USR_ID = '",$D13,"')",REPT(" ",MAX(LEN($D$3:$D$100))-LEN($D13)),",",
IF(F$2=$F$2,CONCATENATE("null",REPT(" ",52+MAX(LEN($E$3:$E$100))-4)),CONCATENATE("(SELECT ROW_IDT `ufr_asso`.`aso` WHERE SIR_NBR = '",$E13,"'",REPT(" ",MAX(LEN($E$3:$E$100))-LEN($E13)),")")),",",
"(SELECT ROW_IDT `ufr_asso`.`rol` WHERE NAM = '",F$2,"'",REPT(" ",MAX(LEN($F$2:$N$2))-LEN(F$2)),"),",
"'INIT_SCRIPT', NOW(), 'INIT_SCRIPT', NOW())"),"")</f>
        <v/>
      </c>
      <c r="S13" s="26" t="str" cm="1">
        <f t="array" ref="S13">IF(G13&lt;&gt;"",CONCATENATE(",    (",
"(SELECT ROW_IDT `ufr_asso`.`usr` WHERE USR_ID = '",$D13,"')",REPT(" ",MAX(LEN($D$3:$D$100))-LEN($D13)),",",
IF(G$2=$F$2,CONCATENATE("null",REPT(" ",52+MAX(LEN($E$3:$E$100))-4)),CONCATENATE("(SELECT ROW_IDT `ufr_asso`.`aso` WHERE SIR_NBR = '",$E13,"'",REPT(" ",MAX(LEN($E$3:$E$100))-LEN($E13)),")")),",",
"(SELECT ROW_IDT `ufr_asso`.`rol` WHERE NAM = '",G$2,"'",REPT(" ",MAX(LEN($F$2:$N$2))-LEN(G$2)),"),",
"'INIT_SCRIPT', NOW(), 'INIT_SCRIPT', NOW())"),"")</f>
        <v>,    ((SELECT ROW_IDT `ufr_asso`.`usr` WHERE USR_ID = 'Z000B'),(SELECT ROW_IDT `ufr_asso`.`aso` WHERE SIR_NBR = '73282932000074'         ),(SELECT ROW_IDT `ufr_asso`.`rol` WHERE NAM = 'ADMIN'    ),'INIT_SCRIPT', NOW(), 'INIT_SCRIPT', NOW())</v>
      </c>
      <c r="T13" s="26" t="str" cm="1">
        <f t="array" ref="T13">IF(H13&lt;&gt;"",CONCATENATE(",    (",
"(SELECT ROW_IDT `ufr_asso`.`usr` WHERE USR_ID = '",$D13,"')",REPT(" ",MAX(LEN($D$3:$D$100))-LEN($D13)),",",
IF(H$2=$F$2,CONCATENATE("null",REPT(" ",52+MAX(LEN($E$3:$E$100))-4)),CONCATENATE("(SELECT ROW_IDT `ufr_asso`.`aso` WHERE SIR_NBR = '",$E13,"'",REPT(" ",MAX(LEN($E$3:$E$100))-LEN($E13)),")")),",",
"(SELECT ROW_IDT `ufr_asso`.`rol` WHERE NAM = '",H$2,"'",REPT(" ",MAX(LEN($F$2:$N$2))-LEN(H$2)),"),",
"'INIT_SCRIPT', NOW(), 'INIT_SCRIPT', NOW())"),"")</f>
        <v>,    ((SELECT ROW_IDT `ufr_asso`.`usr` WHERE USR_ID = 'Z000B'),(SELECT ROW_IDT `ufr_asso`.`aso` WHERE SIR_NBR = '73282932000074'         ),(SELECT ROW_IDT `ufr_asso`.`rol` WHERE NAM = 'MEMBER'   ),'INIT_SCRIPT', NOW(), 'INIT_SCRIPT', NOW())</v>
      </c>
      <c r="U13" s="26" t="str" cm="1">
        <f t="array" ref="U13">IF(I13&lt;&gt;"",CONCATENATE(",    (",
"(SELECT ROW_IDT `ufr_asso`.`usr` WHERE USR_ID = '",$D13,"')",REPT(" ",MAX(LEN($D$3:$D$100))-LEN($D13)),",",
IF(I$2=$F$2,CONCATENATE("null",REPT(" ",52+MAX(LEN($E$3:$E$100))-4)),CONCATENATE("(SELECT ROW_IDT `ufr_asso`.`aso` WHERE SIR_NBR = '",$E13,"'",REPT(" ",MAX(LEN($E$3:$E$100))-LEN($E13)),")")),",",
"(SELECT ROW_IDT `ufr_asso`.`rol` WHERE NAM = '",I$2,"'",REPT(" ",MAX(LEN($F$2:$N$2))-LEN(I$2)),"),",
"'INIT_SCRIPT', NOW(), 'INIT_SCRIPT', NOW())"),"")</f>
        <v/>
      </c>
      <c r="V13" s="26" t="str" cm="1">
        <f t="array" ref="V13">IF(J13&lt;&gt;"",CONCATENATE(",    (",
"(SELECT ROW_IDT `ufr_asso`.`usr` WHERE USR_ID = '",$D13,"')",REPT(" ",MAX(LEN($D$3:$D$100))-LEN($D13)),",",
IF(J$2=$F$2,CONCATENATE("null",REPT(" ",52+MAX(LEN($E$3:$E$100))-4)),CONCATENATE("(SELECT ROW_IDT `ufr_asso`.`aso` WHERE SIR_NBR = '",$E13,"'",REPT(" ",MAX(LEN($E$3:$E$100))-LEN($E13)),")")),",",
"(SELECT ROW_IDT `ufr_asso`.`rol` WHERE NAM = '",J$2,"'",REPT(" ",MAX(LEN($F$2:$N$2))-LEN(J$2)),"),",
"'INIT_SCRIPT', NOW(), 'INIT_SCRIPT', NOW())"),"")</f>
        <v/>
      </c>
      <c r="W13" s="26" t="str" cm="1">
        <f t="array" ref="W13">IF(K13&lt;&gt;"",CONCATENATE(",    (",
"(SELECT ROW_IDT `ufr_asso`.`usr` WHERE USR_ID = '",$D13,"')",REPT(" ",MAX(LEN($D$3:$D$100))-LEN($D13)),",",
IF(K$2=$F$2,CONCATENATE("null",REPT(" ",52+MAX(LEN($E$3:$E$100))-4)),CONCATENATE("(SELECT ROW_IDT `ufr_asso`.`aso` WHERE SIR_NBR = '",$E13,"'",REPT(" ",MAX(LEN($E$3:$E$100))-LEN($E13)),")")),",",
"(SELECT ROW_IDT `ufr_asso`.`rol` WHERE NAM = '",K$2,"'",REPT(" ",MAX(LEN($F$2:$N$2))-LEN(K$2)),"),",
"'INIT_SCRIPT', NOW(), 'INIT_SCRIPT', NOW())"),"")</f>
        <v>,    ((SELECT ROW_IDT `ufr_asso`.`usr` WHERE USR_ID = 'Z000B'),(SELECT ROW_IDT `ufr_asso`.`aso` WHERE SIR_NBR = '73282932000074'         ),(SELECT ROW_IDT `ufr_asso`.`rol` WHERE NAM = 'PRESIDENT'),'INIT_SCRIPT', NOW(), 'INIT_SCRIPT', NOW())</v>
      </c>
      <c r="X13" s="26" t="str" cm="1">
        <f t="array" ref="X13">IF(L13&lt;&gt;"",CONCATENATE(",    (",
"(SELECT ROW_IDT `ufr_asso`.`usr` WHERE USR_ID = '",$D13,"')",REPT(" ",MAX(LEN($D$3:$D$100))-LEN($D13)),",",
IF(L$2=$F$2,CONCATENATE("null",REPT(" ",52+MAX(LEN($E$3:$E$100))-4)),CONCATENATE("(SELECT ROW_IDT `ufr_asso`.`aso` WHERE SIR_NBR = '",$E13,"'",REPT(" ",MAX(LEN($E$3:$E$100))-LEN($E13)),")")),",",
"(SELECT ROW_IDT `ufr_asso`.`rol` WHERE NAM = '",L$2,"'",REPT(" ",MAX(LEN($F$2:$N$2))-LEN(L$2)),"),",
"'INIT_SCRIPT', NOW(), 'INIT_SCRIPT', NOW())"),"")</f>
        <v/>
      </c>
      <c r="Y13" s="26" t="str" cm="1">
        <f t="array" ref="Y13">IF(M13&lt;&gt;"",CONCATENATE(",    (",
"(SELECT ROW_IDT `ufr_asso`.`usr` WHERE USR_ID = '",$D13,"')",REPT(" ",MAX(LEN($D$3:$D$100))-LEN($D13)),",",
IF(M$2=$F$2,CONCATENATE("null",REPT(" ",52+MAX(LEN($E$3:$E$100))-4)),CONCATENATE("(SELECT ROW_IDT `ufr_asso`.`aso` WHERE SIR_NBR = '",$E13,"'",REPT(" ",MAX(LEN($E$3:$E$100))-LEN($E13)),")")),",",
"(SELECT ROW_IDT `ufr_asso`.`rol` WHERE NAM = '",M$2,"'",REPT(" ",MAX(LEN($F$2:$N$2))-LEN(M$2)),"),",
"'INIT_SCRIPT', NOW(), 'INIT_SCRIPT', NOW())"),"")</f>
        <v/>
      </c>
      <c r="Z13" s="26" t="str" cm="1">
        <f t="array" ref="Z13">IF(N13&lt;&gt;"",CONCATENATE(",    (",
"(SELECT ROW_IDT `ufr_asso`.`usr` WHERE USR_ID = '",$D13,"')",REPT(" ",MAX(LEN($D$3:$D$100))-LEN($D13)),",",
IF(N$2=$F$2,CONCATENATE("null",REPT(" ",52+MAX(LEN($E$3:$E$100))-4)),CONCATENATE("(SELECT ROW_IDT `ufr_asso`.`aso` WHERE SIR_NBR = '",$E13,"'",REPT(" ",MAX(LEN($E$3:$E$100))-LEN($E13)),")")),",",
"(SELECT ROW_IDT `ufr_asso`.`rol` WHERE NAM = '",N$2,"'",REPT(" ",MAX(LEN($F$2:$N$2))-LEN(N$2)),"),",
"'INIT_SCRIPT', NOW(), 'INIT_SCRIPT', NOW())"),"")</f>
        <v/>
      </c>
    </row>
    <row r="14" spans="1:26" x14ac:dyDescent="0.3">
      <c r="A14" t="str">
        <f>IF(Users!A14&lt;&gt;"",Users!A14,"")</f>
        <v>TST12-NS</v>
      </c>
      <c r="B14" t="str">
        <f>IF(Users!A14&lt;&gt;"",Users!B14,"")</f>
        <v>Nvidia</v>
      </c>
      <c r="C14" t="str">
        <f>IF(Users!A14&lt;&gt;"",Users!C14,"")</f>
        <v>nvidia.user@gmail.com</v>
      </c>
      <c r="D14" t="str">
        <f>IF(Users!A14&lt;&gt;"",Users!E14,"")</f>
        <v>Z000C</v>
      </c>
      <c r="E14" s="28" t="str">
        <f t="shared" si="2"/>
        <v>73282932000074</v>
      </c>
      <c r="F14" s="25" t="str">
        <f>IF(Users!H14="","","X")</f>
        <v/>
      </c>
      <c r="G14" s="25" t="str">
        <f>IF(Users!I14="","","X")</f>
        <v>X</v>
      </c>
      <c r="H14" s="25" t="str">
        <f>IF(Users!J14="","","X")</f>
        <v>X</v>
      </c>
      <c r="I14" s="25" t="str">
        <f>IF(Users!K14="","","X")</f>
        <v/>
      </c>
      <c r="J14" s="25" t="str">
        <f>IF(Users!L14="","","X")</f>
        <v/>
      </c>
      <c r="K14" s="25" t="str">
        <f>IF(Users!M14="","","X")</f>
        <v/>
      </c>
      <c r="L14" s="25" t="str">
        <f>IF(Users!N14="","","X")</f>
        <v>X</v>
      </c>
      <c r="M14" s="25" t="str">
        <f>IF(Users!O14="","","X")</f>
        <v/>
      </c>
      <c r="N14" s="25" t="str">
        <f>IF(Users!P14="","","X")</f>
        <v/>
      </c>
      <c r="O14" s="12" t="str">
        <f t="shared" si="0"/>
        <v>,    ((SELECT ROW_IDT `ufr_asso`.`usr` WHERE USR_ID = 'Z000C'),(SELECT ROW_IDT `ufr_asso`.`aso` WHERE SIR_NBR = '73282932000074'         ),(SELECT ROW_IDT `ufr_asso`.`rol` WHERE NAM = 'ADMIN'    ),'INIT_SCRIPT', NOW(), 'INIT_SCRIPT', NOW())_x000D_
,    ((SELECT ROW_IDT `ufr_asso`.`usr` WHERE USR_ID = 'Z000C'),(SELECT ROW_IDT `ufr_asso`.`aso` WHERE SIR_NBR = '73282932000074'         ),(SELECT ROW_IDT `ufr_asso`.`rol` WHERE NAM = 'MEMBER'   ),'INIT_SCRIPT', NOW(), 'INIT_SCRIPT', NOW())_x000D_
,    ((SELECT ROW_IDT `ufr_asso`.`usr` WHERE USR_ID = 'Z000C'),(SELECT ROW_IDT `ufr_asso`.`aso` WHERE SIR_NBR = '73282932000074'         ),(SELECT ROW_IDT `ufr_asso`.`rol` WHERE NAM = 'VICE-PRES'),'INIT_SCRIPT', NOW(), 'INIT_SCRIPT', NOW())</v>
      </c>
      <c r="P14" s="26" t="str">
        <f>CONCATENATE(
IF(R14&lt;&gt;"",CONCATENATE(R14,CHAR(13),CHAR(10)),""),IF(S14&lt;&gt;"",CONCATENATE(S14,CHAR(13),CHAR(10)),""),IF(T14&lt;&gt;"",CONCATENATE(T14,CHAR(13),CHAR(10)),""),IF(U14&lt;&gt;"",CONCATENATE(U14,CHAR(13),CHAR(10)),""),IF(V14&lt;&gt;"",CONCATENATE(V14,CHAR(13),CHAR(10)),""),IF(W14&lt;&gt;"",CONCATENATE(W14,CHAR(13),CHAR(10)),""),IF(X14&lt;&gt;"",CONCATENATE(X14,CHAR(13),CHAR(10)),""),IF(Y14&lt;&gt;"",CONCATENATE(Y14,CHAR(13),CHAR(10)),""),IF(Z14&lt;&gt;"",CONCATENATE(Z14,CHAR(13),CHAR(10)),"")
)</f>
        <v xml:space="preserve">,    ((SELECT ROW_IDT `ufr_asso`.`usr` WHERE USR_ID = 'Z000C'),(SELECT ROW_IDT `ufr_asso`.`aso` WHERE SIR_NBR = '73282932000074'         ),(SELECT ROW_IDT `ufr_asso`.`rol` WHERE NAM = 'ADMIN'    ),'INIT_SCRIPT', NOW(), 'INIT_SCRIPT', NOW())_x000D_
,    ((SELECT ROW_IDT `ufr_asso`.`usr` WHERE USR_ID = 'Z000C'),(SELECT ROW_IDT `ufr_asso`.`aso` WHERE SIR_NBR = '73282932000074'         ),(SELECT ROW_IDT `ufr_asso`.`rol` WHERE NAM = 'MEMBER'   ),'INIT_SCRIPT', NOW(), 'INIT_SCRIPT', NOW())_x000D_
,    ((SELECT ROW_IDT `ufr_asso`.`usr` WHERE USR_ID = 'Z000C'),(SELECT ROW_IDT `ufr_asso`.`aso` WHERE SIR_NBR = '73282932000074'         ),(SELECT ROW_IDT `ufr_asso`.`rol` WHERE NAM = 'VICE-PRES'),'INIT_SCRIPT', NOW(), 'INIT_SCRIPT', NOW())_x000D_
</v>
      </c>
      <c r="Q14" s="26">
        <f t="shared" si="1"/>
        <v>2</v>
      </c>
      <c r="R14" s="26" t="str" cm="1">
        <f t="array" ref="R14">IF(F14&lt;&gt;"",CONCATENATE(",    (",
"(SELECT ROW_IDT `ufr_asso`.`usr` WHERE USR_ID = '",$D14,"')",REPT(" ",MAX(LEN($D$3:$D$100))-LEN($D14)),",",
IF(F$2=$F$2,CONCATENATE("null",REPT(" ",52+MAX(LEN($E$3:$E$100))-4)),CONCATENATE("(SELECT ROW_IDT `ufr_asso`.`aso` WHERE SIR_NBR = '",$E14,"'",REPT(" ",MAX(LEN($E$3:$E$100))-LEN($E14)),")")),",",
"(SELECT ROW_IDT `ufr_asso`.`rol` WHERE NAM = '",F$2,"'",REPT(" ",MAX(LEN($F$2:$N$2))-LEN(F$2)),"),",
"'INIT_SCRIPT', NOW(), 'INIT_SCRIPT', NOW())"),"")</f>
        <v/>
      </c>
      <c r="S14" s="26" t="str" cm="1">
        <f t="array" ref="S14">IF(G14&lt;&gt;"",CONCATENATE(",    (",
"(SELECT ROW_IDT `ufr_asso`.`usr` WHERE USR_ID = '",$D14,"')",REPT(" ",MAX(LEN($D$3:$D$100))-LEN($D14)),",",
IF(G$2=$F$2,CONCATENATE("null",REPT(" ",52+MAX(LEN($E$3:$E$100))-4)),CONCATENATE("(SELECT ROW_IDT `ufr_asso`.`aso` WHERE SIR_NBR = '",$E14,"'",REPT(" ",MAX(LEN($E$3:$E$100))-LEN($E14)),")")),",",
"(SELECT ROW_IDT `ufr_asso`.`rol` WHERE NAM = '",G$2,"'",REPT(" ",MAX(LEN($F$2:$N$2))-LEN(G$2)),"),",
"'INIT_SCRIPT', NOW(), 'INIT_SCRIPT', NOW())"),"")</f>
        <v>,    ((SELECT ROW_IDT `ufr_asso`.`usr` WHERE USR_ID = 'Z000C'),(SELECT ROW_IDT `ufr_asso`.`aso` WHERE SIR_NBR = '73282932000074'         ),(SELECT ROW_IDT `ufr_asso`.`rol` WHERE NAM = 'ADMIN'    ),'INIT_SCRIPT', NOW(), 'INIT_SCRIPT', NOW())</v>
      </c>
      <c r="T14" s="26" t="str" cm="1">
        <f t="array" ref="T14">IF(H14&lt;&gt;"",CONCATENATE(",    (",
"(SELECT ROW_IDT `ufr_asso`.`usr` WHERE USR_ID = '",$D14,"')",REPT(" ",MAX(LEN($D$3:$D$100))-LEN($D14)),",",
IF(H$2=$F$2,CONCATENATE("null",REPT(" ",52+MAX(LEN($E$3:$E$100))-4)),CONCATENATE("(SELECT ROW_IDT `ufr_asso`.`aso` WHERE SIR_NBR = '",$E14,"'",REPT(" ",MAX(LEN($E$3:$E$100))-LEN($E14)),")")),",",
"(SELECT ROW_IDT `ufr_asso`.`rol` WHERE NAM = '",H$2,"'",REPT(" ",MAX(LEN($F$2:$N$2))-LEN(H$2)),"),",
"'INIT_SCRIPT', NOW(), 'INIT_SCRIPT', NOW())"),"")</f>
        <v>,    ((SELECT ROW_IDT `ufr_asso`.`usr` WHERE USR_ID = 'Z000C'),(SELECT ROW_IDT `ufr_asso`.`aso` WHERE SIR_NBR = '73282932000074'         ),(SELECT ROW_IDT `ufr_asso`.`rol` WHERE NAM = 'MEMBER'   ),'INIT_SCRIPT', NOW(), 'INIT_SCRIPT', NOW())</v>
      </c>
      <c r="U14" s="26" t="str" cm="1">
        <f t="array" ref="U14">IF(I14&lt;&gt;"",CONCATENATE(",    (",
"(SELECT ROW_IDT `ufr_asso`.`usr` WHERE USR_ID = '",$D14,"')",REPT(" ",MAX(LEN($D$3:$D$100))-LEN($D14)),",",
IF(I$2=$F$2,CONCATENATE("null",REPT(" ",52+MAX(LEN($E$3:$E$100))-4)),CONCATENATE("(SELECT ROW_IDT `ufr_asso`.`aso` WHERE SIR_NBR = '",$E14,"'",REPT(" ",MAX(LEN($E$3:$E$100))-LEN($E14)),")")),",",
"(SELECT ROW_IDT `ufr_asso`.`rol` WHERE NAM = '",I$2,"'",REPT(" ",MAX(LEN($F$2:$N$2))-LEN(I$2)),"),",
"'INIT_SCRIPT', NOW(), 'INIT_SCRIPT', NOW())"),"")</f>
        <v/>
      </c>
      <c r="V14" s="26" t="str" cm="1">
        <f t="array" ref="V14">IF(J14&lt;&gt;"",CONCATENATE(",    (",
"(SELECT ROW_IDT `ufr_asso`.`usr` WHERE USR_ID = '",$D14,"')",REPT(" ",MAX(LEN($D$3:$D$100))-LEN($D14)),",",
IF(J$2=$F$2,CONCATENATE("null",REPT(" ",52+MAX(LEN($E$3:$E$100))-4)),CONCATENATE("(SELECT ROW_IDT `ufr_asso`.`aso` WHERE SIR_NBR = '",$E14,"'",REPT(" ",MAX(LEN($E$3:$E$100))-LEN($E14)),")")),",",
"(SELECT ROW_IDT `ufr_asso`.`rol` WHERE NAM = '",J$2,"'",REPT(" ",MAX(LEN($F$2:$N$2))-LEN(J$2)),"),",
"'INIT_SCRIPT', NOW(), 'INIT_SCRIPT', NOW())"),"")</f>
        <v/>
      </c>
      <c r="W14" s="26" t="str" cm="1">
        <f t="array" ref="W14">IF(K14&lt;&gt;"",CONCATENATE(",    (",
"(SELECT ROW_IDT `ufr_asso`.`usr` WHERE USR_ID = '",$D14,"')",REPT(" ",MAX(LEN($D$3:$D$100))-LEN($D14)),",",
IF(K$2=$F$2,CONCATENATE("null",REPT(" ",52+MAX(LEN($E$3:$E$100))-4)),CONCATENATE("(SELECT ROW_IDT `ufr_asso`.`aso` WHERE SIR_NBR = '",$E14,"'",REPT(" ",MAX(LEN($E$3:$E$100))-LEN($E14)),")")),",",
"(SELECT ROW_IDT `ufr_asso`.`rol` WHERE NAM = '",K$2,"'",REPT(" ",MAX(LEN($F$2:$N$2))-LEN(K$2)),"),",
"'INIT_SCRIPT', NOW(), 'INIT_SCRIPT', NOW())"),"")</f>
        <v/>
      </c>
      <c r="X14" s="26" t="str" cm="1">
        <f t="array" ref="X14">IF(L14&lt;&gt;"",CONCATENATE(",    (",
"(SELECT ROW_IDT `ufr_asso`.`usr` WHERE USR_ID = '",$D14,"')",REPT(" ",MAX(LEN($D$3:$D$100))-LEN($D14)),",",
IF(L$2=$F$2,CONCATENATE("null",REPT(" ",52+MAX(LEN($E$3:$E$100))-4)),CONCATENATE("(SELECT ROW_IDT `ufr_asso`.`aso` WHERE SIR_NBR = '",$E14,"'",REPT(" ",MAX(LEN($E$3:$E$100))-LEN($E14)),")")),",",
"(SELECT ROW_IDT `ufr_asso`.`rol` WHERE NAM = '",L$2,"'",REPT(" ",MAX(LEN($F$2:$N$2))-LEN(L$2)),"),",
"'INIT_SCRIPT', NOW(), 'INIT_SCRIPT', NOW())"),"")</f>
        <v>,    ((SELECT ROW_IDT `ufr_asso`.`usr` WHERE USR_ID = 'Z000C'),(SELECT ROW_IDT `ufr_asso`.`aso` WHERE SIR_NBR = '73282932000074'         ),(SELECT ROW_IDT `ufr_asso`.`rol` WHERE NAM = 'VICE-PRES'),'INIT_SCRIPT', NOW(), 'INIT_SCRIPT', NOW())</v>
      </c>
      <c r="Y14" s="26" t="str" cm="1">
        <f t="array" ref="Y14">IF(M14&lt;&gt;"",CONCATENATE(",    (",
"(SELECT ROW_IDT `ufr_asso`.`usr` WHERE USR_ID = '",$D14,"')",REPT(" ",MAX(LEN($D$3:$D$100))-LEN($D14)),",",
IF(M$2=$F$2,CONCATENATE("null",REPT(" ",52+MAX(LEN($E$3:$E$100))-4)),CONCATENATE("(SELECT ROW_IDT `ufr_asso`.`aso` WHERE SIR_NBR = '",$E14,"'",REPT(" ",MAX(LEN($E$3:$E$100))-LEN($E14)),")")),",",
"(SELECT ROW_IDT `ufr_asso`.`rol` WHERE NAM = '",M$2,"'",REPT(" ",MAX(LEN($F$2:$N$2))-LEN(M$2)),"),",
"'INIT_SCRIPT', NOW(), 'INIT_SCRIPT', NOW())"),"")</f>
        <v/>
      </c>
      <c r="Z14" s="26" t="str" cm="1">
        <f t="array" ref="Z14">IF(N14&lt;&gt;"",CONCATENATE(",    (",
"(SELECT ROW_IDT `ufr_asso`.`usr` WHERE USR_ID = '",$D14,"')",REPT(" ",MAX(LEN($D$3:$D$100))-LEN($D14)),",",
IF(N$2=$F$2,CONCATENATE("null",REPT(" ",52+MAX(LEN($E$3:$E$100))-4)),CONCATENATE("(SELECT ROW_IDT `ufr_asso`.`aso` WHERE SIR_NBR = '",$E14,"'",REPT(" ",MAX(LEN($E$3:$E$100))-LEN($E14)),")")),",",
"(SELECT ROW_IDT `ufr_asso`.`rol` WHERE NAM = '",N$2,"'",REPT(" ",MAX(LEN($F$2:$N$2))-LEN(N$2)),"),",
"'INIT_SCRIPT', NOW(), 'INIT_SCRIPT', NOW())"),"")</f>
        <v/>
      </c>
    </row>
    <row r="15" spans="1:26" x14ac:dyDescent="0.3">
      <c r="A15" t="str">
        <f>IF(Users!A15&lt;&gt;"",Users!A15,"")</f>
        <v>TST13-NS</v>
      </c>
      <c r="B15" t="str">
        <f>IF(Users!A15&lt;&gt;"",Users!B15,"")</f>
        <v>Ubuntu</v>
      </c>
      <c r="C15" t="str">
        <f>IF(Users!A15&lt;&gt;"",Users!C15,"")</f>
        <v>ubuntu.user@gmail.com</v>
      </c>
      <c r="D15" t="str">
        <f>IF(Users!A15&lt;&gt;"",Users!E15,"")</f>
        <v>Z000D</v>
      </c>
      <c r="E15" s="28" t="str">
        <f t="shared" si="2"/>
        <v>73282932000074</v>
      </c>
      <c r="F15" s="25" t="str">
        <f>IF(Users!H15="","","X")</f>
        <v/>
      </c>
      <c r="G15" s="25" t="str">
        <f>IF(Users!I15="","","X")</f>
        <v>X</v>
      </c>
      <c r="H15" s="25" t="str">
        <f>IF(Users!J15="","","X")</f>
        <v>X</v>
      </c>
      <c r="I15" s="25" t="str">
        <f>IF(Users!K15="","","X")</f>
        <v/>
      </c>
      <c r="J15" s="25" t="str">
        <f>IF(Users!L15="","","X")</f>
        <v/>
      </c>
      <c r="K15" s="25" t="str">
        <f>IF(Users!M15="","","X")</f>
        <v/>
      </c>
      <c r="L15" s="25" t="str">
        <f>IF(Users!N15="","","X")</f>
        <v/>
      </c>
      <c r="M15" s="25" t="str">
        <f>IF(Users!O15="","","X")</f>
        <v>X</v>
      </c>
      <c r="N15" s="25" t="str">
        <f>IF(Users!P15="","","X")</f>
        <v/>
      </c>
      <c r="O15" s="12" t="str">
        <f t="shared" si="0"/>
        <v>,    ((SELECT ROW_IDT `ufr_asso`.`usr` WHERE USR_ID = 'Z000D'),(SELECT ROW_IDT `ufr_asso`.`aso` WHERE SIR_NBR = '73282932000074'         ),(SELECT ROW_IDT `ufr_asso`.`rol` WHERE NAM = 'ADMIN'    ),'INIT_SCRIPT', NOW(), 'INIT_SCRIPT', NOW())_x000D_
,    ((SELECT ROW_IDT `ufr_asso`.`usr` WHERE USR_ID = 'Z000D'),(SELECT ROW_IDT `ufr_asso`.`aso` WHERE SIR_NBR = '73282932000074'         ),(SELECT ROW_IDT `ufr_asso`.`rol` WHERE NAM = 'MEMBER'   ),'INIT_SCRIPT', NOW(), 'INIT_SCRIPT', NOW())_x000D_
,    ((SELECT ROW_IDT `ufr_asso`.`usr` WHERE USR_ID = 'Z000D'),(SELECT ROW_IDT `ufr_asso`.`aso` WHERE SIR_NBR = '73282932000074'         ),(SELECT ROW_IDT `ufr_asso`.`rol` WHERE NAM = 'SECRETARY'),'INIT_SCRIPT', NOW(), 'INIT_SCRIPT', NOW())</v>
      </c>
      <c r="P15" s="26" t="str">
        <f>CONCATENATE(
IF(R15&lt;&gt;"",CONCATENATE(R15,CHAR(13),CHAR(10)),""),IF(S15&lt;&gt;"",CONCATENATE(S15,CHAR(13),CHAR(10)),""),IF(T15&lt;&gt;"",CONCATENATE(T15,CHAR(13),CHAR(10)),""),IF(U15&lt;&gt;"",CONCATENATE(U15,CHAR(13),CHAR(10)),""),IF(V15&lt;&gt;"",CONCATENATE(V15,CHAR(13),CHAR(10)),""),IF(W15&lt;&gt;"",CONCATENATE(W15,CHAR(13),CHAR(10)),""),IF(X15&lt;&gt;"",CONCATENATE(X15,CHAR(13),CHAR(10)),""),IF(Y15&lt;&gt;"",CONCATENATE(Y15,CHAR(13),CHAR(10)),""),IF(Z15&lt;&gt;"",CONCATENATE(Z15,CHAR(13),CHAR(10)),"")
)</f>
        <v xml:space="preserve">,    ((SELECT ROW_IDT `ufr_asso`.`usr` WHERE USR_ID = 'Z000D'),(SELECT ROW_IDT `ufr_asso`.`aso` WHERE SIR_NBR = '73282932000074'         ),(SELECT ROW_IDT `ufr_asso`.`rol` WHERE NAM = 'ADMIN'    ),'INIT_SCRIPT', NOW(), 'INIT_SCRIPT', NOW())_x000D_
,    ((SELECT ROW_IDT `ufr_asso`.`usr` WHERE USR_ID = 'Z000D'),(SELECT ROW_IDT `ufr_asso`.`aso` WHERE SIR_NBR = '73282932000074'         ),(SELECT ROW_IDT `ufr_asso`.`rol` WHERE NAM = 'MEMBER'   ),'INIT_SCRIPT', NOW(), 'INIT_SCRIPT', NOW())_x000D_
,    ((SELECT ROW_IDT `ufr_asso`.`usr` WHERE USR_ID = 'Z000D'),(SELECT ROW_IDT `ufr_asso`.`aso` WHERE SIR_NBR = '73282932000074'         ),(SELECT ROW_IDT `ufr_asso`.`rol` WHERE NAM = 'SECRETARY'),'INIT_SCRIPT', NOW(), 'INIT_SCRIPT', NOW())_x000D_
</v>
      </c>
      <c r="Q15" s="26">
        <f t="shared" si="1"/>
        <v>2</v>
      </c>
      <c r="R15" s="26" t="str" cm="1">
        <f t="array" ref="R15">IF(F15&lt;&gt;"",CONCATENATE(",    (",
"(SELECT ROW_IDT `ufr_asso`.`usr` WHERE USR_ID = '",$D15,"')",REPT(" ",MAX(LEN($D$3:$D$100))-LEN($D15)),",",
IF(F$2=$F$2,CONCATENATE("null",REPT(" ",52+MAX(LEN($E$3:$E$100))-4)),CONCATENATE("(SELECT ROW_IDT `ufr_asso`.`aso` WHERE SIR_NBR = '",$E15,"'",REPT(" ",MAX(LEN($E$3:$E$100))-LEN($E15)),")")),",",
"(SELECT ROW_IDT `ufr_asso`.`rol` WHERE NAM = '",F$2,"'",REPT(" ",MAX(LEN($F$2:$N$2))-LEN(F$2)),"),",
"'INIT_SCRIPT', NOW(), 'INIT_SCRIPT', NOW())"),"")</f>
        <v/>
      </c>
      <c r="S15" s="26" t="str" cm="1">
        <f t="array" ref="S15">IF(G15&lt;&gt;"",CONCATENATE(",    (",
"(SELECT ROW_IDT `ufr_asso`.`usr` WHERE USR_ID = '",$D15,"')",REPT(" ",MAX(LEN($D$3:$D$100))-LEN($D15)),",",
IF(G$2=$F$2,CONCATENATE("null",REPT(" ",52+MAX(LEN($E$3:$E$100))-4)),CONCATENATE("(SELECT ROW_IDT `ufr_asso`.`aso` WHERE SIR_NBR = '",$E15,"'",REPT(" ",MAX(LEN($E$3:$E$100))-LEN($E15)),")")),",",
"(SELECT ROW_IDT `ufr_asso`.`rol` WHERE NAM = '",G$2,"'",REPT(" ",MAX(LEN($F$2:$N$2))-LEN(G$2)),"),",
"'INIT_SCRIPT', NOW(), 'INIT_SCRIPT', NOW())"),"")</f>
        <v>,    ((SELECT ROW_IDT `ufr_asso`.`usr` WHERE USR_ID = 'Z000D'),(SELECT ROW_IDT `ufr_asso`.`aso` WHERE SIR_NBR = '73282932000074'         ),(SELECT ROW_IDT `ufr_asso`.`rol` WHERE NAM = 'ADMIN'    ),'INIT_SCRIPT', NOW(), 'INIT_SCRIPT', NOW())</v>
      </c>
      <c r="T15" s="26" t="str" cm="1">
        <f t="array" ref="T15">IF(H15&lt;&gt;"",CONCATENATE(",    (",
"(SELECT ROW_IDT `ufr_asso`.`usr` WHERE USR_ID = '",$D15,"')",REPT(" ",MAX(LEN($D$3:$D$100))-LEN($D15)),",",
IF(H$2=$F$2,CONCATENATE("null",REPT(" ",52+MAX(LEN($E$3:$E$100))-4)),CONCATENATE("(SELECT ROW_IDT `ufr_asso`.`aso` WHERE SIR_NBR = '",$E15,"'",REPT(" ",MAX(LEN($E$3:$E$100))-LEN($E15)),")")),",",
"(SELECT ROW_IDT `ufr_asso`.`rol` WHERE NAM = '",H$2,"'",REPT(" ",MAX(LEN($F$2:$N$2))-LEN(H$2)),"),",
"'INIT_SCRIPT', NOW(), 'INIT_SCRIPT', NOW())"),"")</f>
        <v>,    ((SELECT ROW_IDT `ufr_asso`.`usr` WHERE USR_ID = 'Z000D'),(SELECT ROW_IDT `ufr_asso`.`aso` WHERE SIR_NBR = '73282932000074'         ),(SELECT ROW_IDT `ufr_asso`.`rol` WHERE NAM = 'MEMBER'   ),'INIT_SCRIPT', NOW(), 'INIT_SCRIPT', NOW())</v>
      </c>
      <c r="U15" s="26" t="str" cm="1">
        <f t="array" ref="U15">IF(I15&lt;&gt;"",CONCATENATE(",    (",
"(SELECT ROW_IDT `ufr_asso`.`usr` WHERE USR_ID = '",$D15,"')",REPT(" ",MAX(LEN($D$3:$D$100))-LEN($D15)),",",
IF(I$2=$F$2,CONCATENATE("null",REPT(" ",52+MAX(LEN($E$3:$E$100))-4)),CONCATENATE("(SELECT ROW_IDT `ufr_asso`.`aso` WHERE SIR_NBR = '",$E15,"'",REPT(" ",MAX(LEN($E$3:$E$100))-LEN($E15)),")")),",",
"(SELECT ROW_IDT `ufr_asso`.`rol` WHERE NAM = '",I$2,"'",REPT(" ",MAX(LEN($F$2:$N$2))-LEN(I$2)),"),",
"'INIT_SCRIPT', NOW(), 'INIT_SCRIPT', NOW())"),"")</f>
        <v/>
      </c>
      <c r="V15" s="26" t="str" cm="1">
        <f t="array" ref="V15">IF(J15&lt;&gt;"",CONCATENATE(",    (",
"(SELECT ROW_IDT `ufr_asso`.`usr` WHERE USR_ID = '",$D15,"')",REPT(" ",MAX(LEN($D$3:$D$100))-LEN($D15)),",",
IF(J$2=$F$2,CONCATENATE("null",REPT(" ",52+MAX(LEN($E$3:$E$100))-4)),CONCATENATE("(SELECT ROW_IDT `ufr_asso`.`aso` WHERE SIR_NBR = '",$E15,"'",REPT(" ",MAX(LEN($E$3:$E$100))-LEN($E15)),")")),",",
"(SELECT ROW_IDT `ufr_asso`.`rol` WHERE NAM = '",J$2,"'",REPT(" ",MAX(LEN($F$2:$N$2))-LEN(J$2)),"),",
"'INIT_SCRIPT', NOW(), 'INIT_SCRIPT', NOW())"),"")</f>
        <v/>
      </c>
      <c r="W15" s="26" t="str" cm="1">
        <f t="array" ref="W15">IF(K15&lt;&gt;"",CONCATENATE(",    (",
"(SELECT ROW_IDT `ufr_asso`.`usr` WHERE USR_ID = '",$D15,"')",REPT(" ",MAX(LEN($D$3:$D$100))-LEN($D15)),",",
IF(K$2=$F$2,CONCATENATE("null",REPT(" ",52+MAX(LEN($E$3:$E$100))-4)),CONCATENATE("(SELECT ROW_IDT `ufr_asso`.`aso` WHERE SIR_NBR = '",$E15,"'",REPT(" ",MAX(LEN($E$3:$E$100))-LEN($E15)),")")),",",
"(SELECT ROW_IDT `ufr_asso`.`rol` WHERE NAM = '",K$2,"'",REPT(" ",MAX(LEN($F$2:$N$2))-LEN(K$2)),"),",
"'INIT_SCRIPT', NOW(), 'INIT_SCRIPT', NOW())"),"")</f>
        <v/>
      </c>
      <c r="X15" s="26" t="str" cm="1">
        <f t="array" ref="X15">IF(L15&lt;&gt;"",CONCATENATE(",    (",
"(SELECT ROW_IDT `ufr_asso`.`usr` WHERE USR_ID = '",$D15,"')",REPT(" ",MAX(LEN($D$3:$D$100))-LEN($D15)),",",
IF(L$2=$F$2,CONCATENATE("null",REPT(" ",52+MAX(LEN($E$3:$E$100))-4)),CONCATENATE("(SELECT ROW_IDT `ufr_asso`.`aso` WHERE SIR_NBR = '",$E15,"'",REPT(" ",MAX(LEN($E$3:$E$100))-LEN($E15)),")")),",",
"(SELECT ROW_IDT `ufr_asso`.`rol` WHERE NAM = '",L$2,"'",REPT(" ",MAX(LEN($F$2:$N$2))-LEN(L$2)),"),",
"'INIT_SCRIPT', NOW(), 'INIT_SCRIPT', NOW())"),"")</f>
        <v/>
      </c>
      <c r="Y15" s="26" t="str" cm="1">
        <f t="array" ref="Y15">IF(M15&lt;&gt;"",CONCATENATE(",    (",
"(SELECT ROW_IDT `ufr_asso`.`usr` WHERE USR_ID = '",$D15,"')",REPT(" ",MAX(LEN($D$3:$D$100))-LEN($D15)),",",
IF(M$2=$F$2,CONCATENATE("null",REPT(" ",52+MAX(LEN($E$3:$E$100))-4)),CONCATENATE("(SELECT ROW_IDT `ufr_asso`.`aso` WHERE SIR_NBR = '",$E15,"'",REPT(" ",MAX(LEN($E$3:$E$100))-LEN($E15)),")")),",",
"(SELECT ROW_IDT `ufr_asso`.`rol` WHERE NAM = '",M$2,"'",REPT(" ",MAX(LEN($F$2:$N$2))-LEN(M$2)),"),",
"'INIT_SCRIPT', NOW(), 'INIT_SCRIPT', NOW())"),"")</f>
        <v>,    ((SELECT ROW_IDT `ufr_asso`.`usr` WHERE USR_ID = 'Z000D'),(SELECT ROW_IDT `ufr_asso`.`aso` WHERE SIR_NBR = '73282932000074'         ),(SELECT ROW_IDT `ufr_asso`.`rol` WHERE NAM = 'SECRETARY'),'INIT_SCRIPT', NOW(), 'INIT_SCRIPT', NOW())</v>
      </c>
      <c r="Z15" s="26" t="str" cm="1">
        <f t="array" ref="Z15">IF(N15&lt;&gt;"",CONCATENATE(",    (",
"(SELECT ROW_IDT `ufr_asso`.`usr` WHERE USR_ID = '",$D15,"')",REPT(" ",MAX(LEN($D$3:$D$100))-LEN($D15)),",",
IF(N$2=$F$2,CONCATENATE("null",REPT(" ",52+MAX(LEN($E$3:$E$100))-4)),CONCATENATE("(SELECT ROW_IDT `ufr_asso`.`aso` WHERE SIR_NBR = '",$E15,"'",REPT(" ",MAX(LEN($E$3:$E$100))-LEN($E15)),")")),",",
"(SELECT ROW_IDT `ufr_asso`.`rol` WHERE NAM = '",N$2,"'",REPT(" ",MAX(LEN($F$2:$N$2))-LEN(N$2)),"),",
"'INIT_SCRIPT', NOW(), 'INIT_SCRIPT', NOW())"),"")</f>
        <v/>
      </c>
    </row>
    <row r="16" spans="1:26" x14ac:dyDescent="0.3">
      <c r="A16" t="str">
        <f>IF(Users!A16&lt;&gt;"",Users!A16,"")</f>
        <v>TST14-NS</v>
      </c>
      <c r="B16" t="str">
        <f>IF(Users!A16&lt;&gt;"",Users!B16,"")</f>
        <v>Windows</v>
      </c>
      <c r="C16" t="str">
        <f>IF(Users!A16&lt;&gt;"",Users!C16,"")</f>
        <v>windows.user@gmail.com</v>
      </c>
      <c r="D16" t="str">
        <f>IF(Users!A16&lt;&gt;"",Users!E16,"")</f>
        <v>Z000E</v>
      </c>
      <c r="E16" s="28" t="str">
        <f t="shared" si="2"/>
        <v>73282932000074</v>
      </c>
      <c r="F16" s="25" t="str">
        <f>IF(Users!H16="","","X")</f>
        <v/>
      </c>
      <c r="G16" s="25" t="str">
        <f>IF(Users!I16="","","X")</f>
        <v>X</v>
      </c>
      <c r="H16" s="25" t="str">
        <f>IF(Users!J16="","","X")</f>
        <v>X</v>
      </c>
      <c r="I16" s="25" t="str">
        <f>IF(Users!K16="","","X")</f>
        <v/>
      </c>
      <c r="J16" s="25" t="str">
        <f>IF(Users!L16="","","X")</f>
        <v/>
      </c>
      <c r="K16" s="25" t="str">
        <f>IF(Users!M16="","","X")</f>
        <v/>
      </c>
      <c r="L16" s="25" t="str">
        <f>IF(Users!N16="","","X")</f>
        <v/>
      </c>
      <c r="M16" s="25" t="str">
        <f>IF(Users!O16="","","X")</f>
        <v/>
      </c>
      <c r="N16" s="25" t="str">
        <f>IF(Users!P16="","","X")</f>
        <v>X</v>
      </c>
      <c r="O16" s="12" t="str">
        <f t="shared" si="0"/>
        <v>,    ((SELECT ROW_IDT `ufr_asso`.`usr` WHERE USR_ID = 'Z000E'),(SELECT ROW_IDT `ufr_asso`.`aso` WHERE SIR_NBR = '73282932000074'         ),(SELECT ROW_IDT `ufr_asso`.`rol` WHERE NAM = 'ADMIN'    ),'INIT_SCRIPT', NOW(), 'INIT_SCRIPT', NOW())_x000D_
,    ((SELECT ROW_IDT `ufr_asso`.`usr` WHERE USR_ID = 'Z000E'),(SELECT ROW_IDT `ufr_asso`.`aso` WHERE SIR_NBR = '73282932000074'         ),(SELECT ROW_IDT `ufr_asso`.`rol` WHERE NAM = 'MEMBER'   ),'INIT_SCRIPT', NOW(), 'INIT_SCRIPT', NOW())_x000D_
,    ((SELECT ROW_IDT `ufr_asso`.`usr` WHERE USR_ID = 'Z000E'),(SELECT ROW_IDT `ufr_asso`.`aso` WHERE SIR_NBR = '73282932000074'         ),(SELECT ROW_IDT `ufr_asso`.`rol` WHERE NAM = 'TREASURER'),'INIT_SCRIPT', NOW(), 'INIT_SCRIPT', NOW())</v>
      </c>
      <c r="P16" s="26" t="str">
        <f>CONCATENATE(
IF(R16&lt;&gt;"",CONCATENATE(R16,CHAR(13),CHAR(10)),""),IF(S16&lt;&gt;"",CONCATENATE(S16,CHAR(13),CHAR(10)),""),IF(T16&lt;&gt;"",CONCATENATE(T16,CHAR(13),CHAR(10)),""),IF(U16&lt;&gt;"",CONCATENATE(U16,CHAR(13),CHAR(10)),""),IF(V16&lt;&gt;"",CONCATENATE(V16,CHAR(13),CHAR(10)),""),IF(W16&lt;&gt;"",CONCATENATE(W16,CHAR(13),CHAR(10)),""),IF(X16&lt;&gt;"",CONCATENATE(X16,CHAR(13),CHAR(10)),""),IF(Y16&lt;&gt;"",CONCATENATE(Y16,CHAR(13),CHAR(10)),""),IF(Z16&lt;&gt;"",CONCATENATE(Z16,CHAR(13),CHAR(10)),"")
)</f>
        <v xml:space="preserve">,    ((SELECT ROW_IDT `ufr_asso`.`usr` WHERE USR_ID = 'Z000E'),(SELECT ROW_IDT `ufr_asso`.`aso` WHERE SIR_NBR = '73282932000074'         ),(SELECT ROW_IDT `ufr_asso`.`rol` WHERE NAM = 'ADMIN'    ),'INIT_SCRIPT', NOW(), 'INIT_SCRIPT', NOW())_x000D_
,    ((SELECT ROW_IDT `ufr_asso`.`usr` WHERE USR_ID = 'Z000E'),(SELECT ROW_IDT `ufr_asso`.`aso` WHERE SIR_NBR = '73282932000074'         ),(SELECT ROW_IDT `ufr_asso`.`rol` WHERE NAM = 'MEMBER'   ),'INIT_SCRIPT', NOW(), 'INIT_SCRIPT', NOW())_x000D_
,    ((SELECT ROW_IDT `ufr_asso`.`usr` WHERE USR_ID = 'Z000E'),(SELECT ROW_IDT `ufr_asso`.`aso` WHERE SIR_NBR = '73282932000074'         ),(SELECT ROW_IDT `ufr_asso`.`rol` WHERE NAM = 'TREASURER'),'INIT_SCRIPT', NOW(), 'INIT_SCRIPT', NOW())_x000D_
</v>
      </c>
      <c r="Q16" s="26">
        <f t="shared" si="1"/>
        <v>2</v>
      </c>
      <c r="R16" s="26" t="str" cm="1">
        <f t="array" ref="R16">IF(F16&lt;&gt;"",CONCATENATE(",    (",
"(SELECT ROW_IDT `ufr_asso`.`usr` WHERE USR_ID = '",$D16,"')",REPT(" ",MAX(LEN($D$3:$D$100))-LEN($D16)),",",
IF(F$2=$F$2,CONCATENATE("null",REPT(" ",52+MAX(LEN($E$3:$E$100))-4)),CONCATENATE("(SELECT ROW_IDT `ufr_asso`.`aso` WHERE SIR_NBR = '",$E16,"'",REPT(" ",MAX(LEN($E$3:$E$100))-LEN($E16)),")")),",",
"(SELECT ROW_IDT `ufr_asso`.`rol` WHERE NAM = '",F$2,"'",REPT(" ",MAX(LEN($F$2:$N$2))-LEN(F$2)),"),",
"'INIT_SCRIPT', NOW(), 'INIT_SCRIPT', NOW())"),"")</f>
        <v/>
      </c>
      <c r="S16" s="26" t="str" cm="1">
        <f t="array" ref="S16">IF(G16&lt;&gt;"",CONCATENATE(",    (",
"(SELECT ROW_IDT `ufr_asso`.`usr` WHERE USR_ID = '",$D16,"')",REPT(" ",MAX(LEN($D$3:$D$100))-LEN($D16)),",",
IF(G$2=$F$2,CONCATENATE("null",REPT(" ",52+MAX(LEN($E$3:$E$100))-4)),CONCATENATE("(SELECT ROW_IDT `ufr_asso`.`aso` WHERE SIR_NBR = '",$E16,"'",REPT(" ",MAX(LEN($E$3:$E$100))-LEN($E16)),")")),",",
"(SELECT ROW_IDT `ufr_asso`.`rol` WHERE NAM = '",G$2,"'",REPT(" ",MAX(LEN($F$2:$N$2))-LEN(G$2)),"),",
"'INIT_SCRIPT', NOW(), 'INIT_SCRIPT', NOW())"),"")</f>
        <v>,    ((SELECT ROW_IDT `ufr_asso`.`usr` WHERE USR_ID = 'Z000E'),(SELECT ROW_IDT `ufr_asso`.`aso` WHERE SIR_NBR = '73282932000074'         ),(SELECT ROW_IDT `ufr_asso`.`rol` WHERE NAM = 'ADMIN'    ),'INIT_SCRIPT', NOW(), 'INIT_SCRIPT', NOW())</v>
      </c>
      <c r="T16" s="26" t="str" cm="1">
        <f t="array" ref="T16">IF(H16&lt;&gt;"",CONCATENATE(",    (",
"(SELECT ROW_IDT `ufr_asso`.`usr` WHERE USR_ID = '",$D16,"')",REPT(" ",MAX(LEN($D$3:$D$100))-LEN($D16)),",",
IF(H$2=$F$2,CONCATENATE("null",REPT(" ",52+MAX(LEN($E$3:$E$100))-4)),CONCATENATE("(SELECT ROW_IDT `ufr_asso`.`aso` WHERE SIR_NBR = '",$E16,"'",REPT(" ",MAX(LEN($E$3:$E$100))-LEN($E16)),")")),",",
"(SELECT ROW_IDT `ufr_asso`.`rol` WHERE NAM = '",H$2,"'",REPT(" ",MAX(LEN($F$2:$N$2))-LEN(H$2)),"),",
"'INIT_SCRIPT', NOW(), 'INIT_SCRIPT', NOW())"),"")</f>
        <v>,    ((SELECT ROW_IDT `ufr_asso`.`usr` WHERE USR_ID = 'Z000E'),(SELECT ROW_IDT `ufr_asso`.`aso` WHERE SIR_NBR = '73282932000074'         ),(SELECT ROW_IDT `ufr_asso`.`rol` WHERE NAM = 'MEMBER'   ),'INIT_SCRIPT', NOW(), 'INIT_SCRIPT', NOW())</v>
      </c>
      <c r="U16" s="26" t="str" cm="1">
        <f t="array" ref="U16">IF(I16&lt;&gt;"",CONCATENATE(",    (",
"(SELECT ROW_IDT `ufr_asso`.`usr` WHERE USR_ID = '",$D16,"')",REPT(" ",MAX(LEN($D$3:$D$100))-LEN($D16)),",",
IF(I$2=$F$2,CONCATENATE("null",REPT(" ",52+MAX(LEN($E$3:$E$100))-4)),CONCATENATE("(SELECT ROW_IDT `ufr_asso`.`aso` WHERE SIR_NBR = '",$E16,"'",REPT(" ",MAX(LEN($E$3:$E$100))-LEN($E16)),")")),",",
"(SELECT ROW_IDT `ufr_asso`.`rol` WHERE NAM = '",I$2,"'",REPT(" ",MAX(LEN($F$2:$N$2))-LEN(I$2)),"),",
"'INIT_SCRIPT', NOW(), 'INIT_SCRIPT', NOW())"),"")</f>
        <v/>
      </c>
      <c r="V16" s="26" t="str" cm="1">
        <f t="array" ref="V16">IF(J16&lt;&gt;"",CONCATENATE(",    (",
"(SELECT ROW_IDT `ufr_asso`.`usr` WHERE USR_ID = '",$D16,"')",REPT(" ",MAX(LEN($D$3:$D$100))-LEN($D16)),",",
IF(J$2=$F$2,CONCATENATE("null",REPT(" ",52+MAX(LEN($E$3:$E$100))-4)),CONCATENATE("(SELECT ROW_IDT `ufr_asso`.`aso` WHERE SIR_NBR = '",$E16,"'",REPT(" ",MAX(LEN($E$3:$E$100))-LEN($E16)),")")),",",
"(SELECT ROW_IDT `ufr_asso`.`rol` WHERE NAM = '",J$2,"'",REPT(" ",MAX(LEN($F$2:$N$2))-LEN(J$2)),"),",
"'INIT_SCRIPT', NOW(), 'INIT_SCRIPT', NOW())"),"")</f>
        <v/>
      </c>
      <c r="W16" s="26" t="str" cm="1">
        <f t="array" ref="W16">IF(K16&lt;&gt;"",CONCATENATE(",    (",
"(SELECT ROW_IDT `ufr_asso`.`usr` WHERE USR_ID = '",$D16,"')",REPT(" ",MAX(LEN($D$3:$D$100))-LEN($D16)),",",
IF(K$2=$F$2,CONCATENATE("null",REPT(" ",52+MAX(LEN($E$3:$E$100))-4)),CONCATENATE("(SELECT ROW_IDT `ufr_asso`.`aso` WHERE SIR_NBR = '",$E16,"'",REPT(" ",MAX(LEN($E$3:$E$100))-LEN($E16)),")")),",",
"(SELECT ROW_IDT `ufr_asso`.`rol` WHERE NAM = '",K$2,"'",REPT(" ",MAX(LEN($F$2:$N$2))-LEN(K$2)),"),",
"'INIT_SCRIPT', NOW(), 'INIT_SCRIPT', NOW())"),"")</f>
        <v/>
      </c>
      <c r="X16" s="26" t="str" cm="1">
        <f t="array" ref="X16">IF(L16&lt;&gt;"",CONCATENATE(",    (",
"(SELECT ROW_IDT `ufr_asso`.`usr` WHERE USR_ID = '",$D16,"')",REPT(" ",MAX(LEN($D$3:$D$100))-LEN($D16)),",",
IF(L$2=$F$2,CONCATENATE("null",REPT(" ",52+MAX(LEN($E$3:$E$100))-4)),CONCATENATE("(SELECT ROW_IDT `ufr_asso`.`aso` WHERE SIR_NBR = '",$E16,"'",REPT(" ",MAX(LEN($E$3:$E$100))-LEN($E16)),")")),",",
"(SELECT ROW_IDT `ufr_asso`.`rol` WHERE NAM = '",L$2,"'",REPT(" ",MAX(LEN($F$2:$N$2))-LEN(L$2)),"),",
"'INIT_SCRIPT', NOW(), 'INIT_SCRIPT', NOW())"),"")</f>
        <v/>
      </c>
      <c r="Y16" s="26" t="str" cm="1">
        <f t="array" ref="Y16">IF(M16&lt;&gt;"",CONCATENATE(",    (",
"(SELECT ROW_IDT `ufr_asso`.`usr` WHERE USR_ID = '",$D16,"')",REPT(" ",MAX(LEN($D$3:$D$100))-LEN($D16)),",",
IF(M$2=$F$2,CONCATENATE("null",REPT(" ",52+MAX(LEN($E$3:$E$100))-4)),CONCATENATE("(SELECT ROW_IDT `ufr_asso`.`aso` WHERE SIR_NBR = '",$E16,"'",REPT(" ",MAX(LEN($E$3:$E$100))-LEN($E16)),")")),",",
"(SELECT ROW_IDT `ufr_asso`.`rol` WHERE NAM = '",M$2,"'",REPT(" ",MAX(LEN($F$2:$N$2))-LEN(M$2)),"),",
"'INIT_SCRIPT', NOW(), 'INIT_SCRIPT', NOW())"),"")</f>
        <v/>
      </c>
      <c r="Z16" s="26" t="str" cm="1">
        <f t="array" ref="Z16">IF(N16&lt;&gt;"",CONCATENATE(",    (",
"(SELECT ROW_IDT `ufr_asso`.`usr` WHERE USR_ID = '",$D16,"')",REPT(" ",MAX(LEN($D$3:$D$100))-LEN($D16)),",",
IF(N$2=$F$2,CONCATENATE("null",REPT(" ",52+MAX(LEN($E$3:$E$100))-4)),CONCATENATE("(SELECT ROW_IDT `ufr_asso`.`aso` WHERE SIR_NBR = '",$E16,"'",REPT(" ",MAX(LEN($E$3:$E$100))-LEN($E16)),")")),",",
"(SELECT ROW_IDT `ufr_asso`.`rol` WHERE NAM = '",N$2,"'",REPT(" ",MAX(LEN($F$2:$N$2))-LEN(N$2)),"),",
"'INIT_SCRIPT', NOW(), 'INIT_SCRIPT', NOW())"),"")</f>
        <v>,    ((SELECT ROW_IDT `ufr_asso`.`usr` WHERE USR_ID = 'Z000E'),(SELECT ROW_IDT `ufr_asso`.`aso` WHERE SIR_NBR = '73282932000074'         ),(SELECT ROW_IDT `ufr_asso`.`rol` WHERE NAM = 'TREASURER'),'INIT_SCRIPT', NOW(), 'INIT_SCRIPT', NOW())</v>
      </c>
    </row>
    <row r="17" spans="1:26" x14ac:dyDescent="0.3">
      <c r="A17" t="str">
        <f>IF(Users!A17&lt;&gt;"",Users!A17,"")</f>
        <v>TST15-NS</v>
      </c>
      <c r="B17" t="str">
        <f>IF(Users!A17&lt;&gt;"",Users!B17,"")</f>
        <v>Unix</v>
      </c>
      <c r="C17" t="str">
        <f>IF(Users!A17&lt;&gt;"",Users!C17,"")</f>
        <v>unix.user@gmail.com</v>
      </c>
      <c r="D17" t="str">
        <f>IF(Users!A17&lt;&gt;"",Users!E17,"")</f>
        <v>Z000F</v>
      </c>
      <c r="E17" s="28" t="str">
        <f t="shared" si="2"/>
        <v>73282932000074</v>
      </c>
      <c r="F17" s="25" t="str">
        <f>IF(Users!H17="","","X")</f>
        <v/>
      </c>
      <c r="G17" s="25" t="str">
        <f>IF(Users!I17="","","X")</f>
        <v/>
      </c>
      <c r="H17" s="25" t="str">
        <f>IF(Users!J17="","","X")</f>
        <v>X</v>
      </c>
      <c r="I17" s="25" t="str">
        <f>IF(Users!K17="","","X")</f>
        <v/>
      </c>
      <c r="J17" s="25" t="str">
        <f>IF(Users!L17="","","X")</f>
        <v/>
      </c>
      <c r="K17" s="25" t="str">
        <f>IF(Users!M17="","","X")</f>
        <v/>
      </c>
      <c r="L17" s="25" t="str">
        <f>IF(Users!N17="","","X")</f>
        <v/>
      </c>
      <c r="M17" s="25" t="str">
        <f>IF(Users!O17="","","X")</f>
        <v/>
      </c>
      <c r="N17" s="25" t="str">
        <f>IF(Users!P17="","","X")</f>
        <v/>
      </c>
      <c r="O17" s="12" t="str">
        <f t="shared" si="0"/>
        <v>,    ((SELECT ROW_IDT `ufr_asso`.`usr` WHERE USR_ID = 'Z000F'),(SELECT ROW_IDT `ufr_asso`.`aso` WHERE SIR_NBR = '73282932000074'         ),(SELECT ROW_IDT `ufr_asso`.`rol` WHERE NAM = 'MEMBER'   ),'INIT_SCRIPT', NOW(), 'INIT_SCRIPT', NOW())</v>
      </c>
      <c r="P17" s="26" t="str">
        <f>CONCATENATE(
IF(R17&lt;&gt;"",CONCATENATE(R17,CHAR(13),CHAR(10)),""),IF(S17&lt;&gt;"",CONCATENATE(S17,CHAR(13),CHAR(10)),""),IF(T17&lt;&gt;"",CONCATENATE(T17,CHAR(13),CHAR(10)),""),IF(U17&lt;&gt;"",CONCATENATE(U17,CHAR(13),CHAR(10)),""),IF(V17&lt;&gt;"",CONCATENATE(V17,CHAR(13),CHAR(10)),""),IF(W17&lt;&gt;"",CONCATENATE(W17,CHAR(13),CHAR(10)),""),IF(X17&lt;&gt;"",CONCATENATE(X17,CHAR(13),CHAR(10)),""),IF(Y17&lt;&gt;"",CONCATENATE(Y17,CHAR(13),CHAR(10)),""),IF(Z17&lt;&gt;"",CONCATENATE(Z17,CHAR(13),CHAR(10)),"")
)</f>
        <v xml:space="preserve">,    ((SELECT ROW_IDT `ufr_asso`.`usr` WHERE USR_ID = 'Z000F'),(SELECT ROW_IDT `ufr_asso`.`aso` WHERE SIR_NBR = '73282932000074'         ),(SELECT ROW_IDT `ufr_asso`.`rol` WHERE NAM = 'MEMBER'   ),'INIT_SCRIPT', NOW(), 'INIT_SCRIPT', NOW())_x000D_
</v>
      </c>
      <c r="Q17" s="26">
        <f t="shared" si="1"/>
        <v>2</v>
      </c>
      <c r="R17" s="26" t="str" cm="1">
        <f t="array" ref="R17">IF(F17&lt;&gt;"",CONCATENATE(",    (",
"(SELECT ROW_IDT `ufr_asso`.`usr` WHERE USR_ID = '",$D17,"')",REPT(" ",MAX(LEN($D$3:$D$100))-LEN($D17)),",",
IF(F$2=$F$2,CONCATENATE("null",REPT(" ",52+MAX(LEN($E$3:$E$100))-4)),CONCATENATE("(SELECT ROW_IDT `ufr_asso`.`aso` WHERE SIR_NBR = '",$E17,"'",REPT(" ",MAX(LEN($E$3:$E$100))-LEN($E17)),")")),",",
"(SELECT ROW_IDT `ufr_asso`.`rol` WHERE NAM = '",F$2,"'",REPT(" ",MAX(LEN($F$2:$N$2))-LEN(F$2)),"),",
"'INIT_SCRIPT', NOW(), 'INIT_SCRIPT', NOW())"),"")</f>
        <v/>
      </c>
      <c r="S17" s="26" t="str" cm="1">
        <f t="array" ref="S17">IF(G17&lt;&gt;"",CONCATENATE(",    (",
"(SELECT ROW_IDT `ufr_asso`.`usr` WHERE USR_ID = '",$D17,"')",REPT(" ",MAX(LEN($D$3:$D$100))-LEN($D17)),",",
IF(G$2=$F$2,CONCATENATE("null",REPT(" ",52+MAX(LEN($E$3:$E$100))-4)),CONCATENATE("(SELECT ROW_IDT `ufr_asso`.`aso` WHERE SIR_NBR = '",$E17,"'",REPT(" ",MAX(LEN($E$3:$E$100))-LEN($E17)),")")),",",
"(SELECT ROW_IDT `ufr_asso`.`rol` WHERE NAM = '",G$2,"'",REPT(" ",MAX(LEN($F$2:$N$2))-LEN(G$2)),"),",
"'INIT_SCRIPT', NOW(), 'INIT_SCRIPT', NOW())"),"")</f>
        <v/>
      </c>
      <c r="T17" s="26" t="str" cm="1">
        <f t="array" ref="T17">IF(H17&lt;&gt;"",CONCATENATE(",    (",
"(SELECT ROW_IDT `ufr_asso`.`usr` WHERE USR_ID = '",$D17,"')",REPT(" ",MAX(LEN($D$3:$D$100))-LEN($D17)),",",
IF(H$2=$F$2,CONCATENATE("null",REPT(" ",52+MAX(LEN($E$3:$E$100))-4)),CONCATENATE("(SELECT ROW_IDT `ufr_asso`.`aso` WHERE SIR_NBR = '",$E17,"'",REPT(" ",MAX(LEN($E$3:$E$100))-LEN($E17)),")")),",",
"(SELECT ROW_IDT `ufr_asso`.`rol` WHERE NAM = '",H$2,"'",REPT(" ",MAX(LEN($F$2:$N$2))-LEN(H$2)),"),",
"'INIT_SCRIPT', NOW(), 'INIT_SCRIPT', NOW())"),"")</f>
        <v>,    ((SELECT ROW_IDT `ufr_asso`.`usr` WHERE USR_ID = 'Z000F'),(SELECT ROW_IDT `ufr_asso`.`aso` WHERE SIR_NBR = '73282932000074'         ),(SELECT ROW_IDT `ufr_asso`.`rol` WHERE NAM = 'MEMBER'   ),'INIT_SCRIPT', NOW(), 'INIT_SCRIPT', NOW())</v>
      </c>
      <c r="U17" s="26" t="str" cm="1">
        <f t="array" ref="U17">IF(I17&lt;&gt;"",CONCATENATE(",    (",
"(SELECT ROW_IDT `ufr_asso`.`usr` WHERE USR_ID = '",$D17,"')",REPT(" ",MAX(LEN($D$3:$D$100))-LEN($D17)),",",
IF(I$2=$F$2,CONCATENATE("null",REPT(" ",52+MAX(LEN($E$3:$E$100))-4)),CONCATENATE("(SELECT ROW_IDT `ufr_asso`.`aso` WHERE SIR_NBR = '",$E17,"'",REPT(" ",MAX(LEN($E$3:$E$100))-LEN($E17)),")")),",",
"(SELECT ROW_IDT `ufr_asso`.`rol` WHERE NAM = '",I$2,"'",REPT(" ",MAX(LEN($F$2:$N$2))-LEN(I$2)),"),",
"'INIT_SCRIPT', NOW(), 'INIT_SCRIPT', NOW())"),"")</f>
        <v/>
      </c>
      <c r="V17" s="26" t="str" cm="1">
        <f t="array" ref="V17">IF(J17&lt;&gt;"",CONCATENATE(",    (",
"(SELECT ROW_IDT `ufr_asso`.`usr` WHERE USR_ID = '",$D17,"')",REPT(" ",MAX(LEN($D$3:$D$100))-LEN($D17)),",",
IF(J$2=$F$2,CONCATENATE("null",REPT(" ",52+MAX(LEN($E$3:$E$100))-4)),CONCATENATE("(SELECT ROW_IDT `ufr_asso`.`aso` WHERE SIR_NBR = '",$E17,"'",REPT(" ",MAX(LEN($E$3:$E$100))-LEN($E17)),")")),",",
"(SELECT ROW_IDT `ufr_asso`.`rol` WHERE NAM = '",J$2,"'",REPT(" ",MAX(LEN($F$2:$N$2))-LEN(J$2)),"),",
"'INIT_SCRIPT', NOW(), 'INIT_SCRIPT', NOW())"),"")</f>
        <v/>
      </c>
      <c r="W17" s="26" t="str" cm="1">
        <f t="array" ref="W17">IF(K17&lt;&gt;"",CONCATENATE(",    (",
"(SELECT ROW_IDT `ufr_asso`.`usr` WHERE USR_ID = '",$D17,"')",REPT(" ",MAX(LEN($D$3:$D$100))-LEN($D17)),",",
IF(K$2=$F$2,CONCATENATE("null",REPT(" ",52+MAX(LEN($E$3:$E$100))-4)),CONCATENATE("(SELECT ROW_IDT `ufr_asso`.`aso` WHERE SIR_NBR = '",$E17,"'",REPT(" ",MAX(LEN($E$3:$E$100))-LEN($E17)),")")),",",
"(SELECT ROW_IDT `ufr_asso`.`rol` WHERE NAM = '",K$2,"'",REPT(" ",MAX(LEN($F$2:$N$2))-LEN(K$2)),"),",
"'INIT_SCRIPT', NOW(), 'INIT_SCRIPT', NOW())"),"")</f>
        <v/>
      </c>
      <c r="X17" s="26" t="str" cm="1">
        <f t="array" ref="X17">IF(L17&lt;&gt;"",CONCATENATE(",    (",
"(SELECT ROW_IDT `ufr_asso`.`usr` WHERE USR_ID = '",$D17,"')",REPT(" ",MAX(LEN($D$3:$D$100))-LEN($D17)),",",
IF(L$2=$F$2,CONCATENATE("null",REPT(" ",52+MAX(LEN($E$3:$E$100))-4)),CONCATENATE("(SELECT ROW_IDT `ufr_asso`.`aso` WHERE SIR_NBR = '",$E17,"'",REPT(" ",MAX(LEN($E$3:$E$100))-LEN($E17)),")")),",",
"(SELECT ROW_IDT `ufr_asso`.`rol` WHERE NAM = '",L$2,"'",REPT(" ",MAX(LEN($F$2:$N$2))-LEN(L$2)),"),",
"'INIT_SCRIPT', NOW(), 'INIT_SCRIPT', NOW())"),"")</f>
        <v/>
      </c>
      <c r="Y17" s="26" t="str" cm="1">
        <f t="array" ref="Y17">IF(M17&lt;&gt;"",CONCATENATE(",    (",
"(SELECT ROW_IDT `ufr_asso`.`usr` WHERE USR_ID = '",$D17,"')",REPT(" ",MAX(LEN($D$3:$D$100))-LEN($D17)),",",
IF(M$2=$F$2,CONCATENATE("null",REPT(" ",52+MAX(LEN($E$3:$E$100))-4)),CONCATENATE("(SELECT ROW_IDT `ufr_asso`.`aso` WHERE SIR_NBR = '",$E17,"'",REPT(" ",MAX(LEN($E$3:$E$100))-LEN($E17)),")")),",",
"(SELECT ROW_IDT `ufr_asso`.`rol` WHERE NAM = '",M$2,"'",REPT(" ",MAX(LEN($F$2:$N$2))-LEN(M$2)),"),",
"'INIT_SCRIPT', NOW(), 'INIT_SCRIPT', NOW())"),"")</f>
        <v/>
      </c>
      <c r="Z17" s="26" t="str" cm="1">
        <f t="array" ref="Z17">IF(N17&lt;&gt;"",CONCATENATE(",    (",
"(SELECT ROW_IDT `ufr_asso`.`usr` WHERE USR_ID = '",$D17,"')",REPT(" ",MAX(LEN($D$3:$D$100))-LEN($D17)),",",
IF(N$2=$F$2,CONCATENATE("null",REPT(" ",52+MAX(LEN($E$3:$E$100))-4)),CONCATENATE("(SELECT ROW_IDT `ufr_asso`.`aso` WHERE SIR_NBR = '",$E17,"'",REPT(" ",MAX(LEN($E$3:$E$100))-LEN($E17)),")")),",",
"(SELECT ROW_IDT `ufr_asso`.`rol` WHERE NAM = '",N$2,"'",REPT(" ",MAX(LEN($F$2:$N$2))-LEN(N$2)),"),",
"'INIT_SCRIPT', NOW(), 'INIT_SCRIPT', NOW())"),"")</f>
        <v/>
      </c>
    </row>
    <row r="18" spans="1:26" x14ac:dyDescent="0.3">
      <c r="A18" t="str">
        <f>IF(Users!A18&lt;&gt;"",Users!A18,"")</f>
        <v>TST16-NS</v>
      </c>
      <c r="B18" t="str">
        <f>IF(Users!A18&lt;&gt;"",Users!B18,"")</f>
        <v>Android</v>
      </c>
      <c r="C18" t="str">
        <f>IF(Users!A18&lt;&gt;"",Users!C18,"")</f>
        <v>android.user@gmail.com</v>
      </c>
      <c r="D18" t="str">
        <f>IF(Users!A18&lt;&gt;"",Users!E18,"")</f>
        <v>Z000G</v>
      </c>
      <c r="E18" s="28" t="str">
        <f t="shared" si="2"/>
        <v>73282932000074</v>
      </c>
      <c r="F18" s="25" t="str">
        <f>IF(Users!H18="","","X")</f>
        <v/>
      </c>
      <c r="G18" s="25" t="str">
        <f>IF(Users!I18="","","X")</f>
        <v/>
      </c>
      <c r="H18" s="25" t="str">
        <f>IF(Users!J18="","","X")</f>
        <v>X</v>
      </c>
      <c r="I18" s="25" t="str">
        <f>IF(Users!K18="","","X")</f>
        <v/>
      </c>
      <c r="J18" s="25" t="str">
        <f>IF(Users!L18="","","X")</f>
        <v/>
      </c>
      <c r="K18" s="25" t="str">
        <f>IF(Users!M18="","","X")</f>
        <v>X</v>
      </c>
      <c r="L18" s="25" t="str">
        <f>IF(Users!N18="","","X")</f>
        <v/>
      </c>
      <c r="M18" s="25" t="str">
        <f>IF(Users!O18="","","X")</f>
        <v/>
      </c>
      <c r="N18" s="25" t="str">
        <f>IF(Users!P18="","","X")</f>
        <v/>
      </c>
      <c r="O18" s="12" t="str">
        <f t="shared" si="0"/>
        <v>,    ((SELECT ROW_IDT `ufr_asso`.`usr` WHERE USR_ID = 'Z000G'),(SELECT ROW_IDT `ufr_asso`.`aso` WHERE SIR_NBR = '73282932000074'         ),(SELECT ROW_IDT `ufr_asso`.`rol` WHERE NAM = 'MEMBER'   ),'INIT_SCRIPT', NOW(), 'INIT_SCRIPT', NOW())_x000D_
,    ((SELECT ROW_IDT `ufr_asso`.`usr` WHERE USR_ID = 'Z000G'),(SELECT ROW_IDT `ufr_asso`.`aso` WHERE SIR_NBR = '73282932000074'         ),(SELECT ROW_IDT `ufr_asso`.`rol` WHERE NAM = 'PRESIDENT'),'INIT_SCRIPT', NOW(), 'INIT_SCRIPT', NOW())</v>
      </c>
      <c r="P18" s="26" t="str">
        <f>CONCATENATE(
IF(R18&lt;&gt;"",CONCATENATE(R18,CHAR(13),CHAR(10)),""),IF(S18&lt;&gt;"",CONCATENATE(S18,CHAR(13),CHAR(10)),""),IF(T18&lt;&gt;"",CONCATENATE(T18,CHAR(13),CHAR(10)),""),IF(U18&lt;&gt;"",CONCATENATE(U18,CHAR(13),CHAR(10)),""),IF(V18&lt;&gt;"",CONCATENATE(V18,CHAR(13),CHAR(10)),""),IF(W18&lt;&gt;"",CONCATENATE(W18,CHAR(13),CHAR(10)),""),IF(X18&lt;&gt;"",CONCATENATE(X18,CHAR(13),CHAR(10)),""),IF(Y18&lt;&gt;"",CONCATENATE(Y18,CHAR(13),CHAR(10)),""),IF(Z18&lt;&gt;"",CONCATENATE(Z18,CHAR(13),CHAR(10)),"")
)</f>
        <v xml:space="preserve">,    ((SELECT ROW_IDT `ufr_asso`.`usr` WHERE USR_ID = 'Z000G'),(SELECT ROW_IDT `ufr_asso`.`aso` WHERE SIR_NBR = '73282932000074'         ),(SELECT ROW_IDT `ufr_asso`.`rol` WHERE NAM = 'MEMBER'   ),'INIT_SCRIPT', NOW(), 'INIT_SCRIPT', NOW())_x000D_
,    ((SELECT ROW_IDT `ufr_asso`.`usr` WHERE USR_ID = 'Z000G'),(SELECT ROW_IDT `ufr_asso`.`aso` WHERE SIR_NBR = '73282932000074'         ),(SELECT ROW_IDT `ufr_asso`.`rol` WHERE NAM = 'PRESIDENT'),'INIT_SCRIPT', NOW(), 'INIT_SCRIPT', NOW())_x000D_
</v>
      </c>
      <c r="Q18" s="26">
        <f t="shared" si="1"/>
        <v>2</v>
      </c>
      <c r="R18" s="26" t="str" cm="1">
        <f t="array" ref="R18">IF(F18&lt;&gt;"",CONCATENATE(",    (",
"(SELECT ROW_IDT `ufr_asso`.`usr` WHERE USR_ID = '",$D18,"')",REPT(" ",MAX(LEN($D$3:$D$100))-LEN($D18)),",",
IF(F$2=$F$2,CONCATENATE("null",REPT(" ",52+MAX(LEN($E$3:$E$100))-4)),CONCATENATE("(SELECT ROW_IDT `ufr_asso`.`aso` WHERE SIR_NBR = '",$E18,"'",REPT(" ",MAX(LEN($E$3:$E$100))-LEN($E18)),")")),",",
"(SELECT ROW_IDT `ufr_asso`.`rol` WHERE NAM = '",F$2,"'",REPT(" ",MAX(LEN($F$2:$N$2))-LEN(F$2)),"),",
"'INIT_SCRIPT', NOW(), 'INIT_SCRIPT', NOW())"),"")</f>
        <v/>
      </c>
      <c r="S18" s="26" t="str" cm="1">
        <f t="array" ref="S18">IF(G18&lt;&gt;"",CONCATENATE(",    (",
"(SELECT ROW_IDT `ufr_asso`.`usr` WHERE USR_ID = '",$D18,"')",REPT(" ",MAX(LEN($D$3:$D$100))-LEN($D18)),",",
IF(G$2=$F$2,CONCATENATE("null",REPT(" ",52+MAX(LEN($E$3:$E$100))-4)),CONCATENATE("(SELECT ROW_IDT `ufr_asso`.`aso` WHERE SIR_NBR = '",$E18,"'",REPT(" ",MAX(LEN($E$3:$E$100))-LEN($E18)),")")),",",
"(SELECT ROW_IDT `ufr_asso`.`rol` WHERE NAM = '",G$2,"'",REPT(" ",MAX(LEN($F$2:$N$2))-LEN(G$2)),"),",
"'INIT_SCRIPT', NOW(), 'INIT_SCRIPT', NOW())"),"")</f>
        <v/>
      </c>
      <c r="T18" s="26" t="str" cm="1">
        <f t="array" ref="T18">IF(H18&lt;&gt;"",CONCATENATE(",    (",
"(SELECT ROW_IDT `ufr_asso`.`usr` WHERE USR_ID = '",$D18,"')",REPT(" ",MAX(LEN($D$3:$D$100))-LEN($D18)),",",
IF(H$2=$F$2,CONCATENATE("null",REPT(" ",52+MAX(LEN($E$3:$E$100))-4)),CONCATENATE("(SELECT ROW_IDT `ufr_asso`.`aso` WHERE SIR_NBR = '",$E18,"'",REPT(" ",MAX(LEN($E$3:$E$100))-LEN($E18)),")")),",",
"(SELECT ROW_IDT `ufr_asso`.`rol` WHERE NAM = '",H$2,"'",REPT(" ",MAX(LEN($F$2:$N$2))-LEN(H$2)),"),",
"'INIT_SCRIPT', NOW(), 'INIT_SCRIPT', NOW())"),"")</f>
        <v>,    ((SELECT ROW_IDT `ufr_asso`.`usr` WHERE USR_ID = 'Z000G'),(SELECT ROW_IDT `ufr_asso`.`aso` WHERE SIR_NBR = '73282932000074'         ),(SELECT ROW_IDT `ufr_asso`.`rol` WHERE NAM = 'MEMBER'   ),'INIT_SCRIPT', NOW(), 'INIT_SCRIPT', NOW())</v>
      </c>
      <c r="U18" s="26" t="str" cm="1">
        <f t="array" ref="U18">IF(I18&lt;&gt;"",CONCATENATE(",    (",
"(SELECT ROW_IDT `ufr_asso`.`usr` WHERE USR_ID = '",$D18,"')",REPT(" ",MAX(LEN($D$3:$D$100))-LEN($D18)),",",
IF(I$2=$F$2,CONCATENATE("null",REPT(" ",52+MAX(LEN($E$3:$E$100))-4)),CONCATENATE("(SELECT ROW_IDT `ufr_asso`.`aso` WHERE SIR_NBR = '",$E18,"'",REPT(" ",MAX(LEN($E$3:$E$100))-LEN($E18)),")")),",",
"(SELECT ROW_IDT `ufr_asso`.`rol` WHERE NAM = '",I$2,"'",REPT(" ",MAX(LEN($F$2:$N$2))-LEN(I$2)),"),",
"'INIT_SCRIPT', NOW(), 'INIT_SCRIPT', NOW())"),"")</f>
        <v/>
      </c>
      <c r="V18" s="26" t="str" cm="1">
        <f t="array" ref="V18">IF(J18&lt;&gt;"",CONCATENATE(",    (",
"(SELECT ROW_IDT `ufr_asso`.`usr` WHERE USR_ID = '",$D18,"')",REPT(" ",MAX(LEN($D$3:$D$100))-LEN($D18)),",",
IF(J$2=$F$2,CONCATENATE("null",REPT(" ",52+MAX(LEN($E$3:$E$100))-4)),CONCATENATE("(SELECT ROW_IDT `ufr_asso`.`aso` WHERE SIR_NBR = '",$E18,"'",REPT(" ",MAX(LEN($E$3:$E$100))-LEN($E18)),")")),",",
"(SELECT ROW_IDT `ufr_asso`.`rol` WHERE NAM = '",J$2,"'",REPT(" ",MAX(LEN($F$2:$N$2))-LEN(J$2)),"),",
"'INIT_SCRIPT', NOW(), 'INIT_SCRIPT', NOW())"),"")</f>
        <v/>
      </c>
      <c r="W18" s="26" t="str" cm="1">
        <f t="array" ref="W18">IF(K18&lt;&gt;"",CONCATENATE(",    (",
"(SELECT ROW_IDT `ufr_asso`.`usr` WHERE USR_ID = '",$D18,"')",REPT(" ",MAX(LEN($D$3:$D$100))-LEN($D18)),",",
IF(K$2=$F$2,CONCATENATE("null",REPT(" ",52+MAX(LEN($E$3:$E$100))-4)),CONCATENATE("(SELECT ROW_IDT `ufr_asso`.`aso` WHERE SIR_NBR = '",$E18,"'",REPT(" ",MAX(LEN($E$3:$E$100))-LEN($E18)),")")),",",
"(SELECT ROW_IDT `ufr_asso`.`rol` WHERE NAM = '",K$2,"'",REPT(" ",MAX(LEN($F$2:$N$2))-LEN(K$2)),"),",
"'INIT_SCRIPT', NOW(), 'INIT_SCRIPT', NOW())"),"")</f>
        <v>,    ((SELECT ROW_IDT `ufr_asso`.`usr` WHERE USR_ID = 'Z000G'),(SELECT ROW_IDT `ufr_asso`.`aso` WHERE SIR_NBR = '73282932000074'         ),(SELECT ROW_IDT `ufr_asso`.`rol` WHERE NAM = 'PRESIDENT'),'INIT_SCRIPT', NOW(), 'INIT_SCRIPT', NOW())</v>
      </c>
      <c r="X18" s="26" t="str" cm="1">
        <f t="array" ref="X18">IF(L18&lt;&gt;"",CONCATENATE(",    (",
"(SELECT ROW_IDT `ufr_asso`.`usr` WHERE USR_ID = '",$D18,"')",REPT(" ",MAX(LEN($D$3:$D$100))-LEN($D18)),",",
IF(L$2=$F$2,CONCATENATE("null",REPT(" ",52+MAX(LEN($E$3:$E$100))-4)),CONCATENATE("(SELECT ROW_IDT `ufr_asso`.`aso` WHERE SIR_NBR = '",$E18,"'",REPT(" ",MAX(LEN($E$3:$E$100))-LEN($E18)),")")),",",
"(SELECT ROW_IDT `ufr_asso`.`rol` WHERE NAM = '",L$2,"'",REPT(" ",MAX(LEN($F$2:$N$2))-LEN(L$2)),"),",
"'INIT_SCRIPT', NOW(), 'INIT_SCRIPT', NOW())"),"")</f>
        <v/>
      </c>
      <c r="Y18" s="26" t="str" cm="1">
        <f t="array" ref="Y18">IF(M18&lt;&gt;"",CONCATENATE(",    (",
"(SELECT ROW_IDT `ufr_asso`.`usr` WHERE USR_ID = '",$D18,"')",REPT(" ",MAX(LEN($D$3:$D$100))-LEN($D18)),",",
IF(M$2=$F$2,CONCATENATE("null",REPT(" ",52+MAX(LEN($E$3:$E$100))-4)),CONCATENATE("(SELECT ROW_IDT `ufr_asso`.`aso` WHERE SIR_NBR = '",$E18,"'",REPT(" ",MAX(LEN($E$3:$E$100))-LEN($E18)),")")),",",
"(SELECT ROW_IDT `ufr_asso`.`rol` WHERE NAM = '",M$2,"'",REPT(" ",MAX(LEN($F$2:$N$2))-LEN(M$2)),"),",
"'INIT_SCRIPT', NOW(), 'INIT_SCRIPT', NOW())"),"")</f>
        <v/>
      </c>
      <c r="Z18" s="26" t="str" cm="1">
        <f t="array" ref="Z18">IF(N18&lt;&gt;"",CONCATENATE(",    (",
"(SELECT ROW_IDT `ufr_asso`.`usr` WHERE USR_ID = '",$D18,"')",REPT(" ",MAX(LEN($D$3:$D$100))-LEN($D18)),",",
IF(N$2=$F$2,CONCATENATE("null",REPT(" ",52+MAX(LEN($E$3:$E$100))-4)),CONCATENATE("(SELECT ROW_IDT `ufr_asso`.`aso` WHERE SIR_NBR = '",$E18,"'",REPT(" ",MAX(LEN($E$3:$E$100))-LEN($E18)),")")),",",
"(SELECT ROW_IDT `ufr_asso`.`rol` WHERE NAM = '",N$2,"'",REPT(" ",MAX(LEN($F$2:$N$2))-LEN(N$2)),"),",
"'INIT_SCRIPT', NOW(), 'INIT_SCRIPT', NOW())"),"")</f>
        <v/>
      </c>
    </row>
    <row r="19" spans="1:26" x14ac:dyDescent="0.3">
      <c r="A19" t="str">
        <f>IF(Users!A19&lt;&gt;"",Users!A19,"")</f>
        <v>TST17-NS</v>
      </c>
      <c r="B19" t="str">
        <f>IF(Users!A19&lt;&gt;"",Users!B19,"")</f>
        <v>Ios</v>
      </c>
      <c r="C19" t="str">
        <f>IF(Users!A19&lt;&gt;"",Users!C19,"")</f>
        <v>ios.user@gmail.com</v>
      </c>
      <c r="D19" t="str">
        <f>IF(Users!A19&lt;&gt;"",Users!E19,"")</f>
        <v>Z000H</v>
      </c>
      <c r="E19" s="28" t="str">
        <f t="shared" si="2"/>
        <v>73282932000074</v>
      </c>
      <c r="F19" s="25" t="str">
        <f>IF(Users!H19="","","X")</f>
        <v/>
      </c>
      <c r="G19" s="25" t="str">
        <f>IF(Users!I19="","","X")</f>
        <v/>
      </c>
      <c r="H19" s="25" t="str">
        <f>IF(Users!J19="","","X")</f>
        <v>X</v>
      </c>
      <c r="I19" s="25" t="str">
        <f>IF(Users!K19="","","X")</f>
        <v/>
      </c>
      <c r="J19" s="25" t="str">
        <f>IF(Users!L19="","","X")</f>
        <v/>
      </c>
      <c r="K19" s="25" t="str">
        <f>IF(Users!M19="","","X")</f>
        <v/>
      </c>
      <c r="L19" s="25" t="str">
        <f>IF(Users!N19="","","X")</f>
        <v>X</v>
      </c>
      <c r="M19" s="25" t="str">
        <f>IF(Users!O19="","","X")</f>
        <v/>
      </c>
      <c r="N19" s="25" t="str">
        <f>IF(Users!P19="","","X")</f>
        <v/>
      </c>
      <c r="O19" s="12" t="str">
        <f t="shared" si="0"/>
        <v>,    ((SELECT ROW_IDT `ufr_asso`.`usr` WHERE USR_ID = 'Z000H'),(SELECT ROW_IDT `ufr_asso`.`aso` WHERE SIR_NBR = '73282932000074'         ),(SELECT ROW_IDT `ufr_asso`.`rol` WHERE NAM = 'MEMBER'   ),'INIT_SCRIPT', NOW(), 'INIT_SCRIPT', NOW())_x000D_
,    ((SELECT ROW_IDT `ufr_asso`.`usr` WHERE USR_ID = 'Z000H'),(SELECT ROW_IDT `ufr_asso`.`aso` WHERE SIR_NBR = '73282932000074'         ),(SELECT ROW_IDT `ufr_asso`.`rol` WHERE NAM = 'VICE-PRES'),'INIT_SCRIPT', NOW(), 'INIT_SCRIPT', NOW())</v>
      </c>
      <c r="P19" s="26" t="str">
        <f>CONCATENATE(
IF(R19&lt;&gt;"",CONCATENATE(R19,CHAR(13),CHAR(10)),""),IF(S19&lt;&gt;"",CONCATENATE(S19,CHAR(13),CHAR(10)),""),IF(T19&lt;&gt;"",CONCATENATE(T19,CHAR(13),CHAR(10)),""),IF(U19&lt;&gt;"",CONCATENATE(U19,CHAR(13),CHAR(10)),""),IF(V19&lt;&gt;"",CONCATENATE(V19,CHAR(13),CHAR(10)),""),IF(W19&lt;&gt;"",CONCATENATE(W19,CHAR(13),CHAR(10)),""),IF(X19&lt;&gt;"",CONCATENATE(X19,CHAR(13),CHAR(10)),""),IF(Y19&lt;&gt;"",CONCATENATE(Y19,CHAR(13),CHAR(10)),""),IF(Z19&lt;&gt;"",CONCATENATE(Z19,CHAR(13),CHAR(10)),"")
)</f>
        <v xml:space="preserve">,    ((SELECT ROW_IDT `ufr_asso`.`usr` WHERE USR_ID = 'Z000H'),(SELECT ROW_IDT `ufr_asso`.`aso` WHERE SIR_NBR = '73282932000074'         ),(SELECT ROW_IDT `ufr_asso`.`rol` WHERE NAM = 'MEMBER'   ),'INIT_SCRIPT', NOW(), 'INIT_SCRIPT', NOW())_x000D_
,    ((SELECT ROW_IDT `ufr_asso`.`usr` WHERE USR_ID = 'Z000H'),(SELECT ROW_IDT `ufr_asso`.`aso` WHERE SIR_NBR = '73282932000074'         ),(SELECT ROW_IDT `ufr_asso`.`rol` WHERE NAM = 'VICE-PRES'),'INIT_SCRIPT', NOW(), 'INIT_SCRIPT', NOW())_x000D_
</v>
      </c>
      <c r="Q19" s="26">
        <f t="shared" si="1"/>
        <v>2</v>
      </c>
      <c r="R19" s="26" t="str" cm="1">
        <f t="array" ref="R19">IF(F19&lt;&gt;"",CONCATENATE(",    (",
"(SELECT ROW_IDT `ufr_asso`.`usr` WHERE USR_ID = '",$D19,"')",REPT(" ",MAX(LEN($D$3:$D$100))-LEN($D19)),",",
IF(F$2=$F$2,CONCATENATE("null",REPT(" ",52+MAX(LEN($E$3:$E$100))-4)),CONCATENATE("(SELECT ROW_IDT `ufr_asso`.`aso` WHERE SIR_NBR = '",$E19,"'",REPT(" ",MAX(LEN($E$3:$E$100))-LEN($E19)),")")),",",
"(SELECT ROW_IDT `ufr_asso`.`rol` WHERE NAM = '",F$2,"'",REPT(" ",MAX(LEN($F$2:$N$2))-LEN(F$2)),"),",
"'INIT_SCRIPT', NOW(), 'INIT_SCRIPT', NOW())"),"")</f>
        <v/>
      </c>
      <c r="S19" s="26" t="str" cm="1">
        <f t="array" ref="S19">IF(G19&lt;&gt;"",CONCATENATE(",    (",
"(SELECT ROW_IDT `ufr_asso`.`usr` WHERE USR_ID = '",$D19,"')",REPT(" ",MAX(LEN($D$3:$D$100))-LEN($D19)),",",
IF(G$2=$F$2,CONCATENATE("null",REPT(" ",52+MAX(LEN($E$3:$E$100))-4)),CONCATENATE("(SELECT ROW_IDT `ufr_asso`.`aso` WHERE SIR_NBR = '",$E19,"'",REPT(" ",MAX(LEN($E$3:$E$100))-LEN($E19)),")")),",",
"(SELECT ROW_IDT `ufr_asso`.`rol` WHERE NAM = '",G$2,"'",REPT(" ",MAX(LEN($F$2:$N$2))-LEN(G$2)),"),",
"'INIT_SCRIPT', NOW(), 'INIT_SCRIPT', NOW())"),"")</f>
        <v/>
      </c>
      <c r="T19" s="26" t="str" cm="1">
        <f t="array" ref="T19">IF(H19&lt;&gt;"",CONCATENATE(",    (",
"(SELECT ROW_IDT `ufr_asso`.`usr` WHERE USR_ID = '",$D19,"')",REPT(" ",MAX(LEN($D$3:$D$100))-LEN($D19)),",",
IF(H$2=$F$2,CONCATENATE("null",REPT(" ",52+MAX(LEN($E$3:$E$100))-4)),CONCATENATE("(SELECT ROW_IDT `ufr_asso`.`aso` WHERE SIR_NBR = '",$E19,"'",REPT(" ",MAX(LEN($E$3:$E$100))-LEN($E19)),")")),",",
"(SELECT ROW_IDT `ufr_asso`.`rol` WHERE NAM = '",H$2,"'",REPT(" ",MAX(LEN($F$2:$N$2))-LEN(H$2)),"),",
"'INIT_SCRIPT', NOW(), 'INIT_SCRIPT', NOW())"),"")</f>
        <v>,    ((SELECT ROW_IDT `ufr_asso`.`usr` WHERE USR_ID = 'Z000H'),(SELECT ROW_IDT `ufr_asso`.`aso` WHERE SIR_NBR = '73282932000074'         ),(SELECT ROW_IDT `ufr_asso`.`rol` WHERE NAM = 'MEMBER'   ),'INIT_SCRIPT', NOW(), 'INIT_SCRIPT', NOW())</v>
      </c>
      <c r="U19" s="26" t="str" cm="1">
        <f t="array" ref="U19">IF(I19&lt;&gt;"",CONCATENATE(",    (",
"(SELECT ROW_IDT `ufr_asso`.`usr` WHERE USR_ID = '",$D19,"')",REPT(" ",MAX(LEN($D$3:$D$100))-LEN($D19)),",",
IF(I$2=$F$2,CONCATENATE("null",REPT(" ",52+MAX(LEN($E$3:$E$100))-4)),CONCATENATE("(SELECT ROW_IDT `ufr_asso`.`aso` WHERE SIR_NBR = '",$E19,"'",REPT(" ",MAX(LEN($E$3:$E$100))-LEN($E19)),")")),",",
"(SELECT ROW_IDT `ufr_asso`.`rol` WHERE NAM = '",I$2,"'",REPT(" ",MAX(LEN($F$2:$N$2))-LEN(I$2)),"),",
"'INIT_SCRIPT', NOW(), 'INIT_SCRIPT', NOW())"),"")</f>
        <v/>
      </c>
      <c r="V19" s="26" t="str" cm="1">
        <f t="array" ref="V19">IF(J19&lt;&gt;"",CONCATENATE(",    (",
"(SELECT ROW_IDT `ufr_asso`.`usr` WHERE USR_ID = '",$D19,"')",REPT(" ",MAX(LEN($D$3:$D$100))-LEN($D19)),",",
IF(J$2=$F$2,CONCATENATE("null",REPT(" ",52+MAX(LEN($E$3:$E$100))-4)),CONCATENATE("(SELECT ROW_IDT `ufr_asso`.`aso` WHERE SIR_NBR = '",$E19,"'",REPT(" ",MAX(LEN($E$3:$E$100))-LEN($E19)),")")),",",
"(SELECT ROW_IDT `ufr_asso`.`rol` WHERE NAM = '",J$2,"'",REPT(" ",MAX(LEN($F$2:$N$2))-LEN(J$2)),"),",
"'INIT_SCRIPT', NOW(), 'INIT_SCRIPT', NOW())"),"")</f>
        <v/>
      </c>
      <c r="W19" s="26" t="str" cm="1">
        <f t="array" ref="W19">IF(K19&lt;&gt;"",CONCATENATE(",    (",
"(SELECT ROW_IDT `ufr_asso`.`usr` WHERE USR_ID = '",$D19,"')",REPT(" ",MAX(LEN($D$3:$D$100))-LEN($D19)),",",
IF(K$2=$F$2,CONCATENATE("null",REPT(" ",52+MAX(LEN($E$3:$E$100))-4)),CONCATENATE("(SELECT ROW_IDT `ufr_asso`.`aso` WHERE SIR_NBR = '",$E19,"'",REPT(" ",MAX(LEN($E$3:$E$100))-LEN($E19)),")")),",",
"(SELECT ROW_IDT `ufr_asso`.`rol` WHERE NAM = '",K$2,"'",REPT(" ",MAX(LEN($F$2:$N$2))-LEN(K$2)),"),",
"'INIT_SCRIPT', NOW(), 'INIT_SCRIPT', NOW())"),"")</f>
        <v/>
      </c>
      <c r="X19" s="26" t="str" cm="1">
        <f t="array" ref="X19">IF(L19&lt;&gt;"",CONCATENATE(",    (",
"(SELECT ROW_IDT `ufr_asso`.`usr` WHERE USR_ID = '",$D19,"')",REPT(" ",MAX(LEN($D$3:$D$100))-LEN($D19)),",",
IF(L$2=$F$2,CONCATENATE("null",REPT(" ",52+MAX(LEN($E$3:$E$100))-4)),CONCATENATE("(SELECT ROW_IDT `ufr_asso`.`aso` WHERE SIR_NBR = '",$E19,"'",REPT(" ",MAX(LEN($E$3:$E$100))-LEN($E19)),")")),",",
"(SELECT ROW_IDT `ufr_asso`.`rol` WHERE NAM = '",L$2,"'",REPT(" ",MAX(LEN($F$2:$N$2))-LEN(L$2)),"),",
"'INIT_SCRIPT', NOW(), 'INIT_SCRIPT', NOW())"),"")</f>
        <v>,    ((SELECT ROW_IDT `ufr_asso`.`usr` WHERE USR_ID = 'Z000H'),(SELECT ROW_IDT `ufr_asso`.`aso` WHERE SIR_NBR = '73282932000074'         ),(SELECT ROW_IDT `ufr_asso`.`rol` WHERE NAM = 'VICE-PRES'),'INIT_SCRIPT', NOW(), 'INIT_SCRIPT', NOW())</v>
      </c>
      <c r="Y19" s="26" t="str" cm="1">
        <f t="array" ref="Y19">IF(M19&lt;&gt;"",CONCATENATE(",    (",
"(SELECT ROW_IDT `ufr_asso`.`usr` WHERE USR_ID = '",$D19,"')",REPT(" ",MAX(LEN($D$3:$D$100))-LEN($D19)),",",
IF(M$2=$F$2,CONCATENATE("null",REPT(" ",52+MAX(LEN($E$3:$E$100))-4)),CONCATENATE("(SELECT ROW_IDT `ufr_asso`.`aso` WHERE SIR_NBR = '",$E19,"'",REPT(" ",MAX(LEN($E$3:$E$100))-LEN($E19)),")")),",",
"(SELECT ROW_IDT `ufr_asso`.`rol` WHERE NAM = '",M$2,"'",REPT(" ",MAX(LEN($F$2:$N$2))-LEN(M$2)),"),",
"'INIT_SCRIPT', NOW(), 'INIT_SCRIPT', NOW())"),"")</f>
        <v/>
      </c>
      <c r="Z19" s="26" t="str" cm="1">
        <f t="array" ref="Z19">IF(N19&lt;&gt;"",CONCATENATE(",    (",
"(SELECT ROW_IDT `ufr_asso`.`usr` WHERE USR_ID = '",$D19,"')",REPT(" ",MAX(LEN($D$3:$D$100))-LEN($D19)),",",
IF(N$2=$F$2,CONCATENATE("null",REPT(" ",52+MAX(LEN($E$3:$E$100))-4)),CONCATENATE("(SELECT ROW_IDT `ufr_asso`.`aso` WHERE SIR_NBR = '",$E19,"'",REPT(" ",MAX(LEN($E$3:$E$100))-LEN($E19)),")")),",",
"(SELECT ROW_IDT `ufr_asso`.`rol` WHERE NAM = '",N$2,"'",REPT(" ",MAX(LEN($F$2:$N$2))-LEN(N$2)),"),",
"'INIT_SCRIPT', NOW(), 'INIT_SCRIPT', NOW())"),"")</f>
        <v/>
      </c>
    </row>
    <row r="20" spans="1:26" x14ac:dyDescent="0.3">
      <c r="A20" t="str">
        <f>IF(Users!A20&lt;&gt;"",Users!A20,"")</f>
        <v>TST18-NS</v>
      </c>
      <c r="B20" t="str">
        <f>IF(Users!A20&lt;&gt;"",Users!B20,"")</f>
        <v>Samsung</v>
      </c>
      <c r="C20" t="str">
        <f>IF(Users!A20&lt;&gt;"",Users!C20,"")</f>
        <v>samsung.user@gmail.com</v>
      </c>
      <c r="D20" t="str">
        <f>IF(Users!A20&lt;&gt;"",Users!E20,"")</f>
        <v>Z000I</v>
      </c>
      <c r="E20" s="28" t="str">
        <f t="shared" si="2"/>
        <v>73282932000074</v>
      </c>
      <c r="F20" s="25" t="str">
        <f>IF(Users!H20="","","X")</f>
        <v/>
      </c>
      <c r="G20" s="25" t="str">
        <f>IF(Users!I20="","","X")</f>
        <v/>
      </c>
      <c r="H20" s="25" t="str">
        <f>IF(Users!J20="","","X")</f>
        <v>X</v>
      </c>
      <c r="I20" s="25" t="str">
        <f>IF(Users!K20="","","X")</f>
        <v/>
      </c>
      <c r="J20" s="25" t="str">
        <f>IF(Users!L20="","","X")</f>
        <v/>
      </c>
      <c r="K20" s="25" t="str">
        <f>IF(Users!M20="","","X")</f>
        <v/>
      </c>
      <c r="L20" s="25" t="str">
        <f>IF(Users!N20="","","X")</f>
        <v/>
      </c>
      <c r="M20" s="25" t="str">
        <f>IF(Users!O20="","","X")</f>
        <v>X</v>
      </c>
      <c r="N20" s="25" t="str">
        <f>IF(Users!P20="","","X")</f>
        <v/>
      </c>
      <c r="O20" s="12" t="str">
        <f t="shared" si="0"/>
        <v>,    ((SELECT ROW_IDT `ufr_asso`.`usr` WHERE USR_ID = 'Z000I'),(SELECT ROW_IDT `ufr_asso`.`aso` WHERE SIR_NBR = '73282932000074'         ),(SELECT ROW_IDT `ufr_asso`.`rol` WHERE NAM = 'MEMBER'   ),'INIT_SCRIPT', NOW(), 'INIT_SCRIPT', NOW())_x000D_
,    ((SELECT ROW_IDT `ufr_asso`.`usr` WHERE USR_ID = 'Z000I'),(SELECT ROW_IDT `ufr_asso`.`aso` WHERE SIR_NBR = '73282932000074'         ),(SELECT ROW_IDT `ufr_asso`.`rol` WHERE NAM = 'SECRETARY'),'INIT_SCRIPT', NOW(), 'INIT_SCRIPT', NOW())</v>
      </c>
      <c r="P20" s="26" t="str">
        <f>CONCATENATE(
IF(R20&lt;&gt;"",CONCATENATE(R20,CHAR(13),CHAR(10)),""),IF(S20&lt;&gt;"",CONCATENATE(S20,CHAR(13),CHAR(10)),""),IF(T20&lt;&gt;"",CONCATENATE(T20,CHAR(13),CHAR(10)),""),IF(U20&lt;&gt;"",CONCATENATE(U20,CHAR(13),CHAR(10)),""),IF(V20&lt;&gt;"",CONCATENATE(V20,CHAR(13),CHAR(10)),""),IF(W20&lt;&gt;"",CONCATENATE(W20,CHAR(13),CHAR(10)),""),IF(X20&lt;&gt;"",CONCATENATE(X20,CHAR(13),CHAR(10)),""),IF(Y20&lt;&gt;"",CONCATENATE(Y20,CHAR(13),CHAR(10)),""),IF(Z20&lt;&gt;"",CONCATENATE(Z20,CHAR(13),CHAR(10)),"")
)</f>
        <v xml:space="preserve">,    ((SELECT ROW_IDT `ufr_asso`.`usr` WHERE USR_ID = 'Z000I'),(SELECT ROW_IDT `ufr_asso`.`aso` WHERE SIR_NBR = '73282932000074'         ),(SELECT ROW_IDT `ufr_asso`.`rol` WHERE NAM = 'MEMBER'   ),'INIT_SCRIPT', NOW(), 'INIT_SCRIPT', NOW())_x000D_
,    ((SELECT ROW_IDT `ufr_asso`.`usr` WHERE USR_ID = 'Z000I'),(SELECT ROW_IDT `ufr_asso`.`aso` WHERE SIR_NBR = '73282932000074'         ),(SELECT ROW_IDT `ufr_asso`.`rol` WHERE NAM = 'SECRETARY'),'INIT_SCRIPT', NOW(), 'INIT_SCRIPT', NOW())_x000D_
</v>
      </c>
      <c r="Q20" s="26">
        <f t="shared" si="1"/>
        <v>2</v>
      </c>
      <c r="R20" s="26" t="str" cm="1">
        <f t="array" ref="R20">IF(F20&lt;&gt;"",CONCATENATE(",    (",
"(SELECT ROW_IDT `ufr_asso`.`usr` WHERE USR_ID = '",$D20,"')",REPT(" ",MAX(LEN($D$3:$D$100))-LEN($D20)),",",
IF(F$2=$F$2,CONCATENATE("null",REPT(" ",52+MAX(LEN($E$3:$E$100))-4)),CONCATENATE("(SELECT ROW_IDT `ufr_asso`.`aso` WHERE SIR_NBR = '",$E20,"'",REPT(" ",MAX(LEN($E$3:$E$100))-LEN($E20)),")")),",",
"(SELECT ROW_IDT `ufr_asso`.`rol` WHERE NAM = '",F$2,"'",REPT(" ",MAX(LEN($F$2:$N$2))-LEN(F$2)),"),",
"'INIT_SCRIPT', NOW(), 'INIT_SCRIPT', NOW())"),"")</f>
        <v/>
      </c>
      <c r="S20" s="26" t="str" cm="1">
        <f t="array" ref="S20">IF(G20&lt;&gt;"",CONCATENATE(",    (",
"(SELECT ROW_IDT `ufr_asso`.`usr` WHERE USR_ID = '",$D20,"')",REPT(" ",MAX(LEN($D$3:$D$100))-LEN($D20)),",",
IF(G$2=$F$2,CONCATENATE("null",REPT(" ",52+MAX(LEN($E$3:$E$100))-4)),CONCATENATE("(SELECT ROW_IDT `ufr_asso`.`aso` WHERE SIR_NBR = '",$E20,"'",REPT(" ",MAX(LEN($E$3:$E$100))-LEN($E20)),")")),",",
"(SELECT ROW_IDT `ufr_asso`.`rol` WHERE NAM = '",G$2,"'",REPT(" ",MAX(LEN($F$2:$N$2))-LEN(G$2)),"),",
"'INIT_SCRIPT', NOW(), 'INIT_SCRIPT', NOW())"),"")</f>
        <v/>
      </c>
      <c r="T20" s="26" t="str" cm="1">
        <f t="array" ref="T20">IF(H20&lt;&gt;"",CONCATENATE(",    (",
"(SELECT ROW_IDT `ufr_asso`.`usr` WHERE USR_ID = '",$D20,"')",REPT(" ",MAX(LEN($D$3:$D$100))-LEN($D20)),",",
IF(H$2=$F$2,CONCATENATE("null",REPT(" ",52+MAX(LEN($E$3:$E$100))-4)),CONCATENATE("(SELECT ROW_IDT `ufr_asso`.`aso` WHERE SIR_NBR = '",$E20,"'",REPT(" ",MAX(LEN($E$3:$E$100))-LEN($E20)),")")),",",
"(SELECT ROW_IDT `ufr_asso`.`rol` WHERE NAM = '",H$2,"'",REPT(" ",MAX(LEN($F$2:$N$2))-LEN(H$2)),"),",
"'INIT_SCRIPT', NOW(), 'INIT_SCRIPT', NOW())"),"")</f>
        <v>,    ((SELECT ROW_IDT `ufr_asso`.`usr` WHERE USR_ID = 'Z000I'),(SELECT ROW_IDT `ufr_asso`.`aso` WHERE SIR_NBR = '73282932000074'         ),(SELECT ROW_IDT `ufr_asso`.`rol` WHERE NAM = 'MEMBER'   ),'INIT_SCRIPT', NOW(), 'INIT_SCRIPT', NOW())</v>
      </c>
      <c r="U20" s="26" t="str" cm="1">
        <f t="array" ref="U20">IF(I20&lt;&gt;"",CONCATENATE(",    (",
"(SELECT ROW_IDT `ufr_asso`.`usr` WHERE USR_ID = '",$D20,"')",REPT(" ",MAX(LEN($D$3:$D$100))-LEN($D20)),",",
IF(I$2=$F$2,CONCATENATE("null",REPT(" ",52+MAX(LEN($E$3:$E$100))-4)),CONCATENATE("(SELECT ROW_IDT `ufr_asso`.`aso` WHERE SIR_NBR = '",$E20,"'",REPT(" ",MAX(LEN($E$3:$E$100))-LEN($E20)),")")),",",
"(SELECT ROW_IDT `ufr_asso`.`rol` WHERE NAM = '",I$2,"'",REPT(" ",MAX(LEN($F$2:$N$2))-LEN(I$2)),"),",
"'INIT_SCRIPT', NOW(), 'INIT_SCRIPT', NOW())"),"")</f>
        <v/>
      </c>
      <c r="V20" s="26" t="str" cm="1">
        <f t="array" ref="V20">IF(J20&lt;&gt;"",CONCATENATE(",    (",
"(SELECT ROW_IDT `ufr_asso`.`usr` WHERE USR_ID = '",$D20,"')",REPT(" ",MAX(LEN($D$3:$D$100))-LEN($D20)),",",
IF(J$2=$F$2,CONCATENATE("null",REPT(" ",52+MAX(LEN($E$3:$E$100))-4)),CONCATENATE("(SELECT ROW_IDT `ufr_asso`.`aso` WHERE SIR_NBR = '",$E20,"'",REPT(" ",MAX(LEN($E$3:$E$100))-LEN($E20)),")")),",",
"(SELECT ROW_IDT `ufr_asso`.`rol` WHERE NAM = '",J$2,"'",REPT(" ",MAX(LEN($F$2:$N$2))-LEN(J$2)),"),",
"'INIT_SCRIPT', NOW(), 'INIT_SCRIPT', NOW())"),"")</f>
        <v/>
      </c>
      <c r="W20" s="26" t="str" cm="1">
        <f t="array" ref="W20">IF(K20&lt;&gt;"",CONCATENATE(",    (",
"(SELECT ROW_IDT `ufr_asso`.`usr` WHERE USR_ID = '",$D20,"')",REPT(" ",MAX(LEN($D$3:$D$100))-LEN($D20)),",",
IF(K$2=$F$2,CONCATENATE("null",REPT(" ",52+MAX(LEN($E$3:$E$100))-4)),CONCATENATE("(SELECT ROW_IDT `ufr_asso`.`aso` WHERE SIR_NBR = '",$E20,"'",REPT(" ",MAX(LEN($E$3:$E$100))-LEN($E20)),")")),",",
"(SELECT ROW_IDT `ufr_asso`.`rol` WHERE NAM = '",K$2,"'",REPT(" ",MAX(LEN($F$2:$N$2))-LEN(K$2)),"),",
"'INIT_SCRIPT', NOW(), 'INIT_SCRIPT', NOW())"),"")</f>
        <v/>
      </c>
      <c r="X20" s="26" t="str" cm="1">
        <f t="array" ref="X20">IF(L20&lt;&gt;"",CONCATENATE(",    (",
"(SELECT ROW_IDT `ufr_asso`.`usr` WHERE USR_ID = '",$D20,"')",REPT(" ",MAX(LEN($D$3:$D$100))-LEN($D20)),",",
IF(L$2=$F$2,CONCATENATE("null",REPT(" ",52+MAX(LEN($E$3:$E$100))-4)),CONCATENATE("(SELECT ROW_IDT `ufr_asso`.`aso` WHERE SIR_NBR = '",$E20,"'",REPT(" ",MAX(LEN($E$3:$E$100))-LEN($E20)),")")),",",
"(SELECT ROW_IDT `ufr_asso`.`rol` WHERE NAM = '",L$2,"'",REPT(" ",MAX(LEN($F$2:$N$2))-LEN(L$2)),"),",
"'INIT_SCRIPT', NOW(), 'INIT_SCRIPT', NOW())"),"")</f>
        <v/>
      </c>
      <c r="Y20" s="26" t="str" cm="1">
        <f t="array" ref="Y20">IF(M20&lt;&gt;"",CONCATENATE(",    (",
"(SELECT ROW_IDT `ufr_asso`.`usr` WHERE USR_ID = '",$D20,"')",REPT(" ",MAX(LEN($D$3:$D$100))-LEN($D20)),",",
IF(M$2=$F$2,CONCATENATE("null",REPT(" ",52+MAX(LEN($E$3:$E$100))-4)),CONCATENATE("(SELECT ROW_IDT `ufr_asso`.`aso` WHERE SIR_NBR = '",$E20,"'",REPT(" ",MAX(LEN($E$3:$E$100))-LEN($E20)),")")),",",
"(SELECT ROW_IDT `ufr_asso`.`rol` WHERE NAM = '",M$2,"'",REPT(" ",MAX(LEN($F$2:$N$2))-LEN(M$2)),"),",
"'INIT_SCRIPT', NOW(), 'INIT_SCRIPT', NOW())"),"")</f>
        <v>,    ((SELECT ROW_IDT `ufr_asso`.`usr` WHERE USR_ID = 'Z000I'),(SELECT ROW_IDT `ufr_asso`.`aso` WHERE SIR_NBR = '73282932000074'         ),(SELECT ROW_IDT `ufr_asso`.`rol` WHERE NAM = 'SECRETARY'),'INIT_SCRIPT', NOW(), 'INIT_SCRIPT', NOW())</v>
      </c>
      <c r="Z20" s="26" t="str" cm="1">
        <f t="array" ref="Z20">IF(N20&lt;&gt;"",CONCATENATE(",    (",
"(SELECT ROW_IDT `ufr_asso`.`usr` WHERE USR_ID = '",$D20,"')",REPT(" ",MAX(LEN($D$3:$D$100))-LEN($D20)),",",
IF(N$2=$F$2,CONCATENATE("null",REPT(" ",52+MAX(LEN($E$3:$E$100))-4)),CONCATENATE("(SELECT ROW_IDT `ufr_asso`.`aso` WHERE SIR_NBR = '",$E20,"'",REPT(" ",MAX(LEN($E$3:$E$100))-LEN($E20)),")")),",",
"(SELECT ROW_IDT `ufr_asso`.`rol` WHERE NAM = '",N$2,"'",REPT(" ",MAX(LEN($F$2:$N$2))-LEN(N$2)),"),",
"'INIT_SCRIPT', NOW(), 'INIT_SCRIPT', NOW())"),"")</f>
        <v/>
      </c>
    </row>
    <row r="21" spans="1:26" x14ac:dyDescent="0.3">
      <c r="A21" t="str">
        <f>IF(Users!A21&lt;&gt;"",Users!A21,"")</f>
        <v>TST19-NS</v>
      </c>
      <c r="B21" t="str">
        <f>IF(Users!A21&lt;&gt;"",Users!B21,"")</f>
        <v>Apple</v>
      </c>
      <c r="C21" t="str">
        <f>IF(Users!A21&lt;&gt;"",Users!C21,"")</f>
        <v>apple.user@gmail.com</v>
      </c>
      <c r="D21" t="str">
        <f>IF(Users!A21&lt;&gt;"",Users!E21,"")</f>
        <v>Z000J</v>
      </c>
      <c r="E21" s="28" t="str">
        <f t="shared" si="2"/>
        <v>73282932000074</v>
      </c>
      <c r="F21" s="25" t="str">
        <f>IF(Users!H21="","","X")</f>
        <v/>
      </c>
      <c r="G21" s="25" t="str">
        <f>IF(Users!I21="","","X")</f>
        <v/>
      </c>
      <c r="H21" s="25" t="str">
        <f>IF(Users!J21="","","X")</f>
        <v>X</v>
      </c>
      <c r="I21" s="25" t="str">
        <f>IF(Users!K21="","","X")</f>
        <v/>
      </c>
      <c r="J21" s="25" t="str">
        <f>IF(Users!L21="","","X")</f>
        <v/>
      </c>
      <c r="K21" s="25" t="str">
        <f>IF(Users!M21="","","X")</f>
        <v/>
      </c>
      <c r="L21" s="25" t="str">
        <f>IF(Users!N21="","","X")</f>
        <v/>
      </c>
      <c r="M21" s="25" t="str">
        <f>IF(Users!O21="","","X")</f>
        <v/>
      </c>
      <c r="N21" s="25" t="str">
        <f>IF(Users!P21="","","X")</f>
        <v>X</v>
      </c>
      <c r="O21" s="12" t="str">
        <f t="shared" si="0"/>
        <v>,    ((SELECT ROW_IDT `ufr_asso`.`usr` WHERE USR_ID = 'Z000J'),(SELECT ROW_IDT `ufr_asso`.`aso` WHERE SIR_NBR = '73282932000074'         ),(SELECT ROW_IDT `ufr_asso`.`rol` WHERE NAM = 'MEMBER'   ),'INIT_SCRIPT', NOW(), 'INIT_SCRIPT', NOW())_x000D_
,    ((SELECT ROW_IDT `ufr_asso`.`usr` WHERE USR_ID = 'Z000J'),(SELECT ROW_IDT `ufr_asso`.`aso` WHERE SIR_NBR = '73282932000074'         ),(SELECT ROW_IDT `ufr_asso`.`rol` WHERE NAM = 'TREASURER'),'INIT_SCRIPT', NOW(), 'INIT_SCRIPT', NOW())</v>
      </c>
      <c r="P21" s="26" t="str">
        <f>CONCATENATE(
IF(R21&lt;&gt;"",CONCATENATE(R21,CHAR(13),CHAR(10)),""),IF(S21&lt;&gt;"",CONCATENATE(S21,CHAR(13),CHAR(10)),""),IF(T21&lt;&gt;"",CONCATENATE(T21,CHAR(13),CHAR(10)),""),IF(U21&lt;&gt;"",CONCATENATE(U21,CHAR(13),CHAR(10)),""),IF(V21&lt;&gt;"",CONCATENATE(V21,CHAR(13),CHAR(10)),""),IF(W21&lt;&gt;"",CONCATENATE(W21,CHAR(13),CHAR(10)),""),IF(X21&lt;&gt;"",CONCATENATE(X21,CHAR(13),CHAR(10)),""),IF(Y21&lt;&gt;"",CONCATENATE(Y21,CHAR(13),CHAR(10)),""),IF(Z21&lt;&gt;"",CONCATENATE(Z21,CHAR(13),CHAR(10)),"")
)</f>
        <v xml:space="preserve">,    ((SELECT ROW_IDT `ufr_asso`.`usr` WHERE USR_ID = 'Z000J'),(SELECT ROW_IDT `ufr_asso`.`aso` WHERE SIR_NBR = '73282932000074'         ),(SELECT ROW_IDT `ufr_asso`.`rol` WHERE NAM = 'MEMBER'   ),'INIT_SCRIPT', NOW(), 'INIT_SCRIPT', NOW())_x000D_
,    ((SELECT ROW_IDT `ufr_asso`.`usr` WHERE USR_ID = 'Z000J'),(SELECT ROW_IDT `ufr_asso`.`aso` WHERE SIR_NBR = '73282932000074'         ),(SELECT ROW_IDT `ufr_asso`.`rol` WHERE NAM = 'TREASURER'),'INIT_SCRIPT', NOW(), 'INIT_SCRIPT', NOW())_x000D_
</v>
      </c>
      <c r="Q21" s="26">
        <f t="shared" si="1"/>
        <v>2</v>
      </c>
      <c r="R21" s="26" t="str" cm="1">
        <f t="array" ref="R21">IF(F21&lt;&gt;"",CONCATENATE(",    (",
"(SELECT ROW_IDT `ufr_asso`.`usr` WHERE USR_ID = '",$D21,"')",REPT(" ",MAX(LEN($D$3:$D$100))-LEN($D21)),",",
IF(F$2=$F$2,CONCATENATE("null",REPT(" ",52+MAX(LEN($E$3:$E$100))-4)),CONCATENATE("(SELECT ROW_IDT `ufr_asso`.`aso` WHERE SIR_NBR = '",$E21,"'",REPT(" ",MAX(LEN($E$3:$E$100))-LEN($E21)),")")),",",
"(SELECT ROW_IDT `ufr_asso`.`rol` WHERE NAM = '",F$2,"'",REPT(" ",MAX(LEN($F$2:$N$2))-LEN(F$2)),"),",
"'INIT_SCRIPT', NOW(), 'INIT_SCRIPT', NOW())"),"")</f>
        <v/>
      </c>
      <c r="S21" s="26" t="str" cm="1">
        <f t="array" ref="S21">IF(G21&lt;&gt;"",CONCATENATE(",    (",
"(SELECT ROW_IDT `ufr_asso`.`usr` WHERE USR_ID = '",$D21,"')",REPT(" ",MAX(LEN($D$3:$D$100))-LEN($D21)),",",
IF(G$2=$F$2,CONCATENATE("null",REPT(" ",52+MAX(LEN($E$3:$E$100))-4)),CONCATENATE("(SELECT ROW_IDT `ufr_asso`.`aso` WHERE SIR_NBR = '",$E21,"'",REPT(" ",MAX(LEN($E$3:$E$100))-LEN($E21)),")")),",",
"(SELECT ROW_IDT `ufr_asso`.`rol` WHERE NAM = '",G$2,"'",REPT(" ",MAX(LEN($F$2:$N$2))-LEN(G$2)),"),",
"'INIT_SCRIPT', NOW(), 'INIT_SCRIPT', NOW())"),"")</f>
        <v/>
      </c>
      <c r="T21" s="26" t="str" cm="1">
        <f t="array" ref="T21">IF(H21&lt;&gt;"",CONCATENATE(",    (",
"(SELECT ROW_IDT `ufr_asso`.`usr` WHERE USR_ID = '",$D21,"')",REPT(" ",MAX(LEN($D$3:$D$100))-LEN($D21)),",",
IF(H$2=$F$2,CONCATENATE("null",REPT(" ",52+MAX(LEN($E$3:$E$100))-4)),CONCATENATE("(SELECT ROW_IDT `ufr_asso`.`aso` WHERE SIR_NBR = '",$E21,"'",REPT(" ",MAX(LEN($E$3:$E$100))-LEN($E21)),")")),",",
"(SELECT ROW_IDT `ufr_asso`.`rol` WHERE NAM = '",H$2,"'",REPT(" ",MAX(LEN($F$2:$N$2))-LEN(H$2)),"),",
"'INIT_SCRIPT', NOW(), 'INIT_SCRIPT', NOW())"),"")</f>
        <v>,    ((SELECT ROW_IDT `ufr_asso`.`usr` WHERE USR_ID = 'Z000J'),(SELECT ROW_IDT `ufr_asso`.`aso` WHERE SIR_NBR = '73282932000074'         ),(SELECT ROW_IDT `ufr_asso`.`rol` WHERE NAM = 'MEMBER'   ),'INIT_SCRIPT', NOW(), 'INIT_SCRIPT', NOW())</v>
      </c>
      <c r="U21" s="26" t="str" cm="1">
        <f t="array" ref="U21">IF(I21&lt;&gt;"",CONCATENATE(",    (",
"(SELECT ROW_IDT `ufr_asso`.`usr` WHERE USR_ID = '",$D21,"')",REPT(" ",MAX(LEN($D$3:$D$100))-LEN($D21)),",",
IF(I$2=$F$2,CONCATENATE("null",REPT(" ",52+MAX(LEN($E$3:$E$100))-4)),CONCATENATE("(SELECT ROW_IDT `ufr_asso`.`aso` WHERE SIR_NBR = '",$E21,"'",REPT(" ",MAX(LEN($E$3:$E$100))-LEN($E21)),")")),",",
"(SELECT ROW_IDT `ufr_asso`.`rol` WHERE NAM = '",I$2,"'",REPT(" ",MAX(LEN($F$2:$N$2))-LEN(I$2)),"),",
"'INIT_SCRIPT', NOW(), 'INIT_SCRIPT', NOW())"),"")</f>
        <v/>
      </c>
      <c r="V21" s="26" t="str" cm="1">
        <f t="array" ref="V21">IF(J21&lt;&gt;"",CONCATENATE(",    (",
"(SELECT ROW_IDT `ufr_asso`.`usr` WHERE USR_ID = '",$D21,"')",REPT(" ",MAX(LEN($D$3:$D$100))-LEN($D21)),",",
IF(J$2=$F$2,CONCATENATE("null",REPT(" ",52+MAX(LEN($E$3:$E$100))-4)),CONCATENATE("(SELECT ROW_IDT `ufr_asso`.`aso` WHERE SIR_NBR = '",$E21,"'",REPT(" ",MAX(LEN($E$3:$E$100))-LEN($E21)),")")),",",
"(SELECT ROW_IDT `ufr_asso`.`rol` WHERE NAM = '",J$2,"'",REPT(" ",MAX(LEN($F$2:$N$2))-LEN(J$2)),"),",
"'INIT_SCRIPT', NOW(), 'INIT_SCRIPT', NOW())"),"")</f>
        <v/>
      </c>
      <c r="W21" s="26" t="str" cm="1">
        <f t="array" ref="W21">IF(K21&lt;&gt;"",CONCATENATE(",    (",
"(SELECT ROW_IDT `ufr_asso`.`usr` WHERE USR_ID = '",$D21,"')",REPT(" ",MAX(LEN($D$3:$D$100))-LEN($D21)),",",
IF(K$2=$F$2,CONCATENATE("null",REPT(" ",52+MAX(LEN($E$3:$E$100))-4)),CONCATENATE("(SELECT ROW_IDT `ufr_asso`.`aso` WHERE SIR_NBR = '",$E21,"'",REPT(" ",MAX(LEN($E$3:$E$100))-LEN($E21)),")")),",",
"(SELECT ROW_IDT `ufr_asso`.`rol` WHERE NAM = '",K$2,"'",REPT(" ",MAX(LEN($F$2:$N$2))-LEN(K$2)),"),",
"'INIT_SCRIPT', NOW(), 'INIT_SCRIPT', NOW())"),"")</f>
        <v/>
      </c>
      <c r="X21" s="26" t="str" cm="1">
        <f t="array" ref="X21">IF(L21&lt;&gt;"",CONCATENATE(",    (",
"(SELECT ROW_IDT `ufr_asso`.`usr` WHERE USR_ID = '",$D21,"')",REPT(" ",MAX(LEN($D$3:$D$100))-LEN($D21)),",",
IF(L$2=$F$2,CONCATENATE("null",REPT(" ",52+MAX(LEN($E$3:$E$100))-4)),CONCATENATE("(SELECT ROW_IDT `ufr_asso`.`aso` WHERE SIR_NBR = '",$E21,"'",REPT(" ",MAX(LEN($E$3:$E$100))-LEN($E21)),")")),",",
"(SELECT ROW_IDT `ufr_asso`.`rol` WHERE NAM = '",L$2,"'",REPT(" ",MAX(LEN($F$2:$N$2))-LEN(L$2)),"),",
"'INIT_SCRIPT', NOW(), 'INIT_SCRIPT', NOW())"),"")</f>
        <v/>
      </c>
      <c r="Y21" s="26" t="str" cm="1">
        <f t="array" ref="Y21">IF(M21&lt;&gt;"",CONCATENATE(",    (",
"(SELECT ROW_IDT `ufr_asso`.`usr` WHERE USR_ID = '",$D21,"')",REPT(" ",MAX(LEN($D$3:$D$100))-LEN($D21)),",",
IF(M$2=$F$2,CONCATENATE("null",REPT(" ",52+MAX(LEN($E$3:$E$100))-4)),CONCATENATE("(SELECT ROW_IDT `ufr_asso`.`aso` WHERE SIR_NBR = '",$E21,"'",REPT(" ",MAX(LEN($E$3:$E$100))-LEN($E21)),")")),",",
"(SELECT ROW_IDT `ufr_asso`.`rol` WHERE NAM = '",M$2,"'",REPT(" ",MAX(LEN($F$2:$N$2))-LEN(M$2)),"),",
"'INIT_SCRIPT', NOW(), 'INIT_SCRIPT', NOW())"),"")</f>
        <v/>
      </c>
      <c r="Z21" s="26" t="str" cm="1">
        <f t="array" ref="Z21">IF(N21&lt;&gt;"",CONCATENATE(",    (",
"(SELECT ROW_IDT `ufr_asso`.`usr` WHERE USR_ID = '",$D21,"')",REPT(" ",MAX(LEN($D$3:$D$100))-LEN($D21)),",",
IF(N$2=$F$2,CONCATENATE("null",REPT(" ",52+MAX(LEN($E$3:$E$100))-4)),CONCATENATE("(SELECT ROW_IDT `ufr_asso`.`aso` WHERE SIR_NBR = '",$E21,"'",REPT(" ",MAX(LEN($E$3:$E$100))-LEN($E21)),")")),",",
"(SELECT ROW_IDT `ufr_asso`.`rol` WHERE NAM = '",N$2,"'",REPT(" ",MAX(LEN($F$2:$N$2))-LEN(N$2)),"),",
"'INIT_SCRIPT', NOW(), 'INIT_SCRIPT', NOW())"),"")</f>
        <v>,    ((SELECT ROW_IDT `ufr_asso`.`usr` WHERE USR_ID = 'Z000J'),(SELECT ROW_IDT `ufr_asso`.`aso` WHERE SIR_NBR = '73282932000074'         ),(SELECT ROW_IDT `ufr_asso`.`rol` WHERE NAM = 'TREASURER'),'INIT_SCRIPT', NOW(), 'INIT_SCRIPT', NOW())</v>
      </c>
    </row>
    <row r="22" spans="1:26" x14ac:dyDescent="0.3">
      <c r="A22" t="str">
        <f>IF(Users!A22&lt;&gt;"",Users!A22,"")</f>
        <v>TST20-NS</v>
      </c>
      <c r="B22" t="str">
        <f>IF(Users!A22&lt;&gt;"",Users!B22,"")</f>
        <v>Wiko</v>
      </c>
      <c r="C22" t="str">
        <f>IF(Users!A22&lt;&gt;"",Users!C22,"")</f>
        <v>wiko.user@gmail.com</v>
      </c>
      <c r="D22" t="str">
        <f>IF(Users!A22&lt;&gt;"",Users!E22,"")</f>
        <v>Z000K</v>
      </c>
      <c r="E22" s="28" t="str">
        <f t="shared" si="2"/>
        <v>73282932000074</v>
      </c>
      <c r="F22" s="25" t="str">
        <f>IF(Users!H22="","","X")</f>
        <v/>
      </c>
      <c r="G22" s="25" t="str">
        <f>IF(Users!I22="","","X")</f>
        <v/>
      </c>
      <c r="H22" s="25" t="str">
        <f>IF(Users!J22="","","X")</f>
        <v/>
      </c>
      <c r="I22" s="25" t="str">
        <f>IF(Users!K22="","","X")</f>
        <v>X</v>
      </c>
      <c r="J22" s="25" t="str">
        <f>IF(Users!L22="","","X")</f>
        <v/>
      </c>
      <c r="K22" s="25" t="str">
        <f>IF(Users!M22="","","X")</f>
        <v/>
      </c>
      <c r="L22" s="25" t="str">
        <f>IF(Users!N22="","","X")</f>
        <v/>
      </c>
      <c r="M22" s="25" t="str">
        <f>IF(Users!O22="","","X")</f>
        <v/>
      </c>
      <c r="N22" s="25" t="str">
        <f>IF(Users!P22="","","X")</f>
        <v/>
      </c>
      <c r="O22" s="12" t="str">
        <f t="shared" si="0"/>
        <v>,    ((SELECT ROW_IDT `ufr_asso`.`usr` WHERE USR_ID = 'Z000K'),(SELECT ROW_IDT `ufr_asso`.`aso` WHERE SIR_NBR = '73282932000074'         ),(SELECT ROW_IDT `ufr_asso`.`rol` WHERE NAM = 'CANDIDATE'),'INIT_SCRIPT', NOW(), 'INIT_SCRIPT', NOW())</v>
      </c>
      <c r="P22" s="26" t="str">
        <f>CONCATENATE(
IF(R22&lt;&gt;"",CONCATENATE(R22,CHAR(13),CHAR(10)),""),IF(S22&lt;&gt;"",CONCATENATE(S22,CHAR(13),CHAR(10)),""),IF(T22&lt;&gt;"",CONCATENATE(T22,CHAR(13),CHAR(10)),""),IF(U22&lt;&gt;"",CONCATENATE(U22,CHAR(13),CHAR(10)),""),IF(V22&lt;&gt;"",CONCATENATE(V22,CHAR(13),CHAR(10)),""),IF(W22&lt;&gt;"",CONCATENATE(W22,CHAR(13),CHAR(10)),""),IF(X22&lt;&gt;"",CONCATENATE(X22,CHAR(13),CHAR(10)),""),IF(Y22&lt;&gt;"",CONCATENATE(Y22,CHAR(13),CHAR(10)),""),IF(Z22&lt;&gt;"",CONCATENATE(Z22,CHAR(13),CHAR(10)),"")
)</f>
        <v xml:space="preserve">,    ((SELECT ROW_IDT `ufr_asso`.`usr` WHERE USR_ID = 'Z000K'),(SELECT ROW_IDT `ufr_asso`.`aso` WHERE SIR_NBR = '73282932000074'         ),(SELECT ROW_IDT `ufr_asso`.`rol` WHERE NAM = 'CANDIDATE'),'INIT_SCRIPT', NOW(), 'INIT_SCRIPT', NOW())_x000D_
</v>
      </c>
      <c r="Q22" s="26">
        <f t="shared" si="1"/>
        <v>2</v>
      </c>
      <c r="R22" s="26" t="str" cm="1">
        <f t="array" ref="R22">IF(F22&lt;&gt;"",CONCATENATE(",    (",
"(SELECT ROW_IDT `ufr_asso`.`usr` WHERE USR_ID = '",$D22,"')",REPT(" ",MAX(LEN($D$3:$D$100))-LEN($D22)),",",
IF(F$2=$F$2,CONCATENATE("null",REPT(" ",52+MAX(LEN($E$3:$E$100))-4)),CONCATENATE("(SELECT ROW_IDT `ufr_asso`.`aso` WHERE SIR_NBR = '",$E22,"'",REPT(" ",MAX(LEN($E$3:$E$100))-LEN($E22)),")")),",",
"(SELECT ROW_IDT `ufr_asso`.`rol` WHERE NAM = '",F$2,"'",REPT(" ",MAX(LEN($F$2:$N$2))-LEN(F$2)),"),",
"'INIT_SCRIPT', NOW(), 'INIT_SCRIPT', NOW())"),"")</f>
        <v/>
      </c>
      <c r="S22" s="26" t="str" cm="1">
        <f t="array" ref="S22">IF(G22&lt;&gt;"",CONCATENATE(",    (",
"(SELECT ROW_IDT `ufr_asso`.`usr` WHERE USR_ID = '",$D22,"')",REPT(" ",MAX(LEN($D$3:$D$100))-LEN($D22)),",",
IF(G$2=$F$2,CONCATENATE("null",REPT(" ",52+MAX(LEN($E$3:$E$100))-4)),CONCATENATE("(SELECT ROW_IDT `ufr_asso`.`aso` WHERE SIR_NBR = '",$E22,"'",REPT(" ",MAX(LEN($E$3:$E$100))-LEN($E22)),")")),",",
"(SELECT ROW_IDT `ufr_asso`.`rol` WHERE NAM = '",G$2,"'",REPT(" ",MAX(LEN($F$2:$N$2))-LEN(G$2)),"),",
"'INIT_SCRIPT', NOW(), 'INIT_SCRIPT', NOW())"),"")</f>
        <v/>
      </c>
      <c r="T22" s="26" t="str" cm="1">
        <f t="array" ref="T22">IF(H22&lt;&gt;"",CONCATENATE(",    (",
"(SELECT ROW_IDT `ufr_asso`.`usr` WHERE USR_ID = '",$D22,"')",REPT(" ",MAX(LEN($D$3:$D$100))-LEN($D22)),",",
IF(H$2=$F$2,CONCATENATE("null",REPT(" ",52+MAX(LEN($E$3:$E$100))-4)),CONCATENATE("(SELECT ROW_IDT `ufr_asso`.`aso` WHERE SIR_NBR = '",$E22,"'",REPT(" ",MAX(LEN($E$3:$E$100))-LEN($E22)),")")),",",
"(SELECT ROW_IDT `ufr_asso`.`rol` WHERE NAM = '",H$2,"'",REPT(" ",MAX(LEN($F$2:$N$2))-LEN(H$2)),"),",
"'INIT_SCRIPT', NOW(), 'INIT_SCRIPT', NOW())"),"")</f>
        <v/>
      </c>
      <c r="U22" s="26" t="str" cm="1">
        <f t="array" ref="U22">IF(I22&lt;&gt;"",CONCATENATE(",    (",
"(SELECT ROW_IDT `ufr_asso`.`usr` WHERE USR_ID = '",$D22,"')",REPT(" ",MAX(LEN($D$3:$D$100))-LEN($D22)),",",
IF(I$2=$F$2,CONCATENATE("null",REPT(" ",52+MAX(LEN($E$3:$E$100))-4)),CONCATENATE("(SELECT ROW_IDT `ufr_asso`.`aso` WHERE SIR_NBR = '",$E22,"'",REPT(" ",MAX(LEN($E$3:$E$100))-LEN($E22)),")")),",",
"(SELECT ROW_IDT `ufr_asso`.`rol` WHERE NAM = '",I$2,"'",REPT(" ",MAX(LEN($F$2:$N$2))-LEN(I$2)),"),",
"'INIT_SCRIPT', NOW(), 'INIT_SCRIPT', NOW())"),"")</f>
        <v>,    ((SELECT ROW_IDT `ufr_asso`.`usr` WHERE USR_ID = 'Z000K'),(SELECT ROW_IDT `ufr_asso`.`aso` WHERE SIR_NBR = '73282932000074'         ),(SELECT ROW_IDT `ufr_asso`.`rol` WHERE NAM = 'CANDIDATE'),'INIT_SCRIPT', NOW(), 'INIT_SCRIPT', NOW())</v>
      </c>
      <c r="V22" s="26" t="str" cm="1">
        <f t="array" ref="V22">IF(J22&lt;&gt;"",CONCATENATE(",    (",
"(SELECT ROW_IDT `ufr_asso`.`usr` WHERE USR_ID = '",$D22,"')",REPT(" ",MAX(LEN($D$3:$D$100))-LEN($D22)),",",
IF(J$2=$F$2,CONCATENATE("null",REPT(" ",52+MAX(LEN($E$3:$E$100))-4)),CONCATENATE("(SELECT ROW_IDT `ufr_asso`.`aso` WHERE SIR_NBR = '",$E22,"'",REPT(" ",MAX(LEN($E$3:$E$100))-LEN($E22)),")")),",",
"(SELECT ROW_IDT `ufr_asso`.`rol` WHERE NAM = '",J$2,"'",REPT(" ",MAX(LEN($F$2:$N$2))-LEN(J$2)),"),",
"'INIT_SCRIPT', NOW(), 'INIT_SCRIPT', NOW())"),"")</f>
        <v/>
      </c>
      <c r="W22" s="26" t="str" cm="1">
        <f t="array" ref="W22">IF(K22&lt;&gt;"",CONCATENATE(",    (",
"(SELECT ROW_IDT `ufr_asso`.`usr` WHERE USR_ID = '",$D22,"')",REPT(" ",MAX(LEN($D$3:$D$100))-LEN($D22)),",",
IF(K$2=$F$2,CONCATENATE("null",REPT(" ",52+MAX(LEN($E$3:$E$100))-4)),CONCATENATE("(SELECT ROW_IDT `ufr_asso`.`aso` WHERE SIR_NBR = '",$E22,"'",REPT(" ",MAX(LEN($E$3:$E$100))-LEN($E22)),")")),",",
"(SELECT ROW_IDT `ufr_asso`.`rol` WHERE NAM = '",K$2,"'",REPT(" ",MAX(LEN($F$2:$N$2))-LEN(K$2)),"),",
"'INIT_SCRIPT', NOW(), 'INIT_SCRIPT', NOW())"),"")</f>
        <v/>
      </c>
      <c r="X22" s="26" t="str" cm="1">
        <f t="array" ref="X22">IF(L22&lt;&gt;"",CONCATENATE(",    (",
"(SELECT ROW_IDT `ufr_asso`.`usr` WHERE USR_ID = '",$D22,"')",REPT(" ",MAX(LEN($D$3:$D$100))-LEN($D22)),",",
IF(L$2=$F$2,CONCATENATE("null",REPT(" ",52+MAX(LEN($E$3:$E$100))-4)),CONCATENATE("(SELECT ROW_IDT `ufr_asso`.`aso` WHERE SIR_NBR = '",$E22,"'",REPT(" ",MAX(LEN($E$3:$E$100))-LEN($E22)),")")),",",
"(SELECT ROW_IDT `ufr_asso`.`rol` WHERE NAM = '",L$2,"'",REPT(" ",MAX(LEN($F$2:$N$2))-LEN(L$2)),"),",
"'INIT_SCRIPT', NOW(), 'INIT_SCRIPT', NOW())"),"")</f>
        <v/>
      </c>
      <c r="Y22" s="26" t="str" cm="1">
        <f t="array" ref="Y22">IF(M22&lt;&gt;"",CONCATENATE(",    (",
"(SELECT ROW_IDT `ufr_asso`.`usr` WHERE USR_ID = '",$D22,"')",REPT(" ",MAX(LEN($D$3:$D$100))-LEN($D22)),",",
IF(M$2=$F$2,CONCATENATE("null",REPT(" ",52+MAX(LEN($E$3:$E$100))-4)),CONCATENATE("(SELECT ROW_IDT `ufr_asso`.`aso` WHERE SIR_NBR = '",$E22,"'",REPT(" ",MAX(LEN($E$3:$E$100))-LEN($E22)),")")),",",
"(SELECT ROW_IDT `ufr_asso`.`rol` WHERE NAM = '",M$2,"'",REPT(" ",MAX(LEN($F$2:$N$2))-LEN(M$2)),"),",
"'INIT_SCRIPT', NOW(), 'INIT_SCRIPT', NOW())"),"")</f>
        <v/>
      </c>
      <c r="Z22" s="26" t="str" cm="1">
        <f t="array" ref="Z22">IF(N22&lt;&gt;"",CONCATENATE(",    (",
"(SELECT ROW_IDT `ufr_asso`.`usr` WHERE USR_ID = '",$D22,"')",REPT(" ",MAX(LEN($D$3:$D$100))-LEN($D22)),",",
IF(N$2=$F$2,CONCATENATE("null",REPT(" ",52+MAX(LEN($E$3:$E$100))-4)),CONCATENATE("(SELECT ROW_IDT `ufr_asso`.`aso` WHERE SIR_NBR = '",$E22,"'",REPT(" ",MAX(LEN($E$3:$E$100))-LEN($E22)),")")),",",
"(SELECT ROW_IDT `ufr_asso`.`rol` WHERE NAM = '",N$2,"'",REPT(" ",MAX(LEN($F$2:$N$2))-LEN(N$2)),"),",
"'INIT_SCRIPT', NOW(), 'INIT_SCRIPT', NOW())"),"")</f>
        <v/>
      </c>
    </row>
    <row r="23" spans="1:26" x14ac:dyDescent="0.3">
      <c r="A23" t="str">
        <f>IF(Users!A23&lt;&gt;"",Users!A23,"")</f>
        <v>TST21-NS</v>
      </c>
      <c r="B23" t="str">
        <f>IF(Users!A23&lt;&gt;"",Users!B23,"")</f>
        <v>Xiomi</v>
      </c>
      <c r="C23" t="str">
        <f>IF(Users!A23&lt;&gt;"",Users!C23,"")</f>
        <v>xiomi.user@gmail.com</v>
      </c>
      <c r="D23" t="str">
        <f>IF(Users!A23&lt;&gt;"",Users!E23,"")</f>
        <v>Z000L</v>
      </c>
      <c r="E23" s="28" t="str">
        <f t="shared" si="2"/>
        <v>73282932000074</v>
      </c>
      <c r="F23" s="25" t="str">
        <f>IF(Users!H23="","","X")</f>
        <v/>
      </c>
      <c r="G23" s="25" t="str">
        <f>IF(Users!I23="","","X")</f>
        <v/>
      </c>
      <c r="H23" s="25" t="str">
        <f>IF(Users!J23="","","X")</f>
        <v/>
      </c>
      <c r="I23" s="25" t="str">
        <f>IF(Users!K23="","","X")</f>
        <v/>
      </c>
      <c r="J23" s="25" t="str">
        <f>IF(Users!L23="","","X")</f>
        <v>X</v>
      </c>
      <c r="K23" s="25" t="str">
        <f>IF(Users!M23="","","X")</f>
        <v/>
      </c>
      <c r="L23" s="25" t="str">
        <f>IF(Users!N23="","","X")</f>
        <v/>
      </c>
      <c r="M23" s="25" t="str">
        <f>IF(Users!O23="","","X")</f>
        <v/>
      </c>
      <c r="N23" s="25" t="str">
        <f>IF(Users!P23="","","X")</f>
        <v/>
      </c>
      <c r="O23" s="12" t="str">
        <f t="shared" si="0"/>
        <v>,    ((SELECT ROW_IDT `ufr_asso`.`usr` WHERE USR_ID = 'Z000L'),(SELECT ROW_IDT `ufr_asso`.`aso` WHERE SIR_NBR = '73282932000074'         ),(SELECT ROW_IDT `ufr_asso`.`rol` WHERE NAM = 'REFUSED'  ),'INIT_SCRIPT', NOW(), 'INIT_SCRIPT', NOW())</v>
      </c>
      <c r="P23" s="26" t="str">
        <f>CONCATENATE(
IF(R23&lt;&gt;"",CONCATENATE(R23,CHAR(13),CHAR(10)),""),IF(S23&lt;&gt;"",CONCATENATE(S23,CHAR(13),CHAR(10)),""),IF(T23&lt;&gt;"",CONCATENATE(T23,CHAR(13),CHAR(10)),""),IF(U23&lt;&gt;"",CONCATENATE(U23,CHAR(13),CHAR(10)),""),IF(V23&lt;&gt;"",CONCATENATE(V23,CHAR(13),CHAR(10)),""),IF(W23&lt;&gt;"",CONCATENATE(W23,CHAR(13),CHAR(10)),""),IF(X23&lt;&gt;"",CONCATENATE(X23,CHAR(13),CHAR(10)),""),IF(Y23&lt;&gt;"",CONCATENATE(Y23,CHAR(13),CHAR(10)),""),IF(Z23&lt;&gt;"",CONCATENATE(Z23,CHAR(13),CHAR(10)),"")
)</f>
        <v xml:space="preserve">,    ((SELECT ROW_IDT `ufr_asso`.`usr` WHERE USR_ID = 'Z000L'),(SELECT ROW_IDT `ufr_asso`.`aso` WHERE SIR_NBR = '73282932000074'         ),(SELECT ROW_IDT `ufr_asso`.`rol` WHERE NAM = 'REFUSED'  ),'INIT_SCRIPT', NOW(), 'INIT_SCRIPT', NOW())_x000D_
</v>
      </c>
      <c r="Q23" s="26">
        <f t="shared" si="1"/>
        <v>2</v>
      </c>
      <c r="R23" s="26" t="str" cm="1">
        <f t="array" ref="R23">IF(F23&lt;&gt;"",CONCATENATE(",    (",
"(SELECT ROW_IDT `ufr_asso`.`usr` WHERE USR_ID = '",$D23,"')",REPT(" ",MAX(LEN($D$3:$D$100))-LEN($D23)),",",
IF(F$2=$F$2,CONCATENATE("null",REPT(" ",52+MAX(LEN($E$3:$E$100))-4)),CONCATENATE("(SELECT ROW_IDT `ufr_asso`.`aso` WHERE SIR_NBR = '",$E23,"'",REPT(" ",MAX(LEN($E$3:$E$100))-LEN($E23)),")")),",",
"(SELECT ROW_IDT `ufr_asso`.`rol` WHERE NAM = '",F$2,"'",REPT(" ",MAX(LEN($F$2:$N$2))-LEN(F$2)),"),",
"'INIT_SCRIPT', NOW(), 'INIT_SCRIPT', NOW())"),"")</f>
        <v/>
      </c>
      <c r="S23" s="26" t="str" cm="1">
        <f t="array" ref="S23">IF(G23&lt;&gt;"",CONCATENATE(",    (",
"(SELECT ROW_IDT `ufr_asso`.`usr` WHERE USR_ID = '",$D23,"')",REPT(" ",MAX(LEN($D$3:$D$100))-LEN($D23)),",",
IF(G$2=$F$2,CONCATENATE("null",REPT(" ",52+MAX(LEN($E$3:$E$100))-4)),CONCATENATE("(SELECT ROW_IDT `ufr_asso`.`aso` WHERE SIR_NBR = '",$E23,"'",REPT(" ",MAX(LEN($E$3:$E$100))-LEN($E23)),")")),",",
"(SELECT ROW_IDT `ufr_asso`.`rol` WHERE NAM = '",G$2,"'",REPT(" ",MAX(LEN($F$2:$N$2))-LEN(G$2)),"),",
"'INIT_SCRIPT', NOW(), 'INIT_SCRIPT', NOW())"),"")</f>
        <v/>
      </c>
      <c r="T23" s="26" t="str" cm="1">
        <f t="array" ref="T23">IF(H23&lt;&gt;"",CONCATENATE(",    (",
"(SELECT ROW_IDT `ufr_asso`.`usr` WHERE USR_ID = '",$D23,"')",REPT(" ",MAX(LEN($D$3:$D$100))-LEN($D23)),",",
IF(H$2=$F$2,CONCATENATE("null",REPT(" ",52+MAX(LEN($E$3:$E$100))-4)),CONCATENATE("(SELECT ROW_IDT `ufr_asso`.`aso` WHERE SIR_NBR = '",$E23,"'",REPT(" ",MAX(LEN($E$3:$E$100))-LEN($E23)),")")),",",
"(SELECT ROW_IDT `ufr_asso`.`rol` WHERE NAM = '",H$2,"'",REPT(" ",MAX(LEN($F$2:$N$2))-LEN(H$2)),"),",
"'INIT_SCRIPT', NOW(), 'INIT_SCRIPT', NOW())"),"")</f>
        <v/>
      </c>
      <c r="U23" s="26" t="str" cm="1">
        <f t="array" ref="U23">IF(I23&lt;&gt;"",CONCATENATE(",    (",
"(SELECT ROW_IDT `ufr_asso`.`usr` WHERE USR_ID = '",$D23,"')",REPT(" ",MAX(LEN($D$3:$D$100))-LEN($D23)),",",
IF(I$2=$F$2,CONCATENATE("null",REPT(" ",52+MAX(LEN($E$3:$E$100))-4)),CONCATENATE("(SELECT ROW_IDT `ufr_asso`.`aso` WHERE SIR_NBR = '",$E23,"'",REPT(" ",MAX(LEN($E$3:$E$100))-LEN($E23)),")")),",",
"(SELECT ROW_IDT `ufr_asso`.`rol` WHERE NAM = '",I$2,"'",REPT(" ",MAX(LEN($F$2:$N$2))-LEN(I$2)),"),",
"'INIT_SCRIPT', NOW(), 'INIT_SCRIPT', NOW())"),"")</f>
        <v/>
      </c>
      <c r="V23" s="26" t="str" cm="1">
        <f t="array" ref="V23">IF(J23&lt;&gt;"",CONCATENATE(",    (",
"(SELECT ROW_IDT `ufr_asso`.`usr` WHERE USR_ID = '",$D23,"')",REPT(" ",MAX(LEN($D$3:$D$100))-LEN($D23)),",",
IF(J$2=$F$2,CONCATENATE("null",REPT(" ",52+MAX(LEN($E$3:$E$100))-4)),CONCATENATE("(SELECT ROW_IDT `ufr_asso`.`aso` WHERE SIR_NBR = '",$E23,"'",REPT(" ",MAX(LEN($E$3:$E$100))-LEN($E23)),")")),",",
"(SELECT ROW_IDT `ufr_asso`.`rol` WHERE NAM = '",J$2,"'",REPT(" ",MAX(LEN($F$2:$N$2))-LEN(J$2)),"),",
"'INIT_SCRIPT', NOW(), 'INIT_SCRIPT', NOW())"),"")</f>
        <v>,    ((SELECT ROW_IDT `ufr_asso`.`usr` WHERE USR_ID = 'Z000L'),(SELECT ROW_IDT `ufr_asso`.`aso` WHERE SIR_NBR = '73282932000074'         ),(SELECT ROW_IDT `ufr_asso`.`rol` WHERE NAM = 'REFUSED'  ),'INIT_SCRIPT', NOW(), 'INIT_SCRIPT', NOW())</v>
      </c>
      <c r="W23" s="26" t="str" cm="1">
        <f t="array" ref="W23">IF(K23&lt;&gt;"",CONCATENATE(",    (",
"(SELECT ROW_IDT `ufr_asso`.`usr` WHERE USR_ID = '",$D23,"')",REPT(" ",MAX(LEN($D$3:$D$100))-LEN($D23)),",",
IF(K$2=$F$2,CONCATENATE("null",REPT(" ",52+MAX(LEN($E$3:$E$100))-4)),CONCATENATE("(SELECT ROW_IDT `ufr_asso`.`aso` WHERE SIR_NBR = '",$E23,"'",REPT(" ",MAX(LEN($E$3:$E$100))-LEN($E23)),")")),",",
"(SELECT ROW_IDT `ufr_asso`.`rol` WHERE NAM = '",K$2,"'",REPT(" ",MAX(LEN($F$2:$N$2))-LEN(K$2)),"),",
"'INIT_SCRIPT', NOW(), 'INIT_SCRIPT', NOW())"),"")</f>
        <v/>
      </c>
      <c r="X23" s="26" t="str" cm="1">
        <f t="array" ref="X23">IF(L23&lt;&gt;"",CONCATENATE(",    (",
"(SELECT ROW_IDT `ufr_asso`.`usr` WHERE USR_ID = '",$D23,"')",REPT(" ",MAX(LEN($D$3:$D$100))-LEN($D23)),",",
IF(L$2=$F$2,CONCATENATE("null",REPT(" ",52+MAX(LEN($E$3:$E$100))-4)),CONCATENATE("(SELECT ROW_IDT `ufr_asso`.`aso` WHERE SIR_NBR = '",$E23,"'",REPT(" ",MAX(LEN($E$3:$E$100))-LEN($E23)),")")),",",
"(SELECT ROW_IDT `ufr_asso`.`rol` WHERE NAM = '",L$2,"'",REPT(" ",MAX(LEN($F$2:$N$2))-LEN(L$2)),"),",
"'INIT_SCRIPT', NOW(), 'INIT_SCRIPT', NOW())"),"")</f>
        <v/>
      </c>
      <c r="Y23" s="26" t="str" cm="1">
        <f t="array" ref="Y23">IF(M23&lt;&gt;"",CONCATENATE(",    (",
"(SELECT ROW_IDT `ufr_asso`.`usr` WHERE USR_ID = '",$D23,"')",REPT(" ",MAX(LEN($D$3:$D$100))-LEN($D23)),",",
IF(M$2=$F$2,CONCATENATE("null",REPT(" ",52+MAX(LEN($E$3:$E$100))-4)),CONCATENATE("(SELECT ROW_IDT `ufr_asso`.`aso` WHERE SIR_NBR = '",$E23,"'",REPT(" ",MAX(LEN($E$3:$E$100))-LEN($E23)),")")),",",
"(SELECT ROW_IDT `ufr_asso`.`rol` WHERE NAM = '",M$2,"'",REPT(" ",MAX(LEN($F$2:$N$2))-LEN(M$2)),"),",
"'INIT_SCRIPT', NOW(), 'INIT_SCRIPT', NOW())"),"")</f>
        <v/>
      </c>
      <c r="Z23" s="26" t="str" cm="1">
        <f t="array" ref="Z23">IF(N23&lt;&gt;"",CONCATENATE(",    (",
"(SELECT ROW_IDT `ufr_asso`.`usr` WHERE USR_ID = '",$D23,"')",REPT(" ",MAX(LEN($D$3:$D$100))-LEN($D23)),",",
IF(N$2=$F$2,CONCATENATE("null",REPT(" ",52+MAX(LEN($E$3:$E$100))-4)),CONCATENATE("(SELECT ROW_IDT `ufr_asso`.`aso` WHERE SIR_NBR = '",$E23,"'",REPT(" ",MAX(LEN($E$3:$E$100))-LEN($E23)),")")),",",
"(SELECT ROW_IDT `ufr_asso`.`rol` WHERE NAM = '",N$2,"'",REPT(" ",MAX(LEN($F$2:$N$2))-LEN(N$2)),"),",
"'INIT_SCRIPT', NOW(), 'INIT_SCRIPT', NOW())"),"")</f>
        <v/>
      </c>
    </row>
    <row r="24" spans="1:26" x14ac:dyDescent="0.3">
      <c r="A24" t="str">
        <f>IF(Users!A24&lt;&gt;"",Users!A24,"")</f>
        <v>TST22-S</v>
      </c>
      <c r="B24" t="str">
        <f>IF(Users!A24&lt;&gt;"",Users!B24,"")</f>
        <v>Yanis</v>
      </c>
      <c r="C24" t="str">
        <f>IF(Users!A24&lt;&gt;"",Users!C24,"")</f>
        <v>yanis.user@gmail.com</v>
      </c>
      <c r="D24" t="str">
        <f>IF(Users!A24&lt;&gt;"",Users!E24,"")</f>
        <v>Z000M</v>
      </c>
      <c r="E24" s="27"/>
      <c r="F24" s="25" t="str">
        <f>IF(Users!H24="","","X")</f>
        <v/>
      </c>
      <c r="G24" s="25" t="str">
        <f>IF(Users!I24="","","X")</f>
        <v/>
      </c>
      <c r="H24" s="25" t="str">
        <f>IF(Users!J24="","","X")</f>
        <v/>
      </c>
      <c r="I24" s="25" t="str">
        <f>IF(Users!K24="","","X")</f>
        <v/>
      </c>
      <c r="J24" s="25" t="str">
        <f>IF(Users!L24="","","X")</f>
        <v/>
      </c>
      <c r="K24" s="25" t="str">
        <f>IF(Users!M24="","","X")</f>
        <v/>
      </c>
      <c r="L24" s="25" t="str">
        <f>IF(Users!N24="","","X")</f>
        <v/>
      </c>
      <c r="M24" s="25" t="str">
        <f>IF(Users!O24="","","X")</f>
        <v/>
      </c>
      <c r="N24" s="25" t="str">
        <f>IF(Users!P24="","","X")</f>
        <v/>
      </c>
      <c r="O24" s="12" t="str">
        <f t="shared" si="0"/>
        <v/>
      </c>
      <c r="P24" s="26" t="str">
        <f>CONCATENATE(
IF(R24&lt;&gt;"",CONCATENATE(R24,CHAR(13),CHAR(10)),""),IF(S24&lt;&gt;"",CONCATENATE(S24,CHAR(13),CHAR(10)),""),IF(T24&lt;&gt;"",CONCATENATE(T24,CHAR(13),CHAR(10)),""),IF(U24&lt;&gt;"",CONCATENATE(U24,CHAR(13),CHAR(10)),""),IF(V24&lt;&gt;"",CONCATENATE(V24,CHAR(13),CHAR(10)),""),IF(W24&lt;&gt;"",CONCATENATE(W24,CHAR(13),CHAR(10)),""),IF(X24&lt;&gt;"",CONCATENATE(X24,CHAR(13),CHAR(10)),""),IF(Y24&lt;&gt;"",CONCATENATE(Y24,CHAR(13),CHAR(10)),""),IF(Z24&lt;&gt;"",CONCATENATE(Z24,CHAR(13),CHAR(10)),"")
)</f>
        <v/>
      </c>
      <c r="Q24" s="26">
        <f t="shared" si="1"/>
        <v>2</v>
      </c>
      <c r="R24" s="26" t="str" cm="1">
        <f t="array" ref="R24">IF(F24&lt;&gt;"",CONCATENATE(",    (",
"(SELECT ROW_IDT `ufr_asso`.`usr` WHERE USR_ID = '",$D24,"')",REPT(" ",MAX(LEN($D$3:$D$100))-LEN($D24)),",",
IF(F$2=$F$2,CONCATENATE("null",REPT(" ",52+MAX(LEN($E$3:$E$100))-4)),CONCATENATE("(SELECT ROW_IDT `ufr_asso`.`aso` WHERE SIR_NBR = '",$E24,"'",REPT(" ",MAX(LEN($E$3:$E$100))-LEN($E24)),")")),",",
"(SELECT ROW_IDT `ufr_asso`.`rol` WHERE NAM = '",F$2,"'",REPT(" ",MAX(LEN($F$2:$N$2))-LEN(F$2)),"),",
"'INIT_SCRIPT', NOW(), 'INIT_SCRIPT', NOW())"),"")</f>
        <v/>
      </c>
      <c r="S24" s="26" t="str" cm="1">
        <f t="array" ref="S24">IF(G24&lt;&gt;"",CONCATENATE(",    (",
"(SELECT ROW_IDT `ufr_asso`.`usr` WHERE USR_ID = '",$D24,"')",REPT(" ",MAX(LEN($D$3:$D$100))-LEN($D24)),",",
IF(G$2=$F$2,CONCATENATE("null",REPT(" ",52+MAX(LEN($E$3:$E$100))-4)),CONCATENATE("(SELECT ROW_IDT `ufr_asso`.`aso` WHERE SIR_NBR = '",$E24,"'",REPT(" ",MAX(LEN($E$3:$E$100))-LEN($E24)),")")),",",
"(SELECT ROW_IDT `ufr_asso`.`rol` WHERE NAM = '",G$2,"'",REPT(" ",MAX(LEN($F$2:$N$2))-LEN(G$2)),"),",
"'INIT_SCRIPT', NOW(), 'INIT_SCRIPT', NOW())"),"")</f>
        <v/>
      </c>
      <c r="T24" s="26" t="str" cm="1">
        <f t="array" ref="T24">IF(H24&lt;&gt;"",CONCATENATE(",    (",
"(SELECT ROW_IDT `ufr_asso`.`usr` WHERE USR_ID = '",$D24,"')",REPT(" ",MAX(LEN($D$3:$D$100))-LEN($D24)),",",
IF(H$2=$F$2,CONCATENATE("null",REPT(" ",52+MAX(LEN($E$3:$E$100))-4)),CONCATENATE("(SELECT ROW_IDT `ufr_asso`.`aso` WHERE SIR_NBR = '",$E24,"'",REPT(" ",MAX(LEN($E$3:$E$100))-LEN($E24)),")")),",",
"(SELECT ROW_IDT `ufr_asso`.`rol` WHERE NAM = '",H$2,"'",REPT(" ",MAX(LEN($F$2:$N$2))-LEN(H$2)),"),",
"'INIT_SCRIPT', NOW(), 'INIT_SCRIPT', NOW())"),"")</f>
        <v/>
      </c>
      <c r="U24" s="26" t="str" cm="1">
        <f t="array" ref="U24">IF(I24&lt;&gt;"",CONCATENATE(",    (",
"(SELECT ROW_IDT `ufr_asso`.`usr` WHERE USR_ID = '",$D24,"')",REPT(" ",MAX(LEN($D$3:$D$100))-LEN($D24)),",",
IF(I$2=$F$2,CONCATENATE("null",REPT(" ",52+MAX(LEN($E$3:$E$100))-4)),CONCATENATE("(SELECT ROW_IDT `ufr_asso`.`aso` WHERE SIR_NBR = '",$E24,"'",REPT(" ",MAX(LEN($E$3:$E$100))-LEN($E24)),")")),",",
"(SELECT ROW_IDT `ufr_asso`.`rol` WHERE NAM = '",I$2,"'",REPT(" ",MAX(LEN($F$2:$N$2))-LEN(I$2)),"),",
"'INIT_SCRIPT', NOW(), 'INIT_SCRIPT', NOW())"),"")</f>
        <v/>
      </c>
      <c r="V24" s="26" t="str" cm="1">
        <f t="array" ref="V24">IF(J24&lt;&gt;"",CONCATENATE(",    (",
"(SELECT ROW_IDT `ufr_asso`.`usr` WHERE USR_ID = '",$D24,"')",REPT(" ",MAX(LEN($D$3:$D$100))-LEN($D24)),",",
IF(J$2=$F$2,CONCATENATE("null",REPT(" ",52+MAX(LEN($E$3:$E$100))-4)),CONCATENATE("(SELECT ROW_IDT `ufr_asso`.`aso` WHERE SIR_NBR = '",$E24,"'",REPT(" ",MAX(LEN($E$3:$E$100))-LEN($E24)),")")),",",
"(SELECT ROW_IDT `ufr_asso`.`rol` WHERE NAM = '",J$2,"'",REPT(" ",MAX(LEN($F$2:$N$2))-LEN(J$2)),"),",
"'INIT_SCRIPT', NOW(), 'INIT_SCRIPT', NOW())"),"")</f>
        <v/>
      </c>
      <c r="W24" s="26" t="str" cm="1">
        <f t="array" ref="W24">IF(K24&lt;&gt;"",CONCATENATE(",    (",
"(SELECT ROW_IDT `ufr_asso`.`usr` WHERE USR_ID = '",$D24,"')",REPT(" ",MAX(LEN($D$3:$D$100))-LEN($D24)),",",
IF(K$2=$F$2,CONCATENATE("null",REPT(" ",52+MAX(LEN($E$3:$E$100))-4)),CONCATENATE("(SELECT ROW_IDT `ufr_asso`.`aso` WHERE SIR_NBR = '",$E24,"'",REPT(" ",MAX(LEN($E$3:$E$100))-LEN($E24)),")")),",",
"(SELECT ROW_IDT `ufr_asso`.`rol` WHERE NAM = '",K$2,"'",REPT(" ",MAX(LEN($F$2:$N$2))-LEN(K$2)),"),",
"'INIT_SCRIPT', NOW(), 'INIT_SCRIPT', NOW())"),"")</f>
        <v/>
      </c>
      <c r="X24" s="26" t="str" cm="1">
        <f t="array" ref="X24">IF(L24&lt;&gt;"",CONCATENATE(",    (",
"(SELECT ROW_IDT `ufr_asso`.`usr` WHERE USR_ID = '",$D24,"')",REPT(" ",MAX(LEN($D$3:$D$100))-LEN($D24)),",",
IF(L$2=$F$2,CONCATENATE("null",REPT(" ",52+MAX(LEN($E$3:$E$100))-4)),CONCATENATE("(SELECT ROW_IDT `ufr_asso`.`aso` WHERE SIR_NBR = '",$E24,"'",REPT(" ",MAX(LEN($E$3:$E$100))-LEN($E24)),")")),",",
"(SELECT ROW_IDT `ufr_asso`.`rol` WHERE NAM = '",L$2,"'",REPT(" ",MAX(LEN($F$2:$N$2))-LEN(L$2)),"),",
"'INIT_SCRIPT', NOW(), 'INIT_SCRIPT', NOW())"),"")</f>
        <v/>
      </c>
      <c r="Y24" s="26" t="str" cm="1">
        <f t="array" ref="Y24">IF(M24&lt;&gt;"",CONCATENATE(",    (",
"(SELECT ROW_IDT `ufr_asso`.`usr` WHERE USR_ID = '",$D24,"')",REPT(" ",MAX(LEN($D$3:$D$100))-LEN($D24)),",",
IF(M$2=$F$2,CONCATENATE("null",REPT(" ",52+MAX(LEN($E$3:$E$100))-4)),CONCATENATE("(SELECT ROW_IDT `ufr_asso`.`aso` WHERE SIR_NBR = '",$E24,"'",REPT(" ",MAX(LEN($E$3:$E$100))-LEN($E24)),")")),",",
"(SELECT ROW_IDT `ufr_asso`.`rol` WHERE NAM = '",M$2,"'",REPT(" ",MAX(LEN($F$2:$N$2))-LEN(M$2)),"),",
"'INIT_SCRIPT', NOW(), 'INIT_SCRIPT', NOW())"),"")</f>
        <v/>
      </c>
      <c r="Z24" s="26" t="str" cm="1">
        <f t="array" ref="Z24">IF(N24&lt;&gt;"",CONCATENATE(",    (",
"(SELECT ROW_IDT `ufr_asso`.`usr` WHERE USR_ID = '",$D24,"')",REPT(" ",MAX(LEN($D$3:$D$100))-LEN($D24)),",",
IF(N$2=$F$2,CONCATENATE("null",REPT(" ",52+MAX(LEN($E$3:$E$100))-4)),CONCATENATE("(SELECT ROW_IDT `ufr_asso`.`aso` WHERE SIR_NBR = '",$E24,"'",REPT(" ",MAX(LEN($E$3:$E$100))-LEN($E24)),")")),",",
"(SELECT ROW_IDT `ufr_asso`.`rol` WHERE NAM = '",N$2,"'",REPT(" ",MAX(LEN($F$2:$N$2))-LEN(N$2)),"),",
"'INIT_SCRIPT', NOW(), 'INIT_SCRIPT', NOW())"),"")</f>
        <v/>
      </c>
    </row>
    <row r="25" spans="1:26" x14ac:dyDescent="0.3">
      <c r="A25" t="str">
        <f>IF(Users!A25&lt;&gt;"",Users!A25,"")</f>
        <v>TST23-S</v>
      </c>
      <c r="B25" t="str">
        <f>IF(Users!A25&lt;&gt;"",Users!B25,"")</f>
        <v>Oscar</v>
      </c>
      <c r="C25" t="str">
        <f>IF(Users!A25&lt;&gt;"",Users!C25,"")</f>
        <v>oscar.user@gmail.com</v>
      </c>
      <c r="D25" t="str">
        <f>IF(Users!A25&lt;&gt;"",Users!E25,"")</f>
        <v>Z000N</v>
      </c>
      <c r="E25" s="27"/>
      <c r="F25" s="25" t="str">
        <f>IF(Users!H25="","","X")</f>
        <v>X</v>
      </c>
      <c r="G25" s="25" t="str">
        <f>IF(Users!I25="","","X")</f>
        <v/>
      </c>
      <c r="H25" s="25" t="str">
        <f>IF(Users!J25="","","X")</f>
        <v/>
      </c>
      <c r="I25" s="25" t="str">
        <f>IF(Users!K25="","","X")</f>
        <v/>
      </c>
      <c r="J25" s="25" t="str">
        <f>IF(Users!L25="","","X")</f>
        <v/>
      </c>
      <c r="K25" s="25" t="str">
        <f>IF(Users!M25="","","X")</f>
        <v/>
      </c>
      <c r="L25" s="25" t="str">
        <f>IF(Users!N25="","","X")</f>
        <v/>
      </c>
      <c r="M25" s="25" t="str">
        <f>IF(Users!O25="","","X")</f>
        <v/>
      </c>
      <c r="N25" s="25" t="str">
        <f>IF(Users!P25="","","X")</f>
        <v/>
      </c>
      <c r="O25" s="12" t="str">
        <f t="shared" si="0"/>
        <v>,    ((SELECT ROW_IDT `ufr_asso`.`usr` WHERE USR_ID = 'Z000N'),null                                                                       ,(SELECT ROW_IDT `ufr_asso`.`rol` WHERE NAM = 'APP_ADMIN'),'INIT_SCRIPT', NOW(), 'INIT_SCRIPT', NOW())</v>
      </c>
      <c r="P25" s="26" t="str">
        <f>CONCATENATE(
IF(R25&lt;&gt;"",CONCATENATE(R25,CHAR(13),CHAR(10)),""),IF(S25&lt;&gt;"",CONCATENATE(S25,CHAR(13),CHAR(10)),""),IF(T25&lt;&gt;"",CONCATENATE(T25,CHAR(13),CHAR(10)),""),IF(U25&lt;&gt;"",CONCATENATE(U25,CHAR(13),CHAR(10)),""),IF(V25&lt;&gt;"",CONCATENATE(V25,CHAR(13),CHAR(10)),""),IF(W25&lt;&gt;"",CONCATENATE(W25,CHAR(13),CHAR(10)),""),IF(X25&lt;&gt;"",CONCATENATE(X25,CHAR(13),CHAR(10)),""),IF(Y25&lt;&gt;"",CONCATENATE(Y25,CHAR(13),CHAR(10)),""),IF(Z25&lt;&gt;"",CONCATENATE(Z25,CHAR(13),CHAR(10)),"")
)</f>
        <v xml:space="preserve">,    ((SELECT ROW_IDT `ufr_asso`.`usr` WHERE USR_ID = 'Z000N'),null                                                                       ,(SELECT ROW_IDT `ufr_asso`.`rol` WHERE NAM = 'APP_ADMIN'),'INIT_SCRIPT', NOW(), 'INIT_SCRIPT', NOW())_x000D_
</v>
      </c>
      <c r="Q25" s="26">
        <f t="shared" si="1"/>
        <v>2</v>
      </c>
      <c r="R25" s="26" t="str" cm="1">
        <f t="array" ref="R25">IF(F25&lt;&gt;"",CONCATENATE(",    (",
"(SELECT ROW_IDT `ufr_asso`.`usr` WHERE USR_ID = '",$D25,"')",REPT(" ",MAX(LEN($D$3:$D$100))-LEN($D25)),",",
IF(F$2=$F$2,CONCATENATE("null",REPT(" ",52+MAX(LEN($E$3:$E$100))-4)),CONCATENATE("(SELECT ROW_IDT `ufr_asso`.`aso` WHERE SIR_NBR = '",$E25,"'",REPT(" ",MAX(LEN($E$3:$E$100))-LEN($E25)),")")),",",
"(SELECT ROW_IDT `ufr_asso`.`rol` WHERE NAM = '",F$2,"'",REPT(" ",MAX(LEN($F$2:$N$2))-LEN(F$2)),"),",
"'INIT_SCRIPT', NOW(), 'INIT_SCRIPT', NOW())"),"")</f>
        <v>,    ((SELECT ROW_IDT `ufr_asso`.`usr` WHERE USR_ID = 'Z000N'),null                                                                       ,(SELECT ROW_IDT `ufr_asso`.`rol` WHERE NAM = 'APP_ADMIN'),'INIT_SCRIPT', NOW(), 'INIT_SCRIPT', NOW())</v>
      </c>
      <c r="S25" s="26" t="str" cm="1">
        <f t="array" ref="S25">IF(G25&lt;&gt;"",CONCATENATE(",    (",
"(SELECT ROW_IDT `ufr_asso`.`usr` WHERE USR_ID = '",$D25,"')",REPT(" ",MAX(LEN($D$3:$D$100))-LEN($D25)),",",
IF(G$2=$F$2,CONCATENATE("null",REPT(" ",52+MAX(LEN($E$3:$E$100))-4)),CONCATENATE("(SELECT ROW_IDT `ufr_asso`.`aso` WHERE SIR_NBR = '",$E25,"'",REPT(" ",MAX(LEN($E$3:$E$100))-LEN($E25)),")")),",",
"(SELECT ROW_IDT `ufr_asso`.`rol` WHERE NAM = '",G$2,"'",REPT(" ",MAX(LEN($F$2:$N$2))-LEN(G$2)),"),",
"'INIT_SCRIPT', NOW(), 'INIT_SCRIPT', NOW())"),"")</f>
        <v/>
      </c>
      <c r="T25" s="26" t="str" cm="1">
        <f t="array" ref="T25">IF(H25&lt;&gt;"",CONCATENATE(",    (",
"(SELECT ROW_IDT `ufr_asso`.`usr` WHERE USR_ID = '",$D25,"')",REPT(" ",MAX(LEN($D$3:$D$100))-LEN($D25)),",",
IF(H$2=$F$2,CONCATENATE("null",REPT(" ",52+MAX(LEN($E$3:$E$100))-4)),CONCATENATE("(SELECT ROW_IDT `ufr_asso`.`aso` WHERE SIR_NBR = '",$E25,"'",REPT(" ",MAX(LEN($E$3:$E$100))-LEN($E25)),")")),",",
"(SELECT ROW_IDT `ufr_asso`.`rol` WHERE NAM = '",H$2,"'",REPT(" ",MAX(LEN($F$2:$N$2))-LEN(H$2)),"),",
"'INIT_SCRIPT', NOW(), 'INIT_SCRIPT', NOW())"),"")</f>
        <v/>
      </c>
      <c r="U25" s="26" t="str" cm="1">
        <f t="array" ref="U25">IF(I25&lt;&gt;"",CONCATENATE(",    (",
"(SELECT ROW_IDT `ufr_asso`.`usr` WHERE USR_ID = '",$D25,"')",REPT(" ",MAX(LEN($D$3:$D$100))-LEN($D25)),",",
IF(I$2=$F$2,CONCATENATE("null",REPT(" ",52+MAX(LEN($E$3:$E$100))-4)),CONCATENATE("(SELECT ROW_IDT `ufr_asso`.`aso` WHERE SIR_NBR = '",$E25,"'",REPT(" ",MAX(LEN($E$3:$E$100))-LEN($E25)),")")),",",
"(SELECT ROW_IDT `ufr_asso`.`rol` WHERE NAM = '",I$2,"'",REPT(" ",MAX(LEN($F$2:$N$2))-LEN(I$2)),"),",
"'INIT_SCRIPT', NOW(), 'INIT_SCRIPT', NOW())"),"")</f>
        <v/>
      </c>
      <c r="V25" s="26" t="str" cm="1">
        <f t="array" ref="V25">IF(J25&lt;&gt;"",CONCATENATE(",    (",
"(SELECT ROW_IDT `ufr_asso`.`usr` WHERE USR_ID = '",$D25,"')",REPT(" ",MAX(LEN($D$3:$D$100))-LEN($D25)),",",
IF(J$2=$F$2,CONCATENATE("null",REPT(" ",52+MAX(LEN($E$3:$E$100))-4)),CONCATENATE("(SELECT ROW_IDT `ufr_asso`.`aso` WHERE SIR_NBR = '",$E25,"'",REPT(" ",MAX(LEN($E$3:$E$100))-LEN($E25)),")")),",",
"(SELECT ROW_IDT `ufr_asso`.`rol` WHERE NAM = '",J$2,"'",REPT(" ",MAX(LEN($F$2:$N$2))-LEN(J$2)),"),",
"'INIT_SCRIPT', NOW(), 'INIT_SCRIPT', NOW())"),"")</f>
        <v/>
      </c>
      <c r="W25" s="26" t="str" cm="1">
        <f t="array" ref="W25">IF(K25&lt;&gt;"",CONCATENATE(",    (",
"(SELECT ROW_IDT `ufr_asso`.`usr` WHERE USR_ID = '",$D25,"')",REPT(" ",MAX(LEN($D$3:$D$100))-LEN($D25)),",",
IF(K$2=$F$2,CONCATENATE("null",REPT(" ",52+MAX(LEN($E$3:$E$100))-4)),CONCATENATE("(SELECT ROW_IDT `ufr_asso`.`aso` WHERE SIR_NBR = '",$E25,"'",REPT(" ",MAX(LEN($E$3:$E$100))-LEN($E25)),")")),",",
"(SELECT ROW_IDT `ufr_asso`.`rol` WHERE NAM = '",K$2,"'",REPT(" ",MAX(LEN($F$2:$N$2))-LEN(K$2)),"),",
"'INIT_SCRIPT', NOW(), 'INIT_SCRIPT', NOW())"),"")</f>
        <v/>
      </c>
      <c r="X25" s="26" t="str" cm="1">
        <f t="array" ref="X25">IF(L25&lt;&gt;"",CONCATENATE(",    (",
"(SELECT ROW_IDT `ufr_asso`.`usr` WHERE USR_ID = '",$D25,"')",REPT(" ",MAX(LEN($D$3:$D$100))-LEN($D25)),",",
IF(L$2=$F$2,CONCATENATE("null",REPT(" ",52+MAX(LEN($E$3:$E$100))-4)),CONCATENATE("(SELECT ROW_IDT `ufr_asso`.`aso` WHERE SIR_NBR = '",$E25,"'",REPT(" ",MAX(LEN($E$3:$E$100))-LEN($E25)),")")),",",
"(SELECT ROW_IDT `ufr_asso`.`rol` WHERE NAM = '",L$2,"'",REPT(" ",MAX(LEN($F$2:$N$2))-LEN(L$2)),"),",
"'INIT_SCRIPT', NOW(), 'INIT_SCRIPT', NOW())"),"")</f>
        <v/>
      </c>
      <c r="Y25" s="26" t="str" cm="1">
        <f t="array" ref="Y25">IF(M25&lt;&gt;"",CONCATENATE(",    (",
"(SELECT ROW_IDT `ufr_asso`.`usr` WHERE USR_ID = '",$D25,"')",REPT(" ",MAX(LEN($D$3:$D$100))-LEN($D25)),",",
IF(M$2=$F$2,CONCATENATE("null",REPT(" ",52+MAX(LEN($E$3:$E$100))-4)),CONCATENATE("(SELECT ROW_IDT `ufr_asso`.`aso` WHERE SIR_NBR = '",$E25,"'",REPT(" ",MAX(LEN($E$3:$E$100))-LEN($E25)),")")),",",
"(SELECT ROW_IDT `ufr_asso`.`rol` WHERE NAM = '",M$2,"'",REPT(" ",MAX(LEN($F$2:$N$2))-LEN(M$2)),"),",
"'INIT_SCRIPT', NOW(), 'INIT_SCRIPT', NOW())"),"")</f>
        <v/>
      </c>
      <c r="Z25" s="26" t="str" cm="1">
        <f t="array" ref="Z25">IF(N25&lt;&gt;"",CONCATENATE(",    (",
"(SELECT ROW_IDT `ufr_asso`.`usr` WHERE USR_ID = '",$D25,"')",REPT(" ",MAX(LEN($D$3:$D$100))-LEN($D25)),",",
IF(N$2=$F$2,CONCATENATE("null",REPT(" ",52+MAX(LEN($E$3:$E$100))-4)),CONCATENATE("(SELECT ROW_IDT `ufr_asso`.`aso` WHERE SIR_NBR = '",$E25,"'",REPT(" ",MAX(LEN($E$3:$E$100))-LEN($E25)),")")),",",
"(SELECT ROW_IDT `ufr_asso`.`rol` WHERE NAM = '",N$2,"'",REPT(" ",MAX(LEN($F$2:$N$2))-LEN(N$2)),"),",
"'INIT_SCRIPT', NOW(), 'INIT_SCRIPT', NOW())"),"")</f>
        <v/>
      </c>
    </row>
    <row r="26" spans="1:26" x14ac:dyDescent="0.3">
      <c r="A26" t="str">
        <f>IF(Users!A26&lt;&gt;"",Users!A26,"")</f>
        <v>TST24-S</v>
      </c>
      <c r="B26" t="str">
        <f>IF(Users!A26&lt;&gt;"",Users!B26,"")</f>
        <v>Valentin</v>
      </c>
      <c r="C26" t="str">
        <f>IF(Users!A26&lt;&gt;"",Users!C26,"")</f>
        <v>valentin.user@gmail.com</v>
      </c>
      <c r="D26" t="str">
        <f>IF(Users!A26&lt;&gt;"",Users!E26,"")</f>
        <v>Z000O</v>
      </c>
      <c r="E26" s="27" t="str">
        <f>Assos!A$4</f>
        <v>MONACOCONFO001</v>
      </c>
      <c r="F26" s="25" t="str">
        <f>IF(Users!H26="","","X")</f>
        <v>X</v>
      </c>
      <c r="G26" s="25" t="str">
        <f>IF(Users!I26="","","X")</f>
        <v>X</v>
      </c>
      <c r="H26" s="25" t="str">
        <f>IF(Users!J26="","","X")</f>
        <v/>
      </c>
      <c r="I26" s="25" t="str">
        <f>IF(Users!K26="","","X")</f>
        <v/>
      </c>
      <c r="J26" s="25" t="str">
        <f>IF(Users!L26="","","X")</f>
        <v/>
      </c>
      <c r="K26" s="25" t="str">
        <f>IF(Users!M26="","","X")</f>
        <v/>
      </c>
      <c r="L26" s="25" t="str">
        <f>IF(Users!N26="","","X")</f>
        <v/>
      </c>
      <c r="M26" s="25" t="str">
        <f>IF(Users!O26="","","X")</f>
        <v/>
      </c>
      <c r="N26" s="25" t="str">
        <f>IF(Users!P26="","","X")</f>
        <v/>
      </c>
      <c r="O26" s="12" t="str">
        <f t="shared" si="0"/>
        <v>,    ((SELECT ROW_IDT `ufr_asso`.`usr` WHERE USR_ID = 'Z000O'),null                                                                       ,(SELECT ROW_IDT `ufr_asso`.`rol` WHERE NAM = 'APP_ADMIN'),'INIT_SCRIPT', NOW(), 'INIT_SCRIPT', NOW())_x000D_
,    ((SELECT ROW_IDT `ufr_asso`.`usr` WHERE USR_ID = 'Z000O'),(SELECT ROW_IDT `ufr_asso`.`aso` WHERE SIR_NBR = 'MONACOCONFO001'         ),(SELECT ROW_IDT `ufr_asso`.`rol` WHERE NAM = 'ADMIN'    ),'INIT_SCRIPT', NOW(), 'INIT_SCRIPT', NOW())</v>
      </c>
      <c r="P26" s="26" t="str">
        <f>CONCATENATE(
IF(R26&lt;&gt;"",CONCATENATE(R26,CHAR(13),CHAR(10)),""),IF(S26&lt;&gt;"",CONCATENATE(S26,CHAR(13),CHAR(10)),""),IF(T26&lt;&gt;"",CONCATENATE(T26,CHAR(13),CHAR(10)),""),IF(U26&lt;&gt;"",CONCATENATE(U26,CHAR(13),CHAR(10)),""),IF(V26&lt;&gt;"",CONCATENATE(V26,CHAR(13),CHAR(10)),""),IF(W26&lt;&gt;"",CONCATENATE(W26,CHAR(13),CHAR(10)),""),IF(X26&lt;&gt;"",CONCATENATE(X26,CHAR(13),CHAR(10)),""),IF(Y26&lt;&gt;"",CONCATENATE(Y26,CHAR(13),CHAR(10)),""),IF(Z26&lt;&gt;"",CONCATENATE(Z26,CHAR(13),CHAR(10)),"")
)</f>
        <v xml:space="preserve">,    ((SELECT ROW_IDT `ufr_asso`.`usr` WHERE USR_ID = 'Z000O'),null                                                                       ,(SELECT ROW_IDT `ufr_asso`.`rol` WHERE NAM = 'APP_ADMIN'),'INIT_SCRIPT', NOW(), 'INIT_SCRIPT', NOW())_x000D_
,    ((SELECT ROW_IDT `ufr_asso`.`usr` WHERE USR_ID = 'Z000O'),(SELECT ROW_IDT `ufr_asso`.`aso` WHERE SIR_NBR = 'MONACOCONFO001'         ),(SELECT ROW_IDT `ufr_asso`.`rol` WHERE NAM = 'ADMIN'    ),'INIT_SCRIPT', NOW(), 'INIT_SCRIPT', NOW())_x000D_
</v>
      </c>
      <c r="Q26" s="26">
        <f t="shared" si="1"/>
        <v>2</v>
      </c>
      <c r="R26" s="26" t="str" cm="1">
        <f t="array" ref="R26">IF(F26&lt;&gt;"",CONCATENATE(",    (",
"(SELECT ROW_IDT `ufr_asso`.`usr` WHERE USR_ID = '",$D26,"')",REPT(" ",MAX(LEN($D$3:$D$100))-LEN($D26)),",",
IF(F$2=$F$2,CONCATENATE("null",REPT(" ",52+MAX(LEN($E$3:$E$100))-4)),CONCATENATE("(SELECT ROW_IDT `ufr_asso`.`aso` WHERE SIR_NBR = '",$E26,"'",REPT(" ",MAX(LEN($E$3:$E$100))-LEN($E26)),")")),",",
"(SELECT ROW_IDT `ufr_asso`.`rol` WHERE NAM = '",F$2,"'",REPT(" ",MAX(LEN($F$2:$N$2))-LEN(F$2)),"),",
"'INIT_SCRIPT', NOW(), 'INIT_SCRIPT', NOW())"),"")</f>
        <v>,    ((SELECT ROW_IDT `ufr_asso`.`usr` WHERE USR_ID = 'Z000O'),null                                                                       ,(SELECT ROW_IDT `ufr_asso`.`rol` WHERE NAM = 'APP_ADMIN'),'INIT_SCRIPT', NOW(), 'INIT_SCRIPT', NOW())</v>
      </c>
      <c r="S26" s="26" t="str" cm="1">
        <f t="array" ref="S26">IF(G26&lt;&gt;"",CONCATENATE(",    (",
"(SELECT ROW_IDT `ufr_asso`.`usr` WHERE USR_ID = '",$D26,"')",REPT(" ",MAX(LEN($D$3:$D$100))-LEN($D26)),",",
IF(G$2=$F$2,CONCATENATE("null",REPT(" ",52+MAX(LEN($E$3:$E$100))-4)),CONCATENATE("(SELECT ROW_IDT `ufr_asso`.`aso` WHERE SIR_NBR = '",$E26,"'",REPT(" ",MAX(LEN($E$3:$E$100))-LEN($E26)),")")),",",
"(SELECT ROW_IDT `ufr_asso`.`rol` WHERE NAM = '",G$2,"'",REPT(" ",MAX(LEN($F$2:$N$2))-LEN(G$2)),"),",
"'INIT_SCRIPT', NOW(), 'INIT_SCRIPT', NOW())"),"")</f>
        <v>,    ((SELECT ROW_IDT `ufr_asso`.`usr` WHERE USR_ID = 'Z000O'),(SELECT ROW_IDT `ufr_asso`.`aso` WHERE SIR_NBR = 'MONACOCONFO001'         ),(SELECT ROW_IDT `ufr_asso`.`rol` WHERE NAM = 'ADMIN'    ),'INIT_SCRIPT', NOW(), 'INIT_SCRIPT', NOW())</v>
      </c>
      <c r="T26" s="26" t="str" cm="1">
        <f t="array" ref="T26">IF(H26&lt;&gt;"",CONCATENATE(",    (",
"(SELECT ROW_IDT `ufr_asso`.`usr` WHERE USR_ID = '",$D26,"')",REPT(" ",MAX(LEN($D$3:$D$100))-LEN($D26)),",",
IF(H$2=$F$2,CONCATENATE("null",REPT(" ",52+MAX(LEN($E$3:$E$100))-4)),CONCATENATE("(SELECT ROW_IDT `ufr_asso`.`aso` WHERE SIR_NBR = '",$E26,"'",REPT(" ",MAX(LEN($E$3:$E$100))-LEN($E26)),")")),",",
"(SELECT ROW_IDT `ufr_asso`.`rol` WHERE NAM = '",H$2,"'",REPT(" ",MAX(LEN($F$2:$N$2))-LEN(H$2)),"),",
"'INIT_SCRIPT', NOW(), 'INIT_SCRIPT', NOW())"),"")</f>
        <v/>
      </c>
      <c r="U26" s="26" t="str" cm="1">
        <f t="array" ref="U26">IF(I26&lt;&gt;"",CONCATENATE(",    (",
"(SELECT ROW_IDT `ufr_asso`.`usr` WHERE USR_ID = '",$D26,"')",REPT(" ",MAX(LEN($D$3:$D$100))-LEN($D26)),",",
IF(I$2=$F$2,CONCATENATE("null",REPT(" ",52+MAX(LEN($E$3:$E$100))-4)),CONCATENATE("(SELECT ROW_IDT `ufr_asso`.`aso` WHERE SIR_NBR = '",$E26,"'",REPT(" ",MAX(LEN($E$3:$E$100))-LEN($E26)),")")),",",
"(SELECT ROW_IDT `ufr_asso`.`rol` WHERE NAM = '",I$2,"'",REPT(" ",MAX(LEN($F$2:$N$2))-LEN(I$2)),"),",
"'INIT_SCRIPT', NOW(), 'INIT_SCRIPT', NOW())"),"")</f>
        <v/>
      </c>
      <c r="V26" s="26" t="str" cm="1">
        <f t="array" ref="V26">IF(J26&lt;&gt;"",CONCATENATE(",    (",
"(SELECT ROW_IDT `ufr_asso`.`usr` WHERE USR_ID = '",$D26,"')",REPT(" ",MAX(LEN($D$3:$D$100))-LEN($D26)),",",
IF(J$2=$F$2,CONCATENATE("null",REPT(" ",52+MAX(LEN($E$3:$E$100))-4)),CONCATENATE("(SELECT ROW_IDT `ufr_asso`.`aso` WHERE SIR_NBR = '",$E26,"'",REPT(" ",MAX(LEN($E$3:$E$100))-LEN($E26)),")")),",",
"(SELECT ROW_IDT `ufr_asso`.`rol` WHERE NAM = '",J$2,"'",REPT(" ",MAX(LEN($F$2:$N$2))-LEN(J$2)),"),",
"'INIT_SCRIPT', NOW(), 'INIT_SCRIPT', NOW())"),"")</f>
        <v/>
      </c>
      <c r="W26" s="26" t="str" cm="1">
        <f t="array" ref="W26">IF(K26&lt;&gt;"",CONCATENATE(",    (",
"(SELECT ROW_IDT `ufr_asso`.`usr` WHERE USR_ID = '",$D26,"')",REPT(" ",MAX(LEN($D$3:$D$100))-LEN($D26)),",",
IF(K$2=$F$2,CONCATENATE("null",REPT(" ",52+MAX(LEN($E$3:$E$100))-4)),CONCATENATE("(SELECT ROW_IDT `ufr_asso`.`aso` WHERE SIR_NBR = '",$E26,"'",REPT(" ",MAX(LEN($E$3:$E$100))-LEN($E26)),")")),",",
"(SELECT ROW_IDT `ufr_asso`.`rol` WHERE NAM = '",K$2,"'",REPT(" ",MAX(LEN($F$2:$N$2))-LEN(K$2)),"),",
"'INIT_SCRIPT', NOW(), 'INIT_SCRIPT', NOW())"),"")</f>
        <v/>
      </c>
      <c r="X26" s="26" t="str" cm="1">
        <f t="array" ref="X26">IF(L26&lt;&gt;"",CONCATENATE(",    (",
"(SELECT ROW_IDT `ufr_asso`.`usr` WHERE USR_ID = '",$D26,"')",REPT(" ",MAX(LEN($D$3:$D$100))-LEN($D26)),",",
IF(L$2=$F$2,CONCATENATE("null",REPT(" ",52+MAX(LEN($E$3:$E$100))-4)),CONCATENATE("(SELECT ROW_IDT `ufr_asso`.`aso` WHERE SIR_NBR = '",$E26,"'",REPT(" ",MAX(LEN($E$3:$E$100))-LEN($E26)),")")),",",
"(SELECT ROW_IDT `ufr_asso`.`rol` WHERE NAM = '",L$2,"'",REPT(" ",MAX(LEN($F$2:$N$2))-LEN(L$2)),"),",
"'INIT_SCRIPT', NOW(), 'INIT_SCRIPT', NOW())"),"")</f>
        <v/>
      </c>
      <c r="Y26" s="26" t="str" cm="1">
        <f t="array" ref="Y26">IF(M26&lt;&gt;"",CONCATENATE(",    (",
"(SELECT ROW_IDT `ufr_asso`.`usr` WHERE USR_ID = '",$D26,"')",REPT(" ",MAX(LEN($D$3:$D$100))-LEN($D26)),",",
IF(M$2=$F$2,CONCATENATE("null",REPT(" ",52+MAX(LEN($E$3:$E$100))-4)),CONCATENATE("(SELECT ROW_IDT `ufr_asso`.`aso` WHERE SIR_NBR = '",$E26,"'",REPT(" ",MAX(LEN($E$3:$E$100))-LEN($E26)),")")),",",
"(SELECT ROW_IDT `ufr_asso`.`rol` WHERE NAM = '",M$2,"'",REPT(" ",MAX(LEN($F$2:$N$2))-LEN(M$2)),"),",
"'INIT_SCRIPT', NOW(), 'INIT_SCRIPT', NOW())"),"")</f>
        <v/>
      </c>
      <c r="Z26" s="26" t="str" cm="1">
        <f t="array" ref="Z26">IF(N26&lt;&gt;"",CONCATENATE(",    (",
"(SELECT ROW_IDT `ufr_asso`.`usr` WHERE USR_ID = '",$D26,"')",REPT(" ",MAX(LEN($D$3:$D$100))-LEN($D26)),",",
IF(N$2=$F$2,CONCATENATE("null",REPT(" ",52+MAX(LEN($E$3:$E$100))-4)),CONCATENATE("(SELECT ROW_IDT `ufr_asso`.`aso` WHERE SIR_NBR = '",$E26,"'",REPT(" ",MAX(LEN($E$3:$E$100))-LEN($E26)),")")),",",
"(SELECT ROW_IDT `ufr_asso`.`rol` WHERE NAM = '",N$2,"'",REPT(" ",MAX(LEN($F$2:$N$2))-LEN(N$2)),"),",
"'INIT_SCRIPT', NOW(), 'INIT_SCRIPT', NOW())"),"")</f>
        <v/>
      </c>
    </row>
    <row r="27" spans="1:26" x14ac:dyDescent="0.3">
      <c r="A27" t="str">
        <f>IF(Users!A27&lt;&gt;"",Users!A27,"")</f>
        <v>TST25-S</v>
      </c>
      <c r="B27" t="str">
        <f>IF(Users!A27&lt;&gt;"",Users!B27,"")</f>
        <v>Nikola</v>
      </c>
      <c r="C27" t="str">
        <f>IF(Users!A27&lt;&gt;"",Users!C27,"")</f>
        <v>nikola.user@gmail.com</v>
      </c>
      <c r="D27" t="str">
        <f>IF(Users!A27&lt;&gt;"",Users!E27,"")</f>
        <v>Z000P</v>
      </c>
      <c r="E27" s="28" t="str">
        <f t="shared" ref="E27:E44" si="3">E26</f>
        <v>MONACOCONFO001</v>
      </c>
      <c r="F27" s="25" t="str">
        <f>IF(Users!H27="","","X")</f>
        <v>X</v>
      </c>
      <c r="G27" s="25" t="str">
        <f>IF(Users!I27="","","X")</f>
        <v>X</v>
      </c>
      <c r="H27" s="25" t="str">
        <f>IF(Users!J27="","","X")</f>
        <v>X</v>
      </c>
      <c r="I27" s="25" t="str">
        <f>IF(Users!K27="","","X")</f>
        <v/>
      </c>
      <c r="J27" s="25" t="str">
        <f>IF(Users!L27="","","X")</f>
        <v/>
      </c>
      <c r="K27" s="25" t="str">
        <f>IF(Users!M27="","","X")</f>
        <v/>
      </c>
      <c r="L27" s="25" t="str">
        <f>IF(Users!N27="","","X")</f>
        <v/>
      </c>
      <c r="M27" s="25" t="str">
        <f>IF(Users!O27="","","X")</f>
        <v/>
      </c>
      <c r="N27" s="25" t="str">
        <f>IF(Users!P27="","","X")</f>
        <v/>
      </c>
      <c r="O27" s="12" t="str">
        <f t="shared" si="0"/>
        <v>,    ((SELECT ROW_IDT `ufr_asso`.`usr` WHERE USR_ID = 'Z000P'),null                                                                       ,(SELECT ROW_IDT `ufr_asso`.`rol` WHERE NAM = 'APP_ADMIN'),'INIT_SCRIPT', NOW(), 'INIT_SCRIPT', NOW())_x000D_
,    ((SELECT ROW_IDT `ufr_asso`.`usr` WHERE USR_ID = 'Z000P'),(SELECT ROW_IDT `ufr_asso`.`aso` WHERE SIR_NBR = 'MONACOCONFO001'         ),(SELECT ROW_IDT `ufr_asso`.`rol` WHERE NAM = 'ADMIN'    ),'INIT_SCRIPT', NOW(), 'INIT_SCRIPT', NOW())_x000D_
,    ((SELECT ROW_IDT `ufr_asso`.`usr` WHERE USR_ID = 'Z000P'),(SELECT ROW_IDT `ufr_asso`.`aso` WHERE SIR_NBR = 'MONACOCONFO001'         ),(SELECT ROW_IDT `ufr_asso`.`rol` WHERE NAM = 'MEMBER'   ),'INIT_SCRIPT', NOW(), 'INIT_SCRIPT', NOW())</v>
      </c>
      <c r="P27" s="26" t="str">
        <f>CONCATENATE(
IF(R27&lt;&gt;"",CONCATENATE(R27,CHAR(13),CHAR(10)),""),IF(S27&lt;&gt;"",CONCATENATE(S27,CHAR(13),CHAR(10)),""),IF(T27&lt;&gt;"",CONCATENATE(T27,CHAR(13),CHAR(10)),""),IF(U27&lt;&gt;"",CONCATENATE(U27,CHAR(13),CHAR(10)),""),IF(V27&lt;&gt;"",CONCATENATE(V27,CHAR(13),CHAR(10)),""),IF(W27&lt;&gt;"",CONCATENATE(W27,CHAR(13),CHAR(10)),""),IF(X27&lt;&gt;"",CONCATENATE(X27,CHAR(13),CHAR(10)),""),IF(Y27&lt;&gt;"",CONCATENATE(Y27,CHAR(13),CHAR(10)),""),IF(Z27&lt;&gt;"",CONCATENATE(Z27,CHAR(13),CHAR(10)),"")
)</f>
        <v xml:space="preserve">,    ((SELECT ROW_IDT `ufr_asso`.`usr` WHERE USR_ID = 'Z000P'),null                                                                       ,(SELECT ROW_IDT `ufr_asso`.`rol` WHERE NAM = 'APP_ADMIN'),'INIT_SCRIPT', NOW(), 'INIT_SCRIPT', NOW())_x000D_
,    ((SELECT ROW_IDT `ufr_asso`.`usr` WHERE USR_ID = 'Z000P'),(SELECT ROW_IDT `ufr_asso`.`aso` WHERE SIR_NBR = 'MONACOCONFO001'         ),(SELECT ROW_IDT `ufr_asso`.`rol` WHERE NAM = 'ADMIN'    ),'INIT_SCRIPT', NOW(), 'INIT_SCRIPT', NOW())_x000D_
,    ((SELECT ROW_IDT `ufr_asso`.`usr` WHERE USR_ID = 'Z000P'),(SELECT ROW_IDT `ufr_asso`.`aso` WHERE SIR_NBR = 'MONACOCONFO001'         ),(SELECT ROW_IDT `ufr_asso`.`rol` WHERE NAM = 'MEMBER'   ),'INIT_SCRIPT', NOW(), 'INIT_SCRIPT', NOW())_x000D_
</v>
      </c>
      <c r="Q27" s="26">
        <f t="shared" si="1"/>
        <v>2</v>
      </c>
      <c r="R27" s="26" t="str" cm="1">
        <f t="array" ref="R27">IF(F27&lt;&gt;"",CONCATENATE(",    (",
"(SELECT ROW_IDT `ufr_asso`.`usr` WHERE USR_ID = '",$D27,"')",REPT(" ",MAX(LEN($D$3:$D$100))-LEN($D27)),",",
IF(F$2=$F$2,CONCATENATE("null",REPT(" ",52+MAX(LEN($E$3:$E$100))-4)),CONCATENATE("(SELECT ROW_IDT `ufr_asso`.`aso` WHERE SIR_NBR = '",$E27,"'",REPT(" ",MAX(LEN($E$3:$E$100))-LEN($E27)),")")),",",
"(SELECT ROW_IDT `ufr_asso`.`rol` WHERE NAM = '",F$2,"'",REPT(" ",MAX(LEN($F$2:$N$2))-LEN(F$2)),"),",
"'INIT_SCRIPT', NOW(), 'INIT_SCRIPT', NOW())"),"")</f>
        <v>,    ((SELECT ROW_IDT `ufr_asso`.`usr` WHERE USR_ID = 'Z000P'),null                                                                       ,(SELECT ROW_IDT `ufr_asso`.`rol` WHERE NAM = 'APP_ADMIN'),'INIT_SCRIPT', NOW(), 'INIT_SCRIPT', NOW())</v>
      </c>
      <c r="S27" s="26" t="str" cm="1">
        <f t="array" ref="S27">IF(G27&lt;&gt;"",CONCATENATE(",    (",
"(SELECT ROW_IDT `ufr_asso`.`usr` WHERE USR_ID = '",$D27,"')",REPT(" ",MAX(LEN($D$3:$D$100))-LEN($D27)),",",
IF(G$2=$F$2,CONCATENATE("null",REPT(" ",52+MAX(LEN($E$3:$E$100))-4)),CONCATENATE("(SELECT ROW_IDT `ufr_asso`.`aso` WHERE SIR_NBR = '",$E27,"'",REPT(" ",MAX(LEN($E$3:$E$100))-LEN($E27)),")")),",",
"(SELECT ROW_IDT `ufr_asso`.`rol` WHERE NAM = '",G$2,"'",REPT(" ",MAX(LEN($F$2:$N$2))-LEN(G$2)),"),",
"'INIT_SCRIPT', NOW(), 'INIT_SCRIPT', NOW())"),"")</f>
        <v>,    ((SELECT ROW_IDT `ufr_asso`.`usr` WHERE USR_ID = 'Z000P'),(SELECT ROW_IDT `ufr_asso`.`aso` WHERE SIR_NBR = 'MONACOCONFO001'         ),(SELECT ROW_IDT `ufr_asso`.`rol` WHERE NAM = 'ADMIN'    ),'INIT_SCRIPT', NOW(), 'INIT_SCRIPT', NOW())</v>
      </c>
      <c r="T27" s="26" t="str" cm="1">
        <f t="array" ref="T27">IF(H27&lt;&gt;"",CONCATENATE(",    (",
"(SELECT ROW_IDT `ufr_asso`.`usr` WHERE USR_ID = '",$D27,"')",REPT(" ",MAX(LEN($D$3:$D$100))-LEN($D27)),",",
IF(H$2=$F$2,CONCATENATE("null",REPT(" ",52+MAX(LEN($E$3:$E$100))-4)),CONCATENATE("(SELECT ROW_IDT `ufr_asso`.`aso` WHERE SIR_NBR = '",$E27,"'",REPT(" ",MAX(LEN($E$3:$E$100))-LEN($E27)),")")),",",
"(SELECT ROW_IDT `ufr_asso`.`rol` WHERE NAM = '",H$2,"'",REPT(" ",MAX(LEN($F$2:$N$2))-LEN(H$2)),"),",
"'INIT_SCRIPT', NOW(), 'INIT_SCRIPT', NOW())"),"")</f>
        <v>,    ((SELECT ROW_IDT `ufr_asso`.`usr` WHERE USR_ID = 'Z000P'),(SELECT ROW_IDT `ufr_asso`.`aso` WHERE SIR_NBR = 'MONACOCONFO001'         ),(SELECT ROW_IDT `ufr_asso`.`rol` WHERE NAM = 'MEMBER'   ),'INIT_SCRIPT', NOW(), 'INIT_SCRIPT', NOW())</v>
      </c>
      <c r="U27" s="26" t="str" cm="1">
        <f t="array" ref="U27">IF(I27&lt;&gt;"",CONCATENATE(",    (",
"(SELECT ROW_IDT `ufr_asso`.`usr` WHERE USR_ID = '",$D27,"')",REPT(" ",MAX(LEN($D$3:$D$100))-LEN($D27)),",",
IF(I$2=$F$2,CONCATENATE("null",REPT(" ",52+MAX(LEN($E$3:$E$100))-4)),CONCATENATE("(SELECT ROW_IDT `ufr_asso`.`aso` WHERE SIR_NBR = '",$E27,"'",REPT(" ",MAX(LEN($E$3:$E$100))-LEN($E27)),")")),",",
"(SELECT ROW_IDT `ufr_asso`.`rol` WHERE NAM = '",I$2,"'",REPT(" ",MAX(LEN($F$2:$N$2))-LEN(I$2)),"),",
"'INIT_SCRIPT', NOW(), 'INIT_SCRIPT', NOW())"),"")</f>
        <v/>
      </c>
      <c r="V27" s="26" t="str" cm="1">
        <f t="array" ref="V27">IF(J27&lt;&gt;"",CONCATENATE(",    (",
"(SELECT ROW_IDT `ufr_asso`.`usr` WHERE USR_ID = '",$D27,"')",REPT(" ",MAX(LEN($D$3:$D$100))-LEN($D27)),",",
IF(J$2=$F$2,CONCATENATE("null",REPT(" ",52+MAX(LEN($E$3:$E$100))-4)),CONCATENATE("(SELECT ROW_IDT `ufr_asso`.`aso` WHERE SIR_NBR = '",$E27,"'",REPT(" ",MAX(LEN($E$3:$E$100))-LEN($E27)),")")),",",
"(SELECT ROW_IDT `ufr_asso`.`rol` WHERE NAM = '",J$2,"'",REPT(" ",MAX(LEN($F$2:$N$2))-LEN(J$2)),"),",
"'INIT_SCRIPT', NOW(), 'INIT_SCRIPT', NOW())"),"")</f>
        <v/>
      </c>
      <c r="W27" s="26" t="str" cm="1">
        <f t="array" ref="W27">IF(K27&lt;&gt;"",CONCATENATE(",    (",
"(SELECT ROW_IDT `ufr_asso`.`usr` WHERE USR_ID = '",$D27,"')",REPT(" ",MAX(LEN($D$3:$D$100))-LEN($D27)),",",
IF(K$2=$F$2,CONCATENATE("null",REPT(" ",52+MAX(LEN($E$3:$E$100))-4)),CONCATENATE("(SELECT ROW_IDT `ufr_asso`.`aso` WHERE SIR_NBR = '",$E27,"'",REPT(" ",MAX(LEN($E$3:$E$100))-LEN($E27)),")")),",",
"(SELECT ROW_IDT `ufr_asso`.`rol` WHERE NAM = '",K$2,"'",REPT(" ",MAX(LEN($F$2:$N$2))-LEN(K$2)),"),",
"'INIT_SCRIPT', NOW(), 'INIT_SCRIPT', NOW())"),"")</f>
        <v/>
      </c>
      <c r="X27" s="26" t="str" cm="1">
        <f t="array" ref="X27">IF(L27&lt;&gt;"",CONCATENATE(",    (",
"(SELECT ROW_IDT `ufr_asso`.`usr` WHERE USR_ID = '",$D27,"')",REPT(" ",MAX(LEN($D$3:$D$100))-LEN($D27)),",",
IF(L$2=$F$2,CONCATENATE("null",REPT(" ",52+MAX(LEN($E$3:$E$100))-4)),CONCATENATE("(SELECT ROW_IDT `ufr_asso`.`aso` WHERE SIR_NBR = '",$E27,"'",REPT(" ",MAX(LEN($E$3:$E$100))-LEN($E27)),")")),",",
"(SELECT ROW_IDT `ufr_asso`.`rol` WHERE NAM = '",L$2,"'",REPT(" ",MAX(LEN($F$2:$N$2))-LEN(L$2)),"),",
"'INIT_SCRIPT', NOW(), 'INIT_SCRIPT', NOW())"),"")</f>
        <v/>
      </c>
      <c r="Y27" s="26" t="str" cm="1">
        <f t="array" ref="Y27">IF(M27&lt;&gt;"",CONCATENATE(",    (",
"(SELECT ROW_IDT `ufr_asso`.`usr` WHERE USR_ID = '",$D27,"')",REPT(" ",MAX(LEN($D$3:$D$100))-LEN($D27)),",",
IF(M$2=$F$2,CONCATENATE("null",REPT(" ",52+MAX(LEN($E$3:$E$100))-4)),CONCATENATE("(SELECT ROW_IDT `ufr_asso`.`aso` WHERE SIR_NBR = '",$E27,"'",REPT(" ",MAX(LEN($E$3:$E$100))-LEN($E27)),")")),",",
"(SELECT ROW_IDT `ufr_asso`.`rol` WHERE NAM = '",M$2,"'",REPT(" ",MAX(LEN($F$2:$N$2))-LEN(M$2)),"),",
"'INIT_SCRIPT', NOW(), 'INIT_SCRIPT', NOW())"),"")</f>
        <v/>
      </c>
      <c r="Z27" s="26" t="str" cm="1">
        <f t="array" ref="Z27">IF(N27&lt;&gt;"",CONCATENATE(",    (",
"(SELECT ROW_IDT `ufr_asso`.`usr` WHERE USR_ID = '",$D27,"')",REPT(" ",MAX(LEN($D$3:$D$100))-LEN($D27)),",",
IF(N$2=$F$2,CONCATENATE("null",REPT(" ",52+MAX(LEN($E$3:$E$100))-4)),CONCATENATE("(SELECT ROW_IDT `ufr_asso`.`aso` WHERE SIR_NBR = '",$E27,"'",REPT(" ",MAX(LEN($E$3:$E$100))-LEN($E27)),")")),",",
"(SELECT ROW_IDT `ufr_asso`.`rol` WHERE NAM = '",N$2,"'",REPT(" ",MAX(LEN($F$2:$N$2))-LEN(N$2)),"),",
"'INIT_SCRIPT', NOW(), 'INIT_SCRIPT', NOW())"),"")</f>
        <v/>
      </c>
    </row>
    <row r="28" spans="1:26" x14ac:dyDescent="0.3">
      <c r="A28" t="str">
        <f>IF(Users!A28&lt;&gt;"",Users!A28,"")</f>
        <v>TST26-S</v>
      </c>
      <c r="B28" t="str">
        <f>IF(Users!A28&lt;&gt;"",Users!B28,"")</f>
        <v>Maximilien</v>
      </c>
      <c r="C28" t="str">
        <f>IF(Users!A28&lt;&gt;"",Users!C28,"")</f>
        <v>maximilien.user@gmail.com</v>
      </c>
      <c r="D28" t="str">
        <f>IF(Users!A28&lt;&gt;"",Users!E28,"")</f>
        <v>Z000Q</v>
      </c>
      <c r="E28" s="28" t="str">
        <f t="shared" si="3"/>
        <v>MONACOCONFO001</v>
      </c>
      <c r="F28" s="25" t="str">
        <f>IF(Users!H28="","","X")</f>
        <v>X</v>
      </c>
      <c r="G28" s="25" t="str">
        <f>IF(Users!I28="","","X")</f>
        <v>X</v>
      </c>
      <c r="H28" s="25" t="str">
        <f>IF(Users!J28="","","X")</f>
        <v>X</v>
      </c>
      <c r="I28" s="25" t="str">
        <f>IF(Users!K28="","","X")</f>
        <v/>
      </c>
      <c r="J28" s="25" t="str">
        <f>IF(Users!L28="","","X")</f>
        <v/>
      </c>
      <c r="K28" s="25" t="str">
        <f>IF(Users!M28="","","X")</f>
        <v>X</v>
      </c>
      <c r="L28" s="25" t="str">
        <f>IF(Users!N28="","","X")</f>
        <v/>
      </c>
      <c r="M28" s="25" t="str">
        <f>IF(Users!O28="","","X")</f>
        <v/>
      </c>
      <c r="N28" s="25" t="str">
        <f>IF(Users!P28="","","X")</f>
        <v/>
      </c>
      <c r="O28" s="12" t="str">
        <f t="shared" si="0"/>
        <v>,    ((SELECT ROW_IDT `ufr_asso`.`usr` WHERE USR_ID = 'Z000Q'),null                                                                       ,(SELECT ROW_IDT `ufr_asso`.`rol` WHERE NAM = 'APP_ADMIN'),'INIT_SCRIPT', NOW(), 'INIT_SCRIPT', NOW())_x000D_
,    ((SELECT ROW_IDT `ufr_asso`.`usr` WHERE USR_ID = 'Z000Q'),(SELECT ROW_IDT `ufr_asso`.`aso` WHERE SIR_NBR = 'MONACOCONFO001'         ),(SELECT ROW_IDT `ufr_asso`.`rol` WHERE NAM = 'ADMIN'    ),'INIT_SCRIPT', NOW(), 'INIT_SCRIPT', NOW())_x000D_
,    ((SELECT ROW_IDT `ufr_asso`.`usr` WHERE USR_ID = 'Z000Q'),(SELECT ROW_IDT `ufr_asso`.`aso` WHERE SIR_NBR = 'MONACOCONFO001'         ),(SELECT ROW_IDT `ufr_asso`.`rol` WHERE NAM = 'MEMBER'   ),'INIT_SCRIPT', NOW(), 'INIT_SCRIPT', NOW())_x000D_
,    ((SELECT ROW_IDT `ufr_asso`.`usr` WHERE USR_ID = 'Z000Q'),(SELECT ROW_IDT `ufr_asso`.`aso` WHERE SIR_NBR = 'MONACOCONFO001'         ),(SELECT ROW_IDT `ufr_asso`.`rol` WHERE NAM = 'PRESIDENT'),'INIT_SCRIPT', NOW(), 'INIT_SCRIPT', NOW())</v>
      </c>
      <c r="P28" s="26" t="str">
        <f>CONCATENATE(
IF(R28&lt;&gt;"",CONCATENATE(R28,CHAR(13),CHAR(10)),""),IF(S28&lt;&gt;"",CONCATENATE(S28,CHAR(13),CHAR(10)),""),IF(T28&lt;&gt;"",CONCATENATE(T28,CHAR(13),CHAR(10)),""),IF(U28&lt;&gt;"",CONCATENATE(U28,CHAR(13),CHAR(10)),""),IF(V28&lt;&gt;"",CONCATENATE(V28,CHAR(13),CHAR(10)),""),IF(W28&lt;&gt;"",CONCATENATE(W28,CHAR(13),CHAR(10)),""),IF(X28&lt;&gt;"",CONCATENATE(X28,CHAR(13),CHAR(10)),""),IF(Y28&lt;&gt;"",CONCATENATE(Y28,CHAR(13),CHAR(10)),""),IF(Z28&lt;&gt;"",CONCATENATE(Z28,CHAR(13),CHAR(10)),"")
)</f>
        <v xml:space="preserve">,    ((SELECT ROW_IDT `ufr_asso`.`usr` WHERE USR_ID = 'Z000Q'),null                                                                       ,(SELECT ROW_IDT `ufr_asso`.`rol` WHERE NAM = 'APP_ADMIN'),'INIT_SCRIPT', NOW(), 'INIT_SCRIPT', NOW())_x000D_
,    ((SELECT ROW_IDT `ufr_asso`.`usr` WHERE USR_ID = 'Z000Q'),(SELECT ROW_IDT `ufr_asso`.`aso` WHERE SIR_NBR = 'MONACOCONFO001'         ),(SELECT ROW_IDT `ufr_asso`.`rol` WHERE NAM = 'ADMIN'    ),'INIT_SCRIPT', NOW(), 'INIT_SCRIPT', NOW())_x000D_
,    ((SELECT ROW_IDT `ufr_asso`.`usr` WHERE USR_ID = 'Z000Q'),(SELECT ROW_IDT `ufr_asso`.`aso` WHERE SIR_NBR = 'MONACOCONFO001'         ),(SELECT ROW_IDT `ufr_asso`.`rol` WHERE NAM = 'MEMBER'   ),'INIT_SCRIPT', NOW(), 'INIT_SCRIPT', NOW())_x000D_
,    ((SELECT ROW_IDT `ufr_asso`.`usr` WHERE USR_ID = 'Z000Q'),(SELECT ROW_IDT `ufr_asso`.`aso` WHERE SIR_NBR = 'MONACOCONFO001'         ),(SELECT ROW_IDT `ufr_asso`.`rol` WHERE NAM = 'PRESIDENT'),'INIT_SCRIPT', NOW(), 'INIT_SCRIPT', NOW())_x000D_
</v>
      </c>
      <c r="Q28" s="26">
        <f t="shared" si="1"/>
        <v>2</v>
      </c>
      <c r="R28" s="26" t="str" cm="1">
        <f t="array" ref="R28">IF(F28&lt;&gt;"",CONCATENATE(",    (",
"(SELECT ROW_IDT `ufr_asso`.`usr` WHERE USR_ID = '",$D28,"')",REPT(" ",MAX(LEN($D$3:$D$100))-LEN($D28)),",",
IF(F$2=$F$2,CONCATENATE("null",REPT(" ",52+MAX(LEN($E$3:$E$100))-4)),CONCATENATE("(SELECT ROW_IDT `ufr_asso`.`aso` WHERE SIR_NBR = '",$E28,"'",REPT(" ",MAX(LEN($E$3:$E$100))-LEN($E28)),")")),",",
"(SELECT ROW_IDT `ufr_asso`.`rol` WHERE NAM = '",F$2,"'",REPT(" ",MAX(LEN($F$2:$N$2))-LEN(F$2)),"),",
"'INIT_SCRIPT', NOW(), 'INIT_SCRIPT', NOW())"),"")</f>
        <v>,    ((SELECT ROW_IDT `ufr_asso`.`usr` WHERE USR_ID = 'Z000Q'),null                                                                       ,(SELECT ROW_IDT `ufr_asso`.`rol` WHERE NAM = 'APP_ADMIN'),'INIT_SCRIPT', NOW(), 'INIT_SCRIPT', NOW())</v>
      </c>
      <c r="S28" s="26" t="str" cm="1">
        <f t="array" ref="S28">IF(G28&lt;&gt;"",CONCATENATE(",    (",
"(SELECT ROW_IDT `ufr_asso`.`usr` WHERE USR_ID = '",$D28,"')",REPT(" ",MAX(LEN($D$3:$D$100))-LEN($D28)),",",
IF(G$2=$F$2,CONCATENATE("null",REPT(" ",52+MAX(LEN($E$3:$E$100))-4)),CONCATENATE("(SELECT ROW_IDT `ufr_asso`.`aso` WHERE SIR_NBR = '",$E28,"'",REPT(" ",MAX(LEN($E$3:$E$100))-LEN($E28)),")")),",",
"(SELECT ROW_IDT `ufr_asso`.`rol` WHERE NAM = '",G$2,"'",REPT(" ",MAX(LEN($F$2:$N$2))-LEN(G$2)),"),",
"'INIT_SCRIPT', NOW(), 'INIT_SCRIPT', NOW())"),"")</f>
        <v>,    ((SELECT ROW_IDT `ufr_asso`.`usr` WHERE USR_ID = 'Z000Q'),(SELECT ROW_IDT `ufr_asso`.`aso` WHERE SIR_NBR = 'MONACOCONFO001'         ),(SELECT ROW_IDT `ufr_asso`.`rol` WHERE NAM = 'ADMIN'    ),'INIT_SCRIPT', NOW(), 'INIT_SCRIPT', NOW())</v>
      </c>
      <c r="T28" s="26" t="str" cm="1">
        <f t="array" ref="T28">IF(H28&lt;&gt;"",CONCATENATE(",    (",
"(SELECT ROW_IDT `ufr_asso`.`usr` WHERE USR_ID = '",$D28,"')",REPT(" ",MAX(LEN($D$3:$D$100))-LEN($D28)),",",
IF(H$2=$F$2,CONCATENATE("null",REPT(" ",52+MAX(LEN($E$3:$E$100))-4)),CONCATENATE("(SELECT ROW_IDT `ufr_asso`.`aso` WHERE SIR_NBR = '",$E28,"'",REPT(" ",MAX(LEN($E$3:$E$100))-LEN($E28)),")")),",",
"(SELECT ROW_IDT `ufr_asso`.`rol` WHERE NAM = '",H$2,"'",REPT(" ",MAX(LEN($F$2:$N$2))-LEN(H$2)),"),",
"'INIT_SCRIPT', NOW(), 'INIT_SCRIPT', NOW())"),"")</f>
        <v>,    ((SELECT ROW_IDT `ufr_asso`.`usr` WHERE USR_ID = 'Z000Q'),(SELECT ROW_IDT `ufr_asso`.`aso` WHERE SIR_NBR = 'MONACOCONFO001'         ),(SELECT ROW_IDT `ufr_asso`.`rol` WHERE NAM = 'MEMBER'   ),'INIT_SCRIPT', NOW(), 'INIT_SCRIPT', NOW())</v>
      </c>
      <c r="U28" s="26" t="str" cm="1">
        <f t="array" ref="U28">IF(I28&lt;&gt;"",CONCATENATE(",    (",
"(SELECT ROW_IDT `ufr_asso`.`usr` WHERE USR_ID = '",$D28,"')",REPT(" ",MAX(LEN($D$3:$D$100))-LEN($D28)),",",
IF(I$2=$F$2,CONCATENATE("null",REPT(" ",52+MAX(LEN($E$3:$E$100))-4)),CONCATENATE("(SELECT ROW_IDT `ufr_asso`.`aso` WHERE SIR_NBR = '",$E28,"'",REPT(" ",MAX(LEN($E$3:$E$100))-LEN($E28)),")")),",",
"(SELECT ROW_IDT `ufr_asso`.`rol` WHERE NAM = '",I$2,"'",REPT(" ",MAX(LEN($F$2:$N$2))-LEN(I$2)),"),",
"'INIT_SCRIPT', NOW(), 'INIT_SCRIPT', NOW())"),"")</f>
        <v/>
      </c>
      <c r="V28" s="26" t="str" cm="1">
        <f t="array" ref="V28">IF(J28&lt;&gt;"",CONCATENATE(",    (",
"(SELECT ROW_IDT `ufr_asso`.`usr` WHERE USR_ID = '",$D28,"')",REPT(" ",MAX(LEN($D$3:$D$100))-LEN($D28)),",",
IF(J$2=$F$2,CONCATENATE("null",REPT(" ",52+MAX(LEN($E$3:$E$100))-4)),CONCATENATE("(SELECT ROW_IDT `ufr_asso`.`aso` WHERE SIR_NBR = '",$E28,"'",REPT(" ",MAX(LEN($E$3:$E$100))-LEN($E28)),")")),",",
"(SELECT ROW_IDT `ufr_asso`.`rol` WHERE NAM = '",J$2,"'",REPT(" ",MAX(LEN($F$2:$N$2))-LEN(J$2)),"),",
"'INIT_SCRIPT', NOW(), 'INIT_SCRIPT', NOW())"),"")</f>
        <v/>
      </c>
      <c r="W28" s="26" t="str" cm="1">
        <f t="array" ref="W28">IF(K28&lt;&gt;"",CONCATENATE(",    (",
"(SELECT ROW_IDT `ufr_asso`.`usr` WHERE USR_ID = '",$D28,"')",REPT(" ",MAX(LEN($D$3:$D$100))-LEN($D28)),",",
IF(K$2=$F$2,CONCATENATE("null",REPT(" ",52+MAX(LEN($E$3:$E$100))-4)),CONCATENATE("(SELECT ROW_IDT `ufr_asso`.`aso` WHERE SIR_NBR = '",$E28,"'",REPT(" ",MAX(LEN($E$3:$E$100))-LEN($E28)),")")),",",
"(SELECT ROW_IDT `ufr_asso`.`rol` WHERE NAM = '",K$2,"'",REPT(" ",MAX(LEN($F$2:$N$2))-LEN(K$2)),"),",
"'INIT_SCRIPT', NOW(), 'INIT_SCRIPT', NOW())"),"")</f>
        <v>,    ((SELECT ROW_IDT `ufr_asso`.`usr` WHERE USR_ID = 'Z000Q'),(SELECT ROW_IDT `ufr_asso`.`aso` WHERE SIR_NBR = 'MONACOCONFO001'         ),(SELECT ROW_IDT `ufr_asso`.`rol` WHERE NAM = 'PRESIDENT'),'INIT_SCRIPT', NOW(), 'INIT_SCRIPT', NOW())</v>
      </c>
      <c r="X28" s="26" t="str" cm="1">
        <f t="array" ref="X28">IF(L28&lt;&gt;"",CONCATENATE(",    (",
"(SELECT ROW_IDT `ufr_asso`.`usr` WHERE USR_ID = '",$D28,"')",REPT(" ",MAX(LEN($D$3:$D$100))-LEN($D28)),",",
IF(L$2=$F$2,CONCATENATE("null",REPT(" ",52+MAX(LEN($E$3:$E$100))-4)),CONCATENATE("(SELECT ROW_IDT `ufr_asso`.`aso` WHERE SIR_NBR = '",$E28,"'",REPT(" ",MAX(LEN($E$3:$E$100))-LEN($E28)),")")),",",
"(SELECT ROW_IDT `ufr_asso`.`rol` WHERE NAM = '",L$2,"'",REPT(" ",MAX(LEN($F$2:$N$2))-LEN(L$2)),"),",
"'INIT_SCRIPT', NOW(), 'INIT_SCRIPT', NOW())"),"")</f>
        <v/>
      </c>
      <c r="Y28" s="26" t="str" cm="1">
        <f t="array" ref="Y28">IF(M28&lt;&gt;"",CONCATENATE(",    (",
"(SELECT ROW_IDT `ufr_asso`.`usr` WHERE USR_ID = '",$D28,"')",REPT(" ",MAX(LEN($D$3:$D$100))-LEN($D28)),",",
IF(M$2=$F$2,CONCATENATE("null",REPT(" ",52+MAX(LEN($E$3:$E$100))-4)),CONCATENATE("(SELECT ROW_IDT `ufr_asso`.`aso` WHERE SIR_NBR = '",$E28,"'",REPT(" ",MAX(LEN($E$3:$E$100))-LEN($E28)),")")),",",
"(SELECT ROW_IDT `ufr_asso`.`rol` WHERE NAM = '",M$2,"'",REPT(" ",MAX(LEN($F$2:$N$2))-LEN(M$2)),"),",
"'INIT_SCRIPT', NOW(), 'INIT_SCRIPT', NOW())"),"")</f>
        <v/>
      </c>
      <c r="Z28" s="26" t="str" cm="1">
        <f t="array" ref="Z28">IF(N28&lt;&gt;"",CONCATENATE(",    (",
"(SELECT ROW_IDT `ufr_asso`.`usr` WHERE USR_ID = '",$D28,"')",REPT(" ",MAX(LEN($D$3:$D$100))-LEN($D28)),",",
IF(N$2=$F$2,CONCATENATE("null",REPT(" ",52+MAX(LEN($E$3:$E$100))-4)),CONCATENATE("(SELECT ROW_IDT `ufr_asso`.`aso` WHERE SIR_NBR = '",$E28,"'",REPT(" ",MAX(LEN($E$3:$E$100))-LEN($E28)),")")),",",
"(SELECT ROW_IDT `ufr_asso`.`rol` WHERE NAM = '",N$2,"'",REPT(" ",MAX(LEN($F$2:$N$2))-LEN(N$2)),"),",
"'INIT_SCRIPT', NOW(), 'INIT_SCRIPT', NOW())"),"")</f>
        <v/>
      </c>
    </row>
    <row r="29" spans="1:26" x14ac:dyDescent="0.3">
      <c r="A29" t="str">
        <f>IF(Users!A29&lt;&gt;"",Users!A29,"")</f>
        <v>TST27-S</v>
      </c>
      <c r="B29" t="str">
        <f>IF(Users!A29&lt;&gt;"",Users!B29,"")</f>
        <v>Morgan</v>
      </c>
      <c r="C29" t="str">
        <f>IF(Users!A29&lt;&gt;"",Users!C29,"")</f>
        <v>morgan.user@gmail.com</v>
      </c>
      <c r="D29" t="str">
        <f>IF(Users!A29&lt;&gt;"",Users!E29,"")</f>
        <v>Z000R</v>
      </c>
      <c r="E29" s="28" t="str">
        <f t="shared" si="3"/>
        <v>MONACOCONFO001</v>
      </c>
      <c r="F29" s="25" t="str">
        <f>IF(Users!H29="","","X")</f>
        <v>X</v>
      </c>
      <c r="G29" s="25" t="str">
        <f>IF(Users!I29="","","X")</f>
        <v>X</v>
      </c>
      <c r="H29" s="25" t="str">
        <f>IF(Users!J29="","","X")</f>
        <v>X</v>
      </c>
      <c r="I29" s="25" t="str">
        <f>IF(Users!K29="","","X")</f>
        <v/>
      </c>
      <c r="J29" s="25" t="str">
        <f>IF(Users!L29="","","X")</f>
        <v/>
      </c>
      <c r="K29" s="25" t="str">
        <f>IF(Users!M29="","","X")</f>
        <v/>
      </c>
      <c r="L29" s="25" t="str">
        <f>IF(Users!N29="","","X")</f>
        <v>X</v>
      </c>
      <c r="M29" s="25" t="str">
        <f>IF(Users!O29="","","X")</f>
        <v/>
      </c>
      <c r="N29" s="25" t="str">
        <f>IF(Users!P29="","","X")</f>
        <v/>
      </c>
      <c r="O29" s="12" t="str">
        <f t="shared" si="0"/>
        <v>,    ((SELECT ROW_IDT `ufr_asso`.`usr` WHERE USR_ID = 'Z000R'),null                                                                       ,(SELECT ROW_IDT `ufr_asso`.`rol` WHERE NAM = 'APP_ADMIN'),'INIT_SCRIPT', NOW(), 'INIT_SCRIPT', NOW())_x000D_
,    ((SELECT ROW_IDT `ufr_asso`.`usr` WHERE USR_ID = 'Z000R'),(SELECT ROW_IDT `ufr_asso`.`aso` WHERE SIR_NBR = 'MONACOCONFO001'         ),(SELECT ROW_IDT `ufr_asso`.`rol` WHERE NAM = 'ADMIN'    ),'INIT_SCRIPT', NOW(), 'INIT_SCRIPT', NOW())_x000D_
,    ((SELECT ROW_IDT `ufr_asso`.`usr` WHERE USR_ID = 'Z000R'),(SELECT ROW_IDT `ufr_asso`.`aso` WHERE SIR_NBR = 'MONACOCONFO001'         ),(SELECT ROW_IDT `ufr_asso`.`rol` WHERE NAM = 'MEMBER'   ),'INIT_SCRIPT', NOW(), 'INIT_SCRIPT', NOW())_x000D_
,    ((SELECT ROW_IDT `ufr_asso`.`usr` WHERE USR_ID = 'Z000R'),(SELECT ROW_IDT `ufr_asso`.`aso` WHERE SIR_NBR = 'MONACOCONFO001'         ),(SELECT ROW_IDT `ufr_asso`.`rol` WHERE NAM = 'VICE-PRES'),'INIT_SCRIPT', NOW(), 'INIT_SCRIPT', NOW())</v>
      </c>
      <c r="P29" s="26" t="str">
        <f>CONCATENATE(
IF(R29&lt;&gt;"",CONCATENATE(R29,CHAR(13),CHAR(10)),""),IF(S29&lt;&gt;"",CONCATENATE(S29,CHAR(13),CHAR(10)),""),IF(T29&lt;&gt;"",CONCATENATE(T29,CHAR(13),CHAR(10)),""),IF(U29&lt;&gt;"",CONCATENATE(U29,CHAR(13),CHAR(10)),""),IF(V29&lt;&gt;"",CONCATENATE(V29,CHAR(13),CHAR(10)),""),IF(W29&lt;&gt;"",CONCATENATE(W29,CHAR(13),CHAR(10)),""),IF(X29&lt;&gt;"",CONCATENATE(X29,CHAR(13),CHAR(10)),""),IF(Y29&lt;&gt;"",CONCATENATE(Y29,CHAR(13),CHAR(10)),""),IF(Z29&lt;&gt;"",CONCATENATE(Z29,CHAR(13),CHAR(10)),"")
)</f>
        <v xml:space="preserve">,    ((SELECT ROW_IDT `ufr_asso`.`usr` WHERE USR_ID = 'Z000R'),null                                                                       ,(SELECT ROW_IDT `ufr_asso`.`rol` WHERE NAM = 'APP_ADMIN'),'INIT_SCRIPT', NOW(), 'INIT_SCRIPT', NOW())_x000D_
,    ((SELECT ROW_IDT `ufr_asso`.`usr` WHERE USR_ID = 'Z000R'),(SELECT ROW_IDT `ufr_asso`.`aso` WHERE SIR_NBR = 'MONACOCONFO001'         ),(SELECT ROW_IDT `ufr_asso`.`rol` WHERE NAM = 'ADMIN'    ),'INIT_SCRIPT', NOW(), 'INIT_SCRIPT', NOW())_x000D_
,    ((SELECT ROW_IDT `ufr_asso`.`usr` WHERE USR_ID = 'Z000R'),(SELECT ROW_IDT `ufr_asso`.`aso` WHERE SIR_NBR = 'MONACOCONFO001'         ),(SELECT ROW_IDT `ufr_asso`.`rol` WHERE NAM = 'MEMBER'   ),'INIT_SCRIPT', NOW(), 'INIT_SCRIPT', NOW())_x000D_
,    ((SELECT ROW_IDT `ufr_asso`.`usr` WHERE USR_ID = 'Z000R'),(SELECT ROW_IDT `ufr_asso`.`aso` WHERE SIR_NBR = 'MONACOCONFO001'         ),(SELECT ROW_IDT `ufr_asso`.`rol` WHERE NAM = 'VICE-PRES'),'INIT_SCRIPT', NOW(), 'INIT_SCRIPT', NOW())_x000D_
</v>
      </c>
      <c r="Q29" s="26">
        <f t="shared" si="1"/>
        <v>2</v>
      </c>
      <c r="R29" s="26" t="str" cm="1">
        <f t="array" ref="R29">IF(F29&lt;&gt;"",CONCATENATE(",    (",
"(SELECT ROW_IDT `ufr_asso`.`usr` WHERE USR_ID = '",$D29,"')",REPT(" ",MAX(LEN($D$3:$D$100))-LEN($D29)),",",
IF(F$2=$F$2,CONCATENATE("null",REPT(" ",52+MAX(LEN($E$3:$E$100))-4)),CONCATENATE("(SELECT ROW_IDT `ufr_asso`.`aso` WHERE SIR_NBR = '",$E29,"'",REPT(" ",MAX(LEN($E$3:$E$100))-LEN($E29)),")")),",",
"(SELECT ROW_IDT `ufr_asso`.`rol` WHERE NAM = '",F$2,"'",REPT(" ",MAX(LEN($F$2:$N$2))-LEN(F$2)),"),",
"'INIT_SCRIPT', NOW(), 'INIT_SCRIPT', NOW())"),"")</f>
        <v>,    ((SELECT ROW_IDT `ufr_asso`.`usr` WHERE USR_ID = 'Z000R'),null                                                                       ,(SELECT ROW_IDT `ufr_asso`.`rol` WHERE NAM = 'APP_ADMIN'),'INIT_SCRIPT', NOW(), 'INIT_SCRIPT', NOW())</v>
      </c>
      <c r="S29" s="26" t="str" cm="1">
        <f t="array" ref="S29">IF(G29&lt;&gt;"",CONCATENATE(",    (",
"(SELECT ROW_IDT `ufr_asso`.`usr` WHERE USR_ID = '",$D29,"')",REPT(" ",MAX(LEN($D$3:$D$100))-LEN($D29)),",",
IF(G$2=$F$2,CONCATENATE("null",REPT(" ",52+MAX(LEN($E$3:$E$100))-4)),CONCATENATE("(SELECT ROW_IDT `ufr_asso`.`aso` WHERE SIR_NBR = '",$E29,"'",REPT(" ",MAX(LEN($E$3:$E$100))-LEN($E29)),")")),",",
"(SELECT ROW_IDT `ufr_asso`.`rol` WHERE NAM = '",G$2,"'",REPT(" ",MAX(LEN($F$2:$N$2))-LEN(G$2)),"),",
"'INIT_SCRIPT', NOW(), 'INIT_SCRIPT', NOW())"),"")</f>
        <v>,    ((SELECT ROW_IDT `ufr_asso`.`usr` WHERE USR_ID = 'Z000R'),(SELECT ROW_IDT `ufr_asso`.`aso` WHERE SIR_NBR = 'MONACOCONFO001'         ),(SELECT ROW_IDT `ufr_asso`.`rol` WHERE NAM = 'ADMIN'    ),'INIT_SCRIPT', NOW(), 'INIT_SCRIPT', NOW())</v>
      </c>
      <c r="T29" s="26" t="str" cm="1">
        <f t="array" ref="T29">IF(H29&lt;&gt;"",CONCATENATE(",    (",
"(SELECT ROW_IDT `ufr_asso`.`usr` WHERE USR_ID = '",$D29,"')",REPT(" ",MAX(LEN($D$3:$D$100))-LEN($D29)),",",
IF(H$2=$F$2,CONCATENATE("null",REPT(" ",52+MAX(LEN($E$3:$E$100))-4)),CONCATENATE("(SELECT ROW_IDT `ufr_asso`.`aso` WHERE SIR_NBR = '",$E29,"'",REPT(" ",MAX(LEN($E$3:$E$100))-LEN($E29)),")")),",",
"(SELECT ROW_IDT `ufr_asso`.`rol` WHERE NAM = '",H$2,"'",REPT(" ",MAX(LEN($F$2:$N$2))-LEN(H$2)),"),",
"'INIT_SCRIPT', NOW(), 'INIT_SCRIPT', NOW())"),"")</f>
        <v>,    ((SELECT ROW_IDT `ufr_asso`.`usr` WHERE USR_ID = 'Z000R'),(SELECT ROW_IDT `ufr_asso`.`aso` WHERE SIR_NBR = 'MONACOCONFO001'         ),(SELECT ROW_IDT `ufr_asso`.`rol` WHERE NAM = 'MEMBER'   ),'INIT_SCRIPT', NOW(), 'INIT_SCRIPT', NOW())</v>
      </c>
      <c r="U29" s="26" t="str" cm="1">
        <f t="array" ref="U29">IF(I29&lt;&gt;"",CONCATENATE(",    (",
"(SELECT ROW_IDT `ufr_asso`.`usr` WHERE USR_ID = '",$D29,"')",REPT(" ",MAX(LEN($D$3:$D$100))-LEN($D29)),",",
IF(I$2=$F$2,CONCATENATE("null",REPT(" ",52+MAX(LEN($E$3:$E$100))-4)),CONCATENATE("(SELECT ROW_IDT `ufr_asso`.`aso` WHERE SIR_NBR = '",$E29,"'",REPT(" ",MAX(LEN($E$3:$E$100))-LEN($E29)),")")),",",
"(SELECT ROW_IDT `ufr_asso`.`rol` WHERE NAM = '",I$2,"'",REPT(" ",MAX(LEN($F$2:$N$2))-LEN(I$2)),"),",
"'INIT_SCRIPT', NOW(), 'INIT_SCRIPT', NOW())"),"")</f>
        <v/>
      </c>
      <c r="V29" s="26" t="str" cm="1">
        <f t="array" ref="V29">IF(J29&lt;&gt;"",CONCATENATE(",    (",
"(SELECT ROW_IDT `ufr_asso`.`usr` WHERE USR_ID = '",$D29,"')",REPT(" ",MAX(LEN($D$3:$D$100))-LEN($D29)),",",
IF(J$2=$F$2,CONCATENATE("null",REPT(" ",52+MAX(LEN($E$3:$E$100))-4)),CONCATENATE("(SELECT ROW_IDT `ufr_asso`.`aso` WHERE SIR_NBR = '",$E29,"'",REPT(" ",MAX(LEN($E$3:$E$100))-LEN($E29)),")")),",",
"(SELECT ROW_IDT `ufr_asso`.`rol` WHERE NAM = '",J$2,"'",REPT(" ",MAX(LEN($F$2:$N$2))-LEN(J$2)),"),",
"'INIT_SCRIPT', NOW(), 'INIT_SCRIPT', NOW())"),"")</f>
        <v/>
      </c>
      <c r="W29" s="26" t="str" cm="1">
        <f t="array" ref="W29">IF(K29&lt;&gt;"",CONCATENATE(",    (",
"(SELECT ROW_IDT `ufr_asso`.`usr` WHERE USR_ID = '",$D29,"')",REPT(" ",MAX(LEN($D$3:$D$100))-LEN($D29)),",",
IF(K$2=$F$2,CONCATENATE("null",REPT(" ",52+MAX(LEN($E$3:$E$100))-4)),CONCATENATE("(SELECT ROW_IDT `ufr_asso`.`aso` WHERE SIR_NBR = '",$E29,"'",REPT(" ",MAX(LEN($E$3:$E$100))-LEN($E29)),")")),",",
"(SELECT ROW_IDT `ufr_asso`.`rol` WHERE NAM = '",K$2,"'",REPT(" ",MAX(LEN($F$2:$N$2))-LEN(K$2)),"),",
"'INIT_SCRIPT', NOW(), 'INIT_SCRIPT', NOW())"),"")</f>
        <v/>
      </c>
      <c r="X29" s="26" t="str" cm="1">
        <f t="array" ref="X29">IF(L29&lt;&gt;"",CONCATENATE(",    (",
"(SELECT ROW_IDT `ufr_asso`.`usr` WHERE USR_ID = '",$D29,"')",REPT(" ",MAX(LEN($D$3:$D$100))-LEN($D29)),",",
IF(L$2=$F$2,CONCATENATE("null",REPT(" ",52+MAX(LEN($E$3:$E$100))-4)),CONCATENATE("(SELECT ROW_IDT `ufr_asso`.`aso` WHERE SIR_NBR = '",$E29,"'",REPT(" ",MAX(LEN($E$3:$E$100))-LEN($E29)),")")),",",
"(SELECT ROW_IDT `ufr_asso`.`rol` WHERE NAM = '",L$2,"'",REPT(" ",MAX(LEN($F$2:$N$2))-LEN(L$2)),"),",
"'INIT_SCRIPT', NOW(), 'INIT_SCRIPT', NOW())"),"")</f>
        <v>,    ((SELECT ROW_IDT `ufr_asso`.`usr` WHERE USR_ID = 'Z000R'),(SELECT ROW_IDT `ufr_asso`.`aso` WHERE SIR_NBR = 'MONACOCONFO001'         ),(SELECT ROW_IDT `ufr_asso`.`rol` WHERE NAM = 'VICE-PRES'),'INIT_SCRIPT', NOW(), 'INIT_SCRIPT', NOW())</v>
      </c>
      <c r="Y29" s="26" t="str" cm="1">
        <f t="array" ref="Y29">IF(M29&lt;&gt;"",CONCATENATE(",    (",
"(SELECT ROW_IDT `ufr_asso`.`usr` WHERE USR_ID = '",$D29,"')",REPT(" ",MAX(LEN($D$3:$D$100))-LEN($D29)),",",
IF(M$2=$F$2,CONCATENATE("null",REPT(" ",52+MAX(LEN($E$3:$E$100))-4)),CONCATENATE("(SELECT ROW_IDT `ufr_asso`.`aso` WHERE SIR_NBR = '",$E29,"'",REPT(" ",MAX(LEN($E$3:$E$100))-LEN($E29)),")")),",",
"(SELECT ROW_IDT `ufr_asso`.`rol` WHERE NAM = '",M$2,"'",REPT(" ",MAX(LEN($F$2:$N$2))-LEN(M$2)),"),",
"'INIT_SCRIPT', NOW(), 'INIT_SCRIPT', NOW())"),"")</f>
        <v/>
      </c>
      <c r="Z29" s="26" t="str" cm="1">
        <f t="array" ref="Z29">IF(N29&lt;&gt;"",CONCATENATE(",    (",
"(SELECT ROW_IDT `ufr_asso`.`usr` WHERE USR_ID = '",$D29,"')",REPT(" ",MAX(LEN($D$3:$D$100))-LEN($D29)),",",
IF(N$2=$F$2,CONCATENATE("null",REPT(" ",52+MAX(LEN($E$3:$E$100))-4)),CONCATENATE("(SELECT ROW_IDT `ufr_asso`.`aso` WHERE SIR_NBR = '",$E29,"'",REPT(" ",MAX(LEN($E$3:$E$100))-LEN($E29)),")")),",",
"(SELECT ROW_IDT `ufr_asso`.`rol` WHERE NAM = '",N$2,"'",REPT(" ",MAX(LEN($F$2:$N$2))-LEN(N$2)),"),",
"'INIT_SCRIPT', NOW(), 'INIT_SCRIPT', NOW())"),"")</f>
        <v/>
      </c>
    </row>
    <row r="30" spans="1:26" x14ac:dyDescent="0.3">
      <c r="A30" t="str">
        <f>IF(Users!A30&lt;&gt;"",Users!A30,"")</f>
        <v>TST28-S</v>
      </c>
      <c r="B30" t="str">
        <f>IF(Users!A30&lt;&gt;"",Users!B30,"")</f>
        <v>Max</v>
      </c>
      <c r="C30" t="str">
        <f>IF(Users!A30&lt;&gt;"",Users!C30,"")</f>
        <v>max.user@gmail.com</v>
      </c>
      <c r="D30" t="str">
        <f>IF(Users!A30&lt;&gt;"",Users!E30,"")</f>
        <v>Z000S</v>
      </c>
      <c r="E30" s="28" t="str">
        <f t="shared" si="3"/>
        <v>MONACOCONFO001</v>
      </c>
      <c r="F30" s="25" t="str">
        <f>IF(Users!H30="","","X")</f>
        <v>X</v>
      </c>
      <c r="G30" s="25" t="str">
        <f>IF(Users!I30="","","X")</f>
        <v>X</v>
      </c>
      <c r="H30" s="25" t="str">
        <f>IF(Users!J30="","","X")</f>
        <v>X</v>
      </c>
      <c r="I30" s="25" t="str">
        <f>IF(Users!K30="","","X")</f>
        <v/>
      </c>
      <c r="J30" s="25" t="str">
        <f>IF(Users!L30="","","X")</f>
        <v/>
      </c>
      <c r="K30" s="25" t="str">
        <f>IF(Users!M30="","","X")</f>
        <v/>
      </c>
      <c r="L30" s="25" t="str">
        <f>IF(Users!N30="","","X")</f>
        <v/>
      </c>
      <c r="M30" s="25" t="str">
        <f>IF(Users!O30="","","X")</f>
        <v>X</v>
      </c>
      <c r="N30" s="25" t="str">
        <f>IF(Users!P30="","","X")</f>
        <v/>
      </c>
      <c r="O30" s="12" t="str">
        <f t="shared" si="0"/>
        <v>,    ((SELECT ROW_IDT `ufr_asso`.`usr` WHERE USR_ID = 'Z000S'),null                                                                       ,(SELECT ROW_IDT `ufr_asso`.`rol` WHERE NAM = 'APP_ADMIN'),'INIT_SCRIPT', NOW(), 'INIT_SCRIPT', NOW())_x000D_
,    ((SELECT ROW_IDT `ufr_asso`.`usr` WHERE USR_ID = 'Z000S'),(SELECT ROW_IDT `ufr_asso`.`aso` WHERE SIR_NBR = 'MONACOCONFO001'         ),(SELECT ROW_IDT `ufr_asso`.`rol` WHERE NAM = 'ADMIN'    ),'INIT_SCRIPT', NOW(), 'INIT_SCRIPT', NOW())_x000D_
,    ((SELECT ROW_IDT `ufr_asso`.`usr` WHERE USR_ID = 'Z000S'),(SELECT ROW_IDT `ufr_asso`.`aso` WHERE SIR_NBR = 'MONACOCONFO001'         ),(SELECT ROW_IDT `ufr_asso`.`rol` WHERE NAM = 'MEMBER'   ),'INIT_SCRIPT', NOW(), 'INIT_SCRIPT', NOW())_x000D_
,    ((SELECT ROW_IDT `ufr_asso`.`usr` WHERE USR_ID = 'Z000S'),(SELECT ROW_IDT `ufr_asso`.`aso` WHERE SIR_NBR = 'MONACOCONFO001'         ),(SELECT ROW_IDT `ufr_asso`.`rol` WHERE NAM = 'SECRETARY'),'INIT_SCRIPT', NOW(), 'INIT_SCRIPT', NOW())</v>
      </c>
      <c r="P30" s="26" t="str">
        <f>CONCATENATE(
IF(R30&lt;&gt;"",CONCATENATE(R30,CHAR(13),CHAR(10)),""),IF(S30&lt;&gt;"",CONCATENATE(S30,CHAR(13),CHAR(10)),""),IF(T30&lt;&gt;"",CONCATENATE(T30,CHAR(13),CHAR(10)),""),IF(U30&lt;&gt;"",CONCATENATE(U30,CHAR(13),CHAR(10)),""),IF(V30&lt;&gt;"",CONCATENATE(V30,CHAR(13),CHAR(10)),""),IF(W30&lt;&gt;"",CONCATENATE(W30,CHAR(13),CHAR(10)),""),IF(X30&lt;&gt;"",CONCATENATE(X30,CHAR(13),CHAR(10)),""),IF(Y30&lt;&gt;"",CONCATENATE(Y30,CHAR(13),CHAR(10)),""),IF(Z30&lt;&gt;"",CONCATENATE(Z30,CHAR(13),CHAR(10)),"")
)</f>
        <v xml:space="preserve">,    ((SELECT ROW_IDT `ufr_asso`.`usr` WHERE USR_ID = 'Z000S'),null                                                                       ,(SELECT ROW_IDT `ufr_asso`.`rol` WHERE NAM = 'APP_ADMIN'),'INIT_SCRIPT', NOW(), 'INIT_SCRIPT', NOW())_x000D_
,    ((SELECT ROW_IDT `ufr_asso`.`usr` WHERE USR_ID = 'Z000S'),(SELECT ROW_IDT `ufr_asso`.`aso` WHERE SIR_NBR = 'MONACOCONFO001'         ),(SELECT ROW_IDT `ufr_asso`.`rol` WHERE NAM = 'ADMIN'    ),'INIT_SCRIPT', NOW(), 'INIT_SCRIPT', NOW())_x000D_
,    ((SELECT ROW_IDT `ufr_asso`.`usr` WHERE USR_ID = 'Z000S'),(SELECT ROW_IDT `ufr_asso`.`aso` WHERE SIR_NBR = 'MONACOCONFO001'         ),(SELECT ROW_IDT `ufr_asso`.`rol` WHERE NAM = 'MEMBER'   ),'INIT_SCRIPT', NOW(), 'INIT_SCRIPT', NOW())_x000D_
,    ((SELECT ROW_IDT `ufr_asso`.`usr` WHERE USR_ID = 'Z000S'),(SELECT ROW_IDT `ufr_asso`.`aso` WHERE SIR_NBR = 'MONACOCONFO001'         ),(SELECT ROW_IDT `ufr_asso`.`rol` WHERE NAM = 'SECRETARY'),'INIT_SCRIPT', NOW(), 'INIT_SCRIPT', NOW())_x000D_
</v>
      </c>
      <c r="Q30" s="26">
        <f t="shared" si="1"/>
        <v>2</v>
      </c>
      <c r="R30" s="26" t="str" cm="1">
        <f t="array" ref="R30">IF(F30&lt;&gt;"",CONCATENATE(",    (",
"(SELECT ROW_IDT `ufr_asso`.`usr` WHERE USR_ID = '",$D30,"')",REPT(" ",MAX(LEN($D$3:$D$100))-LEN($D30)),",",
IF(F$2=$F$2,CONCATENATE("null",REPT(" ",52+MAX(LEN($E$3:$E$100))-4)),CONCATENATE("(SELECT ROW_IDT `ufr_asso`.`aso` WHERE SIR_NBR = '",$E30,"'",REPT(" ",MAX(LEN($E$3:$E$100))-LEN($E30)),")")),",",
"(SELECT ROW_IDT `ufr_asso`.`rol` WHERE NAM = '",F$2,"'",REPT(" ",MAX(LEN($F$2:$N$2))-LEN(F$2)),"),",
"'INIT_SCRIPT', NOW(), 'INIT_SCRIPT', NOW())"),"")</f>
        <v>,    ((SELECT ROW_IDT `ufr_asso`.`usr` WHERE USR_ID = 'Z000S'),null                                                                       ,(SELECT ROW_IDT `ufr_asso`.`rol` WHERE NAM = 'APP_ADMIN'),'INIT_SCRIPT', NOW(), 'INIT_SCRIPT', NOW())</v>
      </c>
      <c r="S30" s="26" t="str" cm="1">
        <f t="array" ref="S30">IF(G30&lt;&gt;"",CONCATENATE(",    (",
"(SELECT ROW_IDT `ufr_asso`.`usr` WHERE USR_ID = '",$D30,"')",REPT(" ",MAX(LEN($D$3:$D$100))-LEN($D30)),",",
IF(G$2=$F$2,CONCATENATE("null",REPT(" ",52+MAX(LEN($E$3:$E$100))-4)),CONCATENATE("(SELECT ROW_IDT `ufr_asso`.`aso` WHERE SIR_NBR = '",$E30,"'",REPT(" ",MAX(LEN($E$3:$E$100))-LEN($E30)),")")),",",
"(SELECT ROW_IDT `ufr_asso`.`rol` WHERE NAM = '",G$2,"'",REPT(" ",MAX(LEN($F$2:$N$2))-LEN(G$2)),"),",
"'INIT_SCRIPT', NOW(), 'INIT_SCRIPT', NOW())"),"")</f>
        <v>,    ((SELECT ROW_IDT `ufr_asso`.`usr` WHERE USR_ID = 'Z000S'),(SELECT ROW_IDT `ufr_asso`.`aso` WHERE SIR_NBR = 'MONACOCONFO001'         ),(SELECT ROW_IDT `ufr_asso`.`rol` WHERE NAM = 'ADMIN'    ),'INIT_SCRIPT', NOW(), 'INIT_SCRIPT', NOW())</v>
      </c>
      <c r="T30" s="26" t="str" cm="1">
        <f t="array" ref="T30">IF(H30&lt;&gt;"",CONCATENATE(",    (",
"(SELECT ROW_IDT `ufr_asso`.`usr` WHERE USR_ID = '",$D30,"')",REPT(" ",MAX(LEN($D$3:$D$100))-LEN($D30)),",",
IF(H$2=$F$2,CONCATENATE("null",REPT(" ",52+MAX(LEN($E$3:$E$100))-4)),CONCATENATE("(SELECT ROW_IDT `ufr_asso`.`aso` WHERE SIR_NBR = '",$E30,"'",REPT(" ",MAX(LEN($E$3:$E$100))-LEN($E30)),")")),",",
"(SELECT ROW_IDT `ufr_asso`.`rol` WHERE NAM = '",H$2,"'",REPT(" ",MAX(LEN($F$2:$N$2))-LEN(H$2)),"),",
"'INIT_SCRIPT', NOW(), 'INIT_SCRIPT', NOW())"),"")</f>
        <v>,    ((SELECT ROW_IDT `ufr_asso`.`usr` WHERE USR_ID = 'Z000S'),(SELECT ROW_IDT `ufr_asso`.`aso` WHERE SIR_NBR = 'MONACOCONFO001'         ),(SELECT ROW_IDT `ufr_asso`.`rol` WHERE NAM = 'MEMBER'   ),'INIT_SCRIPT', NOW(), 'INIT_SCRIPT', NOW())</v>
      </c>
      <c r="U30" s="26" t="str" cm="1">
        <f t="array" ref="U30">IF(I30&lt;&gt;"",CONCATENATE(",    (",
"(SELECT ROW_IDT `ufr_asso`.`usr` WHERE USR_ID = '",$D30,"')",REPT(" ",MAX(LEN($D$3:$D$100))-LEN($D30)),",",
IF(I$2=$F$2,CONCATENATE("null",REPT(" ",52+MAX(LEN($E$3:$E$100))-4)),CONCATENATE("(SELECT ROW_IDT `ufr_asso`.`aso` WHERE SIR_NBR = '",$E30,"'",REPT(" ",MAX(LEN($E$3:$E$100))-LEN($E30)),")")),",",
"(SELECT ROW_IDT `ufr_asso`.`rol` WHERE NAM = '",I$2,"'",REPT(" ",MAX(LEN($F$2:$N$2))-LEN(I$2)),"),",
"'INIT_SCRIPT', NOW(), 'INIT_SCRIPT', NOW())"),"")</f>
        <v/>
      </c>
      <c r="V30" s="26" t="str" cm="1">
        <f t="array" ref="V30">IF(J30&lt;&gt;"",CONCATENATE(",    (",
"(SELECT ROW_IDT `ufr_asso`.`usr` WHERE USR_ID = '",$D30,"')",REPT(" ",MAX(LEN($D$3:$D$100))-LEN($D30)),",",
IF(J$2=$F$2,CONCATENATE("null",REPT(" ",52+MAX(LEN($E$3:$E$100))-4)),CONCATENATE("(SELECT ROW_IDT `ufr_asso`.`aso` WHERE SIR_NBR = '",$E30,"'",REPT(" ",MAX(LEN($E$3:$E$100))-LEN($E30)),")")),",",
"(SELECT ROW_IDT `ufr_asso`.`rol` WHERE NAM = '",J$2,"'",REPT(" ",MAX(LEN($F$2:$N$2))-LEN(J$2)),"),",
"'INIT_SCRIPT', NOW(), 'INIT_SCRIPT', NOW())"),"")</f>
        <v/>
      </c>
      <c r="W30" s="26" t="str" cm="1">
        <f t="array" ref="W30">IF(K30&lt;&gt;"",CONCATENATE(",    (",
"(SELECT ROW_IDT `ufr_asso`.`usr` WHERE USR_ID = '",$D30,"')",REPT(" ",MAX(LEN($D$3:$D$100))-LEN($D30)),",",
IF(K$2=$F$2,CONCATENATE("null",REPT(" ",52+MAX(LEN($E$3:$E$100))-4)),CONCATENATE("(SELECT ROW_IDT `ufr_asso`.`aso` WHERE SIR_NBR = '",$E30,"'",REPT(" ",MAX(LEN($E$3:$E$100))-LEN($E30)),")")),",",
"(SELECT ROW_IDT `ufr_asso`.`rol` WHERE NAM = '",K$2,"'",REPT(" ",MAX(LEN($F$2:$N$2))-LEN(K$2)),"),",
"'INIT_SCRIPT', NOW(), 'INIT_SCRIPT', NOW())"),"")</f>
        <v/>
      </c>
      <c r="X30" s="26" t="str" cm="1">
        <f t="array" ref="X30">IF(L30&lt;&gt;"",CONCATENATE(",    (",
"(SELECT ROW_IDT `ufr_asso`.`usr` WHERE USR_ID = '",$D30,"')",REPT(" ",MAX(LEN($D$3:$D$100))-LEN($D30)),",",
IF(L$2=$F$2,CONCATENATE("null",REPT(" ",52+MAX(LEN($E$3:$E$100))-4)),CONCATENATE("(SELECT ROW_IDT `ufr_asso`.`aso` WHERE SIR_NBR = '",$E30,"'",REPT(" ",MAX(LEN($E$3:$E$100))-LEN($E30)),")")),",",
"(SELECT ROW_IDT `ufr_asso`.`rol` WHERE NAM = '",L$2,"'",REPT(" ",MAX(LEN($F$2:$N$2))-LEN(L$2)),"),",
"'INIT_SCRIPT', NOW(), 'INIT_SCRIPT', NOW())"),"")</f>
        <v/>
      </c>
      <c r="Y30" s="26" t="str" cm="1">
        <f t="array" ref="Y30">IF(M30&lt;&gt;"",CONCATENATE(",    (",
"(SELECT ROW_IDT `ufr_asso`.`usr` WHERE USR_ID = '",$D30,"')",REPT(" ",MAX(LEN($D$3:$D$100))-LEN($D30)),",",
IF(M$2=$F$2,CONCATENATE("null",REPT(" ",52+MAX(LEN($E$3:$E$100))-4)),CONCATENATE("(SELECT ROW_IDT `ufr_asso`.`aso` WHERE SIR_NBR = '",$E30,"'",REPT(" ",MAX(LEN($E$3:$E$100))-LEN($E30)),")")),",",
"(SELECT ROW_IDT `ufr_asso`.`rol` WHERE NAM = '",M$2,"'",REPT(" ",MAX(LEN($F$2:$N$2))-LEN(M$2)),"),",
"'INIT_SCRIPT', NOW(), 'INIT_SCRIPT', NOW())"),"")</f>
        <v>,    ((SELECT ROW_IDT `ufr_asso`.`usr` WHERE USR_ID = 'Z000S'),(SELECT ROW_IDT `ufr_asso`.`aso` WHERE SIR_NBR = 'MONACOCONFO001'         ),(SELECT ROW_IDT `ufr_asso`.`rol` WHERE NAM = 'SECRETARY'),'INIT_SCRIPT', NOW(), 'INIT_SCRIPT', NOW())</v>
      </c>
      <c r="Z30" s="26" t="str" cm="1">
        <f t="array" ref="Z30">IF(N30&lt;&gt;"",CONCATENATE(",    (",
"(SELECT ROW_IDT `ufr_asso`.`usr` WHERE USR_ID = '",$D30,"')",REPT(" ",MAX(LEN($D$3:$D$100))-LEN($D30)),",",
IF(N$2=$F$2,CONCATENATE("null",REPT(" ",52+MAX(LEN($E$3:$E$100))-4)),CONCATENATE("(SELECT ROW_IDT `ufr_asso`.`aso` WHERE SIR_NBR = '",$E30,"'",REPT(" ",MAX(LEN($E$3:$E$100))-LEN($E30)),")")),",",
"(SELECT ROW_IDT `ufr_asso`.`rol` WHERE NAM = '",N$2,"'",REPT(" ",MAX(LEN($F$2:$N$2))-LEN(N$2)),"),",
"'INIT_SCRIPT', NOW(), 'INIT_SCRIPT', NOW())"),"")</f>
        <v/>
      </c>
    </row>
    <row r="31" spans="1:26" x14ac:dyDescent="0.3">
      <c r="A31" t="str">
        <f>IF(Users!A31&lt;&gt;"",Users!A31,"")</f>
        <v>TST29-S</v>
      </c>
      <c r="B31" t="str">
        <f>IF(Users!A31&lt;&gt;"",Users!B31,"")</f>
        <v>Romuald</v>
      </c>
      <c r="C31" t="str">
        <f>IF(Users!A31&lt;&gt;"",Users!C31,"")</f>
        <v>romuald.user@gmail.com</v>
      </c>
      <c r="D31" t="str">
        <f>IF(Users!A31&lt;&gt;"",Users!E31,"")</f>
        <v>Z000T</v>
      </c>
      <c r="E31" s="28" t="str">
        <f t="shared" si="3"/>
        <v>MONACOCONFO001</v>
      </c>
      <c r="F31" s="25" t="str">
        <f>IF(Users!H31="","","X")</f>
        <v>X</v>
      </c>
      <c r="G31" s="25" t="str">
        <f>IF(Users!I31="","","X")</f>
        <v>X</v>
      </c>
      <c r="H31" s="25" t="str">
        <f>IF(Users!J31="","","X")</f>
        <v>X</v>
      </c>
      <c r="I31" s="25" t="str">
        <f>IF(Users!K31="","","X")</f>
        <v/>
      </c>
      <c r="J31" s="25" t="str">
        <f>IF(Users!L31="","","X")</f>
        <v/>
      </c>
      <c r="K31" s="25" t="str">
        <f>IF(Users!M31="","","X")</f>
        <v/>
      </c>
      <c r="L31" s="25" t="str">
        <f>IF(Users!N31="","","X")</f>
        <v/>
      </c>
      <c r="M31" s="25" t="str">
        <f>IF(Users!O31="","","X")</f>
        <v/>
      </c>
      <c r="N31" s="25" t="str">
        <f>IF(Users!P31="","","X")</f>
        <v>X</v>
      </c>
      <c r="O31" s="12" t="str">
        <f t="shared" si="0"/>
        <v>,    ((SELECT ROW_IDT `ufr_asso`.`usr` WHERE USR_ID = 'Z000T'),null                                                                       ,(SELECT ROW_IDT `ufr_asso`.`rol` WHERE NAM = 'APP_ADMIN'),'INIT_SCRIPT', NOW(), 'INIT_SCRIPT', NOW())_x000D_
,    ((SELECT ROW_IDT `ufr_asso`.`usr` WHERE USR_ID = 'Z000T'),(SELECT ROW_IDT `ufr_asso`.`aso` WHERE SIR_NBR = 'MONACOCONFO001'         ),(SELECT ROW_IDT `ufr_asso`.`rol` WHERE NAM = 'ADMIN'    ),'INIT_SCRIPT', NOW(), 'INIT_SCRIPT', NOW())_x000D_
,    ((SELECT ROW_IDT `ufr_asso`.`usr` WHERE USR_ID = 'Z000T'),(SELECT ROW_IDT `ufr_asso`.`aso` WHERE SIR_NBR = 'MONACOCONFO001'         ),(SELECT ROW_IDT `ufr_asso`.`rol` WHERE NAM = 'MEMBER'   ),'INIT_SCRIPT', NOW(), 'INIT_SCRIPT', NOW())_x000D_
,    ((SELECT ROW_IDT `ufr_asso`.`usr` WHERE USR_ID = 'Z000T'),(SELECT ROW_IDT `ufr_asso`.`aso` WHERE SIR_NBR = 'MONACOCONFO001'         ),(SELECT ROW_IDT `ufr_asso`.`rol` WHERE NAM = 'TREASURER'),'INIT_SCRIPT', NOW(), 'INIT_SCRIPT', NOW())</v>
      </c>
      <c r="P31" s="26" t="str">
        <f>CONCATENATE(
IF(R31&lt;&gt;"",CONCATENATE(R31,CHAR(13),CHAR(10)),""),IF(S31&lt;&gt;"",CONCATENATE(S31,CHAR(13),CHAR(10)),""),IF(T31&lt;&gt;"",CONCATENATE(T31,CHAR(13),CHAR(10)),""),IF(U31&lt;&gt;"",CONCATENATE(U31,CHAR(13),CHAR(10)),""),IF(V31&lt;&gt;"",CONCATENATE(V31,CHAR(13),CHAR(10)),""),IF(W31&lt;&gt;"",CONCATENATE(W31,CHAR(13),CHAR(10)),""),IF(X31&lt;&gt;"",CONCATENATE(X31,CHAR(13),CHAR(10)),""),IF(Y31&lt;&gt;"",CONCATENATE(Y31,CHAR(13),CHAR(10)),""),IF(Z31&lt;&gt;"",CONCATENATE(Z31,CHAR(13),CHAR(10)),"")
)</f>
        <v xml:space="preserve">,    ((SELECT ROW_IDT `ufr_asso`.`usr` WHERE USR_ID = 'Z000T'),null                                                                       ,(SELECT ROW_IDT `ufr_asso`.`rol` WHERE NAM = 'APP_ADMIN'),'INIT_SCRIPT', NOW(), 'INIT_SCRIPT', NOW())_x000D_
,    ((SELECT ROW_IDT `ufr_asso`.`usr` WHERE USR_ID = 'Z000T'),(SELECT ROW_IDT `ufr_asso`.`aso` WHERE SIR_NBR = 'MONACOCONFO001'         ),(SELECT ROW_IDT `ufr_asso`.`rol` WHERE NAM = 'ADMIN'    ),'INIT_SCRIPT', NOW(), 'INIT_SCRIPT', NOW())_x000D_
,    ((SELECT ROW_IDT `ufr_asso`.`usr` WHERE USR_ID = 'Z000T'),(SELECT ROW_IDT `ufr_asso`.`aso` WHERE SIR_NBR = 'MONACOCONFO001'         ),(SELECT ROW_IDT `ufr_asso`.`rol` WHERE NAM = 'MEMBER'   ),'INIT_SCRIPT', NOW(), 'INIT_SCRIPT', NOW())_x000D_
,    ((SELECT ROW_IDT `ufr_asso`.`usr` WHERE USR_ID = 'Z000T'),(SELECT ROW_IDT `ufr_asso`.`aso` WHERE SIR_NBR = 'MONACOCONFO001'         ),(SELECT ROW_IDT `ufr_asso`.`rol` WHERE NAM = 'TREASURER'),'INIT_SCRIPT', NOW(), 'INIT_SCRIPT', NOW())_x000D_
</v>
      </c>
      <c r="Q31" s="26">
        <f t="shared" si="1"/>
        <v>2</v>
      </c>
      <c r="R31" s="26" t="str" cm="1">
        <f t="array" ref="R31">IF(F31&lt;&gt;"",CONCATENATE(",    (",
"(SELECT ROW_IDT `ufr_asso`.`usr` WHERE USR_ID = '",$D31,"')",REPT(" ",MAX(LEN($D$3:$D$100))-LEN($D31)),",",
IF(F$2=$F$2,CONCATENATE("null",REPT(" ",52+MAX(LEN($E$3:$E$100))-4)),CONCATENATE("(SELECT ROW_IDT `ufr_asso`.`aso` WHERE SIR_NBR = '",$E31,"'",REPT(" ",MAX(LEN($E$3:$E$100))-LEN($E31)),")")),",",
"(SELECT ROW_IDT `ufr_asso`.`rol` WHERE NAM = '",F$2,"'",REPT(" ",MAX(LEN($F$2:$N$2))-LEN(F$2)),"),",
"'INIT_SCRIPT', NOW(), 'INIT_SCRIPT', NOW())"),"")</f>
        <v>,    ((SELECT ROW_IDT `ufr_asso`.`usr` WHERE USR_ID = 'Z000T'),null                                                                       ,(SELECT ROW_IDT `ufr_asso`.`rol` WHERE NAM = 'APP_ADMIN'),'INIT_SCRIPT', NOW(), 'INIT_SCRIPT', NOW())</v>
      </c>
      <c r="S31" s="26" t="str" cm="1">
        <f t="array" ref="S31">IF(G31&lt;&gt;"",CONCATENATE(",    (",
"(SELECT ROW_IDT `ufr_asso`.`usr` WHERE USR_ID = '",$D31,"')",REPT(" ",MAX(LEN($D$3:$D$100))-LEN($D31)),",",
IF(G$2=$F$2,CONCATENATE("null",REPT(" ",52+MAX(LEN($E$3:$E$100))-4)),CONCATENATE("(SELECT ROW_IDT `ufr_asso`.`aso` WHERE SIR_NBR = '",$E31,"'",REPT(" ",MAX(LEN($E$3:$E$100))-LEN($E31)),")")),",",
"(SELECT ROW_IDT `ufr_asso`.`rol` WHERE NAM = '",G$2,"'",REPT(" ",MAX(LEN($F$2:$N$2))-LEN(G$2)),"),",
"'INIT_SCRIPT', NOW(), 'INIT_SCRIPT', NOW())"),"")</f>
        <v>,    ((SELECT ROW_IDT `ufr_asso`.`usr` WHERE USR_ID = 'Z000T'),(SELECT ROW_IDT `ufr_asso`.`aso` WHERE SIR_NBR = 'MONACOCONFO001'         ),(SELECT ROW_IDT `ufr_asso`.`rol` WHERE NAM = 'ADMIN'    ),'INIT_SCRIPT', NOW(), 'INIT_SCRIPT', NOW())</v>
      </c>
      <c r="T31" s="26" t="str" cm="1">
        <f t="array" ref="T31">IF(H31&lt;&gt;"",CONCATENATE(",    (",
"(SELECT ROW_IDT `ufr_asso`.`usr` WHERE USR_ID = '",$D31,"')",REPT(" ",MAX(LEN($D$3:$D$100))-LEN($D31)),",",
IF(H$2=$F$2,CONCATENATE("null",REPT(" ",52+MAX(LEN($E$3:$E$100))-4)),CONCATENATE("(SELECT ROW_IDT `ufr_asso`.`aso` WHERE SIR_NBR = '",$E31,"'",REPT(" ",MAX(LEN($E$3:$E$100))-LEN($E31)),")")),",",
"(SELECT ROW_IDT `ufr_asso`.`rol` WHERE NAM = '",H$2,"'",REPT(" ",MAX(LEN($F$2:$N$2))-LEN(H$2)),"),",
"'INIT_SCRIPT', NOW(), 'INIT_SCRIPT', NOW())"),"")</f>
        <v>,    ((SELECT ROW_IDT `ufr_asso`.`usr` WHERE USR_ID = 'Z000T'),(SELECT ROW_IDT `ufr_asso`.`aso` WHERE SIR_NBR = 'MONACOCONFO001'         ),(SELECT ROW_IDT `ufr_asso`.`rol` WHERE NAM = 'MEMBER'   ),'INIT_SCRIPT', NOW(), 'INIT_SCRIPT', NOW())</v>
      </c>
      <c r="U31" s="26" t="str" cm="1">
        <f t="array" ref="U31">IF(I31&lt;&gt;"",CONCATENATE(",    (",
"(SELECT ROW_IDT `ufr_asso`.`usr` WHERE USR_ID = '",$D31,"')",REPT(" ",MAX(LEN($D$3:$D$100))-LEN($D31)),",",
IF(I$2=$F$2,CONCATENATE("null",REPT(" ",52+MAX(LEN($E$3:$E$100))-4)),CONCATENATE("(SELECT ROW_IDT `ufr_asso`.`aso` WHERE SIR_NBR = '",$E31,"'",REPT(" ",MAX(LEN($E$3:$E$100))-LEN($E31)),")")),",",
"(SELECT ROW_IDT `ufr_asso`.`rol` WHERE NAM = '",I$2,"'",REPT(" ",MAX(LEN($F$2:$N$2))-LEN(I$2)),"),",
"'INIT_SCRIPT', NOW(), 'INIT_SCRIPT', NOW())"),"")</f>
        <v/>
      </c>
      <c r="V31" s="26" t="str" cm="1">
        <f t="array" ref="V31">IF(J31&lt;&gt;"",CONCATENATE(",    (",
"(SELECT ROW_IDT `ufr_asso`.`usr` WHERE USR_ID = '",$D31,"')",REPT(" ",MAX(LEN($D$3:$D$100))-LEN($D31)),",",
IF(J$2=$F$2,CONCATENATE("null",REPT(" ",52+MAX(LEN($E$3:$E$100))-4)),CONCATENATE("(SELECT ROW_IDT `ufr_asso`.`aso` WHERE SIR_NBR = '",$E31,"'",REPT(" ",MAX(LEN($E$3:$E$100))-LEN($E31)),")")),",",
"(SELECT ROW_IDT `ufr_asso`.`rol` WHERE NAM = '",J$2,"'",REPT(" ",MAX(LEN($F$2:$N$2))-LEN(J$2)),"),",
"'INIT_SCRIPT', NOW(), 'INIT_SCRIPT', NOW())"),"")</f>
        <v/>
      </c>
      <c r="W31" s="26" t="str" cm="1">
        <f t="array" ref="W31">IF(K31&lt;&gt;"",CONCATENATE(",    (",
"(SELECT ROW_IDT `ufr_asso`.`usr` WHERE USR_ID = '",$D31,"')",REPT(" ",MAX(LEN($D$3:$D$100))-LEN($D31)),",",
IF(K$2=$F$2,CONCATENATE("null",REPT(" ",52+MAX(LEN($E$3:$E$100))-4)),CONCATENATE("(SELECT ROW_IDT `ufr_asso`.`aso` WHERE SIR_NBR = '",$E31,"'",REPT(" ",MAX(LEN($E$3:$E$100))-LEN($E31)),")")),",",
"(SELECT ROW_IDT `ufr_asso`.`rol` WHERE NAM = '",K$2,"'",REPT(" ",MAX(LEN($F$2:$N$2))-LEN(K$2)),"),",
"'INIT_SCRIPT', NOW(), 'INIT_SCRIPT', NOW())"),"")</f>
        <v/>
      </c>
      <c r="X31" s="26" t="str" cm="1">
        <f t="array" ref="X31">IF(L31&lt;&gt;"",CONCATENATE(",    (",
"(SELECT ROW_IDT `ufr_asso`.`usr` WHERE USR_ID = '",$D31,"')",REPT(" ",MAX(LEN($D$3:$D$100))-LEN($D31)),",",
IF(L$2=$F$2,CONCATENATE("null",REPT(" ",52+MAX(LEN($E$3:$E$100))-4)),CONCATENATE("(SELECT ROW_IDT `ufr_asso`.`aso` WHERE SIR_NBR = '",$E31,"'",REPT(" ",MAX(LEN($E$3:$E$100))-LEN($E31)),")")),",",
"(SELECT ROW_IDT `ufr_asso`.`rol` WHERE NAM = '",L$2,"'",REPT(" ",MAX(LEN($F$2:$N$2))-LEN(L$2)),"),",
"'INIT_SCRIPT', NOW(), 'INIT_SCRIPT', NOW())"),"")</f>
        <v/>
      </c>
      <c r="Y31" s="26" t="str" cm="1">
        <f t="array" ref="Y31">IF(M31&lt;&gt;"",CONCATENATE(",    (",
"(SELECT ROW_IDT `ufr_asso`.`usr` WHERE USR_ID = '",$D31,"')",REPT(" ",MAX(LEN($D$3:$D$100))-LEN($D31)),",",
IF(M$2=$F$2,CONCATENATE("null",REPT(" ",52+MAX(LEN($E$3:$E$100))-4)),CONCATENATE("(SELECT ROW_IDT `ufr_asso`.`aso` WHERE SIR_NBR = '",$E31,"'",REPT(" ",MAX(LEN($E$3:$E$100))-LEN($E31)),")")),",",
"(SELECT ROW_IDT `ufr_asso`.`rol` WHERE NAM = '",M$2,"'",REPT(" ",MAX(LEN($F$2:$N$2))-LEN(M$2)),"),",
"'INIT_SCRIPT', NOW(), 'INIT_SCRIPT', NOW())"),"")</f>
        <v/>
      </c>
      <c r="Z31" s="26" t="str" cm="1">
        <f t="array" ref="Z31">IF(N31&lt;&gt;"",CONCATENATE(",    (",
"(SELECT ROW_IDT `ufr_asso`.`usr` WHERE USR_ID = '",$D31,"')",REPT(" ",MAX(LEN($D$3:$D$100))-LEN($D31)),",",
IF(N$2=$F$2,CONCATENATE("null",REPT(" ",52+MAX(LEN($E$3:$E$100))-4)),CONCATENATE("(SELECT ROW_IDT `ufr_asso`.`aso` WHERE SIR_NBR = '",$E31,"'",REPT(" ",MAX(LEN($E$3:$E$100))-LEN($E31)),")")),",",
"(SELECT ROW_IDT `ufr_asso`.`rol` WHERE NAM = '",N$2,"'",REPT(" ",MAX(LEN($F$2:$N$2))-LEN(N$2)),"),",
"'INIT_SCRIPT', NOW(), 'INIT_SCRIPT', NOW())"),"")</f>
        <v>,    ((SELECT ROW_IDT `ufr_asso`.`usr` WHERE USR_ID = 'Z000T'),(SELECT ROW_IDT `ufr_asso`.`aso` WHERE SIR_NBR = 'MONACOCONFO001'         ),(SELECT ROW_IDT `ufr_asso`.`rol` WHERE NAM = 'TREASURER'),'INIT_SCRIPT', NOW(), 'INIT_SCRIPT', NOW())</v>
      </c>
    </row>
    <row r="32" spans="1:26" x14ac:dyDescent="0.3">
      <c r="A32" t="str">
        <f>IF(Users!A32&lt;&gt;"",Users!A32,"")</f>
        <v>TST30-S</v>
      </c>
      <c r="B32" t="str">
        <f>IF(Users!A32&lt;&gt;"",Users!B32,"")</f>
        <v>Nicolas</v>
      </c>
      <c r="C32" t="str">
        <f>IF(Users!A32&lt;&gt;"",Users!C32,"")</f>
        <v>nicolas.user@gmail.com</v>
      </c>
      <c r="D32" t="str">
        <f>IF(Users!A32&lt;&gt;"",Users!E32,"")</f>
        <v>Z000U</v>
      </c>
      <c r="E32" s="28" t="str">
        <f t="shared" si="3"/>
        <v>MONACOCONFO001</v>
      </c>
      <c r="F32" s="25" t="str">
        <f>IF(Users!H32="","","X")</f>
        <v/>
      </c>
      <c r="G32" s="25" t="str">
        <f>IF(Users!I32="","","X")</f>
        <v>X</v>
      </c>
      <c r="H32" s="25" t="str">
        <f>IF(Users!J32="","","X")</f>
        <v/>
      </c>
      <c r="I32" s="25" t="str">
        <f>IF(Users!K32="","","X")</f>
        <v/>
      </c>
      <c r="J32" s="25" t="str">
        <f>IF(Users!L32="","","X")</f>
        <v/>
      </c>
      <c r="K32" s="25" t="str">
        <f>IF(Users!M32="","","X")</f>
        <v/>
      </c>
      <c r="L32" s="25" t="str">
        <f>IF(Users!N32="","","X")</f>
        <v/>
      </c>
      <c r="M32" s="25" t="str">
        <f>IF(Users!O32="","","X")</f>
        <v/>
      </c>
      <c r="N32" s="25" t="str">
        <f>IF(Users!P32="","","X")</f>
        <v/>
      </c>
      <c r="O32" s="12" t="str">
        <f t="shared" si="0"/>
        <v>,    ((SELECT ROW_IDT `ufr_asso`.`usr` WHERE USR_ID = 'Z000U'),(SELECT ROW_IDT `ufr_asso`.`aso` WHERE SIR_NBR = 'MONACOCONFO001'         ),(SELECT ROW_IDT `ufr_asso`.`rol` WHERE NAM = 'ADMIN'    ),'INIT_SCRIPT', NOW(), 'INIT_SCRIPT', NOW())</v>
      </c>
      <c r="P32" s="26" t="str">
        <f>CONCATENATE(
IF(R32&lt;&gt;"",CONCATENATE(R32,CHAR(13),CHAR(10)),""),IF(S32&lt;&gt;"",CONCATENATE(S32,CHAR(13),CHAR(10)),""),IF(T32&lt;&gt;"",CONCATENATE(T32,CHAR(13),CHAR(10)),""),IF(U32&lt;&gt;"",CONCATENATE(U32,CHAR(13),CHAR(10)),""),IF(V32&lt;&gt;"",CONCATENATE(V32,CHAR(13),CHAR(10)),""),IF(W32&lt;&gt;"",CONCATENATE(W32,CHAR(13),CHAR(10)),""),IF(X32&lt;&gt;"",CONCATENATE(X32,CHAR(13),CHAR(10)),""),IF(Y32&lt;&gt;"",CONCATENATE(Y32,CHAR(13),CHAR(10)),""),IF(Z32&lt;&gt;"",CONCATENATE(Z32,CHAR(13),CHAR(10)),"")
)</f>
        <v xml:space="preserve">,    ((SELECT ROW_IDT `ufr_asso`.`usr` WHERE USR_ID = 'Z000U'),(SELECT ROW_IDT `ufr_asso`.`aso` WHERE SIR_NBR = 'MONACOCONFO001'         ),(SELECT ROW_IDT `ufr_asso`.`rol` WHERE NAM = 'ADMIN'    ),'INIT_SCRIPT', NOW(), 'INIT_SCRIPT', NOW())_x000D_
</v>
      </c>
      <c r="Q32" s="26">
        <f t="shared" si="1"/>
        <v>2</v>
      </c>
      <c r="R32" s="26" t="str" cm="1">
        <f t="array" ref="R32">IF(F32&lt;&gt;"",CONCATENATE(",    (",
"(SELECT ROW_IDT `ufr_asso`.`usr` WHERE USR_ID = '",$D32,"')",REPT(" ",MAX(LEN($D$3:$D$100))-LEN($D32)),",",
IF(F$2=$F$2,CONCATENATE("null",REPT(" ",52+MAX(LEN($E$3:$E$100))-4)),CONCATENATE("(SELECT ROW_IDT `ufr_asso`.`aso` WHERE SIR_NBR = '",$E32,"'",REPT(" ",MAX(LEN($E$3:$E$100))-LEN($E32)),")")),",",
"(SELECT ROW_IDT `ufr_asso`.`rol` WHERE NAM = '",F$2,"'",REPT(" ",MAX(LEN($F$2:$N$2))-LEN(F$2)),"),",
"'INIT_SCRIPT', NOW(), 'INIT_SCRIPT', NOW())"),"")</f>
        <v/>
      </c>
      <c r="S32" s="26" t="str" cm="1">
        <f t="array" ref="S32">IF(G32&lt;&gt;"",CONCATENATE(",    (",
"(SELECT ROW_IDT `ufr_asso`.`usr` WHERE USR_ID = '",$D32,"')",REPT(" ",MAX(LEN($D$3:$D$100))-LEN($D32)),",",
IF(G$2=$F$2,CONCATENATE("null",REPT(" ",52+MAX(LEN($E$3:$E$100))-4)),CONCATENATE("(SELECT ROW_IDT `ufr_asso`.`aso` WHERE SIR_NBR = '",$E32,"'",REPT(" ",MAX(LEN($E$3:$E$100))-LEN($E32)),")")),",",
"(SELECT ROW_IDT `ufr_asso`.`rol` WHERE NAM = '",G$2,"'",REPT(" ",MAX(LEN($F$2:$N$2))-LEN(G$2)),"),",
"'INIT_SCRIPT', NOW(), 'INIT_SCRIPT', NOW())"),"")</f>
        <v>,    ((SELECT ROW_IDT `ufr_asso`.`usr` WHERE USR_ID = 'Z000U'),(SELECT ROW_IDT `ufr_asso`.`aso` WHERE SIR_NBR = 'MONACOCONFO001'         ),(SELECT ROW_IDT `ufr_asso`.`rol` WHERE NAM = 'ADMIN'    ),'INIT_SCRIPT', NOW(), 'INIT_SCRIPT', NOW())</v>
      </c>
      <c r="T32" s="26" t="str" cm="1">
        <f t="array" ref="T32">IF(H32&lt;&gt;"",CONCATENATE(",    (",
"(SELECT ROW_IDT `ufr_asso`.`usr` WHERE USR_ID = '",$D32,"')",REPT(" ",MAX(LEN($D$3:$D$100))-LEN($D32)),",",
IF(H$2=$F$2,CONCATENATE("null",REPT(" ",52+MAX(LEN($E$3:$E$100))-4)),CONCATENATE("(SELECT ROW_IDT `ufr_asso`.`aso` WHERE SIR_NBR = '",$E32,"'",REPT(" ",MAX(LEN($E$3:$E$100))-LEN($E32)),")")),",",
"(SELECT ROW_IDT `ufr_asso`.`rol` WHERE NAM = '",H$2,"'",REPT(" ",MAX(LEN($F$2:$N$2))-LEN(H$2)),"),",
"'INIT_SCRIPT', NOW(), 'INIT_SCRIPT', NOW())"),"")</f>
        <v/>
      </c>
      <c r="U32" s="26" t="str" cm="1">
        <f t="array" ref="U32">IF(I32&lt;&gt;"",CONCATENATE(",    (",
"(SELECT ROW_IDT `ufr_asso`.`usr` WHERE USR_ID = '",$D32,"')",REPT(" ",MAX(LEN($D$3:$D$100))-LEN($D32)),",",
IF(I$2=$F$2,CONCATENATE("null",REPT(" ",52+MAX(LEN($E$3:$E$100))-4)),CONCATENATE("(SELECT ROW_IDT `ufr_asso`.`aso` WHERE SIR_NBR = '",$E32,"'",REPT(" ",MAX(LEN($E$3:$E$100))-LEN($E32)),")")),",",
"(SELECT ROW_IDT `ufr_asso`.`rol` WHERE NAM = '",I$2,"'",REPT(" ",MAX(LEN($F$2:$N$2))-LEN(I$2)),"),",
"'INIT_SCRIPT', NOW(), 'INIT_SCRIPT', NOW())"),"")</f>
        <v/>
      </c>
      <c r="V32" s="26" t="str" cm="1">
        <f t="array" ref="V32">IF(J32&lt;&gt;"",CONCATENATE(",    (",
"(SELECT ROW_IDT `ufr_asso`.`usr` WHERE USR_ID = '",$D32,"')",REPT(" ",MAX(LEN($D$3:$D$100))-LEN($D32)),",",
IF(J$2=$F$2,CONCATENATE("null",REPT(" ",52+MAX(LEN($E$3:$E$100))-4)),CONCATENATE("(SELECT ROW_IDT `ufr_asso`.`aso` WHERE SIR_NBR = '",$E32,"'",REPT(" ",MAX(LEN($E$3:$E$100))-LEN($E32)),")")),",",
"(SELECT ROW_IDT `ufr_asso`.`rol` WHERE NAM = '",J$2,"'",REPT(" ",MAX(LEN($F$2:$N$2))-LEN(J$2)),"),",
"'INIT_SCRIPT', NOW(), 'INIT_SCRIPT', NOW())"),"")</f>
        <v/>
      </c>
      <c r="W32" s="26" t="str" cm="1">
        <f t="array" ref="W32">IF(K32&lt;&gt;"",CONCATENATE(",    (",
"(SELECT ROW_IDT `ufr_asso`.`usr` WHERE USR_ID = '",$D32,"')",REPT(" ",MAX(LEN($D$3:$D$100))-LEN($D32)),",",
IF(K$2=$F$2,CONCATENATE("null",REPT(" ",52+MAX(LEN($E$3:$E$100))-4)),CONCATENATE("(SELECT ROW_IDT `ufr_asso`.`aso` WHERE SIR_NBR = '",$E32,"'",REPT(" ",MAX(LEN($E$3:$E$100))-LEN($E32)),")")),",",
"(SELECT ROW_IDT `ufr_asso`.`rol` WHERE NAM = '",K$2,"'",REPT(" ",MAX(LEN($F$2:$N$2))-LEN(K$2)),"),",
"'INIT_SCRIPT', NOW(), 'INIT_SCRIPT', NOW())"),"")</f>
        <v/>
      </c>
      <c r="X32" s="26" t="str" cm="1">
        <f t="array" ref="X32">IF(L32&lt;&gt;"",CONCATENATE(",    (",
"(SELECT ROW_IDT `ufr_asso`.`usr` WHERE USR_ID = '",$D32,"')",REPT(" ",MAX(LEN($D$3:$D$100))-LEN($D32)),",",
IF(L$2=$F$2,CONCATENATE("null",REPT(" ",52+MAX(LEN($E$3:$E$100))-4)),CONCATENATE("(SELECT ROW_IDT `ufr_asso`.`aso` WHERE SIR_NBR = '",$E32,"'",REPT(" ",MAX(LEN($E$3:$E$100))-LEN($E32)),")")),",",
"(SELECT ROW_IDT `ufr_asso`.`rol` WHERE NAM = '",L$2,"'",REPT(" ",MAX(LEN($F$2:$N$2))-LEN(L$2)),"),",
"'INIT_SCRIPT', NOW(), 'INIT_SCRIPT', NOW())"),"")</f>
        <v/>
      </c>
      <c r="Y32" s="26" t="str" cm="1">
        <f t="array" ref="Y32">IF(M32&lt;&gt;"",CONCATENATE(",    (",
"(SELECT ROW_IDT `ufr_asso`.`usr` WHERE USR_ID = '",$D32,"')",REPT(" ",MAX(LEN($D$3:$D$100))-LEN($D32)),",",
IF(M$2=$F$2,CONCATENATE("null",REPT(" ",52+MAX(LEN($E$3:$E$100))-4)),CONCATENATE("(SELECT ROW_IDT `ufr_asso`.`aso` WHERE SIR_NBR = '",$E32,"'",REPT(" ",MAX(LEN($E$3:$E$100))-LEN($E32)),")")),",",
"(SELECT ROW_IDT `ufr_asso`.`rol` WHERE NAM = '",M$2,"'",REPT(" ",MAX(LEN($F$2:$N$2))-LEN(M$2)),"),",
"'INIT_SCRIPT', NOW(), 'INIT_SCRIPT', NOW())"),"")</f>
        <v/>
      </c>
      <c r="Z32" s="26" t="str" cm="1">
        <f t="array" ref="Z32">IF(N32&lt;&gt;"",CONCATENATE(",    (",
"(SELECT ROW_IDT `ufr_asso`.`usr` WHERE USR_ID = '",$D32,"')",REPT(" ",MAX(LEN($D$3:$D$100))-LEN($D32)),",",
IF(N$2=$F$2,CONCATENATE("null",REPT(" ",52+MAX(LEN($E$3:$E$100))-4)),CONCATENATE("(SELECT ROW_IDT `ufr_asso`.`aso` WHERE SIR_NBR = '",$E32,"'",REPT(" ",MAX(LEN($E$3:$E$100))-LEN($E32)),")")),",",
"(SELECT ROW_IDT `ufr_asso`.`rol` WHERE NAM = '",N$2,"'",REPT(" ",MAX(LEN($F$2:$N$2))-LEN(N$2)),"),",
"'INIT_SCRIPT', NOW(), 'INIT_SCRIPT', NOW())"),"")</f>
        <v/>
      </c>
    </row>
    <row r="33" spans="1:26" x14ac:dyDescent="0.3">
      <c r="A33" t="str">
        <f>IF(Users!A33&lt;&gt;"",Users!A33,"")</f>
        <v>TST31-S</v>
      </c>
      <c r="B33" t="str">
        <f>IF(Users!A33&lt;&gt;"",Users!B33,"")</f>
        <v>Ryan</v>
      </c>
      <c r="C33" t="str">
        <f>IF(Users!A33&lt;&gt;"",Users!C33,"")</f>
        <v>ryan.user@gmail.com</v>
      </c>
      <c r="D33" t="str">
        <f>IF(Users!A33&lt;&gt;"",Users!E33,"")</f>
        <v>Z000V</v>
      </c>
      <c r="E33" s="28" t="str">
        <f t="shared" si="3"/>
        <v>MONACOCONFO001</v>
      </c>
      <c r="F33" s="25" t="str">
        <f>IF(Users!H33="","","X")</f>
        <v/>
      </c>
      <c r="G33" s="25" t="str">
        <f>IF(Users!I33="","","X")</f>
        <v>X</v>
      </c>
      <c r="H33" s="25" t="str">
        <f>IF(Users!J33="","","X")</f>
        <v>X</v>
      </c>
      <c r="I33" s="25" t="str">
        <f>IF(Users!K33="","","X")</f>
        <v/>
      </c>
      <c r="J33" s="25" t="str">
        <f>IF(Users!L33="","","X")</f>
        <v/>
      </c>
      <c r="K33" s="25" t="str">
        <f>IF(Users!M33="","","X")</f>
        <v/>
      </c>
      <c r="L33" s="25" t="str">
        <f>IF(Users!N33="","","X")</f>
        <v/>
      </c>
      <c r="M33" s="25" t="str">
        <f>IF(Users!O33="","","X")</f>
        <v/>
      </c>
      <c r="N33" s="25" t="str">
        <f>IF(Users!P33="","","X")</f>
        <v/>
      </c>
      <c r="O33" s="12" t="str">
        <f t="shared" si="0"/>
        <v>,    ((SELECT ROW_IDT `ufr_asso`.`usr` WHERE USR_ID = 'Z000V'),(SELECT ROW_IDT `ufr_asso`.`aso` WHERE SIR_NBR = 'MONACOCONFO001'         ),(SELECT ROW_IDT `ufr_asso`.`rol` WHERE NAM = 'ADMIN'    ),'INIT_SCRIPT', NOW(), 'INIT_SCRIPT', NOW())_x000D_
,    ((SELECT ROW_IDT `ufr_asso`.`usr` WHERE USR_ID = 'Z000V'),(SELECT ROW_IDT `ufr_asso`.`aso` WHERE SIR_NBR = 'MONACOCONFO001'         ),(SELECT ROW_IDT `ufr_asso`.`rol` WHERE NAM = 'MEMBER'   ),'INIT_SCRIPT', NOW(), 'INIT_SCRIPT', NOW())</v>
      </c>
      <c r="P33" s="26" t="str">
        <f>CONCATENATE(
IF(R33&lt;&gt;"",CONCATENATE(R33,CHAR(13),CHAR(10)),""),IF(S33&lt;&gt;"",CONCATENATE(S33,CHAR(13),CHAR(10)),""),IF(T33&lt;&gt;"",CONCATENATE(T33,CHAR(13),CHAR(10)),""),IF(U33&lt;&gt;"",CONCATENATE(U33,CHAR(13),CHAR(10)),""),IF(V33&lt;&gt;"",CONCATENATE(V33,CHAR(13),CHAR(10)),""),IF(W33&lt;&gt;"",CONCATENATE(W33,CHAR(13),CHAR(10)),""),IF(X33&lt;&gt;"",CONCATENATE(X33,CHAR(13),CHAR(10)),""),IF(Y33&lt;&gt;"",CONCATENATE(Y33,CHAR(13),CHAR(10)),""),IF(Z33&lt;&gt;"",CONCATENATE(Z33,CHAR(13),CHAR(10)),"")
)</f>
        <v xml:space="preserve">,    ((SELECT ROW_IDT `ufr_asso`.`usr` WHERE USR_ID = 'Z000V'),(SELECT ROW_IDT `ufr_asso`.`aso` WHERE SIR_NBR = 'MONACOCONFO001'         ),(SELECT ROW_IDT `ufr_asso`.`rol` WHERE NAM = 'ADMIN'    ),'INIT_SCRIPT', NOW(), 'INIT_SCRIPT', NOW())_x000D_
,    ((SELECT ROW_IDT `ufr_asso`.`usr` WHERE USR_ID = 'Z000V'),(SELECT ROW_IDT `ufr_asso`.`aso` WHERE SIR_NBR = 'MONACOCONFO001'         ),(SELECT ROW_IDT `ufr_asso`.`rol` WHERE NAM = 'MEMBER'   ),'INIT_SCRIPT', NOW(), 'INIT_SCRIPT', NOW())_x000D_
</v>
      </c>
      <c r="Q33" s="26">
        <f t="shared" si="1"/>
        <v>2</v>
      </c>
      <c r="R33" s="26" t="str" cm="1">
        <f t="array" ref="R33">IF(F33&lt;&gt;"",CONCATENATE(",    (",
"(SELECT ROW_IDT `ufr_asso`.`usr` WHERE USR_ID = '",$D33,"')",REPT(" ",MAX(LEN($D$3:$D$100))-LEN($D33)),",",
IF(F$2=$F$2,CONCATENATE("null",REPT(" ",52+MAX(LEN($E$3:$E$100))-4)),CONCATENATE("(SELECT ROW_IDT `ufr_asso`.`aso` WHERE SIR_NBR = '",$E33,"'",REPT(" ",MAX(LEN($E$3:$E$100))-LEN($E33)),")")),",",
"(SELECT ROW_IDT `ufr_asso`.`rol` WHERE NAM = '",F$2,"'",REPT(" ",MAX(LEN($F$2:$N$2))-LEN(F$2)),"),",
"'INIT_SCRIPT', NOW(), 'INIT_SCRIPT', NOW())"),"")</f>
        <v/>
      </c>
      <c r="S33" s="26" t="str" cm="1">
        <f t="array" ref="S33">IF(G33&lt;&gt;"",CONCATENATE(",    (",
"(SELECT ROW_IDT `ufr_asso`.`usr` WHERE USR_ID = '",$D33,"')",REPT(" ",MAX(LEN($D$3:$D$100))-LEN($D33)),",",
IF(G$2=$F$2,CONCATENATE("null",REPT(" ",52+MAX(LEN($E$3:$E$100))-4)),CONCATENATE("(SELECT ROW_IDT `ufr_asso`.`aso` WHERE SIR_NBR = '",$E33,"'",REPT(" ",MAX(LEN($E$3:$E$100))-LEN($E33)),")")),",",
"(SELECT ROW_IDT `ufr_asso`.`rol` WHERE NAM = '",G$2,"'",REPT(" ",MAX(LEN($F$2:$N$2))-LEN(G$2)),"),",
"'INIT_SCRIPT', NOW(), 'INIT_SCRIPT', NOW())"),"")</f>
        <v>,    ((SELECT ROW_IDT `ufr_asso`.`usr` WHERE USR_ID = 'Z000V'),(SELECT ROW_IDT `ufr_asso`.`aso` WHERE SIR_NBR = 'MONACOCONFO001'         ),(SELECT ROW_IDT `ufr_asso`.`rol` WHERE NAM = 'ADMIN'    ),'INIT_SCRIPT', NOW(), 'INIT_SCRIPT', NOW())</v>
      </c>
      <c r="T33" s="26" t="str" cm="1">
        <f t="array" ref="T33">IF(H33&lt;&gt;"",CONCATENATE(",    (",
"(SELECT ROW_IDT `ufr_asso`.`usr` WHERE USR_ID = '",$D33,"')",REPT(" ",MAX(LEN($D$3:$D$100))-LEN($D33)),",",
IF(H$2=$F$2,CONCATENATE("null",REPT(" ",52+MAX(LEN($E$3:$E$100))-4)),CONCATENATE("(SELECT ROW_IDT `ufr_asso`.`aso` WHERE SIR_NBR = '",$E33,"'",REPT(" ",MAX(LEN($E$3:$E$100))-LEN($E33)),")")),",",
"(SELECT ROW_IDT `ufr_asso`.`rol` WHERE NAM = '",H$2,"'",REPT(" ",MAX(LEN($F$2:$N$2))-LEN(H$2)),"),",
"'INIT_SCRIPT', NOW(), 'INIT_SCRIPT', NOW())"),"")</f>
        <v>,    ((SELECT ROW_IDT `ufr_asso`.`usr` WHERE USR_ID = 'Z000V'),(SELECT ROW_IDT `ufr_asso`.`aso` WHERE SIR_NBR = 'MONACOCONFO001'         ),(SELECT ROW_IDT `ufr_asso`.`rol` WHERE NAM = 'MEMBER'   ),'INIT_SCRIPT', NOW(), 'INIT_SCRIPT', NOW())</v>
      </c>
      <c r="U33" s="26" t="str" cm="1">
        <f t="array" ref="U33">IF(I33&lt;&gt;"",CONCATENATE(",    (",
"(SELECT ROW_IDT `ufr_asso`.`usr` WHERE USR_ID = '",$D33,"')",REPT(" ",MAX(LEN($D$3:$D$100))-LEN($D33)),",",
IF(I$2=$F$2,CONCATENATE("null",REPT(" ",52+MAX(LEN($E$3:$E$100))-4)),CONCATENATE("(SELECT ROW_IDT `ufr_asso`.`aso` WHERE SIR_NBR = '",$E33,"'",REPT(" ",MAX(LEN($E$3:$E$100))-LEN($E33)),")")),",",
"(SELECT ROW_IDT `ufr_asso`.`rol` WHERE NAM = '",I$2,"'",REPT(" ",MAX(LEN($F$2:$N$2))-LEN(I$2)),"),",
"'INIT_SCRIPT', NOW(), 'INIT_SCRIPT', NOW())"),"")</f>
        <v/>
      </c>
      <c r="V33" s="26" t="str" cm="1">
        <f t="array" ref="V33">IF(J33&lt;&gt;"",CONCATENATE(",    (",
"(SELECT ROW_IDT `ufr_asso`.`usr` WHERE USR_ID = '",$D33,"')",REPT(" ",MAX(LEN($D$3:$D$100))-LEN($D33)),",",
IF(J$2=$F$2,CONCATENATE("null",REPT(" ",52+MAX(LEN($E$3:$E$100))-4)),CONCATENATE("(SELECT ROW_IDT `ufr_asso`.`aso` WHERE SIR_NBR = '",$E33,"'",REPT(" ",MAX(LEN($E$3:$E$100))-LEN($E33)),")")),",",
"(SELECT ROW_IDT `ufr_asso`.`rol` WHERE NAM = '",J$2,"'",REPT(" ",MAX(LEN($F$2:$N$2))-LEN(J$2)),"),",
"'INIT_SCRIPT', NOW(), 'INIT_SCRIPT', NOW())"),"")</f>
        <v/>
      </c>
      <c r="W33" s="26" t="str" cm="1">
        <f t="array" ref="W33">IF(K33&lt;&gt;"",CONCATENATE(",    (",
"(SELECT ROW_IDT `ufr_asso`.`usr` WHERE USR_ID = '",$D33,"')",REPT(" ",MAX(LEN($D$3:$D$100))-LEN($D33)),",",
IF(K$2=$F$2,CONCATENATE("null",REPT(" ",52+MAX(LEN($E$3:$E$100))-4)),CONCATENATE("(SELECT ROW_IDT `ufr_asso`.`aso` WHERE SIR_NBR = '",$E33,"'",REPT(" ",MAX(LEN($E$3:$E$100))-LEN($E33)),")")),",",
"(SELECT ROW_IDT `ufr_asso`.`rol` WHERE NAM = '",K$2,"'",REPT(" ",MAX(LEN($F$2:$N$2))-LEN(K$2)),"),",
"'INIT_SCRIPT', NOW(), 'INIT_SCRIPT', NOW())"),"")</f>
        <v/>
      </c>
      <c r="X33" s="26" t="str" cm="1">
        <f t="array" ref="X33">IF(L33&lt;&gt;"",CONCATENATE(",    (",
"(SELECT ROW_IDT `ufr_asso`.`usr` WHERE USR_ID = '",$D33,"')",REPT(" ",MAX(LEN($D$3:$D$100))-LEN($D33)),",",
IF(L$2=$F$2,CONCATENATE("null",REPT(" ",52+MAX(LEN($E$3:$E$100))-4)),CONCATENATE("(SELECT ROW_IDT `ufr_asso`.`aso` WHERE SIR_NBR = '",$E33,"'",REPT(" ",MAX(LEN($E$3:$E$100))-LEN($E33)),")")),",",
"(SELECT ROW_IDT `ufr_asso`.`rol` WHERE NAM = '",L$2,"'",REPT(" ",MAX(LEN($F$2:$N$2))-LEN(L$2)),"),",
"'INIT_SCRIPT', NOW(), 'INIT_SCRIPT', NOW())"),"")</f>
        <v/>
      </c>
      <c r="Y33" s="26" t="str" cm="1">
        <f t="array" ref="Y33">IF(M33&lt;&gt;"",CONCATENATE(",    (",
"(SELECT ROW_IDT `ufr_asso`.`usr` WHERE USR_ID = '",$D33,"')",REPT(" ",MAX(LEN($D$3:$D$100))-LEN($D33)),",",
IF(M$2=$F$2,CONCATENATE("null",REPT(" ",52+MAX(LEN($E$3:$E$100))-4)),CONCATENATE("(SELECT ROW_IDT `ufr_asso`.`aso` WHERE SIR_NBR = '",$E33,"'",REPT(" ",MAX(LEN($E$3:$E$100))-LEN($E33)),")")),",",
"(SELECT ROW_IDT `ufr_asso`.`rol` WHERE NAM = '",M$2,"'",REPT(" ",MAX(LEN($F$2:$N$2))-LEN(M$2)),"),",
"'INIT_SCRIPT', NOW(), 'INIT_SCRIPT', NOW())"),"")</f>
        <v/>
      </c>
      <c r="Z33" s="26" t="str" cm="1">
        <f t="array" ref="Z33">IF(N33&lt;&gt;"",CONCATENATE(",    (",
"(SELECT ROW_IDT `ufr_asso`.`usr` WHERE USR_ID = '",$D33,"')",REPT(" ",MAX(LEN($D$3:$D$100))-LEN($D33)),",",
IF(N$2=$F$2,CONCATENATE("null",REPT(" ",52+MAX(LEN($E$3:$E$100))-4)),CONCATENATE("(SELECT ROW_IDT `ufr_asso`.`aso` WHERE SIR_NBR = '",$E33,"'",REPT(" ",MAX(LEN($E$3:$E$100))-LEN($E33)),")")),",",
"(SELECT ROW_IDT `ufr_asso`.`rol` WHERE NAM = '",N$2,"'",REPT(" ",MAX(LEN($F$2:$N$2))-LEN(N$2)),"),",
"'INIT_SCRIPT', NOW(), 'INIT_SCRIPT', NOW())"),"")</f>
        <v/>
      </c>
    </row>
    <row r="34" spans="1:26" x14ac:dyDescent="0.3">
      <c r="A34" t="str">
        <f>IF(Users!A34&lt;&gt;"",Users!A34,"")</f>
        <v>TST32-S</v>
      </c>
      <c r="B34" t="str">
        <f>IF(Users!A34&lt;&gt;"",Users!B34,"")</f>
        <v>Michel</v>
      </c>
      <c r="C34" t="str">
        <f>IF(Users!A34&lt;&gt;"",Users!C34,"")</f>
        <v>michel.user@gmail.com</v>
      </c>
      <c r="D34" t="str">
        <f>IF(Users!A34&lt;&gt;"",Users!E34,"")</f>
        <v>Z000W</v>
      </c>
      <c r="E34" s="28" t="str">
        <f t="shared" si="3"/>
        <v>MONACOCONFO001</v>
      </c>
      <c r="F34" s="25" t="str">
        <f>IF(Users!H34="","","X")</f>
        <v/>
      </c>
      <c r="G34" s="25" t="str">
        <f>IF(Users!I34="","","X")</f>
        <v>X</v>
      </c>
      <c r="H34" s="25" t="str">
        <f>IF(Users!J34="","","X")</f>
        <v>X</v>
      </c>
      <c r="I34" s="25" t="str">
        <f>IF(Users!K34="","","X")</f>
        <v/>
      </c>
      <c r="J34" s="25" t="str">
        <f>IF(Users!L34="","","X")</f>
        <v/>
      </c>
      <c r="K34" s="25" t="str">
        <f>IF(Users!M34="","","X")</f>
        <v>X</v>
      </c>
      <c r="L34" s="25" t="str">
        <f>IF(Users!N34="","","X")</f>
        <v/>
      </c>
      <c r="M34" s="25" t="str">
        <f>IF(Users!O34="","","X")</f>
        <v/>
      </c>
      <c r="N34" s="25" t="str">
        <f>IF(Users!P34="","","X")</f>
        <v/>
      </c>
      <c r="O34" s="12" t="str">
        <f t="shared" si="0"/>
        <v>,    ((SELECT ROW_IDT `ufr_asso`.`usr` WHERE USR_ID = 'Z000W'),(SELECT ROW_IDT `ufr_asso`.`aso` WHERE SIR_NBR = 'MONACOCONFO001'         ),(SELECT ROW_IDT `ufr_asso`.`rol` WHERE NAM = 'ADMIN'    ),'INIT_SCRIPT', NOW(), 'INIT_SCRIPT', NOW())_x000D_
,    ((SELECT ROW_IDT `ufr_asso`.`usr` WHERE USR_ID = 'Z000W'),(SELECT ROW_IDT `ufr_asso`.`aso` WHERE SIR_NBR = 'MONACOCONFO001'         ),(SELECT ROW_IDT `ufr_asso`.`rol` WHERE NAM = 'MEMBER'   ),'INIT_SCRIPT', NOW(), 'INIT_SCRIPT', NOW())_x000D_
,    ((SELECT ROW_IDT `ufr_asso`.`usr` WHERE USR_ID = 'Z000W'),(SELECT ROW_IDT `ufr_asso`.`aso` WHERE SIR_NBR = 'MONACOCONFO001'         ),(SELECT ROW_IDT `ufr_asso`.`rol` WHERE NAM = 'PRESIDENT'),'INIT_SCRIPT', NOW(), 'INIT_SCRIPT', NOW())</v>
      </c>
      <c r="P34" s="26" t="str">
        <f>CONCATENATE(
IF(R34&lt;&gt;"",CONCATENATE(R34,CHAR(13),CHAR(10)),""),IF(S34&lt;&gt;"",CONCATENATE(S34,CHAR(13),CHAR(10)),""),IF(T34&lt;&gt;"",CONCATENATE(T34,CHAR(13),CHAR(10)),""),IF(U34&lt;&gt;"",CONCATENATE(U34,CHAR(13),CHAR(10)),""),IF(V34&lt;&gt;"",CONCATENATE(V34,CHAR(13),CHAR(10)),""),IF(W34&lt;&gt;"",CONCATENATE(W34,CHAR(13),CHAR(10)),""),IF(X34&lt;&gt;"",CONCATENATE(X34,CHAR(13),CHAR(10)),""),IF(Y34&lt;&gt;"",CONCATENATE(Y34,CHAR(13),CHAR(10)),""),IF(Z34&lt;&gt;"",CONCATENATE(Z34,CHAR(13),CHAR(10)),"")
)</f>
        <v xml:space="preserve">,    ((SELECT ROW_IDT `ufr_asso`.`usr` WHERE USR_ID = 'Z000W'),(SELECT ROW_IDT `ufr_asso`.`aso` WHERE SIR_NBR = 'MONACOCONFO001'         ),(SELECT ROW_IDT `ufr_asso`.`rol` WHERE NAM = 'ADMIN'    ),'INIT_SCRIPT', NOW(), 'INIT_SCRIPT', NOW())_x000D_
,    ((SELECT ROW_IDT `ufr_asso`.`usr` WHERE USR_ID = 'Z000W'),(SELECT ROW_IDT `ufr_asso`.`aso` WHERE SIR_NBR = 'MONACOCONFO001'         ),(SELECT ROW_IDT `ufr_asso`.`rol` WHERE NAM = 'MEMBER'   ),'INIT_SCRIPT', NOW(), 'INIT_SCRIPT', NOW())_x000D_
,    ((SELECT ROW_IDT `ufr_asso`.`usr` WHERE USR_ID = 'Z000W'),(SELECT ROW_IDT `ufr_asso`.`aso` WHERE SIR_NBR = 'MONACOCONFO001'         ),(SELECT ROW_IDT `ufr_asso`.`rol` WHERE NAM = 'PRESIDENT'),'INIT_SCRIPT', NOW(), 'INIT_SCRIPT', NOW())_x000D_
</v>
      </c>
      <c r="Q34" s="26">
        <f t="shared" si="1"/>
        <v>2</v>
      </c>
      <c r="R34" s="26" t="str" cm="1">
        <f t="array" ref="R34">IF(F34&lt;&gt;"",CONCATENATE(",    (",
"(SELECT ROW_IDT `ufr_asso`.`usr` WHERE USR_ID = '",$D34,"')",REPT(" ",MAX(LEN($D$3:$D$100))-LEN($D34)),",",
IF(F$2=$F$2,CONCATENATE("null",REPT(" ",52+MAX(LEN($E$3:$E$100))-4)),CONCATENATE("(SELECT ROW_IDT `ufr_asso`.`aso` WHERE SIR_NBR = '",$E34,"'",REPT(" ",MAX(LEN($E$3:$E$100))-LEN($E34)),")")),",",
"(SELECT ROW_IDT `ufr_asso`.`rol` WHERE NAM = '",F$2,"'",REPT(" ",MAX(LEN($F$2:$N$2))-LEN(F$2)),"),",
"'INIT_SCRIPT', NOW(), 'INIT_SCRIPT', NOW())"),"")</f>
        <v/>
      </c>
      <c r="S34" s="26" t="str" cm="1">
        <f t="array" ref="S34">IF(G34&lt;&gt;"",CONCATENATE(",    (",
"(SELECT ROW_IDT `ufr_asso`.`usr` WHERE USR_ID = '",$D34,"')",REPT(" ",MAX(LEN($D$3:$D$100))-LEN($D34)),",",
IF(G$2=$F$2,CONCATENATE("null",REPT(" ",52+MAX(LEN($E$3:$E$100))-4)),CONCATENATE("(SELECT ROW_IDT `ufr_asso`.`aso` WHERE SIR_NBR = '",$E34,"'",REPT(" ",MAX(LEN($E$3:$E$100))-LEN($E34)),")")),",",
"(SELECT ROW_IDT `ufr_asso`.`rol` WHERE NAM = '",G$2,"'",REPT(" ",MAX(LEN($F$2:$N$2))-LEN(G$2)),"),",
"'INIT_SCRIPT', NOW(), 'INIT_SCRIPT', NOW())"),"")</f>
        <v>,    ((SELECT ROW_IDT `ufr_asso`.`usr` WHERE USR_ID = 'Z000W'),(SELECT ROW_IDT `ufr_asso`.`aso` WHERE SIR_NBR = 'MONACOCONFO001'         ),(SELECT ROW_IDT `ufr_asso`.`rol` WHERE NAM = 'ADMIN'    ),'INIT_SCRIPT', NOW(), 'INIT_SCRIPT', NOW())</v>
      </c>
      <c r="T34" s="26" t="str" cm="1">
        <f t="array" ref="T34">IF(H34&lt;&gt;"",CONCATENATE(",    (",
"(SELECT ROW_IDT `ufr_asso`.`usr` WHERE USR_ID = '",$D34,"')",REPT(" ",MAX(LEN($D$3:$D$100))-LEN($D34)),",",
IF(H$2=$F$2,CONCATENATE("null",REPT(" ",52+MAX(LEN($E$3:$E$100))-4)),CONCATENATE("(SELECT ROW_IDT `ufr_asso`.`aso` WHERE SIR_NBR = '",$E34,"'",REPT(" ",MAX(LEN($E$3:$E$100))-LEN($E34)),")")),",",
"(SELECT ROW_IDT `ufr_asso`.`rol` WHERE NAM = '",H$2,"'",REPT(" ",MAX(LEN($F$2:$N$2))-LEN(H$2)),"),",
"'INIT_SCRIPT', NOW(), 'INIT_SCRIPT', NOW())"),"")</f>
        <v>,    ((SELECT ROW_IDT `ufr_asso`.`usr` WHERE USR_ID = 'Z000W'),(SELECT ROW_IDT `ufr_asso`.`aso` WHERE SIR_NBR = 'MONACOCONFO001'         ),(SELECT ROW_IDT `ufr_asso`.`rol` WHERE NAM = 'MEMBER'   ),'INIT_SCRIPT', NOW(), 'INIT_SCRIPT', NOW())</v>
      </c>
      <c r="U34" s="26" t="str" cm="1">
        <f t="array" ref="U34">IF(I34&lt;&gt;"",CONCATENATE(",    (",
"(SELECT ROW_IDT `ufr_asso`.`usr` WHERE USR_ID = '",$D34,"')",REPT(" ",MAX(LEN($D$3:$D$100))-LEN($D34)),",",
IF(I$2=$F$2,CONCATENATE("null",REPT(" ",52+MAX(LEN($E$3:$E$100))-4)),CONCATENATE("(SELECT ROW_IDT `ufr_asso`.`aso` WHERE SIR_NBR = '",$E34,"'",REPT(" ",MAX(LEN($E$3:$E$100))-LEN($E34)),")")),",",
"(SELECT ROW_IDT `ufr_asso`.`rol` WHERE NAM = '",I$2,"'",REPT(" ",MAX(LEN($F$2:$N$2))-LEN(I$2)),"),",
"'INIT_SCRIPT', NOW(), 'INIT_SCRIPT', NOW())"),"")</f>
        <v/>
      </c>
      <c r="V34" s="26" t="str" cm="1">
        <f t="array" ref="V34">IF(J34&lt;&gt;"",CONCATENATE(",    (",
"(SELECT ROW_IDT `ufr_asso`.`usr` WHERE USR_ID = '",$D34,"')",REPT(" ",MAX(LEN($D$3:$D$100))-LEN($D34)),",",
IF(J$2=$F$2,CONCATENATE("null",REPT(" ",52+MAX(LEN($E$3:$E$100))-4)),CONCATENATE("(SELECT ROW_IDT `ufr_asso`.`aso` WHERE SIR_NBR = '",$E34,"'",REPT(" ",MAX(LEN($E$3:$E$100))-LEN($E34)),")")),",",
"(SELECT ROW_IDT `ufr_asso`.`rol` WHERE NAM = '",J$2,"'",REPT(" ",MAX(LEN($F$2:$N$2))-LEN(J$2)),"),",
"'INIT_SCRIPT', NOW(), 'INIT_SCRIPT', NOW())"),"")</f>
        <v/>
      </c>
      <c r="W34" s="26" t="str" cm="1">
        <f t="array" ref="W34">IF(K34&lt;&gt;"",CONCATENATE(",    (",
"(SELECT ROW_IDT `ufr_asso`.`usr` WHERE USR_ID = '",$D34,"')",REPT(" ",MAX(LEN($D$3:$D$100))-LEN($D34)),",",
IF(K$2=$F$2,CONCATENATE("null",REPT(" ",52+MAX(LEN($E$3:$E$100))-4)),CONCATENATE("(SELECT ROW_IDT `ufr_asso`.`aso` WHERE SIR_NBR = '",$E34,"'",REPT(" ",MAX(LEN($E$3:$E$100))-LEN($E34)),")")),",",
"(SELECT ROW_IDT `ufr_asso`.`rol` WHERE NAM = '",K$2,"'",REPT(" ",MAX(LEN($F$2:$N$2))-LEN(K$2)),"),",
"'INIT_SCRIPT', NOW(), 'INIT_SCRIPT', NOW())"),"")</f>
        <v>,    ((SELECT ROW_IDT `ufr_asso`.`usr` WHERE USR_ID = 'Z000W'),(SELECT ROW_IDT `ufr_asso`.`aso` WHERE SIR_NBR = 'MONACOCONFO001'         ),(SELECT ROW_IDT `ufr_asso`.`rol` WHERE NAM = 'PRESIDENT'),'INIT_SCRIPT', NOW(), 'INIT_SCRIPT', NOW())</v>
      </c>
      <c r="X34" s="26" t="str" cm="1">
        <f t="array" ref="X34">IF(L34&lt;&gt;"",CONCATENATE(",    (",
"(SELECT ROW_IDT `ufr_asso`.`usr` WHERE USR_ID = '",$D34,"')",REPT(" ",MAX(LEN($D$3:$D$100))-LEN($D34)),",",
IF(L$2=$F$2,CONCATENATE("null",REPT(" ",52+MAX(LEN($E$3:$E$100))-4)),CONCATENATE("(SELECT ROW_IDT `ufr_asso`.`aso` WHERE SIR_NBR = '",$E34,"'",REPT(" ",MAX(LEN($E$3:$E$100))-LEN($E34)),")")),",",
"(SELECT ROW_IDT `ufr_asso`.`rol` WHERE NAM = '",L$2,"'",REPT(" ",MAX(LEN($F$2:$N$2))-LEN(L$2)),"),",
"'INIT_SCRIPT', NOW(), 'INIT_SCRIPT', NOW())"),"")</f>
        <v/>
      </c>
      <c r="Y34" s="26" t="str" cm="1">
        <f t="array" ref="Y34">IF(M34&lt;&gt;"",CONCATENATE(",    (",
"(SELECT ROW_IDT `ufr_asso`.`usr` WHERE USR_ID = '",$D34,"')",REPT(" ",MAX(LEN($D$3:$D$100))-LEN($D34)),",",
IF(M$2=$F$2,CONCATENATE("null",REPT(" ",52+MAX(LEN($E$3:$E$100))-4)),CONCATENATE("(SELECT ROW_IDT `ufr_asso`.`aso` WHERE SIR_NBR = '",$E34,"'",REPT(" ",MAX(LEN($E$3:$E$100))-LEN($E34)),")")),",",
"(SELECT ROW_IDT `ufr_asso`.`rol` WHERE NAM = '",M$2,"'",REPT(" ",MAX(LEN($F$2:$N$2))-LEN(M$2)),"),",
"'INIT_SCRIPT', NOW(), 'INIT_SCRIPT', NOW())"),"")</f>
        <v/>
      </c>
      <c r="Z34" s="26" t="str" cm="1">
        <f t="array" ref="Z34">IF(N34&lt;&gt;"",CONCATENATE(",    (",
"(SELECT ROW_IDT `ufr_asso`.`usr` WHERE USR_ID = '",$D34,"')",REPT(" ",MAX(LEN($D$3:$D$100))-LEN($D34)),",",
IF(N$2=$F$2,CONCATENATE("null",REPT(" ",52+MAX(LEN($E$3:$E$100))-4)),CONCATENATE("(SELECT ROW_IDT `ufr_asso`.`aso` WHERE SIR_NBR = '",$E34,"'",REPT(" ",MAX(LEN($E$3:$E$100))-LEN($E34)),")")),",",
"(SELECT ROW_IDT `ufr_asso`.`rol` WHERE NAM = '",N$2,"'",REPT(" ",MAX(LEN($F$2:$N$2))-LEN(N$2)),"),",
"'INIT_SCRIPT', NOW(), 'INIT_SCRIPT', NOW())"),"")</f>
        <v/>
      </c>
    </row>
    <row r="35" spans="1:26" x14ac:dyDescent="0.3">
      <c r="A35" t="str">
        <f>IF(Users!A35&lt;&gt;"",Users!A35,"")</f>
        <v>TST33-S</v>
      </c>
      <c r="B35" t="str">
        <f>IF(Users!A35&lt;&gt;"",Users!B35,"")</f>
        <v>Aureane</v>
      </c>
      <c r="C35" t="str">
        <f>IF(Users!A35&lt;&gt;"",Users!C35,"")</f>
        <v>aureane.user@gmail.com</v>
      </c>
      <c r="D35" t="str">
        <f>IF(Users!A35&lt;&gt;"",Users!E35,"")</f>
        <v>Z000X</v>
      </c>
      <c r="E35" s="28" t="str">
        <f t="shared" si="3"/>
        <v>MONACOCONFO001</v>
      </c>
      <c r="F35" s="25" t="str">
        <f>IF(Users!H35="","","X")</f>
        <v/>
      </c>
      <c r="G35" s="25" t="str">
        <f>IF(Users!I35="","","X")</f>
        <v>X</v>
      </c>
      <c r="H35" s="25" t="str">
        <f>IF(Users!J35="","","X")</f>
        <v>X</v>
      </c>
      <c r="I35" s="25" t="str">
        <f>IF(Users!K35="","","X")</f>
        <v/>
      </c>
      <c r="J35" s="25" t="str">
        <f>IF(Users!L35="","","X")</f>
        <v/>
      </c>
      <c r="K35" s="25" t="str">
        <f>IF(Users!M35="","","X")</f>
        <v/>
      </c>
      <c r="L35" s="25" t="str">
        <f>IF(Users!N35="","","X")</f>
        <v>X</v>
      </c>
      <c r="M35" s="25" t="str">
        <f>IF(Users!O35="","","X")</f>
        <v/>
      </c>
      <c r="N35" s="25" t="str">
        <f>IF(Users!P35="","","X")</f>
        <v/>
      </c>
      <c r="O35" s="12" t="str">
        <f t="shared" si="0"/>
        <v>,    ((SELECT ROW_IDT `ufr_asso`.`usr` WHERE USR_ID = 'Z000X'),(SELECT ROW_IDT `ufr_asso`.`aso` WHERE SIR_NBR = 'MONACOCONFO001'         ),(SELECT ROW_IDT `ufr_asso`.`rol` WHERE NAM = 'ADMIN'    ),'INIT_SCRIPT', NOW(), 'INIT_SCRIPT', NOW())_x000D_
,    ((SELECT ROW_IDT `ufr_asso`.`usr` WHERE USR_ID = 'Z000X'),(SELECT ROW_IDT `ufr_asso`.`aso` WHERE SIR_NBR = 'MONACOCONFO001'         ),(SELECT ROW_IDT `ufr_asso`.`rol` WHERE NAM = 'MEMBER'   ),'INIT_SCRIPT', NOW(), 'INIT_SCRIPT', NOW())_x000D_
,    ((SELECT ROW_IDT `ufr_asso`.`usr` WHERE USR_ID = 'Z000X'),(SELECT ROW_IDT `ufr_asso`.`aso` WHERE SIR_NBR = 'MONACOCONFO001'         ),(SELECT ROW_IDT `ufr_asso`.`rol` WHERE NAM = 'VICE-PRES'),'INIT_SCRIPT', NOW(), 'INIT_SCRIPT', NOW())</v>
      </c>
      <c r="P35" s="26" t="str">
        <f>CONCATENATE(
IF(R35&lt;&gt;"",CONCATENATE(R35,CHAR(13),CHAR(10)),""),IF(S35&lt;&gt;"",CONCATENATE(S35,CHAR(13),CHAR(10)),""),IF(T35&lt;&gt;"",CONCATENATE(T35,CHAR(13),CHAR(10)),""),IF(U35&lt;&gt;"",CONCATENATE(U35,CHAR(13),CHAR(10)),""),IF(V35&lt;&gt;"",CONCATENATE(V35,CHAR(13),CHAR(10)),""),IF(W35&lt;&gt;"",CONCATENATE(W35,CHAR(13),CHAR(10)),""),IF(X35&lt;&gt;"",CONCATENATE(X35,CHAR(13),CHAR(10)),""),IF(Y35&lt;&gt;"",CONCATENATE(Y35,CHAR(13),CHAR(10)),""),IF(Z35&lt;&gt;"",CONCATENATE(Z35,CHAR(13),CHAR(10)),"")
)</f>
        <v xml:space="preserve">,    ((SELECT ROW_IDT `ufr_asso`.`usr` WHERE USR_ID = 'Z000X'),(SELECT ROW_IDT `ufr_asso`.`aso` WHERE SIR_NBR = 'MONACOCONFO001'         ),(SELECT ROW_IDT `ufr_asso`.`rol` WHERE NAM = 'ADMIN'    ),'INIT_SCRIPT', NOW(), 'INIT_SCRIPT', NOW())_x000D_
,    ((SELECT ROW_IDT `ufr_asso`.`usr` WHERE USR_ID = 'Z000X'),(SELECT ROW_IDT `ufr_asso`.`aso` WHERE SIR_NBR = 'MONACOCONFO001'         ),(SELECT ROW_IDT `ufr_asso`.`rol` WHERE NAM = 'MEMBER'   ),'INIT_SCRIPT', NOW(), 'INIT_SCRIPT', NOW())_x000D_
,    ((SELECT ROW_IDT `ufr_asso`.`usr` WHERE USR_ID = 'Z000X'),(SELECT ROW_IDT `ufr_asso`.`aso` WHERE SIR_NBR = 'MONACOCONFO001'         ),(SELECT ROW_IDT `ufr_asso`.`rol` WHERE NAM = 'VICE-PRES'),'INIT_SCRIPT', NOW(), 'INIT_SCRIPT', NOW())_x000D_
</v>
      </c>
      <c r="Q35" s="26">
        <f t="shared" si="1"/>
        <v>2</v>
      </c>
      <c r="R35" s="26" t="str" cm="1">
        <f t="array" ref="R35">IF(F35&lt;&gt;"",CONCATENATE(",    (",
"(SELECT ROW_IDT `ufr_asso`.`usr` WHERE USR_ID = '",$D35,"')",REPT(" ",MAX(LEN($D$3:$D$100))-LEN($D35)),",",
IF(F$2=$F$2,CONCATENATE("null",REPT(" ",52+MAX(LEN($E$3:$E$100))-4)),CONCATENATE("(SELECT ROW_IDT `ufr_asso`.`aso` WHERE SIR_NBR = '",$E35,"'",REPT(" ",MAX(LEN($E$3:$E$100))-LEN($E35)),")")),",",
"(SELECT ROW_IDT `ufr_asso`.`rol` WHERE NAM = '",F$2,"'",REPT(" ",MAX(LEN($F$2:$N$2))-LEN(F$2)),"),",
"'INIT_SCRIPT', NOW(), 'INIT_SCRIPT', NOW())"),"")</f>
        <v/>
      </c>
      <c r="S35" s="26" t="str" cm="1">
        <f t="array" ref="S35">IF(G35&lt;&gt;"",CONCATENATE(",    (",
"(SELECT ROW_IDT `ufr_asso`.`usr` WHERE USR_ID = '",$D35,"')",REPT(" ",MAX(LEN($D$3:$D$100))-LEN($D35)),",",
IF(G$2=$F$2,CONCATENATE("null",REPT(" ",52+MAX(LEN($E$3:$E$100))-4)),CONCATENATE("(SELECT ROW_IDT `ufr_asso`.`aso` WHERE SIR_NBR = '",$E35,"'",REPT(" ",MAX(LEN($E$3:$E$100))-LEN($E35)),")")),",",
"(SELECT ROW_IDT `ufr_asso`.`rol` WHERE NAM = '",G$2,"'",REPT(" ",MAX(LEN($F$2:$N$2))-LEN(G$2)),"),",
"'INIT_SCRIPT', NOW(), 'INIT_SCRIPT', NOW())"),"")</f>
        <v>,    ((SELECT ROW_IDT `ufr_asso`.`usr` WHERE USR_ID = 'Z000X'),(SELECT ROW_IDT `ufr_asso`.`aso` WHERE SIR_NBR = 'MONACOCONFO001'         ),(SELECT ROW_IDT `ufr_asso`.`rol` WHERE NAM = 'ADMIN'    ),'INIT_SCRIPT', NOW(), 'INIT_SCRIPT', NOW())</v>
      </c>
      <c r="T35" s="26" t="str" cm="1">
        <f t="array" ref="T35">IF(H35&lt;&gt;"",CONCATENATE(",    (",
"(SELECT ROW_IDT `ufr_asso`.`usr` WHERE USR_ID = '",$D35,"')",REPT(" ",MAX(LEN($D$3:$D$100))-LEN($D35)),",",
IF(H$2=$F$2,CONCATENATE("null",REPT(" ",52+MAX(LEN($E$3:$E$100))-4)),CONCATENATE("(SELECT ROW_IDT `ufr_asso`.`aso` WHERE SIR_NBR = '",$E35,"'",REPT(" ",MAX(LEN($E$3:$E$100))-LEN($E35)),")")),",",
"(SELECT ROW_IDT `ufr_asso`.`rol` WHERE NAM = '",H$2,"'",REPT(" ",MAX(LEN($F$2:$N$2))-LEN(H$2)),"),",
"'INIT_SCRIPT', NOW(), 'INIT_SCRIPT', NOW())"),"")</f>
        <v>,    ((SELECT ROW_IDT `ufr_asso`.`usr` WHERE USR_ID = 'Z000X'),(SELECT ROW_IDT `ufr_asso`.`aso` WHERE SIR_NBR = 'MONACOCONFO001'         ),(SELECT ROW_IDT `ufr_asso`.`rol` WHERE NAM = 'MEMBER'   ),'INIT_SCRIPT', NOW(), 'INIT_SCRIPT', NOW())</v>
      </c>
      <c r="U35" s="26" t="str" cm="1">
        <f t="array" ref="U35">IF(I35&lt;&gt;"",CONCATENATE(",    (",
"(SELECT ROW_IDT `ufr_asso`.`usr` WHERE USR_ID = '",$D35,"')",REPT(" ",MAX(LEN($D$3:$D$100))-LEN($D35)),",",
IF(I$2=$F$2,CONCATENATE("null",REPT(" ",52+MAX(LEN($E$3:$E$100))-4)),CONCATENATE("(SELECT ROW_IDT `ufr_asso`.`aso` WHERE SIR_NBR = '",$E35,"'",REPT(" ",MAX(LEN($E$3:$E$100))-LEN($E35)),")")),",",
"(SELECT ROW_IDT `ufr_asso`.`rol` WHERE NAM = '",I$2,"'",REPT(" ",MAX(LEN($F$2:$N$2))-LEN(I$2)),"),",
"'INIT_SCRIPT', NOW(), 'INIT_SCRIPT', NOW())"),"")</f>
        <v/>
      </c>
      <c r="V35" s="26" t="str" cm="1">
        <f t="array" ref="V35">IF(J35&lt;&gt;"",CONCATENATE(",    (",
"(SELECT ROW_IDT `ufr_asso`.`usr` WHERE USR_ID = '",$D35,"')",REPT(" ",MAX(LEN($D$3:$D$100))-LEN($D35)),",",
IF(J$2=$F$2,CONCATENATE("null",REPT(" ",52+MAX(LEN($E$3:$E$100))-4)),CONCATENATE("(SELECT ROW_IDT `ufr_asso`.`aso` WHERE SIR_NBR = '",$E35,"'",REPT(" ",MAX(LEN($E$3:$E$100))-LEN($E35)),")")),",",
"(SELECT ROW_IDT `ufr_asso`.`rol` WHERE NAM = '",J$2,"'",REPT(" ",MAX(LEN($F$2:$N$2))-LEN(J$2)),"),",
"'INIT_SCRIPT', NOW(), 'INIT_SCRIPT', NOW())"),"")</f>
        <v/>
      </c>
      <c r="W35" s="26" t="str" cm="1">
        <f t="array" ref="W35">IF(K35&lt;&gt;"",CONCATENATE(",    (",
"(SELECT ROW_IDT `ufr_asso`.`usr` WHERE USR_ID = '",$D35,"')",REPT(" ",MAX(LEN($D$3:$D$100))-LEN($D35)),",",
IF(K$2=$F$2,CONCATENATE("null",REPT(" ",52+MAX(LEN($E$3:$E$100))-4)),CONCATENATE("(SELECT ROW_IDT `ufr_asso`.`aso` WHERE SIR_NBR = '",$E35,"'",REPT(" ",MAX(LEN($E$3:$E$100))-LEN($E35)),")")),",",
"(SELECT ROW_IDT `ufr_asso`.`rol` WHERE NAM = '",K$2,"'",REPT(" ",MAX(LEN($F$2:$N$2))-LEN(K$2)),"),",
"'INIT_SCRIPT', NOW(), 'INIT_SCRIPT', NOW())"),"")</f>
        <v/>
      </c>
      <c r="X35" s="26" t="str" cm="1">
        <f t="array" ref="X35">IF(L35&lt;&gt;"",CONCATENATE(",    (",
"(SELECT ROW_IDT `ufr_asso`.`usr` WHERE USR_ID = '",$D35,"')",REPT(" ",MAX(LEN($D$3:$D$100))-LEN($D35)),",",
IF(L$2=$F$2,CONCATENATE("null",REPT(" ",52+MAX(LEN($E$3:$E$100))-4)),CONCATENATE("(SELECT ROW_IDT `ufr_asso`.`aso` WHERE SIR_NBR = '",$E35,"'",REPT(" ",MAX(LEN($E$3:$E$100))-LEN($E35)),")")),",",
"(SELECT ROW_IDT `ufr_asso`.`rol` WHERE NAM = '",L$2,"'",REPT(" ",MAX(LEN($F$2:$N$2))-LEN(L$2)),"),",
"'INIT_SCRIPT', NOW(), 'INIT_SCRIPT', NOW())"),"")</f>
        <v>,    ((SELECT ROW_IDT `ufr_asso`.`usr` WHERE USR_ID = 'Z000X'),(SELECT ROW_IDT `ufr_asso`.`aso` WHERE SIR_NBR = 'MONACOCONFO001'         ),(SELECT ROW_IDT `ufr_asso`.`rol` WHERE NAM = 'VICE-PRES'),'INIT_SCRIPT', NOW(), 'INIT_SCRIPT', NOW())</v>
      </c>
      <c r="Y35" s="26" t="str" cm="1">
        <f t="array" ref="Y35">IF(M35&lt;&gt;"",CONCATENATE(",    (",
"(SELECT ROW_IDT `ufr_asso`.`usr` WHERE USR_ID = '",$D35,"')",REPT(" ",MAX(LEN($D$3:$D$100))-LEN($D35)),",",
IF(M$2=$F$2,CONCATENATE("null",REPT(" ",52+MAX(LEN($E$3:$E$100))-4)),CONCATENATE("(SELECT ROW_IDT `ufr_asso`.`aso` WHERE SIR_NBR = '",$E35,"'",REPT(" ",MAX(LEN($E$3:$E$100))-LEN($E35)),")")),",",
"(SELECT ROW_IDT `ufr_asso`.`rol` WHERE NAM = '",M$2,"'",REPT(" ",MAX(LEN($F$2:$N$2))-LEN(M$2)),"),",
"'INIT_SCRIPT', NOW(), 'INIT_SCRIPT', NOW())"),"")</f>
        <v/>
      </c>
      <c r="Z35" s="26" t="str" cm="1">
        <f t="array" ref="Z35">IF(N35&lt;&gt;"",CONCATENATE(",    (",
"(SELECT ROW_IDT `ufr_asso`.`usr` WHERE USR_ID = '",$D35,"')",REPT(" ",MAX(LEN($D$3:$D$100))-LEN($D35)),",",
IF(N$2=$F$2,CONCATENATE("null",REPT(" ",52+MAX(LEN($E$3:$E$100))-4)),CONCATENATE("(SELECT ROW_IDT `ufr_asso`.`aso` WHERE SIR_NBR = '",$E35,"'",REPT(" ",MAX(LEN($E$3:$E$100))-LEN($E35)),")")),",",
"(SELECT ROW_IDT `ufr_asso`.`rol` WHERE NAM = '",N$2,"'",REPT(" ",MAX(LEN($F$2:$N$2))-LEN(N$2)),"),",
"'INIT_SCRIPT', NOW(), 'INIT_SCRIPT', NOW())"),"")</f>
        <v/>
      </c>
    </row>
    <row r="36" spans="1:26" x14ac:dyDescent="0.3">
      <c r="A36" t="str">
        <f>IF(Users!A36&lt;&gt;"",Users!A36,"")</f>
        <v>TST34-S</v>
      </c>
      <c r="B36" t="str">
        <f>IF(Users!A36&lt;&gt;"",Users!B36,"")</f>
        <v>Camille</v>
      </c>
      <c r="C36" t="str">
        <f>IF(Users!A36&lt;&gt;"",Users!C36,"")</f>
        <v>camille.user@gmail.com</v>
      </c>
      <c r="D36" t="str">
        <f>IF(Users!A36&lt;&gt;"",Users!E36,"")</f>
        <v>Z000Y</v>
      </c>
      <c r="E36" s="28" t="str">
        <f t="shared" si="3"/>
        <v>MONACOCONFO001</v>
      </c>
      <c r="F36" s="25" t="str">
        <f>IF(Users!H36="","","X")</f>
        <v/>
      </c>
      <c r="G36" s="25" t="str">
        <f>IF(Users!I36="","","X")</f>
        <v>X</v>
      </c>
      <c r="H36" s="25" t="str">
        <f>IF(Users!J36="","","X")</f>
        <v>X</v>
      </c>
      <c r="I36" s="25" t="str">
        <f>IF(Users!K36="","","X")</f>
        <v/>
      </c>
      <c r="J36" s="25" t="str">
        <f>IF(Users!L36="","","X")</f>
        <v/>
      </c>
      <c r="K36" s="25" t="str">
        <f>IF(Users!M36="","","X")</f>
        <v/>
      </c>
      <c r="L36" s="25" t="str">
        <f>IF(Users!N36="","","X")</f>
        <v/>
      </c>
      <c r="M36" s="25" t="str">
        <f>IF(Users!O36="","","X")</f>
        <v>X</v>
      </c>
      <c r="N36" s="25" t="str">
        <f>IF(Users!P36="","","X")</f>
        <v/>
      </c>
      <c r="O36" s="12" t="str">
        <f t="shared" si="0"/>
        <v>,    ((SELECT ROW_IDT `ufr_asso`.`usr` WHERE USR_ID = 'Z000Y'),(SELECT ROW_IDT `ufr_asso`.`aso` WHERE SIR_NBR = 'MONACOCONFO001'         ),(SELECT ROW_IDT `ufr_asso`.`rol` WHERE NAM = 'ADMIN'    ),'INIT_SCRIPT', NOW(), 'INIT_SCRIPT', NOW())_x000D_
,    ((SELECT ROW_IDT `ufr_asso`.`usr` WHERE USR_ID = 'Z000Y'),(SELECT ROW_IDT `ufr_asso`.`aso` WHERE SIR_NBR = 'MONACOCONFO001'         ),(SELECT ROW_IDT `ufr_asso`.`rol` WHERE NAM = 'MEMBER'   ),'INIT_SCRIPT', NOW(), 'INIT_SCRIPT', NOW())_x000D_
,    ((SELECT ROW_IDT `ufr_asso`.`usr` WHERE USR_ID = 'Z000Y'),(SELECT ROW_IDT `ufr_asso`.`aso` WHERE SIR_NBR = 'MONACOCONFO001'         ),(SELECT ROW_IDT `ufr_asso`.`rol` WHERE NAM = 'SECRETARY'),'INIT_SCRIPT', NOW(), 'INIT_SCRIPT', NOW())</v>
      </c>
      <c r="P36" s="26" t="str">
        <f>CONCATENATE(
IF(R36&lt;&gt;"",CONCATENATE(R36,CHAR(13),CHAR(10)),""),IF(S36&lt;&gt;"",CONCATENATE(S36,CHAR(13),CHAR(10)),""),IF(T36&lt;&gt;"",CONCATENATE(T36,CHAR(13),CHAR(10)),""),IF(U36&lt;&gt;"",CONCATENATE(U36,CHAR(13),CHAR(10)),""),IF(V36&lt;&gt;"",CONCATENATE(V36,CHAR(13),CHAR(10)),""),IF(W36&lt;&gt;"",CONCATENATE(W36,CHAR(13),CHAR(10)),""),IF(X36&lt;&gt;"",CONCATENATE(X36,CHAR(13),CHAR(10)),""),IF(Y36&lt;&gt;"",CONCATENATE(Y36,CHAR(13),CHAR(10)),""),IF(Z36&lt;&gt;"",CONCATENATE(Z36,CHAR(13),CHAR(10)),"")
)</f>
        <v xml:space="preserve">,    ((SELECT ROW_IDT `ufr_asso`.`usr` WHERE USR_ID = 'Z000Y'),(SELECT ROW_IDT `ufr_asso`.`aso` WHERE SIR_NBR = 'MONACOCONFO001'         ),(SELECT ROW_IDT `ufr_asso`.`rol` WHERE NAM = 'ADMIN'    ),'INIT_SCRIPT', NOW(), 'INIT_SCRIPT', NOW())_x000D_
,    ((SELECT ROW_IDT `ufr_asso`.`usr` WHERE USR_ID = 'Z000Y'),(SELECT ROW_IDT `ufr_asso`.`aso` WHERE SIR_NBR = 'MONACOCONFO001'         ),(SELECT ROW_IDT `ufr_asso`.`rol` WHERE NAM = 'MEMBER'   ),'INIT_SCRIPT', NOW(), 'INIT_SCRIPT', NOW())_x000D_
,    ((SELECT ROW_IDT `ufr_asso`.`usr` WHERE USR_ID = 'Z000Y'),(SELECT ROW_IDT `ufr_asso`.`aso` WHERE SIR_NBR = 'MONACOCONFO001'         ),(SELECT ROW_IDT `ufr_asso`.`rol` WHERE NAM = 'SECRETARY'),'INIT_SCRIPT', NOW(), 'INIT_SCRIPT', NOW())_x000D_
</v>
      </c>
      <c r="Q36" s="26">
        <f t="shared" si="1"/>
        <v>2</v>
      </c>
      <c r="R36" s="26" t="str" cm="1">
        <f t="array" ref="R36">IF(F36&lt;&gt;"",CONCATENATE(",    (",
"(SELECT ROW_IDT `ufr_asso`.`usr` WHERE USR_ID = '",$D36,"')",REPT(" ",MAX(LEN($D$3:$D$100))-LEN($D36)),",",
IF(F$2=$F$2,CONCATENATE("null",REPT(" ",52+MAX(LEN($E$3:$E$100))-4)),CONCATENATE("(SELECT ROW_IDT `ufr_asso`.`aso` WHERE SIR_NBR = '",$E36,"'",REPT(" ",MAX(LEN($E$3:$E$100))-LEN($E36)),")")),",",
"(SELECT ROW_IDT `ufr_asso`.`rol` WHERE NAM = '",F$2,"'",REPT(" ",MAX(LEN($F$2:$N$2))-LEN(F$2)),"),",
"'INIT_SCRIPT', NOW(), 'INIT_SCRIPT', NOW())"),"")</f>
        <v/>
      </c>
      <c r="S36" s="26" t="str" cm="1">
        <f t="array" ref="S36">IF(G36&lt;&gt;"",CONCATENATE(",    (",
"(SELECT ROW_IDT `ufr_asso`.`usr` WHERE USR_ID = '",$D36,"')",REPT(" ",MAX(LEN($D$3:$D$100))-LEN($D36)),",",
IF(G$2=$F$2,CONCATENATE("null",REPT(" ",52+MAX(LEN($E$3:$E$100))-4)),CONCATENATE("(SELECT ROW_IDT `ufr_asso`.`aso` WHERE SIR_NBR = '",$E36,"'",REPT(" ",MAX(LEN($E$3:$E$100))-LEN($E36)),")")),",",
"(SELECT ROW_IDT `ufr_asso`.`rol` WHERE NAM = '",G$2,"'",REPT(" ",MAX(LEN($F$2:$N$2))-LEN(G$2)),"),",
"'INIT_SCRIPT', NOW(), 'INIT_SCRIPT', NOW())"),"")</f>
        <v>,    ((SELECT ROW_IDT `ufr_asso`.`usr` WHERE USR_ID = 'Z000Y'),(SELECT ROW_IDT `ufr_asso`.`aso` WHERE SIR_NBR = 'MONACOCONFO001'         ),(SELECT ROW_IDT `ufr_asso`.`rol` WHERE NAM = 'ADMIN'    ),'INIT_SCRIPT', NOW(), 'INIT_SCRIPT', NOW())</v>
      </c>
      <c r="T36" s="26" t="str" cm="1">
        <f t="array" ref="T36">IF(H36&lt;&gt;"",CONCATENATE(",    (",
"(SELECT ROW_IDT `ufr_asso`.`usr` WHERE USR_ID = '",$D36,"')",REPT(" ",MAX(LEN($D$3:$D$100))-LEN($D36)),",",
IF(H$2=$F$2,CONCATENATE("null",REPT(" ",52+MAX(LEN($E$3:$E$100))-4)),CONCATENATE("(SELECT ROW_IDT `ufr_asso`.`aso` WHERE SIR_NBR = '",$E36,"'",REPT(" ",MAX(LEN($E$3:$E$100))-LEN($E36)),")")),",",
"(SELECT ROW_IDT `ufr_asso`.`rol` WHERE NAM = '",H$2,"'",REPT(" ",MAX(LEN($F$2:$N$2))-LEN(H$2)),"),",
"'INIT_SCRIPT', NOW(), 'INIT_SCRIPT', NOW())"),"")</f>
        <v>,    ((SELECT ROW_IDT `ufr_asso`.`usr` WHERE USR_ID = 'Z000Y'),(SELECT ROW_IDT `ufr_asso`.`aso` WHERE SIR_NBR = 'MONACOCONFO001'         ),(SELECT ROW_IDT `ufr_asso`.`rol` WHERE NAM = 'MEMBER'   ),'INIT_SCRIPT', NOW(), 'INIT_SCRIPT', NOW())</v>
      </c>
      <c r="U36" s="26" t="str" cm="1">
        <f t="array" ref="U36">IF(I36&lt;&gt;"",CONCATENATE(",    (",
"(SELECT ROW_IDT `ufr_asso`.`usr` WHERE USR_ID = '",$D36,"')",REPT(" ",MAX(LEN($D$3:$D$100))-LEN($D36)),",",
IF(I$2=$F$2,CONCATENATE("null",REPT(" ",52+MAX(LEN($E$3:$E$100))-4)),CONCATENATE("(SELECT ROW_IDT `ufr_asso`.`aso` WHERE SIR_NBR = '",$E36,"'",REPT(" ",MAX(LEN($E$3:$E$100))-LEN($E36)),")")),",",
"(SELECT ROW_IDT `ufr_asso`.`rol` WHERE NAM = '",I$2,"'",REPT(" ",MAX(LEN($F$2:$N$2))-LEN(I$2)),"),",
"'INIT_SCRIPT', NOW(), 'INIT_SCRIPT', NOW())"),"")</f>
        <v/>
      </c>
      <c r="V36" s="26" t="str" cm="1">
        <f t="array" ref="V36">IF(J36&lt;&gt;"",CONCATENATE(",    (",
"(SELECT ROW_IDT `ufr_asso`.`usr` WHERE USR_ID = '",$D36,"')",REPT(" ",MAX(LEN($D$3:$D$100))-LEN($D36)),",",
IF(J$2=$F$2,CONCATENATE("null",REPT(" ",52+MAX(LEN($E$3:$E$100))-4)),CONCATENATE("(SELECT ROW_IDT `ufr_asso`.`aso` WHERE SIR_NBR = '",$E36,"'",REPT(" ",MAX(LEN($E$3:$E$100))-LEN($E36)),")")),",",
"(SELECT ROW_IDT `ufr_asso`.`rol` WHERE NAM = '",J$2,"'",REPT(" ",MAX(LEN($F$2:$N$2))-LEN(J$2)),"),",
"'INIT_SCRIPT', NOW(), 'INIT_SCRIPT', NOW())"),"")</f>
        <v/>
      </c>
      <c r="W36" s="26" t="str" cm="1">
        <f t="array" ref="W36">IF(K36&lt;&gt;"",CONCATENATE(",    (",
"(SELECT ROW_IDT `ufr_asso`.`usr` WHERE USR_ID = '",$D36,"')",REPT(" ",MAX(LEN($D$3:$D$100))-LEN($D36)),",",
IF(K$2=$F$2,CONCATENATE("null",REPT(" ",52+MAX(LEN($E$3:$E$100))-4)),CONCATENATE("(SELECT ROW_IDT `ufr_asso`.`aso` WHERE SIR_NBR = '",$E36,"'",REPT(" ",MAX(LEN($E$3:$E$100))-LEN($E36)),")")),",",
"(SELECT ROW_IDT `ufr_asso`.`rol` WHERE NAM = '",K$2,"'",REPT(" ",MAX(LEN($F$2:$N$2))-LEN(K$2)),"),",
"'INIT_SCRIPT', NOW(), 'INIT_SCRIPT', NOW())"),"")</f>
        <v/>
      </c>
      <c r="X36" s="26" t="str" cm="1">
        <f t="array" ref="X36">IF(L36&lt;&gt;"",CONCATENATE(",    (",
"(SELECT ROW_IDT `ufr_asso`.`usr` WHERE USR_ID = '",$D36,"')",REPT(" ",MAX(LEN($D$3:$D$100))-LEN($D36)),",",
IF(L$2=$F$2,CONCATENATE("null",REPT(" ",52+MAX(LEN($E$3:$E$100))-4)),CONCATENATE("(SELECT ROW_IDT `ufr_asso`.`aso` WHERE SIR_NBR = '",$E36,"'",REPT(" ",MAX(LEN($E$3:$E$100))-LEN($E36)),")")),",",
"(SELECT ROW_IDT `ufr_asso`.`rol` WHERE NAM = '",L$2,"'",REPT(" ",MAX(LEN($F$2:$N$2))-LEN(L$2)),"),",
"'INIT_SCRIPT', NOW(), 'INIT_SCRIPT', NOW())"),"")</f>
        <v/>
      </c>
      <c r="Y36" s="26" t="str" cm="1">
        <f t="array" ref="Y36">IF(M36&lt;&gt;"",CONCATENATE(",    (",
"(SELECT ROW_IDT `ufr_asso`.`usr` WHERE USR_ID = '",$D36,"')",REPT(" ",MAX(LEN($D$3:$D$100))-LEN($D36)),",",
IF(M$2=$F$2,CONCATENATE("null",REPT(" ",52+MAX(LEN($E$3:$E$100))-4)),CONCATENATE("(SELECT ROW_IDT `ufr_asso`.`aso` WHERE SIR_NBR = '",$E36,"'",REPT(" ",MAX(LEN($E$3:$E$100))-LEN($E36)),")")),",",
"(SELECT ROW_IDT `ufr_asso`.`rol` WHERE NAM = '",M$2,"'",REPT(" ",MAX(LEN($F$2:$N$2))-LEN(M$2)),"),",
"'INIT_SCRIPT', NOW(), 'INIT_SCRIPT', NOW())"),"")</f>
        <v>,    ((SELECT ROW_IDT `ufr_asso`.`usr` WHERE USR_ID = 'Z000Y'),(SELECT ROW_IDT `ufr_asso`.`aso` WHERE SIR_NBR = 'MONACOCONFO001'         ),(SELECT ROW_IDT `ufr_asso`.`rol` WHERE NAM = 'SECRETARY'),'INIT_SCRIPT', NOW(), 'INIT_SCRIPT', NOW())</v>
      </c>
      <c r="Z36" s="26" t="str" cm="1">
        <f t="array" ref="Z36">IF(N36&lt;&gt;"",CONCATENATE(",    (",
"(SELECT ROW_IDT `ufr_asso`.`usr` WHERE USR_ID = '",$D36,"')",REPT(" ",MAX(LEN($D$3:$D$100))-LEN($D36)),",",
IF(N$2=$F$2,CONCATENATE("null",REPT(" ",52+MAX(LEN($E$3:$E$100))-4)),CONCATENATE("(SELECT ROW_IDT `ufr_asso`.`aso` WHERE SIR_NBR = '",$E36,"'",REPT(" ",MAX(LEN($E$3:$E$100))-LEN($E36)),")")),",",
"(SELECT ROW_IDT `ufr_asso`.`rol` WHERE NAM = '",N$2,"'",REPT(" ",MAX(LEN($F$2:$N$2))-LEN(N$2)),"),",
"'INIT_SCRIPT', NOW(), 'INIT_SCRIPT', NOW())"),"")</f>
        <v/>
      </c>
    </row>
    <row r="37" spans="1:26" x14ac:dyDescent="0.3">
      <c r="A37" t="str">
        <f>IF(Users!A37&lt;&gt;"",Users!A37,"")</f>
        <v>TST35-S</v>
      </c>
      <c r="B37" t="str">
        <f>IF(Users!A37&lt;&gt;"",Users!B37,"")</f>
        <v>Sandrine</v>
      </c>
      <c r="C37" t="str">
        <f>IF(Users!A37&lt;&gt;"",Users!C37,"")</f>
        <v>sandrine.user@gmail.com</v>
      </c>
      <c r="D37" t="str">
        <f>IF(Users!A37&lt;&gt;"",Users!E37,"")</f>
        <v>Z000Z</v>
      </c>
      <c r="E37" s="28" t="str">
        <f t="shared" si="3"/>
        <v>MONACOCONFO001</v>
      </c>
      <c r="F37" s="25" t="str">
        <f>IF(Users!H37="","","X")</f>
        <v/>
      </c>
      <c r="G37" s="25" t="str">
        <f>IF(Users!I37="","","X")</f>
        <v>X</v>
      </c>
      <c r="H37" s="25" t="str">
        <f>IF(Users!J37="","","X")</f>
        <v>X</v>
      </c>
      <c r="I37" s="25" t="str">
        <f>IF(Users!K37="","","X")</f>
        <v/>
      </c>
      <c r="J37" s="25" t="str">
        <f>IF(Users!L37="","","X")</f>
        <v/>
      </c>
      <c r="K37" s="25" t="str">
        <f>IF(Users!M37="","","X")</f>
        <v/>
      </c>
      <c r="L37" s="25" t="str">
        <f>IF(Users!N37="","","X")</f>
        <v/>
      </c>
      <c r="M37" s="25" t="str">
        <f>IF(Users!O37="","","X")</f>
        <v/>
      </c>
      <c r="N37" s="25" t="str">
        <f>IF(Users!P37="","","X")</f>
        <v>X</v>
      </c>
      <c r="O37" s="12" t="str">
        <f t="shared" si="0"/>
        <v>,    ((SELECT ROW_IDT `ufr_asso`.`usr` WHERE USR_ID = 'Z000Z'),(SELECT ROW_IDT `ufr_asso`.`aso` WHERE SIR_NBR = 'MONACOCONFO001'         ),(SELECT ROW_IDT `ufr_asso`.`rol` WHERE NAM = 'ADMIN'    ),'INIT_SCRIPT', NOW(), 'INIT_SCRIPT', NOW())_x000D_
,    ((SELECT ROW_IDT `ufr_asso`.`usr` WHERE USR_ID = 'Z000Z'),(SELECT ROW_IDT `ufr_asso`.`aso` WHERE SIR_NBR = 'MONACOCONFO001'         ),(SELECT ROW_IDT `ufr_asso`.`rol` WHERE NAM = 'MEMBER'   ),'INIT_SCRIPT', NOW(), 'INIT_SCRIPT', NOW())_x000D_
,    ((SELECT ROW_IDT `ufr_asso`.`usr` WHERE USR_ID = 'Z000Z'),(SELECT ROW_IDT `ufr_asso`.`aso` WHERE SIR_NBR = 'MONACOCONFO001'         ),(SELECT ROW_IDT `ufr_asso`.`rol` WHERE NAM = 'TREASURER'),'INIT_SCRIPT', NOW(), 'INIT_SCRIPT', NOW())</v>
      </c>
      <c r="P37" s="26" t="str">
        <f>CONCATENATE(
IF(R37&lt;&gt;"",CONCATENATE(R37,CHAR(13),CHAR(10)),""),IF(S37&lt;&gt;"",CONCATENATE(S37,CHAR(13),CHAR(10)),""),IF(T37&lt;&gt;"",CONCATENATE(T37,CHAR(13),CHAR(10)),""),IF(U37&lt;&gt;"",CONCATENATE(U37,CHAR(13),CHAR(10)),""),IF(V37&lt;&gt;"",CONCATENATE(V37,CHAR(13),CHAR(10)),""),IF(W37&lt;&gt;"",CONCATENATE(W37,CHAR(13),CHAR(10)),""),IF(X37&lt;&gt;"",CONCATENATE(X37,CHAR(13),CHAR(10)),""),IF(Y37&lt;&gt;"",CONCATENATE(Y37,CHAR(13),CHAR(10)),""),IF(Z37&lt;&gt;"",CONCATENATE(Z37,CHAR(13),CHAR(10)),"")
)</f>
        <v xml:space="preserve">,    ((SELECT ROW_IDT `ufr_asso`.`usr` WHERE USR_ID = 'Z000Z'),(SELECT ROW_IDT `ufr_asso`.`aso` WHERE SIR_NBR = 'MONACOCONFO001'         ),(SELECT ROW_IDT `ufr_asso`.`rol` WHERE NAM = 'ADMIN'    ),'INIT_SCRIPT', NOW(), 'INIT_SCRIPT', NOW())_x000D_
,    ((SELECT ROW_IDT `ufr_asso`.`usr` WHERE USR_ID = 'Z000Z'),(SELECT ROW_IDT `ufr_asso`.`aso` WHERE SIR_NBR = 'MONACOCONFO001'         ),(SELECT ROW_IDT `ufr_asso`.`rol` WHERE NAM = 'MEMBER'   ),'INIT_SCRIPT', NOW(), 'INIT_SCRIPT', NOW())_x000D_
,    ((SELECT ROW_IDT `ufr_asso`.`usr` WHERE USR_ID = 'Z000Z'),(SELECT ROW_IDT `ufr_asso`.`aso` WHERE SIR_NBR = 'MONACOCONFO001'         ),(SELECT ROW_IDT `ufr_asso`.`rol` WHERE NAM = 'TREASURER'),'INIT_SCRIPT', NOW(), 'INIT_SCRIPT', NOW())_x000D_
</v>
      </c>
      <c r="Q37" s="26">
        <f t="shared" si="1"/>
        <v>2</v>
      </c>
      <c r="R37" s="26" t="str" cm="1">
        <f t="array" ref="R37">IF(F37&lt;&gt;"",CONCATENATE(",    (",
"(SELECT ROW_IDT `ufr_asso`.`usr` WHERE USR_ID = '",$D37,"')",REPT(" ",MAX(LEN($D$3:$D$100))-LEN($D37)),",",
IF(F$2=$F$2,CONCATENATE("null",REPT(" ",52+MAX(LEN($E$3:$E$100))-4)),CONCATENATE("(SELECT ROW_IDT `ufr_asso`.`aso` WHERE SIR_NBR = '",$E37,"'",REPT(" ",MAX(LEN($E$3:$E$100))-LEN($E37)),")")),",",
"(SELECT ROW_IDT `ufr_asso`.`rol` WHERE NAM = '",F$2,"'",REPT(" ",MAX(LEN($F$2:$N$2))-LEN(F$2)),"),",
"'INIT_SCRIPT', NOW(), 'INIT_SCRIPT', NOW())"),"")</f>
        <v/>
      </c>
      <c r="S37" s="26" t="str" cm="1">
        <f t="array" ref="S37">IF(G37&lt;&gt;"",CONCATENATE(",    (",
"(SELECT ROW_IDT `ufr_asso`.`usr` WHERE USR_ID = '",$D37,"')",REPT(" ",MAX(LEN($D$3:$D$100))-LEN($D37)),",",
IF(G$2=$F$2,CONCATENATE("null",REPT(" ",52+MAX(LEN($E$3:$E$100))-4)),CONCATENATE("(SELECT ROW_IDT `ufr_asso`.`aso` WHERE SIR_NBR = '",$E37,"'",REPT(" ",MAX(LEN($E$3:$E$100))-LEN($E37)),")")),",",
"(SELECT ROW_IDT `ufr_asso`.`rol` WHERE NAM = '",G$2,"'",REPT(" ",MAX(LEN($F$2:$N$2))-LEN(G$2)),"),",
"'INIT_SCRIPT', NOW(), 'INIT_SCRIPT', NOW())"),"")</f>
        <v>,    ((SELECT ROW_IDT `ufr_asso`.`usr` WHERE USR_ID = 'Z000Z'),(SELECT ROW_IDT `ufr_asso`.`aso` WHERE SIR_NBR = 'MONACOCONFO001'         ),(SELECT ROW_IDT `ufr_asso`.`rol` WHERE NAM = 'ADMIN'    ),'INIT_SCRIPT', NOW(), 'INIT_SCRIPT', NOW())</v>
      </c>
      <c r="T37" s="26" t="str" cm="1">
        <f t="array" ref="T37">IF(H37&lt;&gt;"",CONCATENATE(",    (",
"(SELECT ROW_IDT `ufr_asso`.`usr` WHERE USR_ID = '",$D37,"')",REPT(" ",MAX(LEN($D$3:$D$100))-LEN($D37)),",",
IF(H$2=$F$2,CONCATENATE("null",REPT(" ",52+MAX(LEN($E$3:$E$100))-4)),CONCATENATE("(SELECT ROW_IDT `ufr_asso`.`aso` WHERE SIR_NBR = '",$E37,"'",REPT(" ",MAX(LEN($E$3:$E$100))-LEN($E37)),")")),",",
"(SELECT ROW_IDT `ufr_asso`.`rol` WHERE NAM = '",H$2,"'",REPT(" ",MAX(LEN($F$2:$N$2))-LEN(H$2)),"),",
"'INIT_SCRIPT', NOW(), 'INIT_SCRIPT', NOW())"),"")</f>
        <v>,    ((SELECT ROW_IDT `ufr_asso`.`usr` WHERE USR_ID = 'Z000Z'),(SELECT ROW_IDT `ufr_asso`.`aso` WHERE SIR_NBR = 'MONACOCONFO001'         ),(SELECT ROW_IDT `ufr_asso`.`rol` WHERE NAM = 'MEMBER'   ),'INIT_SCRIPT', NOW(), 'INIT_SCRIPT', NOW())</v>
      </c>
      <c r="U37" s="26" t="str" cm="1">
        <f t="array" ref="U37">IF(I37&lt;&gt;"",CONCATENATE(",    (",
"(SELECT ROW_IDT `ufr_asso`.`usr` WHERE USR_ID = '",$D37,"')",REPT(" ",MAX(LEN($D$3:$D$100))-LEN($D37)),",",
IF(I$2=$F$2,CONCATENATE("null",REPT(" ",52+MAX(LEN($E$3:$E$100))-4)),CONCATENATE("(SELECT ROW_IDT `ufr_asso`.`aso` WHERE SIR_NBR = '",$E37,"'",REPT(" ",MAX(LEN($E$3:$E$100))-LEN($E37)),")")),",",
"(SELECT ROW_IDT `ufr_asso`.`rol` WHERE NAM = '",I$2,"'",REPT(" ",MAX(LEN($F$2:$N$2))-LEN(I$2)),"),",
"'INIT_SCRIPT', NOW(), 'INIT_SCRIPT', NOW())"),"")</f>
        <v/>
      </c>
      <c r="V37" s="26" t="str" cm="1">
        <f t="array" ref="V37">IF(J37&lt;&gt;"",CONCATENATE(",    (",
"(SELECT ROW_IDT `ufr_asso`.`usr` WHERE USR_ID = '",$D37,"')",REPT(" ",MAX(LEN($D$3:$D$100))-LEN($D37)),",",
IF(J$2=$F$2,CONCATENATE("null",REPT(" ",52+MAX(LEN($E$3:$E$100))-4)),CONCATENATE("(SELECT ROW_IDT `ufr_asso`.`aso` WHERE SIR_NBR = '",$E37,"'",REPT(" ",MAX(LEN($E$3:$E$100))-LEN($E37)),")")),",",
"(SELECT ROW_IDT `ufr_asso`.`rol` WHERE NAM = '",J$2,"'",REPT(" ",MAX(LEN($F$2:$N$2))-LEN(J$2)),"),",
"'INIT_SCRIPT', NOW(), 'INIT_SCRIPT', NOW())"),"")</f>
        <v/>
      </c>
      <c r="W37" s="26" t="str" cm="1">
        <f t="array" ref="W37">IF(K37&lt;&gt;"",CONCATENATE(",    (",
"(SELECT ROW_IDT `ufr_asso`.`usr` WHERE USR_ID = '",$D37,"')",REPT(" ",MAX(LEN($D$3:$D$100))-LEN($D37)),",",
IF(K$2=$F$2,CONCATENATE("null",REPT(" ",52+MAX(LEN($E$3:$E$100))-4)),CONCATENATE("(SELECT ROW_IDT `ufr_asso`.`aso` WHERE SIR_NBR = '",$E37,"'",REPT(" ",MAX(LEN($E$3:$E$100))-LEN($E37)),")")),",",
"(SELECT ROW_IDT `ufr_asso`.`rol` WHERE NAM = '",K$2,"'",REPT(" ",MAX(LEN($F$2:$N$2))-LEN(K$2)),"),",
"'INIT_SCRIPT', NOW(), 'INIT_SCRIPT', NOW())"),"")</f>
        <v/>
      </c>
      <c r="X37" s="26" t="str" cm="1">
        <f t="array" ref="X37">IF(L37&lt;&gt;"",CONCATENATE(",    (",
"(SELECT ROW_IDT `ufr_asso`.`usr` WHERE USR_ID = '",$D37,"')",REPT(" ",MAX(LEN($D$3:$D$100))-LEN($D37)),",",
IF(L$2=$F$2,CONCATENATE("null",REPT(" ",52+MAX(LEN($E$3:$E$100))-4)),CONCATENATE("(SELECT ROW_IDT `ufr_asso`.`aso` WHERE SIR_NBR = '",$E37,"'",REPT(" ",MAX(LEN($E$3:$E$100))-LEN($E37)),")")),",",
"(SELECT ROW_IDT `ufr_asso`.`rol` WHERE NAM = '",L$2,"'",REPT(" ",MAX(LEN($F$2:$N$2))-LEN(L$2)),"),",
"'INIT_SCRIPT', NOW(), 'INIT_SCRIPT', NOW())"),"")</f>
        <v/>
      </c>
      <c r="Y37" s="26" t="str" cm="1">
        <f t="array" ref="Y37">IF(M37&lt;&gt;"",CONCATENATE(",    (",
"(SELECT ROW_IDT `ufr_asso`.`usr` WHERE USR_ID = '",$D37,"')",REPT(" ",MAX(LEN($D$3:$D$100))-LEN($D37)),",",
IF(M$2=$F$2,CONCATENATE("null",REPT(" ",52+MAX(LEN($E$3:$E$100))-4)),CONCATENATE("(SELECT ROW_IDT `ufr_asso`.`aso` WHERE SIR_NBR = '",$E37,"'",REPT(" ",MAX(LEN($E$3:$E$100))-LEN($E37)),")")),",",
"(SELECT ROW_IDT `ufr_asso`.`rol` WHERE NAM = '",M$2,"'",REPT(" ",MAX(LEN($F$2:$N$2))-LEN(M$2)),"),",
"'INIT_SCRIPT', NOW(), 'INIT_SCRIPT', NOW())"),"")</f>
        <v/>
      </c>
      <c r="Z37" s="26" t="str" cm="1">
        <f t="array" ref="Z37">IF(N37&lt;&gt;"",CONCATENATE(",    (",
"(SELECT ROW_IDT `ufr_asso`.`usr` WHERE USR_ID = '",$D37,"')",REPT(" ",MAX(LEN($D$3:$D$100))-LEN($D37)),",",
IF(N$2=$F$2,CONCATENATE("null",REPT(" ",52+MAX(LEN($E$3:$E$100))-4)),CONCATENATE("(SELECT ROW_IDT `ufr_asso`.`aso` WHERE SIR_NBR = '",$E37,"'",REPT(" ",MAX(LEN($E$3:$E$100))-LEN($E37)),")")),",",
"(SELECT ROW_IDT `ufr_asso`.`rol` WHERE NAM = '",N$2,"'",REPT(" ",MAX(LEN($F$2:$N$2))-LEN(N$2)),"),",
"'INIT_SCRIPT', NOW(), 'INIT_SCRIPT', NOW())"),"")</f>
        <v>,    ((SELECT ROW_IDT `ufr_asso`.`usr` WHERE USR_ID = 'Z000Z'),(SELECT ROW_IDT `ufr_asso`.`aso` WHERE SIR_NBR = 'MONACOCONFO001'         ),(SELECT ROW_IDT `ufr_asso`.`rol` WHERE NAM = 'TREASURER'),'INIT_SCRIPT', NOW(), 'INIT_SCRIPT', NOW())</v>
      </c>
    </row>
    <row r="38" spans="1:26" x14ac:dyDescent="0.3">
      <c r="A38" t="str">
        <f>IF(Users!A38&lt;&gt;"",Users!A38,"")</f>
        <v>TST36-S</v>
      </c>
      <c r="B38" t="str">
        <f>IF(Users!A38&lt;&gt;"",Users!B38,"")</f>
        <v>Aurelie</v>
      </c>
      <c r="C38" t="str">
        <f>IF(Users!A38&lt;&gt;"",Users!C38,"")</f>
        <v>aurelie.user@gmail.com</v>
      </c>
      <c r="D38" t="str">
        <f>IF(Users!A38&lt;&gt;"",Users!E38,"")</f>
        <v>Z0010</v>
      </c>
      <c r="E38" s="28" t="str">
        <f t="shared" si="3"/>
        <v>MONACOCONFO001</v>
      </c>
      <c r="F38" s="25" t="str">
        <f>IF(Users!H38="","","X")</f>
        <v/>
      </c>
      <c r="G38" s="25" t="str">
        <f>IF(Users!I38="","","X")</f>
        <v/>
      </c>
      <c r="H38" s="25" t="str">
        <f>IF(Users!J38="","","X")</f>
        <v>X</v>
      </c>
      <c r="I38" s="25" t="str">
        <f>IF(Users!K38="","","X")</f>
        <v/>
      </c>
      <c r="J38" s="25" t="str">
        <f>IF(Users!L38="","","X")</f>
        <v/>
      </c>
      <c r="K38" s="25" t="str">
        <f>IF(Users!M38="","","X")</f>
        <v/>
      </c>
      <c r="L38" s="25" t="str">
        <f>IF(Users!N38="","","X")</f>
        <v/>
      </c>
      <c r="M38" s="25" t="str">
        <f>IF(Users!O38="","","X")</f>
        <v/>
      </c>
      <c r="N38" s="25" t="str">
        <f>IF(Users!P38="","","X")</f>
        <v/>
      </c>
      <c r="O38" s="12" t="str">
        <f t="shared" si="0"/>
        <v>,    ((SELECT ROW_IDT `ufr_asso`.`usr` WHERE USR_ID = 'Z0010'),(SELECT ROW_IDT `ufr_asso`.`aso` WHERE SIR_NBR = 'MONACOCONFO001'         ),(SELECT ROW_IDT `ufr_asso`.`rol` WHERE NAM = 'MEMBER'   ),'INIT_SCRIPT', NOW(), 'INIT_SCRIPT', NOW())</v>
      </c>
      <c r="P38" s="26" t="str">
        <f>CONCATENATE(
IF(R38&lt;&gt;"",CONCATENATE(R38,CHAR(13),CHAR(10)),""),IF(S38&lt;&gt;"",CONCATENATE(S38,CHAR(13),CHAR(10)),""),IF(T38&lt;&gt;"",CONCATENATE(T38,CHAR(13),CHAR(10)),""),IF(U38&lt;&gt;"",CONCATENATE(U38,CHAR(13),CHAR(10)),""),IF(V38&lt;&gt;"",CONCATENATE(V38,CHAR(13),CHAR(10)),""),IF(W38&lt;&gt;"",CONCATENATE(W38,CHAR(13),CHAR(10)),""),IF(X38&lt;&gt;"",CONCATENATE(X38,CHAR(13),CHAR(10)),""),IF(Y38&lt;&gt;"",CONCATENATE(Y38,CHAR(13),CHAR(10)),""),IF(Z38&lt;&gt;"",CONCATENATE(Z38,CHAR(13),CHAR(10)),"")
)</f>
        <v xml:space="preserve">,    ((SELECT ROW_IDT `ufr_asso`.`usr` WHERE USR_ID = 'Z0010'),(SELECT ROW_IDT `ufr_asso`.`aso` WHERE SIR_NBR = 'MONACOCONFO001'         ),(SELECT ROW_IDT `ufr_asso`.`rol` WHERE NAM = 'MEMBER'   ),'INIT_SCRIPT', NOW(), 'INIT_SCRIPT', NOW())_x000D_
</v>
      </c>
      <c r="Q38" s="26">
        <f t="shared" si="1"/>
        <v>2</v>
      </c>
      <c r="R38" s="26" t="str" cm="1">
        <f t="array" ref="R38">IF(F38&lt;&gt;"",CONCATENATE(",    (",
"(SELECT ROW_IDT `ufr_asso`.`usr` WHERE USR_ID = '",$D38,"')",REPT(" ",MAX(LEN($D$3:$D$100))-LEN($D38)),",",
IF(F$2=$F$2,CONCATENATE("null",REPT(" ",52+MAX(LEN($E$3:$E$100))-4)),CONCATENATE("(SELECT ROW_IDT `ufr_asso`.`aso` WHERE SIR_NBR = '",$E38,"'",REPT(" ",MAX(LEN($E$3:$E$100))-LEN($E38)),")")),",",
"(SELECT ROW_IDT `ufr_asso`.`rol` WHERE NAM = '",F$2,"'",REPT(" ",MAX(LEN($F$2:$N$2))-LEN(F$2)),"),",
"'INIT_SCRIPT', NOW(), 'INIT_SCRIPT', NOW())"),"")</f>
        <v/>
      </c>
      <c r="S38" s="26" t="str" cm="1">
        <f t="array" ref="S38">IF(G38&lt;&gt;"",CONCATENATE(",    (",
"(SELECT ROW_IDT `ufr_asso`.`usr` WHERE USR_ID = '",$D38,"')",REPT(" ",MAX(LEN($D$3:$D$100))-LEN($D38)),",",
IF(G$2=$F$2,CONCATENATE("null",REPT(" ",52+MAX(LEN($E$3:$E$100))-4)),CONCATENATE("(SELECT ROW_IDT `ufr_asso`.`aso` WHERE SIR_NBR = '",$E38,"'",REPT(" ",MAX(LEN($E$3:$E$100))-LEN($E38)),")")),",",
"(SELECT ROW_IDT `ufr_asso`.`rol` WHERE NAM = '",G$2,"'",REPT(" ",MAX(LEN($F$2:$N$2))-LEN(G$2)),"),",
"'INIT_SCRIPT', NOW(), 'INIT_SCRIPT', NOW())"),"")</f>
        <v/>
      </c>
      <c r="T38" s="26" t="str" cm="1">
        <f t="array" ref="T38">IF(H38&lt;&gt;"",CONCATENATE(",    (",
"(SELECT ROW_IDT `ufr_asso`.`usr` WHERE USR_ID = '",$D38,"')",REPT(" ",MAX(LEN($D$3:$D$100))-LEN($D38)),",",
IF(H$2=$F$2,CONCATENATE("null",REPT(" ",52+MAX(LEN($E$3:$E$100))-4)),CONCATENATE("(SELECT ROW_IDT `ufr_asso`.`aso` WHERE SIR_NBR = '",$E38,"'",REPT(" ",MAX(LEN($E$3:$E$100))-LEN($E38)),")")),",",
"(SELECT ROW_IDT `ufr_asso`.`rol` WHERE NAM = '",H$2,"'",REPT(" ",MAX(LEN($F$2:$N$2))-LEN(H$2)),"),",
"'INIT_SCRIPT', NOW(), 'INIT_SCRIPT', NOW())"),"")</f>
        <v>,    ((SELECT ROW_IDT `ufr_asso`.`usr` WHERE USR_ID = 'Z0010'),(SELECT ROW_IDT `ufr_asso`.`aso` WHERE SIR_NBR = 'MONACOCONFO001'         ),(SELECT ROW_IDT `ufr_asso`.`rol` WHERE NAM = 'MEMBER'   ),'INIT_SCRIPT', NOW(), 'INIT_SCRIPT', NOW())</v>
      </c>
      <c r="U38" s="26" t="str" cm="1">
        <f t="array" ref="U38">IF(I38&lt;&gt;"",CONCATENATE(",    (",
"(SELECT ROW_IDT `ufr_asso`.`usr` WHERE USR_ID = '",$D38,"')",REPT(" ",MAX(LEN($D$3:$D$100))-LEN($D38)),",",
IF(I$2=$F$2,CONCATENATE("null",REPT(" ",52+MAX(LEN($E$3:$E$100))-4)),CONCATENATE("(SELECT ROW_IDT `ufr_asso`.`aso` WHERE SIR_NBR = '",$E38,"'",REPT(" ",MAX(LEN($E$3:$E$100))-LEN($E38)),")")),",",
"(SELECT ROW_IDT `ufr_asso`.`rol` WHERE NAM = '",I$2,"'",REPT(" ",MAX(LEN($F$2:$N$2))-LEN(I$2)),"),",
"'INIT_SCRIPT', NOW(), 'INIT_SCRIPT', NOW())"),"")</f>
        <v/>
      </c>
      <c r="V38" s="26" t="str" cm="1">
        <f t="array" ref="V38">IF(J38&lt;&gt;"",CONCATENATE(",    (",
"(SELECT ROW_IDT `ufr_asso`.`usr` WHERE USR_ID = '",$D38,"')",REPT(" ",MAX(LEN($D$3:$D$100))-LEN($D38)),",",
IF(J$2=$F$2,CONCATENATE("null",REPT(" ",52+MAX(LEN($E$3:$E$100))-4)),CONCATENATE("(SELECT ROW_IDT `ufr_asso`.`aso` WHERE SIR_NBR = '",$E38,"'",REPT(" ",MAX(LEN($E$3:$E$100))-LEN($E38)),")")),",",
"(SELECT ROW_IDT `ufr_asso`.`rol` WHERE NAM = '",J$2,"'",REPT(" ",MAX(LEN($F$2:$N$2))-LEN(J$2)),"),",
"'INIT_SCRIPT', NOW(), 'INIT_SCRIPT', NOW())"),"")</f>
        <v/>
      </c>
      <c r="W38" s="26" t="str" cm="1">
        <f t="array" ref="W38">IF(K38&lt;&gt;"",CONCATENATE(",    (",
"(SELECT ROW_IDT `ufr_asso`.`usr` WHERE USR_ID = '",$D38,"')",REPT(" ",MAX(LEN($D$3:$D$100))-LEN($D38)),",",
IF(K$2=$F$2,CONCATENATE("null",REPT(" ",52+MAX(LEN($E$3:$E$100))-4)),CONCATENATE("(SELECT ROW_IDT `ufr_asso`.`aso` WHERE SIR_NBR = '",$E38,"'",REPT(" ",MAX(LEN($E$3:$E$100))-LEN($E38)),")")),",",
"(SELECT ROW_IDT `ufr_asso`.`rol` WHERE NAM = '",K$2,"'",REPT(" ",MAX(LEN($F$2:$N$2))-LEN(K$2)),"),",
"'INIT_SCRIPT', NOW(), 'INIT_SCRIPT', NOW())"),"")</f>
        <v/>
      </c>
      <c r="X38" s="26" t="str" cm="1">
        <f t="array" ref="X38">IF(L38&lt;&gt;"",CONCATENATE(",    (",
"(SELECT ROW_IDT `ufr_asso`.`usr` WHERE USR_ID = '",$D38,"')",REPT(" ",MAX(LEN($D$3:$D$100))-LEN($D38)),",",
IF(L$2=$F$2,CONCATENATE("null",REPT(" ",52+MAX(LEN($E$3:$E$100))-4)),CONCATENATE("(SELECT ROW_IDT `ufr_asso`.`aso` WHERE SIR_NBR = '",$E38,"'",REPT(" ",MAX(LEN($E$3:$E$100))-LEN($E38)),")")),",",
"(SELECT ROW_IDT `ufr_asso`.`rol` WHERE NAM = '",L$2,"'",REPT(" ",MAX(LEN($F$2:$N$2))-LEN(L$2)),"),",
"'INIT_SCRIPT', NOW(), 'INIT_SCRIPT', NOW())"),"")</f>
        <v/>
      </c>
      <c r="Y38" s="26" t="str" cm="1">
        <f t="array" ref="Y38">IF(M38&lt;&gt;"",CONCATENATE(",    (",
"(SELECT ROW_IDT `ufr_asso`.`usr` WHERE USR_ID = '",$D38,"')",REPT(" ",MAX(LEN($D$3:$D$100))-LEN($D38)),",",
IF(M$2=$F$2,CONCATENATE("null",REPT(" ",52+MAX(LEN($E$3:$E$100))-4)),CONCATENATE("(SELECT ROW_IDT `ufr_asso`.`aso` WHERE SIR_NBR = '",$E38,"'",REPT(" ",MAX(LEN($E$3:$E$100))-LEN($E38)),")")),",",
"(SELECT ROW_IDT `ufr_asso`.`rol` WHERE NAM = '",M$2,"'",REPT(" ",MAX(LEN($F$2:$N$2))-LEN(M$2)),"),",
"'INIT_SCRIPT', NOW(), 'INIT_SCRIPT', NOW())"),"")</f>
        <v/>
      </c>
      <c r="Z38" s="26" t="str" cm="1">
        <f t="array" ref="Z38">IF(N38&lt;&gt;"",CONCATENATE(",    (",
"(SELECT ROW_IDT `ufr_asso`.`usr` WHERE USR_ID = '",$D38,"')",REPT(" ",MAX(LEN($D$3:$D$100))-LEN($D38)),",",
IF(N$2=$F$2,CONCATENATE("null",REPT(" ",52+MAX(LEN($E$3:$E$100))-4)),CONCATENATE("(SELECT ROW_IDT `ufr_asso`.`aso` WHERE SIR_NBR = '",$E38,"'",REPT(" ",MAX(LEN($E$3:$E$100))-LEN($E38)),")")),",",
"(SELECT ROW_IDT `ufr_asso`.`rol` WHERE NAM = '",N$2,"'",REPT(" ",MAX(LEN($F$2:$N$2))-LEN(N$2)),"),",
"'INIT_SCRIPT', NOW(), 'INIT_SCRIPT', NOW())"),"")</f>
        <v/>
      </c>
    </row>
    <row r="39" spans="1:26" x14ac:dyDescent="0.3">
      <c r="A39" t="str">
        <f>IF(Users!A39&lt;&gt;"",Users!A39,"")</f>
        <v>TST37-S</v>
      </c>
      <c r="B39" t="str">
        <f>IF(Users!A39&lt;&gt;"",Users!B39,"")</f>
        <v>Michael</v>
      </c>
      <c r="C39" t="str">
        <f>IF(Users!A39&lt;&gt;"",Users!C39,"")</f>
        <v>michael.user@gmail.com</v>
      </c>
      <c r="D39" t="str">
        <f>IF(Users!A39&lt;&gt;"",Users!E39,"")</f>
        <v>Z0011</v>
      </c>
      <c r="E39" s="28" t="str">
        <f t="shared" si="3"/>
        <v>MONACOCONFO001</v>
      </c>
      <c r="F39" s="25" t="str">
        <f>IF(Users!H39="","","X")</f>
        <v/>
      </c>
      <c r="G39" s="25" t="str">
        <f>IF(Users!I39="","","X")</f>
        <v/>
      </c>
      <c r="H39" s="25" t="str">
        <f>IF(Users!J39="","","X")</f>
        <v>X</v>
      </c>
      <c r="I39" s="25" t="str">
        <f>IF(Users!K39="","","X")</f>
        <v/>
      </c>
      <c r="J39" s="25" t="str">
        <f>IF(Users!L39="","","X")</f>
        <v/>
      </c>
      <c r="K39" s="25" t="str">
        <f>IF(Users!M39="","","X")</f>
        <v>X</v>
      </c>
      <c r="L39" s="25" t="str">
        <f>IF(Users!N39="","","X")</f>
        <v/>
      </c>
      <c r="M39" s="25" t="str">
        <f>IF(Users!O39="","","X")</f>
        <v/>
      </c>
      <c r="N39" s="25" t="str">
        <f>IF(Users!P39="","","X")</f>
        <v/>
      </c>
      <c r="O39" s="12" t="str">
        <f t="shared" si="0"/>
        <v>,    ((SELECT ROW_IDT `ufr_asso`.`usr` WHERE USR_ID = 'Z0011'),(SELECT ROW_IDT `ufr_asso`.`aso` WHERE SIR_NBR = 'MONACOCONFO001'         ),(SELECT ROW_IDT `ufr_asso`.`rol` WHERE NAM = 'MEMBER'   ),'INIT_SCRIPT', NOW(), 'INIT_SCRIPT', NOW())_x000D_
,    ((SELECT ROW_IDT `ufr_asso`.`usr` WHERE USR_ID = 'Z0011'),(SELECT ROW_IDT `ufr_asso`.`aso` WHERE SIR_NBR = 'MONACOCONFO001'         ),(SELECT ROW_IDT `ufr_asso`.`rol` WHERE NAM = 'PRESIDENT'),'INIT_SCRIPT', NOW(), 'INIT_SCRIPT', NOW())</v>
      </c>
      <c r="P39" s="26" t="str">
        <f>CONCATENATE(
IF(R39&lt;&gt;"",CONCATENATE(R39,CHAR(13),CHAR(10)),""),IF(S39&lt;&gt;"",CONCATENATE(S39,CHAR(13),CHAR(10)),""),IF(T39&lt;&gt;"",CONCATENATE(T39,CHAR(13),CHAR(10)),""),IF(U39&lt;&gt;"",CONCATENATE(U39,CHAR(13),CHAR(10)),""),IF(V39&lt;&gt;"",CONCATENATE(V39,CHAR(13),CHAR(10)),""),IF(W39&lt;&gt;"",CONCATENATE(W39,CHAR(13),CHAR(10)),""),IF(X39&lt;&gt;"",CONCATENATE(X39,CHAR(13),CHAR(10)),""),IF(Y39&lt;&gt;"",CONCATENATE(Y39,CHAR(13),CHAR(10)),""),IF(Z39&lt;&gt;"",CONCATENATE(Z39,CHAR(13),CHAR(10)),"")
)</f>
        <v xml:space="preserve">,    ((SELECT ROW_IDT `ufr_asso`.`usr` WHERE USR_ID = 'Z0011'),(SELECT ROW_IDT `ufr_asso`.`aso` WHERE SIR_NBR = 'MONACOCONFO001'         ),(SELECT ROW_IDT `ufr_asso`.`rol` WHERE NAM = 'MEMBER'   ),'INIT_SCRIPT', NOW(), 'INIT_SCRIPT', NOW())_x000D_
,    ((SELECT ROW_IDT `ufr_asso`.`usr` WHERE USR_ID = 'Z0011'),(SELECT ROW_IDT `ufr_asso`.`aso` WHERE SIR_NBR = 'MONACOCONFO001'         ),(SELECT ROW_IDT `ufr_asso`.`rol` WHERE NAM = 'PRESIDENT'),'INIT_SCRIPT', NOW(), 'INIT_SCRIPT', NOW())_x000D_
</v>
      </c>
      <c r="Q39" s="26">
        <f t="shared" si="1"/>
        <v>2</v>
      </c>
      <c r="R39" s="26" t="str" cm="1">
        <f t="array" ref="R39">IF(F39&lt;&gt;"",CONCATENATE(",    (",
"(SELECT ROW_IDT `ufr_asso`.`usr` WHERE USR_ID = '",$D39,"')",REPT(" ",MAX(LEN($D$3:$D$100))-LEN($D39)),",",
IF(F$2=$F$2,CONCATENATE("null",REPT(" ",52+MAX(LEN($E$3:$E$100))-4)),CONCATENATE("(SELECT ROW_IDT `ufr_asso`.`aso` WHERE SIR_NBR = '",$E39,"'",REPT(" ",MAX(LEN($E$3:$E$100))-LEN($E39)),")")),",",
"(SELECT ROW_IDT `ufr_asso`.`rol` WHERE NAM = '",F$2,"'",REPT(" ",MAX(LEN($F$2:$N$2))-LEN(F$2)),"),",
"'INIT_SCRIPT', NOW(), 'INIT_SCRIPT', NOW())"),"")</f>
        <v/>
      </c>
      <c r="S39" s="26" t="str" cm="1">
        <f t="array" ref="S39">IF(G39&lt;&gt;"",CONCATENATE(",    (",
"(SELECT ROW_IDT `ufr_asso`.`usr` WHERE USR_ID = '",$D39,"')",REPT(" ",MAX(LEN($D$3:$D$100))-LEN($D39)),",",
IF(G$2=$F$2,CONCATENATE("null",REPT(" ",52+MAX(LEN($E$3:$E$100))-4)),CONCATENATE("(SELECT ROW_IDT `ufr_asso`.`aso` WHERE SIR_NBR = '",$E39,"'",REPT(" ",MAX(LEN($E$3:$E$100))-LEN($E39)),")")),",",
"(SELECT ROW_IDT `ufr_asso`.`rol` WHERE NAM = '",G$2,"'",REPT(" ",MAX(LEN($F$2:$N$2))-LEN(G$2)),"),",
"'INIT_SCRIPT', NOW(), 'INIT_SCRIPT', NOW())"),"")</f>
        <v/>
      </c>
      <c r="T39" s="26" t="str" cm="1">
        <f t="array" ref="T39">IF(H39&lt;&gt;"",CONCATENATE(",    (",
"(SELECT ROW_IDT `ufr_asso`.`usr` WHERE USR_ID = '",$D39,"')",REPT(" ",MAX(LEN($D$3:$D$100))-LEN($D39)),",",
IF(H$2=$F$2,CONCATENATE("null",REPT(" ",52+MAX(LEN($E$3:$E$100))-4)),CONCATENATE("(SELECT ROW_IDT `ufr_asso`.`aso` WHERE SIR_NBR = '",$E39,"'",REPT(" ",MAX(LEN($E$3:$E$100))-LEN($E39)),")")),",",
"(SELECT ROW_IDT `ufr_asso`.`rol` WHERE NAM = '",H$2,"'",REPT(" ",MAX(LEN($F$2:$N$2))-LEN(H$2)),"),",
"'INIT_SCRIPT', NOW(), 'INIT_SCRIPT', NOW())"),"")</f>
        <v>,    ((SELECT ROW_IDT `ufr_asso`.`usr` WHERE USR_ID = 'Z0011'),(SELECT ROW_IDT `ufr_asso`.`aso` WHERE SIR_NBR = 'MONACOCONFO001'         ),(SELECT ROW_IDT `ufr_asso`.`rol` WHERE NAM = 'MEMBER'   ),'INIT_SCRIPT', NOW(), 'INIT_SCRIPT', NOW())</v>
      </c>
      <c r="U39" s="26" t="str" cm="1">
        <f t="array" ref="U39">IF(I39&lt;&gt;"",CONCATENATE(",    (",
"(SELECT ROW_IDT `ufr_asso`.`usr` WHERE USR_ID = '",$D39,"')",REPT(" ",MAX(LEN($D$3:$D$100))-LEN($D39)),",",
IF(I$2=$F$2,CONCATENATE("null",REPT(" ",52+MAX(LEN($E$3:$E$100))-4)),CONCATENATE("(SELECT ROW_IDT `ufr_asso`.`aso` WHERE SIR_NBR = '",$E39,"'",REPT(" ",MAX(LEN($E$3:$E$100))-LEN($E39)),")")),",",
"(SELECT ROW_IDT `ufr_asso`.`rol` WHERE NAM = '",I$2,"'",REPT(" ",MAX(LEN($F$2:$N$2))-LEN(I$2)),"),",
"'INIT_SCRIPT', NOW(), 'INIT_SCRIPT', NOW())"),"")</f>
        <v/>
      </c>
      <c r="V39" s="26" t="str" cm="1">
        <f t="array" ref="V39">IF(J39&lt;&gt;"",CONCATENATE(",    (",
"(SELECT ROW_IDT `ufr_asso`.`usr` WHERE USR_ID = '",$D39,"')",REPT(" ",MAX(LEN($D$3:$D$100))-LEN($D39)),",",
IF(J$2=$F$2,CONCATENATE("null",REPT(" ",52+MAX(LEN($E$3:$E$100))-4)),CONCATENATE("(SELECT ROW_IDT `ufr_asso`.`aso` WHERE SIR_NBR = '",$E39,"'",REPT(" ",MAX(LEN($E$3:$E$100))-LEN($E39)),")")),",",
"(SELECT ROW_IDT `ufr_asso`.`rol` WHERE NAM = '",J$2,"'",REPT(" ",MAX(LEN($F$2:$N$2))-LEN(J$2)),"),",
"'INIT_SCRIPT', NOW(), 'INIT_SCRIPT', NOW())"),"")</f>
        <v/>
      </c>
      <c r="W39" s="26" t="str" cm="1">
        <f t="array" ref="W39">IF(K39&lt;&gt;"",CONCATENATE(",    (",
"(SELECT ROW_IDT `ufr_asso`.`usr` WHERE USR_ID = '",$D39,"')",REPT(" ",MAX(LEN($D$3:$D$100))-LEN($D39)),",",
IF(K$2=$F$2,CONCATENATE("null",REPT(" ",52+MAX(LEN($E$3:$E$100))-4)),CONCATENATE("(SELECT ROW_IDT `ufr_asso`.`aso` WHERE SIR_NBR = '",$E39,"'",REPT(" ",MAX(LEN($E$3:$E$100))-LEN($E39)),")")),",",
"(SELECT ROW_IDT `ufr_asso`.`rol` WHERE NAM = '",K$2,"'",REPT(" ",MAX(LEN($F$2:$N$2))-LEN(K$2)),"),",
"'INIT_SCRIPT', NOW(), 'INIT_SCRIPT', NOW())"),"")</f>
        <v>,    ((SELECT ROW_IDT `ufr_asso`.`usr` WHERE USR_ID = 'Z0011'),(SELECT ROW_IDT `ufr_asso`.`aso` WHERE SIR_NBR = 'MONACOCONFO001'         ),(SELECT ROW_IDT `ufr_asso`.`rol` WHERE NAM = 'PRESIDENT'),'INIT_SCRIPT', NOW(), 'INIT_SCRIPT', NOW())</v>
      </c>
      <c r="X39" s="26" t="str" cm="1">
        <f t="array" ref="X39">IF(L39&lt;&gt;"",CONCATENATE(",    (",
"(SELECT ROW_IDT `ufr_asso`.`usr` WHERE USR_ID = '",$D39,"')",REPT(" ",MAX(LEN($D$3:$D$100))-LEN($D39)),",",
IF(L$2=$F$2,CONCATENATE("null",REPT(" ",52+MAX(LEN($E$3:$E$100))-4)),CONCATENATE("(SELECT ROW_IDT `ufr_asso`.`aso` WHERE SIR_NBR = '",$E39,"'",REPT(" ",MAX(LEN($E$3:$E$100))-LEN($E39)),")")),",",
"(SELECT ROW_IDT `ufr_asso`.`rol` WHERE NAM = '",L$2,"'",REPT(" ",MAX(LEN($F$2:$N$2))-LEN(L$2)),"),",
"'INIT_SCRIPT', NOW(), 'INIT_SCRIPT', NOW())"),"")</f>
        <v/>
      </c>
      <c r="Y39" s="26" t="str" cm="1">
        <f t="array" ref="Y39">IF(M39&lt;&gt;"",CONCATENATE(",    (",
"(SELECT ROW_IDT `ufr_asso`.`usr` WHERE USR_ID = '",$D39,"')",REPT(" ",MAX(LEN($D$3:$D$100))-LEN($D39)),",",
IF(M$2=$F$2,CONCATENATE("null",REPT(" ",52+MAX(LEN($E$3:$E$100))-4)),CONCATENATE("(SELECT ROW_IDT `ufr_asso`.`aso` WHERE SIR_NBR = '",$E39,"'",REPT(" ",MAX(LEN($E$3:$E$100))-LEN($E39)),")")),",",
"(SELECT ROW_IDT `ufr_asso`.`rol` WHERE NAM = '",M$2,"'",REPT(" ",MAX(LEN($F$2:$N$2))-LEN(M$2)),"),",
"'INIT_SCRIPT', NOW(), 'INIT_SCRIPT', NOW())"),"")</f>
        <v/>
      </c>
      <c r="Z39" s="26" t="str" cm="1">
        <f t="array" ref="Z39">IF(N39&lt;&gt;"",CONCATENATE(",    (",
"(SELECT ROW_IDT `ufr_asso`.`usr` WHERE USR_ID = '",$D39,"')",REPT(" ",MAX(LEN($D$3:$D$100))-LEN($D39)),",",
IF(N$2=$F$2,CONCATENATE("null",REPT(" ",52+MAX(LEN($E$3:$E$100))-4)),CONCATENATE("(SELECT ROW_IDT `ufr_asso`.`aso` WHERE SIR_NBR = '",$E39,"'",REPT(" ",MAX(LEN($E$3:$E$100))-LEN($E39)),")")),",",
"(SELECT ROW_IDT `ufr_asso`.`rol` WHERE NAM = '",N$2,"'",REPT(" ",MAX(LEN($F$2:$N$2))-LEN(N$2)),"),",
"'INIT_SCRIPT', NOW(), 'INIT_SCRIPT', NOW())"),"")</f>
        <v/>
      </c>
    </row>
    <row r="40" spans="1:26" x14ac:dyDescent="0.3">
      <c r="A40" t="str">
        <f>IF(Users!A40&lt;&gt;"",Users!A40,"")</f>
        <v>TST38-S</v>
      </c>
      <c r="B40" t="str">
        <f>IF(Users!A40&lt;&gt;"",Users!B40,"")</f>
        <v>Chloe</v>
      </c>
      <c r="C40" t="str">
        <f>IF(Users!A40&lt;&gt;"",Users!C40,"")</f>
        <v>chloe.user@gmail.com</v>
      </c>
      <c r="D40" t="str">
        <f>IF(Users!A40&lt;&gt;"",Users!E40,"")</f>
        <v>Z0012</v>
      </c>
      <c r="E40" s="28" t="str">
        <f t="shared" si="3"/>
        <v>MONACOCONFO001</v>
      </c>
      <c r="F40" s="25" t="str">
        <f>IF(Users!H40="","","X")</f>
        <v/>
      </c>
      <c r="G40" s="25" t="str">
        <f>IF(Users!I40="","","X")</f>
        <v/>
      </c>
      <c r="H40" s="25" t="str">
        <f>IF(Users!J40="","","X")</f>
        <v>X</v>
      </c>
      <c r="I40" s="25" t="str">
        <f>IF(Users!K40="","","X")</f>
        <v/>
      </c>
      <c r="J40" s="25" t="str">
        <f>IF(Users!L40="","","X")</f>
        <v/>
      </c>
      <c r="K40" s="25" t="str">
        <f>IF(Users!M40="","","X")</f>
        <v/>
      </c>
      <c r="L40" s="25" t="str">
        <f>IF(Users!N40="","","X")</f>
        <v>X</v>
      </c>
      <c r="M40" s="25" t="str">
        <f>IF(Users!O40="","","X")</f>
        <v/>
      </c>
      <c r="N40" s="25" t="str">
        <f>IF(Users!P40="","","X")</f>
        <v/>
      </c>
      <c r="O40" s="12" t="str">
        <f t="shared" si="0"/>
        <v>,    ((SELECT ROW_IDT `ufr_asso`.`usr` WHERE USR_ID = 'Z0012'),(SELECT ROW_IDT `ufr_asso`.`aso` WHERE SIR_NBR = 'MONACOCONFO001'         ),(SELECT ROW_IDT `ufr_asso`.`rol` WHERE NAM = 'MEMBER'   ),'INIT_SCRIPT', NOW(), 'INIT_SCRIPT', NOW())_x000D_
,    ((SELECT ROW_IDT `ufr_asso`.`usr` WHERE USR_ID = 'Z0012'),(SELECT ROW_IDT `ufr_asso`.`aso` WHERE SIR_NBR = 'MONACOCONFO001'         ),(SELECT ROW_IDT `ufr_asso`.`rol` WHERE NAM = 'VICE-PRES'),'INIT_SCRIPT', NOW(), 'INIT_SCRIPT', NOW())</v>
      </c>
      <c r="P40" s="26" t="str">
        <f>CONCATENATE(
IF(R40&lt;&gt;"",CONCATENATE(R40,CHAR(13),CHAR(10)),""),IF(S40&lt;&gt;"",CONCATENATE(S40,CHAR(13),CHAR(10)),""),IF(T40&lt;&gt;"",CONCATENATE(T40,CHAR(13),CHAR(10)),""),IF(U40&lt;&gt;"",CONCATENATE(U40,CHAR(13),CHAR(10)),""),IF(V40&lt;&gt;"",CONCATENATE(V40,CHAR(13),CHAR(10)),""),IF(W40&lt;&gt;"",CONCATENATE(W40,CHAR(13),CHAR(10)),""),IF(X40&lt;&gt;"",CONCATENATE(X40,CHAR(13),CHAR(10)),""),IF(Y40&lt;&gt;"",CONCATENATE(Y40,CHAR(13),CHAR(10)),""),IF(Z40&lt;&gt;"",CONCATENATE(Z40,CHAR(13),CHAR(10)),"")
)</f>
        <v xml:space="preserve">,    ((SELECT ROW_IDT `ufr_asso`.`usr` WHERE USR_ID = 'Z0012'),(SELECT ROW_IDT `ufr_asso`.`aso` WHERE SIR_NBR = 'MONACOCONFO001'         ),(SELECT ROW_IDT `ufr_asso`.`rol` WHERE NAM = 'MEMBER'   ),'INIT_SCRIPT', NOW(), 'INIT_SCRIPT', NOW())_x000D_
,    ((SELECT ROW_IDT `ufr_asso`.`usr` WHERE USR_ID = 'Z0012'),(SELECT ROW_IDT `ufr_asso`.`aso` WHERE SIR_NBR = 'MONACOCONFO001'         ),(SELECT ROW_IDT `ufr_asso`.`rol` WHERE NAM = 'VICE-PRES'),'INIT_SCRIPT', NOW(), 'INIT_SCRIPT', NOW())_x000D_
</v>
      </c>
      <c r="Q40" s="26">
        <f t="shared" si="1"/>
        <v>2</v>
      </c>
      <c r="R40" s="26" t="str" cm="1">
        <f t="array" ref="R40">IF(F40&lt;&gt;"",CONCATENATE(",    (",
"(SELECT ROW_IDT `ufr_asso`.`usr` WHERE USR_ID = '",$D40,"')",REPT(" ",MAX(LEN($D$3:$D$100))-LEN($D40)),",",
IF(F$2=$F$2,CONCATENATE("null",REPT(" ",52+MAX(LEN($E$3:$E$100))-4)),CONCATENATE("(SELECT ROW_IDT `ufr_asso`.`aso` WHERE SIR_NBR = '",$E40,"'",REPT(" ",MAX(LEN($E$3:$E$100))-LEN($E40)),")")),",",
"(SELECT ROW_IDT `ufr_asso`.`rol` WHERE NAM = '",F$2,"'",REPT(" ",MAX(LEN($F$2:$N$2))-LEN(F$2)),"),",
"'INIT_SCRIPT', NOW(), 'INIT_SCRIPT', NOW())"),"")</f>
        <v/>
      </c>
      <c r="S40" s="26" t="str" cm="1">
        <f t="array" ref="S40">IF(G40&lt;&gt;"",CONCATENATE(",    (",
"(SELECT ROW_IDT `ufr_asso`.`usr` WHERE USR_ID = '",$D40,"')",REPT(" ",MAX(LEN($D$3:$D$100))-LEN($D40)),",",
IF(G$2=$F$2,CONCATENATE("null",REPT(" ",52+MAX(LEN($E$3:$E$100))-4)),CONCATENATE("(SELECT ROW_IDT `ufr_asso`.`aso` WHERE SIR_NBR = '",$E40,"'",REPT(" ",MAX(LEN($E$3:$E$100))-LEN($E40)),")")),",",
"(SELECT ROW_IDT `ufr_asso`.`rol` WHERE NAM = '",G$2,"'",REPT(" ",MAX(LEN($F$2:$N$2))-LEN(G$2)),"),",
"'INIT_SCRIPT', NOW(), 'INIT_SCRIPT', NOW())"),"")</f>
        <v/>
      </c>
      <c r="T40" s="26" t="str" cm="1">
        <f t="array" ref="T40">IF(H40&lt;&gt;"",CONCATENATE(",    (",
"(SELECT ROW_IDT `ufr_asso`.`usr` WHERE USR_ID = '",$D40,"')",REPT(" ",MAX(LEN($D$3:$D$100))-LEN($D40)),",",
IF(H$2=$F$2,CONCATENATE("null",REPT(" ",52+MAX(LEN($E$3:$E$100))-4)),CONCATENATE("(SELECT ROW_IDT `ufr_asso`.`aso` WHERE SIR_NBR = '",$E40,"'",REPT(" ",MAX(LEN($E$3:$E$100))-LEN($E40)),")")),",",
"(SELECT ROW_IDT `ufr_asso`.`rol` WHERE NAM = '",H$2,"'",REPT(" ",MAX(LEN($F$2:$N$2))-LEN(H$2)),"),",
"'INIT_SCRIPT', NOW(), 'INIT_SCRIPT', NOW())"),"")</f>
        <v>,    ((SELECT ROW_IDT `ufr_asso`.`usr` WHERE USR_ID = 'Z0012'),(SELECT ROW_IDT `ufr_asso`.`aso` WHERE SIR_NBR = 'MONACOCONFO001'         ),(SELECT ROW_IDT `ufr_asso`.`rol` WHERE NAM = 'MEMBER'   ),'INIT_SCRIPT', NOW(), 'INIT_SCRIPT', NOW())</v>
      </c>
      <c r="U40" s="26" t="str" cm="1">
        <f t="array" ref="U40">IF(I40&lt;&gt;"",CONCATENATE(",    (",
"(SELECT ROW_IDT `ufr_asso`.`usr` WHERE USR_ID = '",$D40,"')",REPT(" ",MAX(LEN($D$3:$D$100))-LEN($D40)),",",
IF(I$2=$F$2,CONCATENATE("null",REPT(" ",52+MAX(LEN($E$3:$E$100))-4)),CONCATENATE("(SELECT ROW_IDT `ufr_asso`.`aso` WHERE SIR_NBR = '",$E40,"'",REPT(" ",MAX(LEN($E$3:$E$100))-LEN($E40)),")")),",",
"(SELECT ROW_IDT `ufr_asso`.`rol` WHERE NAM = '",I$2,"'",REPT(" ",MAX(LEN($F$2:$N$2))-LEN(I$2)),"),",
"'INIT_SCRIPT', NOW(), 'INIT_SCRIPT', NOW())"),"")</f>
        <v/>
      </c>
      <c r="V40" s="26" t="str" cm="1">
        <f t="array" ref="V40">IF(J40&lt;&gt;"",CONCATENATE(",    (",
"(SELECT ROW_IDT `ufr_asso`.`usr` WHERE USR_ID = '",$D40,"')",REPT(" ",MAX(LEN($D$3:$D$100))-LEN($D40)),",",
IF(J$2=$F$2,CONCATENATE("null",REPT(" ",52+MAX(LEN($E$3:$E$100))-4)),CONCATENATE("(SELECT ROW_IDT `ufr_asso`.`aso` WHERE SIR_NBR = '",$E40,"'",REPT(" ",MAX(LEN($E$3:$E$100))-LEN($E40)),")")),",",
"(SELECT ROW_IDT `ufr_asso`.`rol` WHERE NAM = '",J$2,"'",REPT(" ",MAX(LEN($F$2:$N$2))-LEN(J$2)),"),",
"'INIT_SCRIPT', NOW(), 'INIT_SCRIPT', NOW())"),"")</f>
        <v/>
      </c>
      <c r="W40" s="26" t="str" cm="1">
        <f t="array" ref="W40">IF(K40&lt;&gt;"",CONCATENATE(",    (",
"(SELECT ROW_IDT `ufr_asso`.`usr` WHERE USR_ID = '",$D40,"')",REPT(" ",MAX(LEN($D$3:$D$100))-LEN($D40)),",",
IF(K$2=$F$2,CONCATENATE("null",REPT(" ",52+MAX(LEN($E$3:$E$100))-4)),CONCATENATE("(SELECT ROW_IDT `ufr_asso`.`aso` WHERE SIR_NBR = '",$E40,"'",REPT(" ",MAX(LEN($E$3:$E$100))-LEN($E40)),")")),",",
"(SELECT ROW_IDT `ufr_asso`.`rol` WHERE NAM = '",K$2,"'",REPT(" ",MAX(LEN($F$2:$N$2))-LEN(K$2)),"),",
"'INIT_SCRIPT', NOW(), 'INIT_SCRIPT', NOW())"),"")</f>
        <v/>
      </c>
      <c r="X40" s="26" t="str" cm="1">
        <f t="array" ref="X40">IF(L40&lt;&gt;"",CONCATENATE(",    (",
"(SELECT ROW_IDT `ufr_asso`.`usr` WHERE USR_ID = '",$D40,"')",REPT(" ",MAX(LEN($D$3:$D$100))-LEN($D40)),",",
IF(L$2=$F$2,CONCATENATE("null",REPT(" ",52+MAX(LEN($E$3:$E$100))-4)),CONCATENATE("(SELECT ROW_IDT `ufr_asso`.`aso` WHERE SIR_NBR = '",$E40,"'",REPT(" ",MAX(LEN($E$3:$E$100))-LEN($E40)),")")),",",
"(SELECT ROW_IDT `ufr_asso`.`rol` WHERE NAM = '",L$2,"'",REPT(" ",MAX(LEN($F$2:$N$2))-LEN(L$2)),"),",
"'INIT_SCRIPT', NOW(), 'INIT_SCRIPT', NOW())"),"")</f>
        <v>,    ((SELECT ROW_IDT `ufr_asso`.`usr` WHERE USR_ID = 'Z0012'),(SELECT ROW_IDT `ufr_asso`.`aso` WHERE SIR_NBR = 'MONACOCONFO001'         ),(SELECT ROW_IDT `ufr_asso`.`rol` WHERE NAM = 'VICE-PRES'),'INIT_SCRIPT', NOW(), 'INIT_SCRIPT', NOW())</v>
      </c>
      <c r="Y40" s="26" t="str" cm="1">
        <f t="array" ref="Y40">IF(M40&lt;&gt;"",CONCATENATE(",    (",
"(SELECT ROW_IDT `ufr_asso`.`usr` WHERE USR_ID = '",$D40,"')",REPT(" ",MAX(LEN($D$3:$D$100))-LEN($D40)),",",
IF(M$2=$F$2,CONCATENATE("null",REPT(" ",52+MAX(LEN($E$3:$E$100))-4)),CONCATENATE("(SELECT ROW_IDT `ufr_asso`.`aso` WHERE SIR_NBR = '",$E40,"'",REPT(" ",MAX(LEN($E$3:$E$100))-LEN($E40)),")")),",",
"(SELECT ROW_IDT `ufr_asso`.`rol` WHERE NAM = '",M$2,"'",REPT(" ",MAX(LEN($F$2:$N$2))-LEN(M$2)),"),",
"'INIT_SCRIPT', NOW(), 'INIT_SCRIPT', NOW())"),"")</f>
        <v/>
      </c>
      <c r="Z40" s="26" t="str" cm="1">
        <f t="array" ref="Z40">IF(N40&lt;&gt;"",CONCATENATE(",    (",
"(SELECT ROW_IDT `ufr_asso`.`usr` WHERE USR_ID = '",$D40,"')",REPT(" ",MAX(LEN($D$3:$D$100))-LEN($D40)),",",
IF(N$2=$F$2,CONCATENATE("null",REPT(" ",52+MAX(LEN($E$3:$E$100))-4)),CONCATENATE("(SELECT ROW_IDT `ufr_asso`.`aso` WHERE SIR_NBR = '",$E40,"'",REPT(" ",MAX(LEN($E$3:$E$100))-LEN($E40)),")")),",",
"(SELECT ROW_IDT `ufr_asso`.`rol` WHERE NAM = '",N$2,"'",REPT(" ",MAX(LEN($F$2:$N$2))-LEN(N$2)),"),",
"'INIT_SCRIPT', NOW(), 'INIT_SCRIPT', NOW())"),"")</f>
        <v/>
      </c>
    </row>
    <row r="41" spans="1:26" x14ac:dyDescent="0.3">
      <c r="A41" t="str">
        <f>IF(Users!A41&lt;&gt;"",Users!A41,"")</f>
        <v>TST39-S</v>
      </c>
      <c r="B41" t="str">
        <f>IF(Users!A41&lt;&gt;"",Users!B41,"")</f>
        <v>Jb</v>
      </c>
      <c r="C41" t="str">
        <f>IF(Users!A41&lt;&gt;"",Users!C41,"")</f>
        <v>jb.user@gmail.com</v>
      </c>
      <c r="D41" t="str">
        <f>IF(Users!A41&lt;&gt;"",Users!E41,"")</f>
        <v>Z0013</v>
      </c>
      <c r="E41" s="28" t="str">
        <f t="shared" si="3"/>
        <v>MONACOCONFO001</v>
      </c>
      <c r="F41" s="25" t="str">
        <f>IF(Users!H41="","","X")</f>
        <v/>
      </c>
      <c r="G41" s="25" t="str">
        <f>IF(Users!I41="","","X")</f>
        <v/>
      </c>
      <c r="H41" s="25" t="str">
        <f>IF(Users!J41="","","X")</f>
        <v>X</v>
      </c>
      <c r="I41" s="25" t="str">
        <f>IF(Users!K41="","","X")</f>
        <v/>
      </c>
      <c r="J41" s="25" t="str">
        <f>IF(Users!L41="","","X")</f>
        <v/>
      </c>
      <c r="K41" s="25" t="str">
        <f>IF(Users!M41="","","X")</f>
        <v/>
      </c>
      <c r="L41" s="25" t="str">
        <f>IF(Users!N41="","","X")</f>
        <v/>
      </c>
      <c r="M41" s="25" t="str">
        <f>IF(Users!O41="","","X")</f>
        <v>X</v>
      </c>
      <c r="N41" s="25" t="str">
        <f>IF(Users!P41="","","X")</f>
        <v/>
      </c>
      <c r="O41" s="12" t="str">
        <f t="shared" si="0"/>
        <v>,    ((SELECT ROW_IDT `ufr_asso`.`usr` WHERE USR_ID = 'Z0013'),(SELECT ROW_IDT `ufr_asso`.`aso` WHERE SIR_NBR = 'MONACOCONFO001'         ),(SELECT ROW_IDT `ufr_asso`.`rol` WHERE NAM = 'MEMBER'   ),'INIT_SCRIPT', NOW(), 'INIT_SCRIPT', NOW())_x000D_
,    ((SELECT ROW_IDT `ufr_asso`.`usr` WHERE USR_ID = 'Z0013'),(SELECT ROW_IDT `ufr_asso`.`aso` WHERE SIR_NBR = 'MONACOCONFO001'         ),(SELECT ROW_IDT `ufr_asso`.`rol` WHERE NAM = 'SECRETARY'),'INIT_SCRIPT', NOW(), 'INIT_SCRIPT', NOW())</v>
      </c>
      <c r="P41" s="26" t="str">
        <f>CONCATENATE(
IF(R41&lt;&gt;"",CONCATENATE(R41,CHAR(13),CHAR(10)),""),IF(S41&lt;&gt;"",CONCATENATE(S41,CHAR(13),CHAR(10)),""),IF(T41&lt;&gt;"",CONCATENATE(T41,CHAR(13),CHAR(10)),""),IF(U41&lt;&gt;"",CONCATENATE(U41,CHAR(13),CHAR(10)),""),IF(V41&lt;&gt;"",CONCATENATE(V41,CHAR(13),CHAR(10)),""),IF(W41&lt;&gt;"",CONCATENATE(W41,CHAR(13),CHAR(10)),""),IF(X41&lt;&gt;"",CONCATENATE(X41,CHAR(13),CHAR(10)),""),IF(Y41&lt;&gt;"",CONCATENATE(Y41,CHAR(13),CHAR(10)),""),IF(Z41&lt;&gt;"",CONCATENATE(Z41,CHAR(13),CHAR(10)),"")
)</f>
        <v xml:space="preserve">,    ((SELECT ROW_IDT `ufr_asso`.`usr` WHERE USR_ID = 'Z0013'),(SELECT ROW_IDT `ufr_asso`.`aso` WHERE SIR_NBR = 'MONACOCONFO001'         ),(SELECT ROW_IDT `ufr_asso`.`rol` WHERE NAM = 'MEMBER'   ),'INIT_SCRIPT', NOW(), 'INIT_SCRIPT', NOW())_x000D_
,    ((SELECT ROW_IDT `ufr_asso`.`usr` WHERE USR_ID = 'Z0013'),(SELECT ROW_IDT `ufr_asso`.`aso` WHERE SIR_NBR = 'MONACOCONFO001'         ),(SELECT ROW_IDT `ufr_asso`.`rol` WHERE NAM = 'SECRETARY'),'INIT_SCRIPT', NOW(), 'INIT_SCRIPT', NOW())_x000D_
</v>
      </c>
      <c r="Q41" s="26">
        <f t="shared" si="1"/>
        <v>2</v>
      </c>
      <c r="R41" s="26" t="str" cm="1">
        <f t="array" ref="R41">IF(F41&lt;&gt;"",CONCATENATE(",    (",
"(SELECT ROW_IDT `ufr_asso`.`usr` WHERE USR_ID = '",$D41,"')",REPT(" ",MAX(LEN($D$3:$D$100))-LEN($D41)),",",
IF(F$2=$F$2,CONCATENATE("null",REPT(" ",52+MAX(LEN($E$3:$E$100))-4)),CONCATENATE("(SELECT ROW_IDT `ufr_asso`.`aso` WHERE SIR_NBR = '",$E41,"'",REPT(" ",MAX(LEN($E$3:$E$100))-LEN($E41)),")")),",",
"(SELECT ROW_IDT `ufr_asso`.`rol` WHERE NAM = '",F$2,"'",REPT(" ",MAX(LEN($F$2:$N$2))-LEN(F$2)),"),",
"'INIT_SCRIPT', NOW(), 'INIT_SCRIPT', NOW())"),"")</f>
        <v/>
      </c>
      <c r="S41" s="26" t="str" cm="1">
        <f t="array" ref="S41">IF(G41&lt;&gt;"",CONCATENATE(",    (",
"(SELECT ROW_IDT `ufr_asso`.`usr` WHERE USR_ID = '",$D41,"')",REPT(" ",MAX(LEN($D$3:$D$100))-LEN($D41)),",",
IF(G$2=$F$2,CONCATENATE("null",REPT(" ",52+MAX(LEN($E$3:$E$100))-4)),CONCATENATE("(SELECT ROW_IDT `ufr_asso`.`aso` WHERE SIR_NBR = '",$E41,"'",REPT(" ",MAX(LEN($E$3:$E$100))-LEN($E41)),")")),",",
"(SELECT ROW_IDT `ufr_asso`.`rol` WHERE NAM = '",G$2,"'",REPT(" ",MAX(LEN($F$2:$N$2))-LEN(G$2)),"),",
"'INIT_SCRIPT', NOW(), 'INIT_SCRIPT', NOW())"),"")</f>
        <v/>
      </c>
      <c r="T41" s="26" t="str" cm="1">
        <f t="array" ref="T41">IF(H41&lt;&gt;"",CONCATENATE(",    (",
"(SELECT ROW_IDT `ufr_asso`.`usr` WHERE USR_ID = '",$D41,"')",REPT(" ",MAX(LEN($D$3:$D$100))-LEN($D41)),",",
IF(H$2=$F$2,CONCATENATE("null",REPT(" ",52+MAX(LEN($E$3:$E$100))-4)),CONCATENATE("(SELECT ROW_IDT `ufr_asso`.`aso` WHERE SIR_NBR = '",$E41,"'",REPT(" ",MAX(LEN($E$3:$E$100))-LEN($E41)),")")),",",
"(SELECT ROW_IDT `ufr_asso`.`rol` WHERE NAM = '",H$2,"'",REPT(" ",MAX(LEN($F$2:$N$2))-LEN(H$2)),"),",
"'INIT_SCRIPT', NOW(), 'INIT_SCRIPT', NOW())"),"")</f>
        <v>,    ((SELECT ROW_IDT `ufr_asso`.`usr` WHERE USR_ID = 'Z0013'),(SELECT ROW_IDT `ufr_asso`.`aso` WHERE SIR_NBR = 'MONACOCONFO001'         ),(SELECT ROW_IDT `ufr_asso`.`rol` WHERE NAM = 'MEMBER'   ),'INIT_SCRIPT', NOW(), 'INIT_SCRIPT', NOW())</v>
      </c>
      <c r="U41" s="26" t="str" cm="1">
        <f t="array" ref="U41">IF(I41&lt;&gt;"",CONCATENATE(",    (",
"(SELECT ROW_IDT `ufr_asso`.`usr` WHERE USR_ID = '",$D41,"')",REPT(" ",MAX(LEN($D$3:$D$100))-LEN($D41)),",",
IF(I$2=$F$2,CONCATENATE("null",REPT(" ",52+MAX(LEN($E$3:$E$100))-4)),CONCATENATE("(SELECT ROW_IDT `ufr_asso`.`aso` WHERE SIR_NBR = '",$E41,"'",REPT(" ",MAX(LEN($E$3:$E$100))-LEN($E41)),")")),",",
"(SELECT ROW_IDT `ufr_asso`.`rol` WHERE NAM = '",I$2,"'",REPT(" ",MAX(LEN($F$2:$N$2))-LEN(I$2)),"),",
"'INIT_SCRIPT', NOW(), 'INIT_SCRIPT', NOW())"),"")</f>
        <v/>
      </c>
      <c r="V41" s="26" t="str" cm="1">
        <f t="array" ref="V41">IF(J41&lt;&gt;"",CONCATENATE(",    (",
"(SELECT ROW_IDT `ufr_asso`.`usr` WHERE USR_ID = '",$D41,"')",REPT(" ",MAX(LEN($D$3:$D$100))-LEN($D41)),",",
IF(J$2=$F$2,CONCATENATE("null",REPT(" ",52+MAX(LEN($E$3:$E$100))-4)),CONCATENATE("(SELECT ROW_IDT `ufr_asso`.`aso` WHERE SIR_NBR = '",$E41,"'",REPT(" ",MAX(LEN($E$3:$E$100))-LEN($E41)),")")),",",
"(SELECT ROW_IDT `ufr_asso`.`rol` WHERE NAM = '",J$2,"'",REPT(" ",MAX(LEN($F$2:$N$2))-LEN(J$2)),"),",
"'INIT_SCRIPT', NOW(), 'INIT_SCRIPT', NOW())"),"")</f>
        <v/>
      </c>
      <c r="W41" s="26" t="str" cm="1">
        <f t="array" ref="W41">IF(K41&lt;&gt;"",CONCATENATE(",    (",
"(SELECT ROW_IDT `ufr_asso`.`usr` WHERE USR_ID = '",$D41,"')",REPT(" ",MAX(LEN($D$3:$D$100))-LEN($D41)),",",
IF(K$2=$F$2,CONCATENATE("null",REPT(" ",52+MAX(LEN($E$3:$E$100))-4)),CONCATENATE("(SELECT ROW_IDT `ufr_asso`.`aso` WHERE SIR_NBR = '",$E41,"'",REPT(" ",MAX(LEN($E$3:$E$100))-LEN($E41)),")")),",",
"(SELECT ROW_IDT `ufr_asso`.`rol` WHERE NAM = '",K$2,"'",REPT(" ",MAX(LEN($F$2:$N$2))-LEN(K$2)),"),",
"'INIT_SCRIPT', NOW(), 'INIT_SCRIPT', NOW())"),"")</f>
        <v/>
      </c>
      <c r="X41" s="26" t="str" cm="1">
        <f t="array" ref="X41">IF(L41&lt;&gt;"",CONCATENATE(",    (",
"(SELECT ROW_IDT `ufr_asso`.`usr` WHERE USR_ID = '",$D41,"')",REPT(" ",MAX(LEN($D$3:$D$100))-LEN($D41)),",",
IF(L$2=$F$2,CONCATENATE("null",REPT(" ",52+MAX(LEN($E$3:$E$100))-4)),CONCATENATE("(SELECT ROW_IDT `ufr_asso`.`aso` WHERE SIR_NBR = '",$E41,"'",REPT(" ",MAX(LEN($E$3:$E$100))-LEN($E41)),")")),",",
"(SELECT ROW_IDT `ufr_asso`.`rol` WHERE NAM = '",L$2,"'",REPT(" ",MAX(LEN($F$2:$N$2))-LEN(L$2)),"),",
"'INIT_SCRIPT', NOW(), 'INIT_SCRIPT', NOW())"),"")</f>
        <v/>
      </c>
      <c r="Y41" s="26" t="str" cm="1">
        <f t="array" ref="Y41">IF(M41&lt;&gt;"",CONCATENATE(",    (",
"(SELECT ROW_IDT `ufr_asso`.`usr` WHERE USR_ID = '",$D41,"')",REPT(" ",MAX(LEN($D$3:$D$100))-LEN($D41)),",",
IF(M$2=$F$2,CONCATENATE("null",REPT(" ",52+MAX(LEN($E$3:$E$100))-4)),CONCATENATE("(SELECT ROW_IDT `ufr_asso`.`aso` WHERE SIR_NBR = '",$E41,"'",REPT(" ",MAX(LEN($E$3:$E$100))-LEN($E41)),")")),",",
"(SELECT ROW_IDT `ufr_asso`.`rol` WHERE NAM = '",M$2,"'",REPT(" ",MAX(LEN($F$2:$N$2))-LEN(M$2)),"),",
"'INIT_SCRIPT', NOW(), 'INIT_SCRIPT', NOW())"),"")</f>
        <v>,    ((SELECT ROW_IDT `ufr_asso`.`usr` WHERE USR_ID = 'Z0013'),(SELECT ROW_IDT `ufr_asso`.`aso` WHERE SIR_NBR = 'MONACOCONFO001'         ),(SELECT ROW_IDT `ufr_asso`.`rol` WHERE NAM = 'SECRETARY'),'INIT_SCRIPT', NOW(), 'INIT_SCRIPT', NOW())</v>
      </c>
      <c r="Z41" s="26" t="str" cm="1">
        <f t="array" ref="Z41">IF(N41&lt;&gt;"",CONCATENATE(",    (",
"(SELECT ROW_IDT `ufr_asso`.`usr` WHERE USR_ID = '",$D41,"')",REPT(" ",MAX(LEN($D$3:$D$100))-LEN($D41)),",",
IF(N$2=$F$2,CONCATENATE("null",REPT(" ",52+MAX(LEN($E$3:$E$100))-4)),CONCATENATE("(SELECT ROW_IDT `ufr_asso`.`aso` WHERE SIR_NBR = '",$E41,"'",REPT(" ",MAX(LEN($E$3:$E$100))-LEN($E41)),")")),",",
"(SELECT ROW_IDT `ufr_asso`.`rol` WHERE NAM = '",N$2,"'",REPT(" ",MAX(LEN($F$2:$N$2))-LEN(N$2)),"),",
"'INIT_SCRIPT', NOW(), 'INIT_SCRIPT', NOW())"),"")</f>
        <v/>
      </c>
    </row>
    <row r="42" spans="1:26" x14ac:dyDescent="0.3">
      <c r="A42" t="str">
        <f>IF(Users!A42&lt;&gt;"",Users!A42,"")</f>
        <v>TST40-S</v>
      </c>
      <c r="B42" t="str">
        <f>IF(Users!A42&lt;&gt;"",Users!B42,"")</f>
        <v>Jean</v>
      </c>
      <c r="C42" t="str">
        <f>IF(Users!A42&lt;&gt;"",Users!C42,"")</f>
        <v>jean.user@gmail.com</v>
      </c>
      <c r="D42" t="str">
        <f>IF(Users!A42&lt;&gt;"",Users!E42,"")</f>
        <v>Z0014</v>
      </c>
      <c r="E42" s="28" t="str">
        <f t="shared" si="3"/>
        <v>MONACOCONFO001</v>
      </c>
      <c r="F42" s="25" t="str">
        <f>IF(Users!H42="","","X")</f>
        <v/>
      </c>
      <c r="G42" s="25" t="str">
        <f>IF(Users!I42="","","X")</f>
        <v/>
      </c>
      <c r="H42" s="25" t="str">
        <f>IF(Users!J42="","","X")</f>
        <v>X</v>
      </c>
      <c r="I42" s="25" t="str">
        <f>IF(Users!K42="","","X")</f>
        <v/>
      </c>
      <c r="J42" s="25" t="str">
        <f>IF(Users!L42="","","X")</f>
        <v/>
      </c>
      <c r="K42" s="25" t="str">
        <f>IF(Users!M42="","","X")</f>
        <v/>
      </c>
      <c r="L42" s="25" t="str">
        <f>IF(Users!N42="","","X")</f>
        <v/>
      </c>
      <c r="M42" s="25" t="str">
        <f>IF(Users!O42="","","X")</f>
        <v/>
      </c>
      <c r="N42" s="25" t="str">
        <f>IF(Users!P42="","","X")</f>
        <v>X</v>
      </c>
      <c r="O42" s="12" t="str">
        <f t="shared" si="0"/>
        <v>,    ((SELECT ROW_IDT `ufr_asso`.`usr` WHERE USR_ID = 'Z0014'),(SELECT ROW_IDT `ufr_asso`.`aso` WHERE SIR_NBR = 'MONACOCONFO001'         ),(SELECT ROW_IDT `ufr_asso`.`rol` WHERE NAM = 'MEMBER'   ),'INIT_SCRIPT', NOW(), 'INIT_SCRIPT', NOW())_x000D_
,    ((SELECT ROW_IDT `ufr_asso`.`usr` WHERE USR_ID = 'Z0014'),(SELECT ROW_IDT `ufr_asso`.`aso` WHERE SIR_NBR = 'MONACOCONFO001'         ),(SELECT ROW_IDT `ufr_asso`.`rol` WHERE NAM = 'TREASURER'),'INIT_SCRIPT', NOW(), 'INIT_SCRIPT', NOW())</v>
      </c>
      <c r="P42" s="26" t="str">
        <f>CONCATENATE(
IF(R42&lt;&gt;"",CONCATENATE(R42,CHAR(13),CHAR(10)),""),IF(S42&lt;&gt;"",CONCATENATE(S42,CHAR(13),CHAR(10)),""),IF(T42&lt;&gt;"",CONCATENATE(T42,CHAR(13),CHAR(10)),""),IF(U42&lt;&gt;"",CONCATENATE(U42,CHAR(13),CHAR(10)),""),IF(V42&lt;&gt;"",CONCATENATE(V42,CHAR(13),CHAR(10)),""),IF(W42&lt;&gt;"",CONCATENATE(W42,CHAR(13),CHAR(10)),""),IF(X42&lt;&gt;"",CONCATENATE(X42,CHAR(13),CHAR(10)),""),IF(Y42&lt;&gt;"",CONCATENATE(Y42,CHAR(13),CHAR(10)),""),IF(Z42&lt;&gt;"",CONCATENATE(Z42,CHAR(13),CHAR(10)),"")
)</f>
        <v xml:space="preserve">,    ((SELECT ROW_IDT `ufr_asso`.`usr` WHERE USR_ID = 'Z0014'),(SELECT ROW_IDT `ufr_asso`.`aso` WHERE SIR_NBR = 'MONACOCONFO001'         ),(SELECT ROW_IDT `ufr_asso`.`rol` WHERE NAM = 'MEMBER'   ),'INIT_SCRIPT', NOW(), 'INIT_SCRIPT', NOW())_x000D_
,    ((SELECT ROW_IDT `ufr_asso`.`usr` WHERE USR_ID = 'Z0014'),(SELECT ROW_IDT `ufr_asso`.`aso` WHERE SIR_NBR = 'MONACOCONFO001'         ),(SELECT ROW_IDT `ufr_asso`.`rol` WHERE NAM = 'TREASURER'),'INIT_SCRIPT', NOW(), 'INIT_SCRIPT', NOW())_x000D_
</v>
      </c>
      <c r="Q42" s="26">
        <f t="shared" si="1"/>
        <v>2</v>
      </c>
      <c r="R42" s="26" t="str" cm="1">
        <f t="array" ref="R42">IF(F42&lt;&gt;"",CONCATENATE(",    (",
"(SELECT ROW_IDT `ufr_asso`.`usr` WHERE USR_ID = '",$D42,"')",REPT(" ",MAX(LEN($D$3:$D$100))-LEN($D42)),",",
IF(F$2=$F$2,CONCATENATE("null",REPT(" ",52+MAX(LEN($E$3:$E$100))-4)),CONCATENATE("(SELECT ROW_IDT `ufr_asso`.`aso` WHERE SIR_NBR = '",$E42,"'",REPT(" ",MAX(LEN($E$3:$E$100))-LEN($E42)),")")),",",
"(SELECT ROW_IDT `ufr_asso`.`rol` WHERE NAM = '",F$2,"'",REPT(" ",MAX(LEN($F$2:$N$2))-LEN(F$2)),"),",
"'INIT_SCRIPT', NOW(), 'INIT_SCRIPT', NOW())"),"")</f>
        <v/>
      </c>
      <c r="S42" s="26" t="str" cm="1">
        <f t="array" ref="S42">IF(G42&lt;&gt;"",CONCATENATE(",    (",
"(SELECT ROW_IDT `ufr_asso`.`usr` WHERE USR_ID = '",$D42,"')",REPT(" ",MAX(LEN($D$3:$D$100))-LEN($D42)),",",
IF(G$2=$F$2,CONCATENATE("null",REPT(" ",52+MAX(LEN($E$3:$E$100))-4)),CONCATENATE("(SELECT ROW_IDT `ufr_asso`.`aso` WHERE SIR_NBR = '",$E42,"'",REPT(" ",MAX(LEN($E$3:$E$100))-LEN($E42)),")")),",",
"(SELECT ROW_IDT `ufr_asso`.`rol` WHERE NAM = '",G$2,"'",REPT(" ",MAX(LEN($F$2:$N$2))-LEN(G$2)),"),",
"'INIT_SCRIPT', NOW(), 'INIT_SCRIPT', NOW())"),"")</f>
        <v/>
      </c>
      <c r="T42" s="26" t="str" cm="1">
        <f t="array" ref="T42">IF(H42&lt;&gt;"",CONCATENATE(",    (",
"(SELECT ROW_IDT `ufr_asso`.`usr` WHERE USR_ID = '",$D42,"')",REPT(" ",MAX(LEN($D$3:$D$100))-LEN($D42)),",",
IF(H$2=$F$2,CONCATENATE("null",REPT(" ",52+MAX(LEN($E$3:$E$100))-4)),CONCATENATE("(SELECT ROW_IDT `ufr_asso`.`aso` WHERE SIR_NBR = '",$E42,"'",REPT(" ",MAX(LEN($E$3:$E$100))-LEN($E42)),")")),",",
"(SELECT ROW_IDT `ufr_asso`.`rol` WHERE NAM = '",H$2,"'",REPT(" ",MAX(LEN($F$2:$N$2))-LEN(H$2)),"),",
"'INIT_SCRIPT', NOW(), 'INIT_SCRIPT', NOW())"),"")</f>
        <v>,    ((SELECT ROW_IDT `ufr_asso`.`usr` WHERE USR_ID = 'Z0014'),(SELECT ROW_IDT `ufr_asso`.`aso` WHERE SIR_NBR = 'MONACOCONFO001'         ),(SELECT ROW_IDT `ufr_asso`.`rol` WHERE NAM = 'MEMBER'   ),'INIT_SCRIPT', NOW(), 'INIT_SCRIPT', NOW())</v>
      </c>
      <c r="U42" s="26" t="str" cm="1">
        <f t="array" ref="U42">IF(I42&lt;&gt;"",CONCATENATE(",    (",
"(SELECT ROW_IDT `ufr_asso`.`usr` WHERE USR_ID = '",$D42,"')",REPT(" ",MAX(LEN($D$3:$D$100))-LEN($D42)),",",
IF(I$2=$F$2,CONCATENATE("null",REPT(" ",52+MAX(LEN($E$3:$E$100))-4)),CONCATENATE("(SELECT ROW_IDT `ufr_asso`.`aso` WHERE SIR_NBR = '",$E42,"'",REPT(" ",MAX(LEN($E$3:$E$100))-LEN($E42)),")")),",",
"(SELECT ROW_IDT `ufr_asso`.`rol` WHERE NAM = '",I$2,"'",REPT(" ",MAX(LEN($F$2:$N$2))-LEN(I$2)),"),",
"'INIT_SCRIPT', NOW(), 'INIT_SCRIPT', NOW())"),"")</f>
        <v/>
      </c>
      <c r="V42" s="26" t="str" cm="1">
        <f t="array" ref="V42">IF(J42&lt;&gt;"",CONCATENATE(",    (",
"(SELECT ROW_IDT `ufr_asso`.`usr` WHERE USR_ID = '",$D42,"')",REPT(" ",MAX(LEN($D$3:$D$100))-LEN($D42)),",",
IF(J$2=$F$2,CONCATENATE("null",REPT(" ",52+MAX(LEN($E$3:$E$100))-4)),CONCATENATE("(SELECT ROW_IDT `ufr_asso`.`aso` WHERE SIR_NBR = '",$E42,"'",REPT(" ",MAX(LEN($E$3:$E$100))-LEN($E42)),")")),",",
"(SELECT ROW_IDT `ufr_asso`.`rol` WHERE NAM = '",J$2,"'",REPT(" ",MAX(LEN($F$2:$N$2))-LEN(J$2)),"),",
"'INIT_SCRIPT', NOW(), 'INIT_SCRIPT', NOW())"),"")</f>
        <v/>
      </c>
      <c r="W42" s="26" t="str" cm="1">
        <f t="array" ref="W42">IF(K42&lt;&gt;"",CONCATENATE(",    (",
"(SELECT ROW_IDT `ufr_asso`.`usr` WHERE USR_ID = '",$D42,"')",REPT(" ",MAX(LEN($D$3:$D$100))-LEN($D42)),",",
IF(K$2=$F$2,CONCATENATE("null",REPT(" ",52+MAX(LEN($E$3:$E$100))-4)),CONCATENATE("(SELECT ROW_IDT `ufr_asso`.`aso` WHERE SIR_NBR = '",$E42,"'",REPT(" ",MAX(LEN($E$3:$E$100))-LEN($E42)),")")),",",
"(SELECT ROW_IDT `ufr_asso`.`rol` WHERE NAM = '",K$2,"'",REPT(" ",MAX(LEN($F$2:$N$2))-LEN(K$2)),"),",
"'INIT_SCRIPT', NOW(), 'INIT_SCRIPT', NOW())"),"")</f>
        <v/>
      </c>
      <c r="X42" s="26" t="str" cm="1">
        <f t="array" ref="X42">IF(L42&lt;&gt;"",CONCATENATE(",    (",
"(SELECT ROW_IDT `ufr_asso`.`usr` WHERE USR_ID = '",$D42,"')",REPT(" ",MAX(LEN($D$3:$D$100))-LEN($D42)),",",
IF(L$2=$F$2,CONCATENATE("null",REPT(" ",52+MAX(LEN($E$3:$E$100))-4)),CONCATENATE("(SELECT ROW_IDT `ufr_asso`.`aso` WHERE SIR_NBR = '",$E42,"'",REPT(" ",MAX(LEN($E$3:$E$100))-LEN($E42)),")")),",",
"(SELECT ROW_IDT `ufr_asso`.`rol` WHERE NAM = '",L$2,"'",REPT(" ",MAX(LEN($F$2:$N$2))-LEN(L$2)),"),",
"'INIT_SCRIPT', NOW(), 'INIT_SCRIPT', NOW())"),"")</f>
        <v/>
      </c>
      <c r="Y42" s="26" t="str" cm="1">
        <f t="array" ref="Y42">IF(M42&lt;&gt;"",CONCATENATE(",    (",
"(SELECT ROW_IDT `ufr_asso`.`usr` WHERE USR_ID = '",$D42,"')",REPT(" ",MAX(LEN($D$3:$D$100))-LEN($D42)),",",
IF(M$2=$F$2,CONCATENATE("null",REPT(" ",52+MAX(LEN($E$3:$E$100))-4)),CONCATENATE("(SELECT ROW_IDT `ufr_asso`.`aso` WHERE SIR_NBR = '",$E42,"'",REPT(" ",MAX(LEN($E$3:$E$100))-LEN($E42)),")")),",",
"(SELECT ROW_IDT `ufr_asso`.`rol` WHERE NAM = '",M$2,"'",REPT(" ",MAX(LEN($F$2:$N$2))-LEN(M$2)),"),",
"'INIT_SCRIPT', NOW(), 'INIT_SCRIPT', NOW())"),"")</f>
        <v/>
      </c>
      <c r="Z42" s="26" t="str" cm="1">
        <f t="array" ref="Z42">IF(N42&lt;&gt;"",CONCATENATE(",    (",
"(SELECT ROW_IDT `ufr_asso`.`usr` WHERE USR_ID = '",$D42,"')",REPT(" ",MAX(LEN($D$3:$D$100))-LEN($D42)),",",
IF(N$2=$F$2,CONCATENATE("null",REPT(" ",52+MAX(LEN($E$3:$E$100))-4)),CONCATENATE("(SELECT ROW_IDT `ufr_asso`.`aso` WHERE SIR_NBR = '",$E42,"'",REPT(" ",MAX(LEN($E$3:$E$100))-LEN($E42)),")")),",",
"(SELECT ROW_IDT `ufr_asso`.`rol` WHERE NAM = '",N$2,"'",REPT(" ",MAX(LEN($F$2:$N$2))-LEN(N$2)),"),",
"'INIT_SCRIPT', NOW(), 'INIT_SCRIPT', NOW())"),"")</f>
        <v>,    ((SELECT ROW_IDT `ufr_asso`.`usr` WHERE USR_ID = 'Z0014'),(SELECT ROW_IDT `ufr_asso`.`aso` WHERE SIR_NBR = 'MONACOCONFO001'         ),(SELECT ROW_IDT `ufr_asso`.`rol` WHERE NAM = 'TREASURER'),'INIT_SCRIPT', NOW(), 'INIT_SCRIPT', NOW())</v>
      </c>
    </row>
    <row r="43" spans="1:26" x14ac:dyDescent="0.3">
      <c r="A43" t="str">
        <f>IF(Users!A43&lt;&gt;"",Users!A43,"")</f>
        <v>TST41-S</v>
      </c>
      <c r="B43" t="str">
        <f>IF(Users!A43&lt;&gt;"",Users!B43,"")</f>
        <v>Paul</v>
      </c>
      <c r="C43" t="str">
        <f>IF(Users!A43&lt;&gt;"",Users!C43,"")</f>
        <v>paul.user@gmail.com</v>
      </c>
      <c r="D43" t="str">
        <f>IF(Users!A43&lt;&gt;"",Users!E43,"")</f>
        <v>Z0015</v>
      </c>
      <c r="E43" s="28" t="str">
        <f t="shared" si="3"/>
        <v>MONACOCONFO001</v>
      </c>
      <c r="F43" s="25" t="str">
        <f>IF(Users!H43="","","X")</f>
        <v/>
      </c>
      <c r="G43" s="25" t="str">
        <f>IF(Users!I43="","","X")</f>
        <v/>
      </c>
      <c r="H43" s="25" t="str">
        <f>IF(Users!J43="","","X")</f>
        <v/>
      </c>
      <c r="I43" s="25" t="str">
        <f>IF(Users!K43="","","X")</f>
        <v>X</v>
      </c>
      <c r="J43" s="25" t="str">
        <f>IF(Users!L43="","","X")</f>
        <v/>
      </c>
      <c r="K43" s="25" t="str">
        <f>IF(Users!M43="","","X")</f>
        <v/>
      </c>
      <c r="L43" s="25" t="str">
        <f>IF(Users!N43="","","X")</f>
        <v/>
      </c>
      <c r="M43" s="25" t="str">
        <f>IF(Users!O43="","","X")</f>
        <v/>
      </c>
      <c r="N43" s="25" t="str">
        <f>IF(Users!P43="","","X")</f>
        <v/>
      </c>
      <c r="O43" s="12" t="str">
        <f t="shared" si="0"/>
        <v>,    ((SELECT ROW_IDT `ufr_asso`.`usr` WHERE USR_ID = 'Z0015'),(SELECT ROW_IDT `ufr_asso`.`aso` WHERE SIR_NBR = 'MONACOCONFO001'         ),(SELECT ROW_IDT `ufr_asso`.`rol` WHERE NAM = 'CANDIDATE'),'INIT_SCRIPT', NOW(), 'INIT_SCRIPT', NOW())</v>
      </c>
      <c r="P43" s="26" t="str">
        <f>CONCATENATE(
IF(R43&lt;&gt;"",CONCATENATE(R43,CHAR(13),CHAR(10)),""),IF(S43&lt;&gt;"",CONCATENATE(S43,CHAR(13),CHAR(10)),""),IF(T43&lt;&gt;"",CONCATENATE(T43,CHAR(13),CHAR(10)),""),IF(U43&lt;&gt;"",CONCATENATE(U43,CHAR(13),CHAR(10)),""),IF(V43&lt;&gt;"",CONCATENATE(V43,CHAR(13),CHAR(10)),""),IF(W43&lt;&gt;"",CONCATENATE(W43,CHAR(13),CHAR(10)),""),IF(X43&lt;&gt;"",CONCATENATE(X43,CHAR(13),CHAR(10)),""),IF(Y43&lt;&gt;"",CONCATENATE(Y43,CHAR(13),CHAR(10)),""),IF(Z43&lt;&gt;"",CONCATENATE(Z43,CHAR(13),CHAR(10)),"")
)</f>
        <v xml:space="preserve">,    ((SELECT ROW_IDT `ufr_asso`.`usr` WHERE USR_ID = 'Z0015'),(SELECT ROW_IDT `ufr_asso`.`aso` WHERE SIR_NBR = 'MONACOCONFO001'         ),(SELECT ROW_IDT `ufr_asso`.`rol` WHERE NAM = 'CANDIDATE'),'INIT_SCRIPT', NOW(), 'INIT_SCRIPT', NOW())_x000D_
</v>
      </c>
      <c r="Q43" s="26">
        <f t="shared" si="1"/>
        <v>2</v>
      </c>
      <c r="R43" s="26" t="str" cm="1">
        <f t="array" ref="R43">IF(F43&lt;&gt;"",CONCATENATE(",    (",
"(SELECT ROW_IDT `ufr_asso`.`usr` WHERE USR_ID = '",$D43,"')",REPT(" ",MAX(LEN($D$3:$D$100))-LEN($D43)),",",
IF(F$2=$F$2,CONCATENATE("null",REPT(" ",52+MAX(LEN($E$3:$E$100))-4)),CONCATENATE("(SELECT ROW_IDT `ufr_asso`.`aso` WHERE SIR_NBR = '",$E43,"'",REPT(" ",MAX(LEN($E$3:$E$100))-LEN($E43)),")")),",",
"(SELECT ROW_IDT `ufr_asso`.`rol` WHERE NAM = '",F$2,"'",REPT(" ",MAX(LEN($F$2:$N$2))-LEN(F$2)),"),",
"'INIT_SCRIPT', NOW(), 'INIT_SCRIPT', NOW())"),"")</f>
        <v/>
      </c>
      <c r="S43" s="26" t="str" cm="1">
        <f t="array" ref="S43">IF(G43&lt;&gt;"",CONCATENATE(",    (",
"(SELECT ROW_IDT `ufr_asso`.`usr` WHERE USR_ID = '",$D43,"')",REPT(" ",MAX(LEN($D$3:$D$100))-LEN($D43)),",",
IF(G$2=$F$2,CONCATENATE("null",REPT(" ",52+MAX(LEN($E$3:$E$100))-4)),CONCATENATE("(SELECT ROW_IDT `ufr_asso`.`aso` WHERE SIR_NBR = '",$E43,"'",REPT(" ",MAX(LEN($E$3:$E$100))-LEN($E43)),")")),",",
"(SELECT ROW_IDT `ufr_asso`.`rol` WHERE NAM = '",G$2,"'",REPT(" ",MAX(LEN($F$2:$N$2))-LEN(G$2)),"),",
"'INIT_SCRIPT', NOW(), 'INIT_SCRIPT', NOW())"),"")</f>
        <v/>
      </c>
      <c r="T43" s="26" t="str" cm="1">
        <f t="array" ref="T43">IF(H43&lt;&gt;"",CONCATENATE(",    (",
"(SELECT ROW_IDT `ufr_asso`.`usr` WHERE USR_ID = '",$D43,"')",REPT(" ",MAX(LEN($D$3:$D$100))-LEN($D43)),",",
IF(H$2=$F$2,CONCATENATE("null",REPT(" ",52+MAX(LEN($E$3:$E$100))-4)),CONCATENATE("(SELECT ROW_IDT `ufr_asso`.`aso` WHERE SIR_NBR = '",$E43,"'",REPT(" ",MAX(LEN($E$3:$E$100))-LEN($E43)),")")),",",
"(SELECT ROW_IDT `ufr_asso`.`rol` WHERE NAM = '",H$2,"'",REPT(" ",MAX(LEN($F$2:$N$2))-LEN(H$2)),"),",
"'INIT_SCRIPT', NOW(), 'INIT_SCRIPT', NOW())"),"")</f>
        <v/>
      </c>
      <c r="U43" s="26" t="str" cm="1">
        <f t="array" ref="U43">IF(I43&lt;&gt;"",CONCATENATE(",    (",
"(SELECT ROW_IDT `ufr_asso`.`usr` WHERE USR_ID = '",$D43,"')",REPT(" ",MAX(LEN($D$3:$D$100))-LEN($D43)),",",
IF(I$2=$F$2,CONCATENATE("null",REPT(" ",52+MAX(LEN($E$3:$E$100))-4)),CONCATENATE("(SELECT ROW_IDT `ufr_asso`.`aso` WHERE SIR_NBR = '",$E43,"'",REPT(" ",MAX(LEN($E$3:$E$100))-LEN($E43)),")")),",",
"(SELECT ROW_IDT `ufr_asso`.`rol` WHERE NAM = '",I$2,"'",REPT(" ",MAX(LEN($F$2:$N$2))-LEN(I$2)),"),",
"'INIT_SCRIPT', NOW(), 'INIT_SCRIPT', NOW())"),"")</f>
        <v>,    ((SELECT ROW_IDT `ufr_asso`.`usr` WHERE USR_ID = 'Z0015'),(SELECT ROW_IDT `ufr_asso`.`aso` WHERE SIR_NBR = 'MONACOCONFO001'         ),(SELECT ROW_IDT `ufr_asso`.`rol` WHERE NAM = 'CANDIDATE'),'INIT_SCRIPT', NOW(), 'INIT_SCRIPT', NOW())</v>
      </c>
      <c r="V43" s="26" t="str" cm="1">
        <f t="array" ref="V43">IF(J43&lt;&gt;"",CONCATENATE(",    (",
"(SELECT ROW_IDT `ufr_asso`.`usr` WHERE USR_ID = '",$D43,"')",REPT(" ",MAX(LEN($D$3:$D$100))-LEN($D43)),",",
IF(J$2=$F$2,CONCATENATE("null",REPT(" ",52+MAX(LEN($E$3:$E$100))-4)),CONCATENATE("(SELECT ROW_IDT `ufr_asso`.`aso` WHERE SIR_NBR = '",$E43,"'",REPT(" ",MAX(LEN($E$3:$E$100))-LEN($E43)),")")),",",
"(SELECT ROW_IDT `ufr_asso`.`rol` WHERE NAM = '",J$2,"'",REPT(" ",MAX(LEN($F$2:$N$2))-LEN(J$2)),"),",
"'INIT_SCRIPT', NOW(), 'INIT_SCRIPT', NOW())"),"")</f>
        <v/>
      </c>
      <c r="W43" s="26" t="str" cm="1">
        <f t="array" ref="W43">IF(K43&lt;&gt;"",CONCATENATE(",    (",
"(SELECT ROW_IDT `ufr_asso`.`usr` WHERE USR_ID = '",$D43,"')",REPT(" ",MAX(LEN($D$3:$D$100))-LEN($D43)),",",
IF(K$2=$F$2,CONCATENATE("null",REPT(" ",52+MAX(LEN($E$3:$E$100))-4)),CONCATENATE("(SELECT ROW_IDT `ufr_asso`.`aso` WHERE SIR_NBR = '",$E43,"'",REPT(" ",MAX(LEN($E$3:$E$100))-LEN($E43)),")")),",",
"(SELECT ROW_IDT `ufr_asso`.`rol` WHERE NAM = '",K$2,"'",REPT(" ",MAX(LEN($F$2:$N$2))-LEN(K$2)),"),",
"'INIT_SCRIPT', NOW(), 'INIT_SCRIPT', NOW())"),"")</f>
        <v/>
      </c>
      <c r="X43" s="26" t="str" cm="1">
        <f t="array" ref="X43">IF(L43&lt;&gt;"",CONCATENATE(",    (",
"(SELECT ROW_IDT `ufr_asso`.`usr` WHERE USR_ID = '",$D43,"')",REPT(" ",MAX(LEN($D$3:$D$100))-LEN($D43)),",",
IF(L$2=$F$2,CONCATENATE("null",REPT(" ",52+MAX(LEN($E$3:$E$100))-4)),CONCATENATE("(SELECT ROW_IDT `ufr_asso`.`aso` WHERE SIR_NBR = '",$E43,"'",REPT(" ",MAX(LEN($E$3:$E$100))-LEN($E43)),")")),",",
"(SELECT ROW_IDT `ufr_asso`.`rol` WHERE NAM = '",L$2,"'",REPT(" ",MAX(LEN($F$2:$N$2))-LEN(L$2)),"),",
"'INIT_SCRIPT', NOW(), 'INIT_SCRIPT', NOW())"),"")</f>
        <v/>
      </c>
      <c r="Y43" s="26" t="str" cm="1">
        <f t="array" ref="Y43">IF(M43&lt;&gt;"",CONCATENATE(",    (",
"(SELECT ROW_IDT `ufr_asso`.`usr` WHERE USR_ID = '",$D43,"')",REPT(" ",MAX(LEN($D$3:$D$100))-LEN($D43)),",",
IF(M$2=$F$2,CONCATENATE("null",REPT(" ",52+MAX(LEN($E$3:$E$100))-4)),CONCATENATE("(SELECT ROW_IDT `ufr_asso`.`aso` WHERE SIR_NBR = '",$E43,"'",REPT(" ",MAX(LEN($E$3:$E$100))-LEN($E43)),")")),",",
"(SELECT ROW_IDT `ufr_asso`.`rol` WHERE NAM = '",M$2,"'",REPT(" ",MAX(LEN($F$2:$N$2))-LEN(M$2)),"),",
"'INIT_SCRIPT', NOW(), 'INIT_SCRIPT', NOW())"),"")</f>
        <v/>
      </c>
      <c r="Z43" s="26" t="str" cm="1">
        <f t="array" ref="Z43">IF(N43&lt;&gt;"",CONCATENATE(",    (",
"(SELECT ROW_IDT `ufr_asso`.`usr` WHERE USR_ID = '",$D43,"')",REPT(" ",MAX(LEN($D$3:$D$100))-LEN($D43)),",",
IF(N$2=$F$2,CONCATENATE("null",REPT(" ",52+MAX(LEN($E$3:$E$100))-4)),CONCATENATE("(SELECT ROW_IDT `ufr_asso`.`aso` WHERE SIR_NBR = '",$E43,"'",REPT(" ",MAX(LEN($E$3:$E$100))-LEN($E43)),")")),",",
"(SELECT ROW_IDT `ufr_asso`.`rol` WHERE NAM = '",N$2,"'",REPT(" ",MAX(LEN($F$2:$N$2))-LEN(N$2)),"),",
"'INIT_SCRIPT', NOW(), 'INIT_SCRIPT', NOW())"),"")</f>
        <v/>
      </c>
    </row>
    <row r="44" spans="1:26" ht="15" thickBot="1" x14ac:dyDescent="0.35">
      <c r="A44" s="42" t="str">
        <f>IF(Users!A44&lt;&gt;"",Users!A44,"")</f>
        <v>TST42-S</v>
      </c>
      <c r="B44" s="42" t="str">
        <f>IF(Users!A44&lt;&gt;"",Users!B44,"")</f>
        <v>Estaban</v>
      </c>
      <c r="C44" s="42" t="str">
        <f>IF(Users!A44&lt;&gt;"",Users!C44,"")</f>
        <v>estaban.user@gmail.com</v>
      </c>
      <c r="D44" s="44" t="str">
        <f>IF(Users!A44&lt;&gt;"",Users!E44,"")</f>
        <v>Z0016</v>
      </c>
      <c r="E44" s="28" t="str">
        <f t="shared" si="3"/>
        <v>MONACOCONFO001</v>
      </c>
      <c r="F44" s="25" t="str">
        <f>IF(Users!H44="","","X")</f>
        <v/>
      </c>
      <c r="G44" s="25" t="str">
        <f>IF(Users!I44="","","X")</f>
        <v/>
      </c>
      <c r="H44" s="25" t="str">
        <f>IF(Users!J44="","","X")</f>
        <v/>
      </c>
      <c r="I44" s="25" t="str">
        <f>IF(Users!K44="","","X")</f>
        <v/>
      </c>
      <c r="J44" s="25" t="str">
        <f>IF(Users!L44="","","X")</f>
        <v>X</v>
      </c>
      <c r="K44" s="25" t="str">
        <f>IF(Users!M44="","","X")</f>
        <v/>
      </c>
      <c r="L44" s="25" t="str">
        <f>IF(Users!N44="","","X")</f>
        <v/>
      </c>
      <c r="M44" s="25" t="str">
        <f>IF(Users!O44="","","X")</f>
        <v/>
      </c>
      <c r="N44" s="25" t="str">
        <f>IF(Users!P44="","","X")</f>
        <v/>
      </c>
      <c r="O44" s="12" t="str">
        <f t="shared" si="0"/>
        <v>,    ((SELECT ROW_IDT `ufr_asso`.`usr` WHERE USR_ID = 'Z0016'),(SELECT ROW_IDT `ufr_asso`.`aso` WHERE SIR_NBR = 'MONACOCONFO001'         ),(SELECT ROW_IDT `ufr_asso`.`rol` WHERE NAM = 'REFUSED'  ),'INIT_SCRIPT', NOW(), 'INIT_SCRIPT', NOW())</v>
      </c>
      <c r="P44" s="26" t="str">
        <f>CONCATENATE(
IF(R44&lt;&gt;"",CONCATENATE(R44,CHAR(13),CHAR(10)),""),IF(S44&lt;&gt;"",CONCATENATE(S44,CHAR(13),CHAR(10)),""),IF(T44&lt;&gt;"",CONCATENATE(T44,CHAR(13),CHAR(10)),""),IF(U44&lt;&gt;"",CONCATENATE(U44,CHAR(13),CHAR(10)),""),IF(V44&lt;&gt;"",CONCATENATE(V44,CHAR(13),CHAR(10)),""),IF(W44&lt;&gt;"",CONCATENATE(W44,CHAR(13),CHAR(10)),""),IF(X44&lt;&gt;"",CONCATENATE(X44,CHAR(13),CHAR(10)),""),IF(Y44&lt;&gt;"",CONCATENATE(Y44,CHAR(13),CHAR(10)),""),IF(Z44&lt;&gt;"",CONCATENATE(Z44,CHAR(13),CHAR(10)),"")
)</f>
        <v xml:space="preserve">,    ((SELECT ROW_IDT `ufr_asso`.`usr` WHERE USR_ID = 'Z0016'),(SELECT ROW_IDT `ufr_asso`.`aso` WHERE SIR_NBR = 'MONACOCONFO001'         ),(SELECT ROW_IDT `ufr_asso`.`rol` WHERE NAM = 'REFUSED'  ),'INIT_SCRIPT', NOW(), 'INIT_SCRIPT', NOW())_x000D_
</v>
      </c>
      <c r="Q44" s="26">
        <f t="shared" si="1"/>
        <v>2</v>
      </c>
      <c r="R44" s="26" t="str" cm="1">
        <f t="array" ref="R44">IF(F44&lt;&gt;"",CONCATENATE(",    (",
"(SELECT ROW_IDT `ufr_asso`.`usr` WHERE USR_ID = '",$D44,"')",REPT(" ",MAX(LEN($D$3:$D$100))-LEN($D44)),",",
IF(F$2=$F$2,CONCATENATE("null",REPT(" ",52+MAX(LEN($E$3:$E$100))-4)),CONCATENATE("(SELECT ROW_IDT `ufr_asso`.`aso` WHERE SIR_NBR = '",$E44,"'",REPT(" ",MAX(LEN($E$3:$E$100))-LEN($E44)),")")),",",
"(SELECT ROW_IDT `ufr_asso`.`rol` WHERE NAM = '",F$2,"'",REPT(" ",MAX(LEN($F$2:$N$2))-LEN(F$2)),"),",
"'INIT_SCRIPT', NOW(), 'INIT_SCRIPT', NOW())"),"")</f>
        <v/>
      </c>
      <c r="S44" s="26" t="str" cm="1">
        <f t="array" ref="S44">IF(G44&lt;&gt;"",CONCATENATE(",    (",
"(SELECT ROW_IDT `ufr_asso`.`usr` WHERE USR_ID = '",$D44,"')",REPT(" ",MAX(LEN($D$3:$D$100))-LEN($D44)),",",
IF(G$2=$F$2,CONCATENATE("null",REPT(" ",52+MAX(LEN($E$3:$E$100))-4)),CONCATENATE("(SELECT ROW_IDT `ufr_asso`.`aso` WHERE SIR_NBR = '",$E44,"'",REPT(" ",MAX(LEN($E$3:$E$100))-LEN($E44)),")")),",",
"(SELECT ROW_IDT `ufr_asso`.`rol` WHERE NAM = '",G$2,"'",REPT(" ",MAX(LEN($F$2:$N$2))-LEN(G$2)),"),",
"'INIT_SCRIPT', NOW(), 'INIT_SCRIPT', NOW())"),"")</f>
        <v/>
      </c>
      <c r="T44" s="26" t="str" cm="1">
        <f t="array" ref="T44">IF(H44&lt;&gt;"",CONCATENATE(",    (",
"(SELECT ROW_IDT `ufr_asso`.`usr` WHERE USR_ID = '",$D44,"')",REPT(" ",MAX(LEN($D$3:$D$100))-LEN($D44)),",",
IF(H$2=$F$2,CONCATENATE("null",REPT(" ",52+MAX(LEN($E$3:$E$100))-4)),CONCATENATE("(SELECT ROW_IDT `ufr_asso`.`aso` WHERE SIR_NBR = '",$E44,"'",REPT(" ",MAX(LEN($E$3:$E$100))-LEN($E44)),")")),",",
"(SELECT ROW_IDT `ufr_asso`.`rol` WHERE NAM = '",H$2,"'",REPT(" ",MAX(LEN($F$2:$N$2))-LEN(H$2)),"),",
"'INIT_SCRIPT', NOW(), 'INIT_SCRIPT', NOW())"),"")</f>
        <v/>
      </c>
      <c r="U44" s="26" t="str" cm="1">
        <f t="array" ref="U44">IF(I44&lt;&gt;"",CONCATENATE(",    (",
"(SELECT ROW_IDT `ufr_asso`.`usr` WHERE USR_ID = '",$D44,"')",REPT(" ",MAX(LEN($D$3:$D$100))-LEN($D44)),",",
IF(I$2=$F$2,CONCATENATE("null",REPT(" ",52+MAX(LEN($E$3:$E$100))-4)),CONCATENATE("(SELECT ROW_IDT `ufr_asso`.`aso` WHERE SIR_NBR = '",$E44,"'",REPT(" ",MAX(LEN($E$3:$E$100))-LEN($E44)),")")),",",
"(SELECT ROW_IDT `ufr_asso`.`rol` WHERE NAM = '",I$2,"'",REPT(" ",MAX(LEN($F$2:$N$2))-LEN(I$2)),"),",
"'INIT_SCRIPT', NOW(), 'INIT_SCRIPT', NOW())"),"")</f>
        <v/>
      </c>
      <c r="V44" s="26" t="str" cm="1">
        <f t="array" ref="V44">IF(J44&lt;&gt;"",CONCATENATE(",    (",
"(SELECT ROW_IDT `ufr_asso`.`usr` WHERE USR_ID = '",$D44,"')",REPT(" ",MAX(LEN($D$3:$D$100))-LEN($D44)),",",
IF(J$2=$F$2,CONCATENATE("null",REPT(" ",52+MAX(LEN($E$3:$E$100))-4)),CONCATENATE("(SELECT ROW_IDT `ufr_asso`.`aso` WHERE SIR_NBR = '",$E44,"'",REPT(" ",MAX(LEN($E$3:$E$100))-LEN($E44)),")")),",",
"(SELECT ROW_IDT `ufr_asso`.`rol` WHERE NAM = '",J$2,"'",REPT(" ",MAX(LEN($F$2:$N$2))-LEN(J$2)),"),",
"'INIT_SCRIPT', NOW(), 'INIT_SCRIPT', NOW())"),"")</f>
        <v>,    ((SELECT ROW_IDT `ufr_asso`.`usr` WHERE USR_ID = 'Z0016'),(SELECT ROW_IDT `ufr_asso`.`aso` WHERE SIR_NBR = 'MONACOCONFO001'         ),(SELECT ROW_IDT `ufr_asso`.`rol` WHERE NAM = 'REFUSED'  ),'INIT_SCRIPT', NOW(), 'INIT_SCRIPT', NOW())</v>
      </c>
      <c r="W44" s="26" t="str" cm="1">
        <f t="array" ref="W44">IF(K44&lt;&gt;"",CONCATENATE(",    (",
"(SELECT ROW_IDT `ufr_asso`.`usr` WHERE USR_ID = '",$D44,"')",REPT(" ",MAX(LEN($D$3:$D$100))-LEN($D44)),",",
IF(K$2=$F$2,CONCATENATE("null",REPT(" ",52+MAX(LEN($E$3:$E$100))-4)),CONCATENATE("(SELECT ROW_IDT `ufr_asso`.`aso` WHERE SIR_NBR = '",$E44,"'",REPT(" ",MAX(LEN($E$3:$E$100))-LEN($E44)),")")),",",
"(SELECT ROW_IDT `ufr_asso`.`rol` WHERE NAM = '",K$2,"'",REPT(" ",MAX(LEN($F$2:$N$2))-LEN(K$2)),"),",
"'INIT_SCRIPT', NOW(), 'INIT_SCRIPT', NOW())"),"")</f>
        <v/>
      </c>
      <c r="X44" s="26" t="str" cm="1">
        <f t="array" ref="X44">IF(L44&lt;&gt;"",CONCATENATE(",    (",
"(SELECT ROW_IDT `ufr_asso`.`usr` WHERE USR_ID = '",$D44,"')",REPT(" ",MAX(LEN($D$3:$D$100))-LEN($D44)),",",
IF(L$2=$F$2,CONCATENATE("null",REPT(" ",52+MAX(LEN($E$3:$E$100))-4)),CONCATENATE("(SELECT ROW_IDT `ufr_asso`.`aso` WHERE SIR_NBR = '",$E44,"'",REPT(" ",MAX(LEN($E$3:$E$100))-LEN($E44)),")")),",",
"(SELECT ROW_IDT `ufr_asso`.`rol` WHERE NAM = '",L$2,"'",REPT(" ",MAX(LEN($F$2:$N$2))-LEN(L$2)),"),",
"'INIT_SCRIPT', NOW(), 'INIT_SCRIPT', NOW())"),"")</f>
        <v/>
      </c>
      <c r="Y44" s="26" t="str" cm="1">
        <f t="array" ref="Y44">IF(M44&lt;&gt;"",CONCATENATE(",    (",
"(SELECT ROW_IDT `ufr_asso`.`usr` WHERE USR_ID = '",$D44,"')",REPT(" ",MAX(LEN($D$3:$D$100))-LEN($D44)),",",
IF(M$2=$F$2,CONCATENATE("null",REPT(" ",52+MAX(LEN($E$3:$E$100))-4)),CONCATENATE("(SELECT ROW_IDT `ufr_asso`.`aso` WHERE SIR_NBR = '",$E44,"'",REPT(" ",MAX(LEN($E$3:$E$100))-LEN($E44)),")")),",",
"(SELECT ROW_IDT `ufr_asso`.`rol` WHERE NAM = '",M$2,"'",REPT(" ",MAX(LEN($F$2:$N$2))-LEN(M$2)),"),",
"'INIT_SCRIPT', NOW(), 'INIT_SCRIPT', NOW())"),"")</f>
        <v/>
      </c>
      <c r="Z44" s="26" t="str" cm="1">
        <f t="array" ref="Z44">IF(N44&lt;&gt;"",CONCATENATE(",    (",
"(SELECT ROW_IDT `ufr_asso`.`usr` WHERE USR_ID = '",$D44,"')",REPT(" ",MAX(LEN($D$3:$D$100))-LEN($D44)),",",
IF(N$2=$F$2,CONCATENATE("null",REPT(" ",52+MAX(LEN($E$3:$E$100))-4)),CONCATENATE("(SELECT ROW_IDT `ufr_asso`.`aso` WHERE SIR_NBR = '",$E44,"'",REPT(" ",MAX(LEN($E$3:$E$100))-LEN($E44)),")")),",",
"(SELECT ROW_IDT `ufr_asso`.`rol` WHERE NAM = '",N$2,"'",REPT(" ",MAX(LEN($F$2:$N$2))-LEN(N$2)),"),",
"'INIT_SCRIPT', NOW(), 'INIT_SCRIPT', NOW())"),"")</f>
        <v/>
      </c>
    </row>
    <row r="45" spans="1:26" x14ac:dyDescent="0.3">
      <c r="A45" s="47" t="str">
        <f>IF(Users!A45&lt;&gt;"",Users!A45,"")</f>
        <v>TST43-NS</v>
      </c>
      <c r="B45" s="48" t="str">
        <f>IF(Users!B45&lt;&gt;"",Users!B45,"")</f>
        <v>Joe</v>
      </c>
      <c r="C45" s="48" t="str">
        <f>IF(Users!C45&lt;&gt;"",Users!C45,"")</f>
        <v>several_org.joe@gmail.com</v>
      </c>
      <c r="D45" s="49" t="str">
        <f>IF(Users!E45&lt;&gt;"",Users!E45,"")</f>
        <v>Z0017</v>
      </c>
      <c r="E45" s="45"/>
      <c r="F45" s="46" t="s">
        <v>3</v>
      </c>
      <c r="G45" s="46"/>
      <c r="H45" s="46"/>
      <c r="I45" s="46"/>
      <c r="J45" s="46"/>
      <c r="K45" s="46"/>
      <c r="L45" s="46"/>
      <c r="M45" s="46"/>
      <c r="N45" s="46"/>
      <c r="O45" s="12" t="str">
        <f t="shared" si="0"/>
        <v>,    ((SELECT ROW_IDT `ufr_asso`.`usr` WHERE USR_ID = 'Z0017'),null                                                                       ,(SELECT ROW_IDT `ufr_asso`.`rol` WHERE NAM = 'APP_ADMIN'),'INIT_SCRIPT', NOW(), 'INIT_SCRIPT', NOW())</v>
      </c>
      <c r="P45" s="26" t="str">
        <f>CONCATENATE(
IF(R45&lt;&gt;"",CONCATENATE(R45,CHAR(13),CHAR(10)),""),IF(S45&lt;&gt;"",CONCATENATE(S45,CHAR(13),CHAR(10)),""),IF(T45&lt;&gt;"",CONCATENATE(T45,CHAR(13),CHAR(10)),""),IF(U45&lt;&gt;"",CONCATENATE(U45,CHAR(13),CHAR(10)),""),IF(V45&lt;&gt;"",CONCATENATE(V45,CHAR(13),CHAR(10)),""),IF(W45&lt;&gt;"",CONCATENATE(W45,CHAR(13),CHAR(10)),""),IF(X45&lt;&gt;"",CONCATENATE(X45,CHAR(13),CHAR(10)),""),IF(Y45&lt;&gt;"",CONCATENATE(Y45,CHAR(13),CHAR(10)),""),IF(Z45&lt;&gt;"",CONCATENATE(Z45,CHAR(13),CHAR(10)),"")
)</f>
        <v xml:space="preserve">,    ((SELECT ROW_IDT `ufr_asso`.`usr` WHERE USR_ID = 'Z0017'),null                                                                       ,(SELECT ROW_IDT `ufr_asso`.`rol` WHERE NAM = 'APP_ADMIN'),'INIT_SCRIPT', NOW(), 'INIT_SCRIPT', NOW())_x000D_
</v>
      </c>
      <c r="Q45" s="26">
        <f t="shared" si="1"/>
        <v>2</v>
      </c>
      <c r="R45" s="26" t="str" cm="1">
        <f t="array" ref="R45">IF(F45&lt;&gt;"",CONCATENATE(",    (",
"(SELECT ROW_IDT `ufr_asso`.`usr` WHERE USR_ID = '",$D45,"')",REPT(" ",MAX(LEN($D$3:$D$100))-LEN($D45)),",",
IF(F$2=$F$2,CONCATENATE("null",REPT(" ",52+MAX(LEN($E$3:$E$100))-4)),CONCATENATE("(SELECT ROW_IDT `ufr_asso`.`aso` WHERE SIR_NBR = '",$E45,"'",REPT(" ",MAX(LEN($E$3:$E$100))-LEN($E45)),")")),",",
"(SELECT ROW_IDT `ufr_asso`.`rol` WHERE NAM = '",F$2,"'",REPT(" ",MAX(LEN($F$2:$N$2))-LEN(F$2)),"),",
"'INIT_SCRIPT', NOW(), 'INIT_SCRIPT', NOW())"),"")</f>
        <v>,    ((SELECT ROW_IDT `ufr_asso`.`usr` WHERE USR_ID = 'Z0017'),null                                                                       ,(SELECT ROW_IDT `ufr_asso`.`rol` WHERE NAM = 'APP_ADMIN'),'INIT_SCRIPT', NOW(), 'INIT_SCRIPT', NOW())</v>
      </c>
      <c r="S45" s="26" t="str" cm="1">
        <f t="array" ref="S45">IF(G45&lt;&gt;"",CONCATENATE(",    (",
"(SELECT ROW_IDT `ufr_asso`.`usr` WHERE USR_ID = '",$D45,"')",REPT(" ",MAX(LEN($D$3:$D$100))-LEN($D45)),",",
IF(G$2=$F$2,CONCATENATE("null",REPT(" ",52+MAX(LEN($E$3:$E$100))-4)),CONCATENATE("(SELECT ROW_IDT `ufr_asso`.`aso` WHERE SIR_NBR = '",$E45,"'",REPT(" ",MAX(LEN($E$3:$E$100))-LEN($E45)),")")),",",
"(SELECT ROW_IDT `ufr_asso`.`rol` WHERE NAM = '",G$2,"'",REPT(" ",MAX(LEN($F$2:$N$2))-LEN(G$2)),"),",
"'INIT_SCRIPT', NOW(), 'INIT_SCRIPT', NOW())"),"")</f>
        <v/>
      </c>
      <c r="T45" s="26" t="str" cm="1">
        <f t="array" ref="T45">IF(H45&lt;&gt;"",CONCATENATE(",    (",
"(SELECT ROW_IDT `ufr_asso`.`usr` WHERE USR_ID = '",$D45,"')",REPT(" ",MAX(LEN($D$3:$D$100))-LEN($D45)),",",
IF(H$2=$F$2,CONCATENATE("null",REPT(" ",52+MAX(LEN($E$3:$E$100))-4)),CONCATENATE("(SELECT ROW_IDT `ufr_asso`.`aso` WHERE SIR_NBR = '",$E45,"'",REPT(" ",MAX(LEN($E$3:$E$100))-LEN($E45)),")")),",",
"(SELECT ROW_IDT `ufr_asso`.`rol` WHERE NAM = '",H$2,"'",REPT(" ",MAX(LEN($F$2:$N$2))-LEN(H$2)),"),",
"'INIT_SCRIPT', NOW(), 'INIT_SCRIPT', NOW())"),"")</f>
        <v/>
      </c>
      <c r="U45" s="26" t="str" cm="1">
        <f t="array" ref="U45">IF(I45&lt;&gt;"",CONCATENATE(",    (",
"(SELECT ROW_IDT `ufr_asso`.`usr` WHERE USR_ID = '",$D45,"')",REPT(" ",MAX(LEN($D$3:$D$100))-LEN($D45)),",",
IF(I$2=$F$2,CONCATENATE("null",REPT(" ",52+MAX(LEN($E$3:$E$100))-4)),CONCATENATE("(SELECT ROW_IDT `ufr_asso`.`aso` WHERE SIR_NBR = '",$E45,"'",REPT(" ",MAX(LEN($E$3:$E$100))-LEN($E45)),")")),",",
"(SELECT ROW_IDT `ufr_asso`.`rol` WHERE NAM = '",I$2,"'",REPT(" ",MAX(LEN($F$2:$N$2))-LEN(I$2)),"),",
"'INIT_SCRIPT', NOW(), 'INIT_SCRIPT', NOW())"),"")</f>
        <v/>
      </c>
      <c r="V45" s="26" t="str" cm="1">
        <f t="array" ref="V45">IF(J45&lt;&gt;"",CONCATENATE(",    (",
"(SELECT ROW_IDT `ufr_asso`.`usr` WHERE USR_ID = '",$D45,"')",REPT(" ",MAX(LEN($D$3:$D$100))-LEN($D45)),",",
IF(J$2=$F$2,CONCATENATE("null",REPT(" ",52+MAX(LEN($E$3:$E$100))-4)),CONCATENATE("(SELECT ROW_IDT `ufr_asso`.`aso` WHERE SIR_NBR = '",$E45,"'",REPT(" ",MAX(LEN($E$3:$E$100))-LEN($E45)),")")),",",
"(SELECT ROW_IDT `ufr_asso`.`rol` WHERE NAM = '",J$2,"'",REPT(" ",MAX(LEN($F$2:$N$2))-LEN(J$2)),"),",
"'INIT_SCRIPT', NOW(), 'INIT_SCRIPT', NOW())"),"")</f>
        <v/>
      </c>
      <c r="W45" s="26" t="str" cm="1">
        <f t="array" ref="W45">IF(K45&lt;&gt;"",CONCATENATE(",    (",
"(SELECT ROW_IDT `ufr_asso`.`usr` WHERE USR_ID = '",$D45,"')",REPT(" ",MAX(LEN($D$3:$D$100))-LEN($D45)),",",
IF(K$2=$F$2,CONCATENATE("null",REPT(" ",52+MAX(LEN($E$3:$E$100))-4)),CONCATENATE("(SELECT ROW_IDT `ufr_asso`.`aso` WHERE SIR_NBR = '",$E45,"'",REPT(" ",MAX(LEN($E$3:$E$100))-LEN($E45)),")")),",",
"(SELECT ROW_IDT `ufr_asso`.`rol` WHERE NAM = '",K$2,"'",REPT(" ",MAX(LEN($F$2:$N$2))-LEN(K$2)),"),",
"'INIT_SCRIPT', NOW(), 'INIT_SCRIPT', NOW())"),"")</f>
        <v/>
      </c>
      <c r="X45" s="26" t="str" cm="1">
        <f t="array" ref="X45">IF(L45&lt;&gt;"",CONCATENATE(",    (",
"(SELECT ROW_IDT `ufr_asso`.`usr` WHERE USR_ID = '",$D45,"')",REPT(" ",MAX(LEN($D$3:$D$100))-LEN($D45)),",",
IF(L$2=$F$2,CONCATENATE("null",REPT(" ",52+MAX(LEN($E$3:$E$100))-4)),CONCATENATE("(SELECT ROW_IDT `ufr_asso`.`aso` WHERE SIR_NBR = '",$E45,"'",REPT(" ",MAX(LEN($E$3:$E$100))-LEN($E45)),")")),",",
"(SELECT ROW_IDT `ufr_asso`.`rol` WHERE NAM = '",L$2,"'",REPT(" ",MAX(LEN($F$2:$N$2))-LEN(L$2)),"),",
"'INIT_SCRIPT', NOW(), 'INIT_SCRIPT', NOW())"),"")</f>
        <v/>
      </c>
      <c r="Y45" s="26" t="str" cm="1">
        <f t="array" ref="Y45">IF(M45&lt;&gt;"",CONCATENATE(",    (",
"(SELECT ROW_IDT `ufr_asso`.`usr` WHERE USR_ID = '",$D45,"')",REPT(" ",MAX(LEN($D$3:$D$100))-LEN($D45)),",",
IF(M$2=$F$2,CONCATENATE("null",REPT(" ",52+MAX(LEN($E$3:$E$100))-4)),CONCATENATE("(SELECT ROW_IDT `ufr_asso`.`aso` WHERE SIR_NBR = '",$E45,"'",REPT(" ",MAX(LEN($E$3:$E$100))-LEN($E45)),")")),",",
"(SELECT ROW_IDT `ufr_asso`.`rol` WHERE NAM = '",M$2,"'",REPT(" ",MAX(LEN($F$2:$N$2))-LEN(M$2)),"),",
"'INIT_SCRIPT', NOW(), 'INIT_SCRIPT', NOW())"),"")</f>
        <v/>
      </c>
      <c r="Z45" s="26" t="str" cm="1">
        <f t="array" ref="Z45">IF(N45&lt;&gt;"",CONCATENATE(",    (",
"(SELECT ROW_IDT `ufr_asso`.`usr` WHERE USR_ID = '",$D45,"')",REPT(" ",MAX(LEN($D$3:$D$100))-LEN($D45)),",",
IF(N$2=$F$2,CONCATENATE("null",REPT(" ",52+MAX(LEN($E$3:$E$100))-4)),CONCATENATE("(SELECT ROW_IDT `ufr_asso`.`aso` WHERE SIR_NBR = '",$E45,"'",REPT(" ",MAX(LEN($E$3:$E$100))-LEN($E45)),")")),",",
"(SELECT ROW_IDT `ufr_asso`.`rol` WHERE NAM = '",N$2,"'",REPT(" ",MAX(LEN($F$2:$N$2))-LEN(N$2)),"),",
"'INIT_SCRIPT', NOW(), 'INIT_SCRIPT', NOW())"),"")</f>
        <v/>
      </c>
    </row>
    <row r="46" spans="1:26" x14ac:dyDescent="0.3">
      <c r="A46" s="41" t="str">
        <f t="shared" ref="A46:D47" si="4">A45</f>
        <v>TST43-NS</v>
      </c>
      <c r="B46" s="42" t="str">
        <f t="shared" si="4"/>
        <v>Joe</v>
      </c>
      <c r="C46" s="42" t="str">
        <f t="shared" si="4"/>
        <v>several_org.joe@gmail.com</v>
      </c>
      <c r="D46" s="43" t="str">
        <f t="shared" si="4"/>
        <v>Z0017</v>
      </c>
      <c r="E46" s="38" t="str">
        <f>Assos!A$6</f>
        <v>1_MIX_STUD_AND_NOT_STUD</v>
      </c>
      <c r="F46" s="46"/>
      <c r="G46" s="46" t="s">
        <v>3</v>
      </c>
      <c r="H46" s="46"/>
      <c r="I46" s="46"/>
      <c r="J46" s="46"/>
      <c r="K46" s="46"/>
      <c r="L46" s="46"/>
      <c r="M46" s="46"/>
      <c r="N46" s="46"/>
      <c r="O46" s="12" t="str">
        <f t="shared" si="0"/>
        <v>,    ((SELECT ROW_IDT `ufr_asso`.`usr` WHERE USR_ID = 'Z0017'),(SELECT ROW_IDT `ufr_asso`.`aso` WHERE SIR_NBR = '1_MIX_STUD_AND_NOT_STUD'),(SELECT ROW_IDT `ufr_asso`.`rol` WHERE NAM = 'ADMIN'    ),'INIT_SCRIPT', NOW(), 'INIT_SCRIPT', NOW())</v>
      </c>
      <c r="P46" s="26" t="str">
        <f>CONCATENATE(
IF(R46&lt;&gt;"",CONCATENATE(R46,CHAR(13),CHAR(10)),""),IF(S46&lt;&gt;"",CONCATENATE(S46,CHAR(13),CHAR(10)),""),IF(T46&lt;&gt;"",CONCATENATE(T46,CHAR(13),CHAR(10)),""),IF(U46&lt;&gt;"",CONCATENATE(U46,CHAR(13),CHAR(10)),""),IF(V46&lt;&gt;"",CONCATENATE(V46,CHAR(13),CHAR(10)),""),IF(W46&lt;&gt;"",CONCATENATE(W46,CHAR(13),CHAR(10)),""),IF(X46&lt;&gt;"",CONCATENATE(X46,CHAR(13),CHAR(10)),""),IF(Y46&lt;&gt;"",CONCATENATE(Y46,CHAR(13),CHAR(10)),""),IF(Z46&lt;&gt;"",CONCATENATE(Z46,CHAR(13),CHAR(10)),"")
)</f>
        <v xml:space="preserve">,    ((SELECT ROW_IDT `ufr_asso`.`usr` WHERE USR_ID = 'Z0017'),(SELECT ROW_IDT `ufr_asso`.`aso` WHERE SIR_NBR = '1_MIX_STUD_AND_NOT_STUD'),(SELECT ROW_IDT `ufr_asso`.`rol` WHERE NAM = 'ADMIN'    ),'INIT_SCRIPT', NOW(), 'INIT_SCRIPT', NOW())_x000D_
</v>
      </c>
      <c r="Q46" s="26">
        <f t="shared" si="1"/>
        <v>2</v>
      </c>
      <c r="R46" s="26" t="str" cm="1">
        <f t="array" ref="R46">IF(F46&lt;&gt;"",CONCATENATE(",    (",
"(SELECT ROW_IDT `ufr_asso`.`usr` WHERE USR_ID = '",$D46,"')",REPT(" ",MAX(LEN($D$3:$D$100))-LEN($D46)),",",
IF(F$2=$F$2,CONCATENATE("null",REPT(" ",52+MAX(LEN($E$3:$E$100))-4)),CONCATENATE("(SELECT ROW_IDT `ufr_asso`.`aso` WHERE SIR_NBR = '",$E46,"'",REPT(" ",MAX(LEN($E$3:$E$100))-LEN($E46)),")")),",",
"(SELECT ROW_IDT `ufr_asso`.`rol` WHERE NAM = '",F$2,"'",REPT(" ",MAX(LEN($F$2:$N$2))-LEN(F$2)),"),",
"'INIT_SCRIPT', NOW(), 'INIT_SCRIPT', NOW())"),"")</f>
        <v/>
      </c>
      <c r="S46" s="26" t="str" cm="1">
        <f t="array" ref="S46">IF(G46&lt;&gt;"",CONCATENATE(",    (",
"(SELECT ROW_IDT `ufr_asso`.`usr` WHERE USR_ID = '",$D46,"')",REPT(" ",MAX(LEN($D$3:$D$100))-LEN($D46)),",",
IF(G$2=$F$2,CONCATENATE("null",REPT(" ",52+MAX(LEN($E$3:$E$100))-4)),CONCATENATE("(SELECT ROW_IDT `ufr_asso`.`aso` WHERE SIR_NBR = '",$E46,"'",REPT(" ",MAX(LEN($E$3:$E$100))-LEN($E46)),")")),",",
"(SELECT ROW_IDT `ufr_asso`.`rol` WHERE NAM = '",G$2,"'",REPT(" ",MAX(LEN($F$2:$N$2))-LEN(G$2)),"),",
"'INIT_SCRIPT', NOW(), 'INIT_SCRIPT', NOW())"),"")</f>
        <v>,    ((SELECT ROW_IDT `ufr_asso`.`usr` WHERE USR_ID = 'Z0017'),(SELECT ROW_IDT `ufr_asso`.`aso` WHERE SIR_NBR = '1_MIX_STUD_AND_NOT_STUD'),(SELECT ROW_IDT `ufr_asso`.`rol` WHERE NAM = 'ADMIN'    ),'INIT_SCRIPT', NOW(), 'INIT_SCRIPT', NOW())</v>
      </c>
      <c r="T46" s="26" t="str" cm="1">
        <f t="array" ref="T46">IF(H46&lt;&gt;"",CONCATENATE(",    (",
"(SELECT ROW_IDT `ufr_asso`.`usr` WHERE USR_ID = '",$D46,"')",REPT(" ",MAX(LEN($D$3:$D$100))-LEN($D46)),",",
IF(H$2=$F$2,CONCATENATE("null",REPT(" ",52+MAX(LEN($E$3:$E$100))-4)),CONCATENATE("(SELECT ROW_IDT `ufr_asso`.`aso` WHERE SIR_NBR = '",$E46,"'",REPT(" ",MAX(LEN($E$3:$E$100))-LEN($E46)),")")),",",
"(SELECT ROW_IDT `ufr_asso`.`rol` WHERE NAM = '",H$2,"'",REPT(" ",MAX(LEN($F$2:$N$2))-LEN(H$2)),"),",
"'INIT_SCRIPT', NOW(), 'INIT_SCRIPT', NOW())"),"")</f>
        <v/>
      </c>
      <c r="U46" s="26" t="str" cm="1">
        <f t="array" ref="U46">IF(I46&lt;&gt;"",CONCATENATE(",    (",
"(SELECT ROW_IDT `ufr_asso`.`usr` WHERE USR_ID = '",$D46,"')",REPT(" ",MAX(LEN($D$3:$D$100))-LEN($D46)),",",
IF(I$2=$F$2,CONCATENATE("null",REPT(" ",52+MAX(LEN($E$3:$E$100))-4)),CONCATENATE("(SELECT ROW_IDT `ufr_asso`.`aso` WHERE SIR_NBR = '",$E46,"'",REPT(" ",MAX(LEN($E$3:$E$100))-LEN($E46)),")")),",",
"(SELECT ROW_IDT `ufr_asso`.`rol` WHERE NAM = '",I$2,"'",REPT(" ",MAX(LEN($F$2:$N$2))-LEN(I$2)),"),",
"'INIT_SCRIPT', NOW(), 'INIT_SCRIPT', NOW())"),"")</f>
        <v/>
      </c>
      <c r="V46" s="26" t="str" cm="1">
        <f t="array" ref="V46">IF(J46&lt;&gt;"",CONCATENATE(",    (",
"(SELECT ROW_IDT `ufr_asso`.`usr` WHERE USR_ID = '",$D46,"')",REPT(" ",MAX(LEN($D$3:$D$100))-LEN($D46)),",",
IF(J$2=$F$2,CONCATENATE("null",REPT(" ",52+MAX(LEN($E$3:$E$100))-4)),CONCATENATE("(SELECT ROW_IDT `ufr_asso`.`aso` WHERE SIR_NBR = '",$E46,"'",REPT(" ",MAX(LEN($E$3:$E$100))-LEN($E46)),")")),",",
"(SELECT ROW_IDT `ufr_asso`.`rol` WHERE NAM = '",J$2,"'",REPT(" ",MAX(LEN($F$2:$N$2))-LEN(J$2)),"),",
"'INIT_SCRIPT', NOW(), 'INIT_SCRIPT', NOW())"),"")</f>
        <v/>
      </c>
      <c r="W46" s="26" t="str" cm="1">
        <f t="array" ref="W46">IF(K46&lt;&gt;"",CONCATENATE(",    (",
"(SELECT ROW_IDT `ufr_asso`.`usr` WHERE USR_ID = '",$D46,"')",REPT(" ",MAX(LEN($D$3:$D$100))-LEN($D46)),",",
IF(K$2=$F$2,CONCATENATE("null",REPT(" ",52+MAX(LEN($E$3:$E$100))-4)),CONCATENATE("(SELECT ROW_IDT `ufr_asso`.`aso` WHERE SIR_NBR = '",$E46,"'",REPT(" ",MAX(LEN($E$3:$E$100))-LEN($E46)),")")),",",
"(SELECT ROW_IDT `ufr_asso`.`rol` WHERE NAM = '",K$2,"'",REPT(" ",MAX(LEN($F$2:$N$2))-LEN(K$2)),"),",
"'INIT_SCRIPT', NOW(), 'INIT_SCRIPT', NOW())"),"")</f>
        <v/>
      </c>
      <c r="X46" s="26" t="str" cm="1">
        <f t="array" ref="X46">IF(L46&lt;&gt;"",CONCATENATE(",    (",
"(SELECT ROW_IDT `ufr_asso`.`usr` WHERE USR_ID = '",$D46,"')",REPT(" ",MAX(LEN($D$3:$D$100))-LEN($D46)),",",
IF(L$2=$F$2,CONCATENATE("null",REPT(" ",52+MAX(LEN($E$3:$E$100))-4)),CONCATENATE("(SELECT ROW_IDT `ufr_asso`.`aso` WHERE SIR_NBR = '",$E46,"'",REPT(" ",MAX(LEN($E$3:$E$100))-LEN($E46)),")")),",",
"(SELECT ROW_IDT `ufr_asso`.`rol` WHERE NAM = '",L$2,"'",REPT(" ",MAX(LEN($F$2:$N$2))-LEN(L$2)),"),",
"'INIT_SCRIPT', NOW(), 'INIT_SCRIPT', NOW())"),"")</f>
        <v/>
      </c>
      <c r="Y46" s="26" t="str" cm="1">
        <f t="array" ref="Y46">IF(M46&lt;&gt;"",CONCATENATE(",    (",
"(SELECT ROW_IDT `ufr_asso`.`usr` WHERE USR_ID = '",$D46,"')",REPT(" ",MAX(LEN($D$3:$D$100))-LEN($D46)),",",
IF(M$2=$F$2,CONCATENATE("null",REPT(" ",52+MAX(LEN($E$3:$E$100))-4)),CONCATENATE("(SELECT ROW_IDT `ufr_asso`.`aso` WHERE SIR_NBR = '",$E46,"'",REPT(" ",MAX(LEN($E$3:$E$100))-LEN($E46)),")")),",",
"(SELECT ROW_IDT `ufr_asso`.`rol` WHERE NAM = '",M$2,"'",REPT(" ",MAX(LEN($F$2:$N$2))-LEN(M$2)),"),",
"'INIT_SCRIPT', NOW(), 'INIT_SCRIPT', NOW())"),"")</f>
        <v/>
      </c>
      <c r="Z46" s="26" t="str" cm="1">
        <f t="array" ref="Z46">IF(N46&lt;&gt;"",CONCATENATE(",    (",
"(SELECT ROW_IDT `ufr_asso`.`usr` WHERE USR_ID = '",$D46,"')",REPT(" ",MAX(LEN($D$3:$D$100))-LEN($D46)),",",
IF(N$2=$F$2,CONCATENATE("null",REPT(" ",52+MAX(LEN($E$3:$E$100))-4)),CONCATENATE("(SELECT ROW_IDT `ufr_asso`.`aso` WHERE SIR_NBR = '",$E46,"'",REPT(" ",MAX(LEN($E$3:$E$100))-LEN($E46)),")")),",",
"(SELECT ROW_IDT `ufr_asso`.`rol` WHERE NAM = '",N$2,"'",REPT(" ",MAX(LEN($F$2:$N$2))-LEN(N$2)),"),",
"'INIT_SCRIPT', NOW(), 'INIT_SCRIPT', NOW())"),"")</f>
        <v/>
      </c>
    </row>
    <row r="47" spans="1:26" ht="15" thickBot="1" x14ac:dyDescent="0.35">
      <c r="A47" s="39" t="str">
        <f t="shared" si="4"/>
        <v>TST43-NS</v>
      </c>
      <c r="B47" s="29" t="str">
        <f t="shared" si="4"/>
        <v>Joe</v>
      </c>
      <c r="C47" s="29" t="str">
        <f t="shared" si="4"/>
        <v>several_org.joe@gmail.com</v>
      </c>
      <c r="D47" s="40" t="str">
        <f t="shared" si="4"/>
        <v>Z0017</v>
      </c>
      <c r="E47" s="45" t="str">
        <f>Assos!A$7</f>
        <v>2_MIX_STUD_AND_NOT_STUD</v>
      </c>
      <c r="F47" s="46"/>
      <c r="G47" s="46" t="s">
        <v>3</v>
      </c>
      <c r="H47" s="46"/>
      <c r="I47" s="46"/>
      <c r="J47" s="46"/>
      <c r="K47" s="46"/>
      <c r="L47" s="46"/>
      <c r="M47" s="46"/>
      <c r="N47" s="46"/>
      <c r="O47" s="12" t="str">
        <f t="shared" si="0"/>
        <v>,    ((SELECT ROW_IDT `ufr_asso`.`usr` WHERE USR_ID = 'Z0017'),(SELECT ROW_IDT `ufr_asso`.`aso` WHERE SIR_NBR = '2_MIX_STUD_AND_NOT_STUD'),(SELECT ROW_IDT `ufr_asso`.`rol` WHERE NAM = 'ADMIN'    ),'INIT_SCRIPT', NOW(), 'INIT_SCRIPT', NOW())</v>
      </c>
      <c r="P47" s="26" t="str">
        <f>CONCATENATE(
IF(R47&lt;&gt;"",CONCATENATE(R47,CHAR(13),CHAR(10)),""),IF(S47&lt;&gt;"",CONCATENATE(S47,CHAR(13),CHAR(10)),""),IF(T47&lt;&gt;"",CONCATENATE(T47,CHAR(13),CHAR(10)),""),IF(U47&lt;&gt;"",CONCATENATE(U47,CHAR(13),CHAR(10)),""),IF(V47&lt;&gt;"",CONCATENATE(V47,CHAR(13),CHAR(10)),""),IF(W47&lt;&gt;"",CONCATENATE(W47,CHAR(13),CHAR(10)),""),IF(X47&lt;&gt;"",CONCATENATE(X47,CHAR(13),CHAR(10)),""),IF(Y47&lt;&gt;"",CONCATENATE(Y47,CHAR(13),CHAR(10)),""),IF(Z47&lt;&gt;"",CONCATENATE(Z47,CHAR(13),CHAR(10)),"")
)</f>
        <v xml:space="preserve">,    ((SELECT ROW_IDT `ufr_asso`.`usr` WHERE USR_ID = 'Z0017'),(SELECT ROW_IDT `ufr_asso`.`aso` WHERE SIR_NBR = '2_MIX_STUD_AND_NOT_STUD'),(SELECT ROW_IDT `ufr_asso`.`rol` WHERE NAM = 'ADMIN'    ),'INIT_SCRIPT', NOW(), 'INIT_SCRIPT', NOW())_x000D_
</v>
      </c>
      <c r="Q47" s="26">
        <f t="shared" si="1"/>
        <v>2</v>
      </c>
      <c r="R47" s="26" t="str" cm="1">
        <f t="array" ref="R47">IF(F47&lt;&gt;"",CONCATENATE(",    (",
"(SELECT ROW_IDT `ufr_asso`.`usr` WHERE USR_ID = '",$D47,"')",REPT(" ",MAX(LEN($D$3:$D$100))-LEN($D47)),",",
IF(F$2=$F$2,CONCATENATE("null",REPT(" ",52+MAX(LEN($E$3:$E$100))-4)),CONCATENATE("(SELECT ROW_IDT `ufr_asso`.`aso` WHERE SIR_NBR = '",$E47,"'",REPT(" ",MAX(LEN($E$3:$E$100))-LEN($E47)),")")),",",
"(SELECT ROW_IDT `ufr_asso`.`rol` WHERE NAM = '",F$2,"'",REPT(" ",MAX(LEN($F$2:$N$2))-LEN(F$2)),"),",
"'INIT_SCRIPT', NOW(), 'INIT_SCRIPT', NOW())"),"")</f>
        <v/>
      </c>
      <c r="S47" s="26" t="str" cm="1">
        <f t="array" ref="S47">IF(G47&lt;&gt;"",CONCATENATE(",    (",
"(SELECT ROW_IDT `ufr_asso`.`usr` WHERE USR_ID = '",$D47,"')",REPT(" ",MAX(LEN($D$3:$D$100))-LEN($D47)),",",
IF(G$2=$F$2,CONCATENATE("null",REPT(" ",52+MAX(LEN($E$3:$E$100))-4)),CONCATENATE("(SELECT ROW_IDT `ufr_asso`.`aso` WHERE SIR_NBR = '",$E47,"'",REPT(" ",MAX(LEN($E$3:$E$100))-LEN($E47)),")")),",",
"(SELECT ROW_IDT `ufr_asso`.`rol` WHERE NAM = '",G$2,"'",REPT(" ",MAX(LEN($F$2:$N$2))-LEN(G$2)),"),",
"'INIT_SCRIPT', NOW(), 'INIT_SCRIPT', NOW())"),"")</f>
        <v>,    ((SELECT ROW_IDT `ufr_asso`.`usr` WHERE USR_ID = 'Z0017'),(SELECT ROW_IDT `ufr_asso`.`aso` WHERE SIR_NBR = '2_MIX_STUD_AND_NOT_STUD'),(SELECT ROW_IDT `ufr_asso`.`rol` WHERE NAM = 'ADMIN'    ),'INIT_SCRIPT', NOW(), 'INIT_SCRIPT', NOW())</v>
      </c>
      <c r="T47" s="26" t="str" cm="1">
        <f t="array" ref="T47">IF(H47&lt;&gt;"",CONCATENATE(",    (",
"(SELECT ROW_IDT `ufr_asso`.`usr` WHERE USR_ID = '",$D47,"')",REPT(" ",MAX(LEN($D$3:$D$100))-LEN($D47)),",",
IF(H$2=$F$2,CONCATENATE("null",REPT(" ",52+MAX(LEN($E$3:$E$100))-4)),CONCATENATE("(SELECT ROW_IDT `ufr_asso`.`aso` WHERE SIR_NBR = '",$E47,"'",REPT(" ",MAX(LEN($E$3:$E$100))-LEN($E47)),")")),",",
"(SELECT ROW_IDT `ufr_asso`.`rol` WHERE NAM = '",H$2,"'",REPT(" ",MAX(LEN($F$2:$N$2))-LEN(H$2)),"),",
"'INIT_SCRIPT', NOW(), 'INIT_SCRIPT', NOW())"),"")</f>
        <v/>
      </c>
      <c r="U47" s="26" t="str" cm="1">
        <f t="array" ref="U47">IF(I47&lt;&gt;"",CONCATENATE(",    (",
"(SELECT ROW_IDT `ufr_asso`.`usr` WHERE USR_ID = '",$D47,"')",REPT(" ",MAX(LEN($D$3:$D$100))-LEN($D47)),",",
IF(I$2=$F$2,CONCATENATE("null",REPT(" ",52+MAX(LEN($E$3:$E$100))-4)),CONCATENATE("(SELECT ROW_IDT `ufr_asso`.`aso` WHERE SIR_NBR = '",$E47,"'",REPT(" ",MAX(LEN($E$3:$E$100))-LEN($E47)),")")),",",
"(SELECT ROW_IDT `ufr_asso`.`rol` WHERE NAM = '",I$2,"'",REPT(" ",MAX(LEN($F$2:$N$2))-LEN(I$2)),"),",
"'INIT_SCRIPT', NOW(), 'INIT_SCRIPT', NOW())"),"")</f>
        <v/>
      </c>
      <c r="V47" s="26" t="str" cm="1">
        <f t="array" ref="V47">IF(J47&lt;&gt;"",CONCATENATE(",    (",
"(SELECT ROW_IDT `ufr_asso`.`usr` WHERE USR_ID = '",$D47,"')",REPT(" ",MAX(LEN($D$3:$D$100))-LEN($D47)),",",
IF(J$2=$F$2,CONCATENATE("null",REPT(" ",52+MAX(LEN($E$3:$E$100))-4)),CONCATENATE("(SELECT ROW_IDT `ufr_asso`.`aso` WHERE SIR_NBR = '",$E47,"'",REPT(" ",MAX(LEN($E$3:$E$100))-LEN($E47)),")")),",",
"(SELECT ROW_IDT `ufr_asso`.`rol` WHERE NAM = '",J$2,"'",REPT(" ",MAX(LEN($F$2:$N$2))-LEN(J$2)),"),",
"'INIT_SCRIPT', NOW(), 'INIT_SCRIPT', NOW())"),"")</f>
        <v/>
      </c>
      <c r="W47" s="26" t="str" cm="1">
        <f t="array" ref="W47">IF(K47&lt;&gt;"",CONCATENATE(",    (",
"(SELECT ROW_IDT `ufr_asso`.`usr` WHERE USR_ID = '",$D47,"')",REPT(" ",MAX(LEN($D$3:$D$100))-LEN($D47)),",",
IF(K$2=$F$2,CONCATENATE("null",REPT(" ",52+MAX(LEN($E$3:$E$100))-4)),CONCATENATE("(SELECT ROW_IDT `ufr_asso`.`aso` WHERE SIR_NBR = '",$E47,"'",REPT(" ",MAX(LEN($E$3:$E$100))-LEN($E47)),")")),",",
"(SELECT ROW_IDT `ufr_asso`.`rol` WHERE NAM = '",K$2,"'",REPT(" ",MAX(LEN($F$2:$N$2))-LEN(K$2)),"),",
"'INIT_SCRIPT', NOW(), 'INIT_SCRIPT', NOW())"),"")</f>
        <v/>
      </c>
      <c r="X47" s="26" t="str" cm="1">
        <f t="array" ref="X47">IF(L47&lt;&gt;"",CONCATENATE(",    (",
"(SELECT ROW_IDT `ufr_asso`.`usr` WHERE USR_ID = '",$D47,"')",REPT(" ",MAX(LEN($D$3:$D$100))-LEN($D47)),",",
IF(L$2=$F$2,CONCATENATE("null",REPT(" ",52+MAX(LEN($E$3:$E$100))-4)),CONCATENATE("(SELECT ROW_IDT `ufr_asso`.`aso` WHERE SIR_NBR = '",$E47,"'",REPT(" ",MAX(LEN($E$3:$E$100))-LEN($E47)),")")),",",
"(SELECT ROW_IDT `ufr_asso`.`rol` WHERE NAM = '",L$2,"'",REPT(" ",MAX(LEN($F$2:$N$2))-LEN(L$2)),"),",
"'INIT_SCRIPT', NOW(), 'INIT_SCRIPT', NOW())"),"")</f>
        <v/>
      </c>
      <c r="Y47" s="26" t="str" cm="1">
        <f t="array" ref="Y47">IF(M47&lt;&gt;"",CONCATENATE(",    (",
"(SELECT ROW_IDT `ufr_asso`.`usr` WHERE USR_ID = '",$D47,"')",REPT(" ",MAX(LEN($D$3:$D$100))-LEN($D47)),",",
IF(M$2=$F$2,CONCATENATE("null",REPT(" ",52+MAX(LEN($E$3:$E$100))-4)),CONCATENATE("(SELECT ROW_IDT `ufr_asso`.`aso` WHERE SIR_NBR = '",$E47,"'",REPT(" ",MAX(LEN($E$3:$E$100))-LEN($E47)),")")),",",
"(SELECT ROW_IDT `ufr_asso`.`rol` WHERE NAM = '",M$2,"'",REPT(" ",MAX(LEN($F$2:$N$2))-LEN(M$2)),"),",
"'INIT_SCRIPT', NOW(), 'INIT_SCRIPT', NOW())"),"")</f>
        <v/>
      </c>
      <c r="Z47" s="26" t="str" cm="1">
        <f t="array" ref="Z47">IF(N47&lt;&gt;"",CONCATENATE(",    (",
"(SELECT ROW_IDT `ufr_asso`.`usr` WHERE USR_ID = '",$D47,"')",REPT(" ",MAX(LEN($D$3:$D$100))-LEN($D47)),",",
IF(N$2=$F$2,CONCATENATE("null",REPT(" ",52+MAX(LEN($E$3:$E$100))-4)),CONCATENATE("(SELECT ROW_IDT `ufr_asso`.`aso` WHERE SIR_NBR = '",$E47,"'",REPT(" ",MAX(LEN($E$3:$E$100))-LEN($E47)),")")),",",
"(SELECT ROW_IDT `ufr_asso`.`rol` WHERE NAM = '",N$2,"'",REPT(" ",MAX(LEN($F$2:$N$2))-LEN(N$2)),"),",
"'INIT_SCRIPT', NOW(), 'INIT_SCRIPT', NOW())"),"")</f>
        <v/>
      </c>
    </row>
    <row r="48" spans="1:26" x14ac:dyDescent="0.3">
      <c r="A48" s="47" t="str">
        <f>IF(Users!A46&lt;&gt;"",Users!A46,"")</f>
        <v>TST44-S</v>
      </c>
      <c r="B48" s="48" t="str">
        <f>IF(Users!B46&lt;&gt;"",Users!B46,"")</f>
        <v>Jack</v>
      </c>
      <c r="C48" s="48" t="str">
        <f>IF(Users!C46&lt;&gt;"",Users!C46,"")</f>
        <v>several_org.jack@gmail.com</v>
      </c>
      <c r="D48" s="49" t="str">
        <f>IF(Users!E46&lt;&gt;"",Users!E46,"")</f>
        <v>Z0018</v>
      </c>
      <c r="E48" s="45"/>
      <c r="F48" s="46" t="s">
        <v>3</v>
      </c>
      <c r="G48" s="46"/>
      <c r="H48" s="46"/>
      <c r="I48" s="46"/>
      <c r="J48" s="46"/>
      <c r="K48" s="46"/>
      <c r="L48" s="46"/>
      <c r="M48" s="46"/>
      <c r="N48" s="46"/>
      <c r="O48" s="12" t="str">
        <f t="shared" si="0"/>
        <v>,    ((SELECT ROW_IDT `ufr_asso`.`usr` WHERE USR_ID = 'Z0018'),null                                                                       ,(SELECT ROW_IDT `ufr_asso`.`rol` WHERE NAM = 'APP_ADMIN'),'INIT_SCRIPT', NOW(), 'INIT_SCRIPT', NOW())</v>
      </c>
      <c r="P48" s="26" t="str">
        <f>CONCATENATE(
IF(R48&lt;&gt;"",CONCATENATE(R48,CHAR(13),CHAR(10)),""),IF(S48&lt;&gt;"",CONCATENATE(S48,CHAR(13),CHAR(10)),""),IF(T48&lt;&gt;"",CONCATENATE(T48,CHAR(13),CHAR(10)),""),IF(U48&lt;&gt;"",CONCATENATE(U48,CHAR(13),CHAR(10)),""),IF(V48&lt;&gt;"",CONCATENATE(V48,CHAR(13),CHAR(10)),""),IF(W48&lt;&gt;"",CONCATENATE(W48,CHAR(13),CHAR(10)),""),IF(X48&lt;&gt;"",CONCATENATE(X48,CHAR(13),CHAR(10)),""),IF(Y48&lt;&gt;"",CONCATENATE(Y48,CHAR(13),CHAR(10)),""),IF(Z48&lt;&gt;"",CONCATENATE(Z48,CHAR(13),CHAR(10)),"")
)</f>
        <v xml:space="preserve">,    ((SELECT ROW_IDT `ufr_asso`.`usr` WHERE USR_ID = 'Z0018'),null                                                                       ,(SELECT ROW_IDT `ufr_asso`.`rol` WHERE NAM = 'APP_ADMIN'),'INIT_SCRIPT', NOW(), 'INIT_SCRIPT', NOW())_x000D_
</v>
      </c>
      <c r="Q48" s="26">
        <f t="shared" si="1"/>
        <v>2</v>
      </c>
      <c r="R48" s="26" t="str" cm="1">
        <f t="array" ref="R48">IF(F48&lt;&gt;"",CONCATENATE(",    (",
"(SELECT ROW_IDT `ufr_asso`.`usr` WHERE USR_ID = '",$D48,"')",REPT(" ",MAX(LEN($D$3:$D$100))-LEN($D48)),",",
IF(F$2=$F$2,CONCATENATE("null",REPT(" ",52+MAX(LEN($E$3:$E$100))-4)),CONCATENATE("(SELECT ROW_IDT `ufr_asso`.`aso` WHERE SIR_NBR = '",$E48,"'",REPT(" ",MAX(LEN($E$3:$E$100))-LEN($E48)),")")),",",
"(SELECT ROW_IDT `ufr_asso`.`rol` WHERE NAM = '",F$2,"'",REPT(" ",MAX(LEN($F$2:$N$2))-LEN(F$2)),"),",
"'INIT_SCRIPT', NOW(), 'INIT_SCRIPT', NOW())"),"")</f>
        <v>,    ((SELECT ROW_IDT `ufr_asso`.`usr` WHERE USR_ID = 'Z0018'),null                                                                       ,(SELECT ROW_IDT `ufr_asso`.`rol` WHERE NAM = 'APP_ADMIN'),'INIT_SCRIPT', NOW(), 'INIT_SCRIPT', NOW())</v>
      </c>
      <c r="S48" s="26" t="str" cm="1">
        <f t="array" ref="S48">IF(G48&lt;&gt;"",CONCATENATE(",    (",
"(SELECT ROW_IDT `ufr_asso`.`usr` WHERE USR_ID = '",$D48,"')",REPT(" ",MAX(LEN($D$3:$D$100))-LEN($D48)),",",
IF(G$2=$F$2,CONCATENATE("null",REPT(" ",52+MAX(LEN($E$3:$E$100))-4)),CONCATENATE("(SELECT ROW_IDT `ufr_asso`.`aso` WHERE SIR_NBR = '",$E48,"'",REPT(" ",MAX(LEN($E$3:$E$100))-LEN($E48)),")")),",",
"(SELECT ROW_IDT `ufr_asso`.`rol` WHERE NAM = '",G$2,"'",REPT(" ",MAX(LEN($F$2:$N$2))-LEN(G$2)),"),",
"'INIT_SCRIPT', NOW(), 'INIT_SCRIPT', NOW())"),"")</f>
        <v/>
      </c>
      <c r="T48" s="26" t="str" cm="1">
        <f t="array" ref="T48">IF(H48&lt;&gt;"",CONCATENATE(",    (",
"(SELECT ROW_IDT `ufr_asso`.`usr` WHERE USR_ID = '",$D48,"')",REPT(" ",MAX(LEN($D$3:$D$100))-LEN($D48)),",",
IF(H$2=$F$2,CONCATENATE("null",REPT(" ",52+MAX(LEN($E$3:$E$100))-4)),CONCATENATE("(SELECT ROW_IDT `ufr_asso`.`aso` WHERE SIR_NBR = '",$E48,"'",REPT(" ",MAX(LEN($E$3:$E$100))-LEN($E48)),")")),",",
"(SELECT ROW_IDT `ufr_asso`.`rol` WHERE NAM = '",H$2,"'",REPT(" ",MAX(LEN($F$2:$N$2))-LEN(H$2)),"),",
"'INIT_SCRIPT', NOW(), 'INIT_SCRIPT', NOW())"),"")</f>
        <v/>
      </c>
      <c r="U48" s="26" t="str" cm="1">
        <f t="array" ref="U48">IF(I48&lt;&gt;"",CONCATENATE(",    (",
"(SELECT ROW_IDT `ufr_asso`.`usr` WHERE USR_ID = '",$D48,"')",REPT(" ",MAX(LEN($D$3:$D$100))-LEN($D48)),",",
IF(I$2=$F$2,CONCATENATE("null",REPT(" ",52+MAX(LEN($E$3:$E$100))-4)),CONCATENATE("(SELECT ROW_IDT `ufr_asso`.`aso` WHERE SIR_NBR = '",$E48,"'",REPT(" ",MAX(LEN($E$3:$E$100))-LEN($E48)),")")),",",
"(SELECT ROW_IDT `ufr_asso`.`rol` WHERE NAM = '",I$2,"'",REPT(" ",MAX(LEN($F$2:$N$2))-LEN(I$2)),"),",
"'INIT_SCRIPT', NOW(), 'INIT_SCRIPT', NOW())"),"")</f>
        <v/>
      </c>
      <c r="V48" s="26" t="str" cm="1">
        <f t="array" ref="V48">IF(J48&lt;&gt;"",CONCATENATE(",    (",
"(SELECT ROW_IDT `ufr_asso`.`usr` WHERE USR_ID = '",$D48,"')",REPT(" ",MAX(LEN($D$3:$D$100))-LEN($D48)),",",
IF(J$2=$F$2,CONCATENATE("null",REPT(" ",52+MAX(LEN($E$3:$E$100))-4)),CONCATENATE("(SELECT ROW_IDT `ufr_asso`.`aso` WHERE SIR_NBR = '",$E48,"'",REPT(" ",MAX(LEN($E$3:$E$100))-LEN($E48)),")")),",",
"(SELECT ROW_IDT `ufr_asso`.`rol` WHERE NAM = '",J$2,"'",REPT(" ",MAX(LEN($F$2:$N$2))-LEN(J$2)),"),",
"'INIT_SCRIPT', NOW(), 'INIT_SCRIPT', NOW())"),"")</f>
        <v/>
      </c>
      <c r="W48" s="26" t="str" cm="1">
        <f t="array" ref="W48">IF(K48&lt;&gt;"",CONCATENATE(",    (",
"(SELECT ROW_IDT `ufr_asso`.`usr` WHERE USR_ID = '",$D48,"')",REPT(" ",MAX(LEN($D$3:$D$100))-LEN($D48)),",",
IF(K$2=$F$2,CONCATENATE("null",REPT(" ",52+MAX(LEN($E$3:$E$100))-4)),CONCATENATE("(SELECT ROW_IDT `ufr_asso`.`aso` WHERE SIR_NBR = '",$E48,"'",REPT(" ",MAX(LEN($E$3:$E$100))-LEN($E48)),")")),",",
"(SELECT ROW_IDT `ufr_asso`.`rol` WHERE NAM = '",K$2,"'",REPT(" ",MAX(LEN($F$2:$N$2))-LEN(K$2)),"),",
"'INIT_SCRIPT', NOW(), 'INIT_SCRIPT', NOW())"),"")</f>
        <v/>
      </c>
      <c r="X48" s="26" t="str" cm="1">
        <f t="array" ref="X48">IF(L48&lt;&gt;"",CONCATENATE(",    (",
"(SELECT ROW_IDT `ufr_asso`.`usr` WHERE USR_ID = '",$D48,"')",REPT(" ",MAX(LEN($D$3:$D$100))-LEN($D48)),",",
IF(L$2=$F$2,CONCATENATE("null",REPT(" ",52+MAX(LEN($E$3:$E$100))-4)),CONCATENATE("(SELECT ROW_IDT `ufr_asso`.`aso` WHERE SIR_NBR = '",$E48,"'",REPT(" ",MAX(LEN($E$3:$E$100))-LEN($E48)),")")),",",
"(SELECT ROW_IDT `ufr_asso`.`rol` WHERE NAM = '",L$2,"'",REPT(" ",MAX(LEN($F$2:$N$2))-LEN(L$2)),"),",
"'INIT_SCRIPT', NOW(), 'INIT_SCRIPT', NOW())"),"")</f>
        <v/>
      </c>
      <c r="Y48" s="26" t="str" cm="1">
        <f t="array" ref="Y48">IF(M48&lt;&gt;"",CONCATENATE(",    (",
"(SELECT ROW_IDT `ufr_asso`.`usr` WHERE USR_ID = '",$D48,"')",REPT(" ",MAX(LEN($D$3:$D$100))-LEN($D48)),",",
IF(M$2=$F$2,CONCATENATE("null",REPT(" ",52+MAX(LEN($E$3:$E$100))-4)),CONCATENATE("(SELECT ROW_IDT `ufr_asso`.`aso` WHERE SIR_NBR = '",$E48,"'",REPT(" ",MAX(LEN($E$3:$E$100))-LEN($E48)),")")),",",
"(SELECT ROW_IDT `ufr_asso`.`rol` WHERE NAM = '",M$2,"'",REPT(" ",MAX(LEN($F$2:$N$2))-LEN(M$2)),"),",
"'INIT_SCRIPT', NOW(), 'INIT_SCRIPT', NOW())"),"")</f>
        <v/>
      </c>
      <c r="Z48" s="26" t="str" cm="1">
        <f t="array" ref="Z48">IF(N48&lt;&gt;"",CONCATENATE(",    (",
"(SELECT ROW_IDT `ufr_asso`.`usr` WHERE USR_ID = '",$D48,"')",REPT(" ",MAX(LEN($D$3:$D$100))-LEN($D48)),",",
IF(N$2=$F$2,CONCATENATE("null",REPT(" ",52+MAX(LEN($E$3:$E$100))-4)),CONCATENATE("(SELECT ROW_IDT `ufr_asso`.`aso` WHERE SIR_NBR = '",$E48,"'",REPT(" ",MAX(LEN($E$3:$E$100))-LEN($E48)),")")),",",
"(SELECT ROW_IDT `ufr_asso`.`rol` WHERE NAM = '",N$2,"'",REPT(" ",MAX(LEN($F$2:$N$2))-LEN(N$2)),"),",
"'INIT_SCRIPT', NOW(), 'INIT_SCRIPT', NOW())"),"")</f>
        <v/>
      </c>
    </row>
    <row r="49" spans="1:26" x14ac:dyDescent="0.3">
      <c r="A49" s="41" t="str">
        <f t="shared" ref="A49:D50" si="5">A48</f>
        <v>TST44-S</v>
      </c>
      <c r="B49" s="42" t="str">
        <f t="shared" si="5"/>
        <v>Jack</v>
      </c>
      <c r="C49" s="42" t="str">
        <f t="shared" si="5"/>
        <v>several_org.jack@gmail.com</v>
      </c>
      <c r="D49" s="43" t="str">
        <f t="shared" si="5"/>
        <v>Z0018</v>
      </c>
      <c r="E49" s="38" t="str">
        <f>Assos!A$6</f>
        <v>1_MIX_STUD_AND_NOT_STUD</v>
      </c>
      <c r="F49" s="46"/>
      <c r="G49" s="46" t="s">
        <v>3</v>
      </c>
      <c r="H49" s="46"/>
      <c r="I49" s="46"/>
      <c r="J49" s="46"/>
      <c r="K49" s="46"/>
      <c r="L49" s="46"/>
      <c r="M49" s="46"/>
      <c r="N49" s="46"/>
      <c r="O49" s="12" t="str">
        <f t="shared" si="0"/>
        <v>,    ((SELECT ROW_IDT `ufr_asso`.`usr` WHERE USR_ID = 'Z0018'),(SELECT ROW_IDT `ufr_asso`.`aso` WHERE SIR_NBR = '1_MIX_STUD_AND_NOT_STUD'),(SELECT ROW_IDT `ufr_asso`.`rol` WHERE NAM = 'ADMIN'    ),'INIT_SCRIPT', NOW(), 'INIT_SCRIPT', NOW())</v>
      </c>
      <c r="P49" s="26" t="str">
        <f>CONCATENATE(
IF(R49&lt;&gt;"",CONCATENATE(R49,CHAR(13),CHAR(10)),""),IF(S49&lt;&gt;"",CONCATENATE(S49,CHAR(13),CHAR(10)),""),IF(T49&lt;&gt;"",CONCATENATE(T49,CHAR(13),CHAR(10)),""),IF(U49&lt;&gt;"",CONCATENATE(U49,CHAR(13),CHAR(10)),""),IF(V49&lt;&gt;"",CONCATENATE(V49,CHAR(13),CHAR(10)),""),IF(W49&lt;&gt;"",CONCATENATE(W49,CHAR(13),CHAR(10)),""),IF(X49&lt;&gt;"",CONCATENATE(X49,CHAR(13),CHAR(10)),""),IF(Y49&lt;&gt;"",CONCATENATE(Y49,CHAR(13),CHAR(10)),""),IF(Z49&lt;&gt;"",CONCATENATE(Z49,CHAR(13),CHAR(10)),"")
)</f>
        <v xml:space="preserve">,    ((SELECT ROW_IDT `ufr_asso`.`usr` WHERE USR_ID = 'Z0018'),(SELECT ROW_IDT `ufr_asso`.`aso` WHERE SIR_NBR = '1_MIX_STUD_AND_NOT_STUD'),(SELECT ROW_IDT `ufr_asso`.`rol` WHERE NAM = 'ADMIN'    ),'INIT_SCRIPT', NOW(), 'INIT_SCRIPT', NOW())_x000D_
</v>
      </c>
      <c r="Q49" s="26">
        <f t="shared" si="1"/>
        <v>2</v>
      </c>
      <c r="R49" s="26" t="str" cm="1">
        <f t="array" ref="R49">IF(F49&lt;&gt;"",CONCATENATE(",    (",
"(SELECT ROW_IDT `ufr_asso`.`usr` WHERE USR_ID = '",$D49,"')",REPT(" ",MAX(LEN($D$3:$D$100))-LEN($D49)),",",
IF(F$2=$F$2,CONCATENATE("null",REPT(" ",52+MAX(LEN($E$3:$E$100))-4)),CONCATENATE("(SELECT ROW_IDT `ufr_asso`.`aso` WHERE SIR_NBR = '",$E49,"'",REPT(" ",MAX(LEN($E$3:$E$100))-LEN($E49)),")")),",",
"(SELECT ROW_IDT `ufr_asso`.`rol` WHERE NAM = '",F$2,"'",REPT(" ",MAX(LEN($F$2:$N$2))-LEN(F$2)),"),",
"'INIT_SCRIPT', NOW(), 'INIT_SCRIPT', NOW())"),"")</f>
        <v/>
      </c>
      <c r="S49" s="26" t="str" cm="1">
        <f t="array" ref="S49">IF(G49&lt;&gt;"",CONCATENATE(",    (",
"(SELECT ROW_IDT `ufr_asso`.`usr` WHERE USR_ID = '",$D49,"')",REPT(" ",MAX(LEN($D$3:$D$100))-LEN($D49)),",",
IF(G$2=$F$2,CONCATENATE("null",REPT(" ",52+MAX(LEN($E$3:$E$100))-4)),CONCATENATE("(SELECT ROW_IDT `ufr_asso`.`aso` WHERE SIR_NBR = '",$E49,"'",REPT(" ",MAX(LEN($E$3:$E$100))-LEN($E49)),")")),",",
"(SELECT ROW_IDT `ufr_asso`.`rol` WHERE NAM = '",G$2,"'",REPT(" ",MAX(LEN($F$2:$N$2))-LEN(G$2)),"),",
"'INIT_SCRIPT', NOW(), 'INIT_SCRIPT', NOW())"),"")</f>
        <v>,    ((SELECT ROW_IDT `ufr_asso`.`usr` WHERE USR_ID = 'Z0018'),(SELECT ROW_IDT `ufr_asso`.`aso` WHERE SIR_NBR = '1_MIX_STUD_AND_NOT_STUD'),(SELECT ROW_IDT `ufr_asso`.`rol` WHERE NAM = 'ADMIN'    ),'INIT_SCRIPT', NOW(), 'INIT_SCRIPT', NOW())</v>
      </c>
      <c r="T49" s="26" t="str" cm="1">
        <f t="array" ref="T49">IF(H49&lt;&gt;"",CONCATENATE(",    (",
"(SELECT ROW_IDT `ufr_asso`.`usr` WHERE USR_ID = '",$D49,"')",REPT(" ",MAX(LEN($D$3:$D$100))-LEN($D49)),",",
IF(H$2=$F$2,CONCATENATE("null",REPT(" ",52+MAX(LEN($E$3:$E$100))-4)),CONCATENATE("(SELECT ROW_IDT `ufr_asso`.`aso` WHERE SIR_NBR = '",$E49,"'",REPT(" ",MAX(LEN($E$3:$E$100))-LEN($E49)),")")),",",
"(SELECT ROW_IDT `ufr_asso`.`rol` WHERE NAM = '",H$2,"'",REPT(" ",MAX(LEN($F$2:$N$2))-LEN(H$2)),"),",
"'INIT_SCRIPT', NOW(), 'INIT_SCRIPT', NOW())"),"")</f>
        <v/>
      </c>
      <c r="U49" s="26" t="str" cm="1">
        <f t="array" ref="U49">IF(I49&lt;&gt;"",CONCATENATE(",    (",
"(SELECT ROW_IDT `ufr_asso`.`usr` WHERE USR_ID = '",$D49,"')",REPT(" ",MAX(LEN($D$3:$D$100))-LEN($D49)),",",
IF(I$2=$F$2,CONCATENATE("null",REPT(" ",52+MAX(LEN($E$3:$E$100))-4)),CONCATENATE("(SELECT ROW_IDT `ufr_asso`.`aso` WHERE SIR_NBR = '",$E49,"'",REPT(" ",MAX(LEN($E$3:$E$100))-LEN($E49)),")")),",",
"(SELECT ROW_IDT `ufr_asso`.`rol` WHERE NAM = '",I$2,"'",REPT(" ",MAX(LEN($F$2:$N$2))-LEN(I$2)),"),",
"'INIT_SCRIPT', NOW(), 'INIT_SCRIPT', NOW())"),"")</f>
        <v/>
      </c>
      <c r="V49" s="26" t="str" cm="1">
        <f t="array" ref="V49">IF(J49&lt;&gt;"",CONCATENATE(",    (",
"(SELECT ROW_IDT `ufr_asso`.`usr` WHERE USR_ID = '",$D49,"')",REPT(" ",MAX(LEN($D$3:$D$100))-LEN($D49)),",",
IF(J$2=$F$2,CONCATENATE("null",REPT(" ",52+MAX(LEN($E$3:$E$100))-4)),CONCATENATE("(SELECT ROW_IDT `ufr_asso`.`aso` WHERE SIR_NBR = '",$E49,"'",REPT(" ",MAX(LEN($E$3:$E$100))-LEN($E49)),")")),",",
"(SELECT ROW_IDT `ufr_asso`.`rol` WHERE NAM = '",J$2,"'",REPT(" ",MAX(LEN($F$2:$N$2))-LEN(J$2)),"),",
"'INIT_SCRIPT', NOW(), 'INIT_SCRIPT', NOW())"),"")</f>
        <v/>
      </c>
      <c r="W49" s="26" t="str" cm="1">
        <f t="array" ref="W49">IF(K49&lt;&gt;"",CONCATENATE(",    (",
"(SELECT ROW_IDT `ufr_asso`.`usr` WHERE USR_ID = '",$D49,"')",REPT(" ",MAX(LEN($D$3:$D$100))-LEN($D49)),",",
IF(K$2=$F$2,CONCATENATE("null",REPT(" ",52+MAX(LEN($E$3:$E$100))-4)),CONCATENATE("(SELECT ROW_IDT `ufr_asso`.`aso` WHERE SIR_NBR = '",$E49,"'",REPT(" ",MAX(LEN($E$3:$E$100))-LEN($E49)),")")),",",
"(SELECT ROW_IDT `ufr_asso`.`rol` WHERE NAM = '",K$2,"'",REPT(" ",MAX(LEN($F$2:$N$2))-LEN(K$2)),"),",
"'INIT_SCRIPT', NOW(), 'INIT_SCRIPT', NOW())"),"")</f>
        <v/>
      </c>
      <c r="X49" s="26" t="str" cm="1">
        <f t="array" ref="X49">IF(L49&lt;&gt;"",CONCATENATE(",    (",
"(SELECT ROW_IDT `ufr_asso`.`usr` WHERE USR_ID = '",$D49,"')",REPT(" ",MAX(LEN($D$3:$D$100))-LEN($D49)),",",
IF(L$2=$F$2,CONCATENATE("null",REPT(" ",52+MAX(LEN($E$3:$E$100))-4)),CONCATENATE("(SELECT ROW_IDT `ufr_asso`.`aso` WHERE SIR_NBR = '",$E49,"'",REPT(" ",MAX(LEN($E$3:$E$100))-LEN($E49)),")")),",",
"(SELECT ROW_IDT `ufr_asso`.`rol` WHERE NAM = '",L$2,"'",REPT(" ",MAX(LEN($F$2:$N$2))-LEN(L$2)),"),",
"'INIT_SCRIPT', NOW(), 'INIT_SCRIPT', NOW())"),"")</f>
        <v/>
      </c>
      <c r="Y49" s="26" t="str" cm="1">
        <f t="array" ref="Y49">IF(M49&lt;&gt;"",CONCATENATE(",    (",
"(SELECT ROW_IDT `ufr_asso`.`usr` WHERE USR_ID = '",$D49,"')",REPT(" ",MAX(LEN($D$3:$D$100))-LEN($D49)),",",
IF(M$2=$F$2,CONCATENATE("null",REPT(" ",52+MAX(LEN($E$3:$E$100))-4)),CONCATENATE("(SELECT ROW_IDT `ufr_asso`.`aso` WHERE SIR_NBR = '",$E49,"'",REPT(" ",MAX(LEN($E$3:$E$100))-LEN($E49)),")")),",",
"(SELECT ROW_IDT `ufr_asso`.`rol` WHERE NAM = '",M$2,"'",REPT(" ",MAX(LEN($F$2:$N$2))-LEN(M$2)),"),",
"'INIT_SCRIPT', NOW(), 'INIT_SCRIPT', NOW())"),"")</f>
        <v/>
      </c>
      <c r="Z49" s="26" t="str" cm="1">
        <f t="array" ref="Z49">IF(N49&lt;&gt;"",CONCATENATE(",    (",
"(SELECT ROW_IDT `ufr_asso`.`usr` WHERE USR_ID = '",$D49,"')",REPT(" ",MAX(LEN($D$3:$D$100))-LEN($D49)),",",
IF(N$2=$F$2,CONCATENATE("null",REPT(" ",52+MAX(LEN($E$3:$E$100))-4)),CONCATENATE("(SELECT ROW_IDT `ufr_asso`.`aso` WHERE SIR_NBR = '",$E49,"'",REPT(" ",MAX(LEN($E$3:$E$100))-LEN($E49)),")")),",",
"(SELECT ROW_IDT `ufr_asso`.`rol` WHERE NAM = '",N$2,"'",REPT(" ",MAX(LEN($F$2:$N$2))-LEN(N$2)),"),",
"'INIT_SCRIPT', NOW(), 'INIT_SCRIPT', NOW())"),"")</f>
        <v/>
      </c>
    </row>
    <row r="50" spans="1:26" ht="15" thickBot="1" x14ac:dyDescent="0.35">
      <c r="A50" s="39" t="str">
        <f t="shared" si="5"/>
        <v>TST44-S</v>
      </c>
      <c r="B50" s="29" t="str">
        <f t="shared" si="5"/>
        <v>Jack</v>
      </c>
      <c r="C50" s="29" t="str">
        <f t="shared" si="5"/>
        <v>several_org.jack@gmail.com</v>
      </c>
      <c r="D50" s="40" t="str">
        <f t="shared" si="5"/>
        <v>Z0018</v>
      </c>
      <c r="E50" s="45" t="str">
        <f>Assos!A$7</f>
        <v>2_MIX_STUD_AND_NOT_STUD</v>
      </c>
      <c r="F50" s="46"/>
      <c r="G50" s="46" t="s">
        <v>3</v>
      </c>
      <c r="H50" s="46" t="s">
        <v>3</v>
      </c>
      <c r="I50" s="46"/>
      <c r="J50" s="46"/>
      <c r="K50" s="46"/>
      <c r="L50" s="46"/>
      <c r="M50" s="46"/>
      <c r="N50" s="46"/>
      <c r="O50" s="12" t="str">
        <f t="shared" si="0"/>
        <v>,    ((SELECT ROW_IDT `ufr_asso`.`usr` WHERE USR_ID = 'Z0018'),(SELECT ROW_IDT `ufr_asso`.`aso` WHERE SIR_NBR = '2_MIX_STUD_AND_NOT_STUD'),(SELECT ROW_IDT `ufr_asso`.`rol` WHERE NAM = 'ADMIN'    ),'INIT_SCRIPT', NOW(), 'INIT_SCRIPT', NOW())_x000D_
,    ((SELECT ROW_IDT `ufr_asso`.`usr` WHERE USR_ID = 'Z0018'),(SELECT ROW_IDT `ufr_asso`.`aso` WHERE SIR_NBR = '2_MIX_STUD_AND_NOT_STUD'),(SELECT ROW_IDT `ufr_asso`.`rol` WHERE NAM = 'MEMBER'   ),'INIT_SCRIPT', NOW(), 'INIT_SCRIPT', NOW())</v>
      </c>
      <c r="P50" s="26" t="str">
        <f>CONCATENATE(
IF(R50&lt;&gt;"",CONCATENATE(R50,CHAR(13),CHAR(10)),""),IF(S50&lt;&gt;"",CONCATENATE(S50,CHAR(13),CHAR(10)),""),IF(T50&lt;&gt;"",CONCATENATE(T50,CHAR(13),CHAR(10)),""),IF(U50&lt;&gt;"",CONCATENATE(U50,CHAR(13),CHAR(10)),""),IF(V50&lt;&gt;"",CONCATENATE(V50,CHAR(13),CHAR(10)),""),IF(W50&lt;&gt;"",CONCATENATE(W50,CHAR(13),CHAR(10)),""),IF(X50&lt;&gt;"",CONCATENATE(X50,CHAR(13),CHAR(10)),""),IF(Y50&lt;&gt;"",CONCATENATE(Y50,CHAR(13),CHAR(10)),""),IF(Z50&lt;&gt;"",CONCATENATE(Z50,CHAR(13),CHAR(10)),"")
)</f>
        <v xml:space="preserve">,    ((SELECT ROW_IDT `ufr_asso`.`usr` WHERE USR_ID = 'Z0018'),(SELECT ROW_IDT `ufr_asso`.`aso` WHERE SIR_NBR = '2_MIX_STUD_AND_NOT_STUD'),(SELECT ROW_IDT `ufr_asso`.`rol` WHERE NAM = 'ADMIN'    ),'INIT_SCRIPT', NOW(), 'INIT_SCRIPT', NOW())_x000D_
,    ((SELECT ROW_IDT `ufr_asso`.`usr` WHERE USR_ID = 'Z0018'),(SELECT ROW_IDT `ufr_asso`.`aso` WHERE SIR_NBR = '2_MIX_STUD_AND_NOT_STUD'),(SELECT ROW_IDT `ufr_asso`.`rol` WHERE NAM = 'MEMBER'   ),'INIT_SCRIPT', NOW(), 'INIT_SCRIPT', NOW())_x000D_
</v>
      </c>
      <c r="Q50" s="26">
        <f t="shared" si="1"/>
        <v>2</v>
      </c>
      <c r="R50" s="26" t="str" cm="1">
        <f t="array" ref="R50">IF(F50&lt;&gt;"",CONCATENATE(",    (",
"(SELECT ROW_IDT `ufr_asso`.`usr` WHERE USR_ID = '",$D50,"')",REPT(" ",MAX(LEN($D$3:$D$100))-LEN($D50)),",",
IF(F$2=$F$2,CONCATENATE("null",REPT(" ",52+MAX(LEN($E$3:$E$100))-4)),CONCATENATE("(SELECT ROW_IDT `ufr_asso`.`aso` WHERE SIR_NBR = '",$E50,"'",REPT(" ",MAX(LEN($E$3:$E$100))-LEN($E50)),")")),",",
"(SELECT ROW_IDT `ufr_asso`.`rol` WHERE NAM = '",F$2,"'",REPT(" ",MAX(LEN($F$2:$N$2))-LEN(F$2)),"),",
"'INIT_SCRIPT', NOW(), 'INIT_SCRIPT', NOW())"),"")</f>
        <v/>
      </c>
      <c r="S50" s="26" t="str" cm="1">
        <f t="array" ref="S50">IF(G50&lt;&gt;"",CONCATENATE(",    (",
"(SELECT ROW_IDT `ufr_asso`.`usr` WHERE USR_ID = '",$D50,"')",REPT(" ",MAX(LEN($D$3:$D$100))-LEN($D50)),",",
IF(G$2=$F$2,CONCATENATE("null",REPT(" ",52+MAX(LEN($E$3:$E$100))-4)),CONCATENATE("(SELECT ROW_IDT `ufr_asso`.`aso` WHERE SIR_NBR = '",$E50,"'",REPT(" ",MAX(LEN($E$3:$E$100))-LEN($E50)),")")),",",
"(SELECT ROW_IDT `ufr_asso`.`rol` WHERE NAM = '",G$2,"'",REPT(" ",MAX(LEN($F$2:$N$2))-LEN(G$2)),"),",
"'INIT_SCRIPT', NOW(), 'INIT_SCRIPT', NOW())"),"")</f>
        <v>,    ((SELECT ROW_IDT `ufr_asso`.`usr` WHERE USR_ID = 'Z0018'),(SELECT ROW_IDT `ufr_asso`.`aso` WHERE SIR_NBR = '2_MIX_STUD_AND_NOT_STUD'),(SELECT ROW_IDT `ufr_asso`.`rol` WHERE NAM = 'ADMIN'    ),'INIT_SCRIPT', NOW(), 'INIT_SCRIPT', NOW())</v>
      </c>
      <c r="T50" s="26" t="str" cm="1">
        <f t="array" ref="T50">IF(H50&lt;&gt;"",CONCATENATE(",    (",
"(SELECT ROW_IDT `ufr_asso`.`usr` WHERE USR_ID = '",$D50,"')",REPT(" ",MAX(LEN($D$3:$D$100))-LEN($D50)),",",
IF(H$2=$F$2,CONCATENATE("null",REPT(" ",52+MAX(LEN($E$3:$E$100))-4)),CONCATENATE("(SELECT ROW_IDT `ufr_asso`.`aso` WHERE SIR_NBR = '",$E50,"'",REPT(" ",MAX(LEN($E$3:$E$100))-LEN($E50)),")")),",",
"(SELECT ROW_IDT `ufr_asso`.`rol` WHERE NAM = '",H$2,"'",REPT(" ",MAX(LEN($F$2:$N$2))-LEN(H$2)),"),",
"'INIT_SCRIPT', NOW(), 'INIT_SCRIPT', NOW())"),"")</f>
        <v>,    ((SELECT ROW_IDT `ufr_asso`.`usr` WHERE USR_ID = 'Z0018'),(SELECT ROW_IDT `ufr_asso`.`aso` WHERE SIR_NBR = '2_MIX_STUD_AND_NOT_STUD'),(SELECT ROW_IDT `ufr_asso`.`rol` WHERE NAM = 'MEMBER'   ),'INIT_SCRIPT', NOW(), 'INIT_SCRIPT', NOW())</v>
      </c>
      <c r="U50" s="26" t="str" cm="1">
        <f t="array" ref="U50">IF(I50&lt;&gt;"",CONCATENATE(",    (",
"(SELECT ROW_IDT `ufr_asso`.`usr` WHERE USR_ID = '",$D50,"')",REPT(" ",MAX(LEN($D$3:$D$100))-LEN($D50)),",",
IF(I$2=$F$2,CONCATENATE("null",REPT(" ",52+MAX(LEN($E$3:$E$100))-4)),CONCATENATE("(SELECT ROW_IDT `ufr_asso`.`aso` WHERE SIR_NBR = '",$E50,"'",REPT(" ",MAX(LEN($E$3:$E$100))-LEN($E50)),")")),",",
"(SELECT ROW_IDT `ufr_asso`.`rol` WHERE NAM = '",I$2,"'",REPT(" ",MAX(LEN($F$2:$N$2))-LEN(I$2)),"),",
"'INIT_SCRIPT', NOW(), 'INIT_SCRIPT', NOW())"),"")</f>
        <v/>
      </c>
      <c r="V50" s="26" t="str" cm="1">
        <f t="array" ref="V50">IF(J50&lt;&gt;"",CONCATENATE(",    (",
"(SELECT ROW_IDT `ufr_asso`.`usr` WHERE USR_ID = '",$D50,"')",REPT(" ",MAX(LEN($D$3:$D$100))-LEN($D50)),",",
IF(J$2=$F$2,CONCATENATE("null",REPT(" ",52+MAX(LEN($E$3:$E$100))-4)),CONCATENATE("(SELECT ROW_IDT `ufr_asso`.`aso` WHERE SIR_NBR = '",$E50,"'",REPT(" ",MAX(LEN($E$3:$E$100))-LEN($E50)),")")),",",
"(SELECT ROW_IDT `ufr_asso`.`rol` WHERE NAM = '",J$2,"'",REPT(" ",MAX(LEN($F$2:$N$2))-LEN(J$2)),"),",
"'INIT_SCRIPT', NOW(), 'INIT_SCRIPT', NOW())"),"")</f>
        <v/>
      </c>
      <c r="W50" s="26" t="str" cm="1">
        <f t="array" ref="W50">IF(K50&lt;&gt;"",CONCATENATE(",    (",
"(SELECT ROW_IDT `ufr_asso`.`usr` WHERE USR_ID = '",$D50,"')",REPT(" ",MAX(LEN($D$3:$D$100))-LEN($D50)),",",
IF(K$2=$F$2,CONCATENATE("null",REPT(" ",52+MAX(LEN($E$3:$E$100))-4)),CONCATENATE("(SELECT ROW_IDT `ufr_asso`.`aso` WHERE SIR_NBR = '",$E50,"'",REPT(" ",MAX(LEN($E$3:$E$100))-LEN($E50)),")")),",",
"(SELECT ROW_IDT `ufr_asso`.`rol` WHERE NAM = '",K$2,"'",REPT(" ",MAX(LEN($F$2:$N$2))-LEN(K$2)),"),",
"'INIT_SCRIPT', NOW(), 'INIT_SCRIPT', NOW())"),"")</f>
        <v/>
      </c>
      <c r="X50" s="26" t="str" cm="1">
        <f t="array" ref="X50">IF(L50&lt;&gt;"",CONCATENATE(",    (",
"(SELECT ROW_IDT `ufr_asso`.`usr` WHERE USR_ID = '",$D50,"')",REPT(" ",MAX(LEN($D$3:$D$100))-LEN($D50)),",",
IF(L$2=$F$2,CONCATENATE("null",REPT(" ",52+MAX(LEN($E$3:$E$100))-4)),CONCATENATE("(SELECT ROW_IDT `ufr_asso`.`aso` WHERE SIR_NBR = '",$E50,"'",REPT(" ",MAX(LEN($E$3:$E$100))-LEN($E50)),")")),",",
"(SELECT ROW_IDT `ufr_asso`.`rol` WHERE NAM = '",L$2,"'",REPT(" ",MAX(LEN($F$2:$N$2))-LEN(L$2)),"),",
"'INIT_SCRIPT', NOW(), 'INIT_SCRIPT', NOW())"),"")</f>
        <v/>
      </c>
      <c r="Y50" s="26" t="str" cm="1">
        <f t="array" ref="Y50">IF(M50&lt;&gt;"",CONCATENATE(",    (",
"(SELECT ROW_IDT `ufr_asso`.`usr` WHERE USR_ID = '",$D50,"')",REPT(" ",MAX(LEN($D$3:$D$100))-LEN($D50)),",",
IF(M$2=$F$2,CONCATENATE("null",REPT(" ",52+MAX(LEN($E$3:$E$100))-4)),CONCATENATE("(SELECT ROW_IDT `ufr_asso`.`aso` WHERE SIR_NBR = '",$E50,"'",REPT(" ",MAX(LEN($E$3:$E$100))-LEN($E50)),")")),",",
"(SELECT ROW_IDT `ufr_asso`.`rol` WHERE NAM = '",M$2,"'",REPT(" ",MAX(LEN($F$2:$N$2))-LEN(M$2)),"),",
"'INIT_SCRIPT', NOW(), 'INIT_SCRIPT', NOW())"),"")</f>
        <v/>
      </c>
      <c r="Z50" s="26" t="str" cm="1">
        <f t="array" ref="Z50">IF(N50&lt;&gt;"",CONCATENATE(",    (",
"(SELECT ROW_IDT `ufr_asso`.`usr` WHERE USR_ID = '",$D50,"')",REPT(" ",MAX(LEN($D$3:$D$100))-LEN($D50)),",",
IF(N$2=$F$2,CONCATENATE("null",REPT(" ",52+MAX(LEN($E$3:$E$100))-4)),CONCATENATE("(SELECT ROW_IDT `ufr_asso`.`aso` WHERE SIR_NBR = '",$E50,"'",REPT(" ",MAX(LEN($E$3:$E$100))-LEN($E50)),")")),",",
"(SELECT ROW_IDT `ufr_asso`.`rol` WHERE NAM = '",N$2,"'",REPT(" ",MAX(LEN($F$2:$N$2))-LEN(N$2)),"),",
"'INIT_SCRIPT', NOW(), 'INIT_SCRIPT', NOW())"),"")</f>
        <v/>
      </c>
    </row>
    <row r="51" spans="1:26" x14ac:dyDescent="0.3">
      <c r="A51" s="47" t="str">
        <f>IF(Users!A47&lt;&gt;"",Users!A47,"")</f>
        <v>TST45-NS</v>
      </c>
      <c r="B51" s="48" t="str">
        <f>IF(Users!B47&lt;&gt;"",Users!B47,"")</f>
        <v>Avrel</v>
      </c>
      <c r="C51" s="48" t="str">
        <f>IF(Users!C47&lt;&gt;"",Users!C47,"")</f>
        <v>several_org.avrel@gmail.com</v>
      </c>
      <c r="D51" s="49" t="str">
        <f>IF(Users!E47&lt;&gt;"",Users!E47,"")</f>
        <v>Z0019</v>
      </c>
      <c r="E51" s="45"/>
      <c r="F51" s="46" t="s">
        <v>3</v>
      </c>
      <c r="G51" s="46"/>
      <c r="H51" s="46"/>
      <c r="I51" s="46"/>
      <c r="J51" s="46"/>
      <c r="K51" s="46"/>
      <c r="L51" s="46"/>
      <c r="M51" s="46"/>
      <c r="N51" s="46"/>
      <c r="O51" s="12" t="str">
        <f t="shared" si="0"/>
        <v>,    ((SELECT ROW_IDT `ufr_asso`.`usr` WHERE USR_ID = 'Z0019'),null                                                                       ,(SELECT ROW_IDT `ufr_asso`.`rol` WHERE NAM = 'APP_ADMIN'),'INIT_SCRIPT', NOW(), 'INIT_SCRIPT', NOW())</v>
      </c>
      <c r="P51" s="26" t="str">
        <f>CONCATENATE(
IF(R51&lt;&gt;"",CONCATENATE(R51,CHAR(13),CHAR(10)),""),IF(S51&lt;&gt;"",CONCATENATE(S51,CHAR(13),CHAR(10)),""),IF(T51&lt;&gt;"",CONCATENATE(T51,CHAR(13),CHAR(10)),""),IF(U51&lt;&gt;"",CONCATENATE(U51,CHAR(13),CHAR(10)),""),IF(V51&lt;&gt;"",CONCATENATE(V51,CHAR(13),CHAR(10)),""),IF(W51&lt;&gt;"",CONCATENATE(W51,CHAR(13),CHAR(10)),""),IF(X51&lt;&gt;"",CONCATENATE(X51,CHAR(13),CHAR(10)),""),IF(Y51&lt;&gt;"",CONCATENATE(Y51,CHAR(13),CHAR(10)),""),IF(Z51&lt;&gt;"",CONCATENATE(Z51,CHAR(13),CHAR(10)),"")
)</f>
        <v xml:space="preserve">,    ((SELECT ROW_IDT `ufr_asso`.`usr` WHERE USR_ID = 'Z0019'),null                                                                       ,(SELECT ROW_IDT `ufr_asso`.`rol` WHERE NAM = 'APP_ADMIN'),'INIT_SCRIPT', NOW(), 'INIT_SCRIPT', NOW())_x000D_
</v>
      </c>
      <c r="Q51" s="26">
        <f t="shared" si="1"/>
        <v>2</v>
      </c>
      <c r="R51" s="26" t="str" cm="1">
        <f t="array" ref="R51">IF(F51&lt;&gt;"",CONCATENATE(",    (",
"(SELECT ROW_IDT `ufr_asso`.`usr` WHERE USR_ID = '",$D51,"')",REPT(" ",MAX(LEN($D$3:$D$100))-LEN($D51)),",",
IF(F$2=$F$2,CONCATENATE("null",REPT(" ",52+MAX(LEN($E$3:$E$100))-4)),CONCATENATE("(SELECT ROW_IDT `ufr_asso`.`aso` WHERE SIR_NBR = '",$E51,"'",REPT(" ",MAX(LEN($E$3:$E$100))-LEN($E51)),")")),",",
"(SELECT ROW_IDT `ufr_asso`.`rol` WHERE NAM = '",F$2,"'",REPT(" ",MAX(LEN($F$2:$N$2))-LEN(F$2)),"),",
"'INIT_SCRIPT', NOW(), 'INIT_SCRIPT', NOW())"),"")</f>
        <v>,    ((SELECT ROW_IDT `ufr_asso`.`usr` WHERE USR_ID = 'Z0019'),null                                                                       ,(SELECT ROW_IDT `ufr_asso`.`rol` WHERE NAM = 'APP_ADMIN'),'INIT_SCRIPT', NOW(), 'INIT_SCRIPT', NOW())</v>
      </c>
      <c r="S51" s="26" t="str" cm="1">
        <f t="array" ref="S51">IF(G51&lt;&gt;"",CONCATENATE(",    (",
"(SELECT ROW_IDT `ufr_asso`.`usr` WHERE USR_ID = '",$D51,"')",REPT(" ",MAX(LEN($D$3:$D$100))-LEN($D51)),",",
IF(G$2=$F$2,CONCATENATE("null",REPT(" ",52+MAX(LEN($E$3:$E$100))-4)),CONCATENATE("(SELECT ROW_IDT `ufr_asso`.`aso` WHERE SIR_NBR = '",$E51,"'",REPT(" ",MAX(LEN($E$3:$E$100))-LEN($E51)),")")),",",
"(SELECT ROW_IDT `ufr_asso`.`rol` WHERE NAM = '",G$2,"'",REPT(" ",MAX(LEN($F$2:$N$2))-LEN(G$2)),"),",
"'INIT_SCRIPT', NOW(), 'INIT_SCRIPT', NOW())"),"")</f>
        <v/>
      </c>
      <c r="T51" s="26" t="str" cm="1">
        <f t="array" ref="T51">IF(H51&lt;&gt;"",CONCATENATE(",    (",
"(SELECT ROW_IDT `ufr_asso`.`usr` WHERE USR_ID = '",$D51,"')",REPT(" ",MAX(LEN($D$3:$D$100))-LEN($D51)),",",
IF(H$2=$F$2,CONCATENATE("null",REPT(" ",52+MAX(LEN($E$3:$E$100))-4)),CONCATENATE("(SELECT ROW_IDT `ufr_asso`.`aso` WHERE SIR_NBR = '",$E51,"'",REPT(" ",MAX(LEN($E$3:$E$100))-LEN($E51)),")")),",",
"(SELECT ROW_IDT `ufr_asso`.`rol` WHERE NAM = '",H$2,"'",REPT(" ",MAX(LEN($F$2:$N$2))-LEN(H$2)),"),",
"'INIT_SCRIPT', NOW(), 'INIT_SCRIPT', NOW())"),"")</f>
        <v/>
      </c>
      <c r="U51" s="26" t="str" cm="1">
        <f t="array" ref="U51">IF(I51&lt;&gt;"",CONCATENATE(",    (",
"(SELECT ROW_IDT `ufr_asso`.`usr` WHERE USR_ID = '",$D51,"')",REPT(" ",MAX(LEN($D$3:$D$100))-LEN($D51)),",",
IF(I$2=$F$2,CONCATENATE("null",REPT(" ",52+MAX(LEN($E$3:$E$100))-4)),CONCATENATE("(SELECT ROW_IDT `ufr_asso`.`aso` WHERE SIR_NBR = '",$E51,"'",REPT(" ",MAX(LEN($E$3:$E$100))-LEN($E51)),")")),",",
"(SELECT ROW_IDT `ufr_asso`.`rol` WHERE NAM = '",I$2,"'",REPT(" ",MAX(LEN($F$2:$N$2))-LEN(I$2)),"),",
"'INIT_SCRIPT', NOW(), 'INIT_SCRIPT', NOW())"),"")</f>
        <v/>
      </c>
      <c r="V51" s="26" t="str" cm="1">
        <f t="array" ref="V51">IF(J51&lt;&gt;"",CONCATENATE(",    (",
"(SELECT ROW_IDT `ufr_asso`.`usr` WHERE USR_ID = '",$D51,"')",REPT(" ",MAX(LEN($D$3:$D$100))-LEN($D51)),",",
IF(J$2=$F$2,CONCATENATE("null",REPT(" ",52+MAX(LEN($E$3:$E$100))-4)),CONCATENATE("(SELECT ROW_IDT `ufr_asso`.`aso` WHERE SIR_NBR = '",$E51,"'",REPT(" ",MAX(LEN($E$3:$E$100))-LEN($E51)),")")),",",
"(SELECT ROW_IDT `ufr_asso`.`rol` WHERE NAM = '",J$2,"'",REPT(" ",MAX(LEN($F$2:$N$2))-LEN(J$2)),"),",
"'INIT_SCRIPT', NOW(), 'INIT_SCRIPT', NOW())"),"")</f>
        <v/>
      </c>
      <c r="W51" s="26" t="str" cm="1">
        <f t="array" ref="W51">IF(K51&lt;&gt;"",CONCATENATE(",    (",
"(SELECT ROW_IDT `ufr_asso`.`usr` WHERE USR_ID = '",$D51,"')",REPT(" ",MAX(LEN($D$3:$D$100))-LEN($D51)),",",
IF(K$2=$F$2,CONCATENATE("null",REPT(" ",52+MAX(LEN($E$3:$E$100))-4)),CONCATENATE("(SELECT ROW_IDT `ufr_asso`.`aso` WHERE SIR_NBR = '",$E51,"'",REPT(" ",MAX(LEN($E$3:$E$100))-LEN($E51)),")")),",",
"(SELECT ROW_IDT `ufr_asso`.`rol` WHERE NAM = '",K$2,"'",REPT(" ",MAX(LEN($F$2:$N$2))-LEN(K$2)),"),",
"'INIT_SCRIPT', NOW(), 'INIT_SCRIPT', NOW())"),"")</f>
        <v/>
      </c>
      <c r="X51" s="26" t="str" cm="1">
        <f t="array" ref="X51">IF(L51&lt;&gt;"",CONCATENATE(",    (",
"(SELECT ROW_IDT `ufr_asso`.`usr` WHERE USR_ID = '",$D51,"')",REPT(" ",MAX(LEN($D$3:$D$100))-LEN($D51)),",",
IF(L$2=$F$2,CONCATENATE("null",REPT(" ",52+MAX(LEN($E$3:$E$100))-4)),CONCATENATE("(SELECT ROW_IDT `ufr_asso`.`aso` WHERE SIR_NBR = '",$E51,"'",REPT(" ",MAX(LEN($E$3:$E$100))-LEN($E51)),")")),",",
"(SELECT ROW_IDT `ufr_asso`.`rol` WHERE NAM = '",L$2,"'",REPT(" ",MAX(LEN($F$2:$N$2))-LEN(L$2)),"),",
"'INIT_SCRIPT', NOW(), 'INIT_SCRIPT', NOW())"),"")</f>
        <v/>
      </c>
      <c r="Y51" s="26" t="str" cm="1">
        <f t="array" ref="Y51">IF(M51&lt;&gt;"",CONCATENATE(",    (",
"(SELECT ROW_IDT `ufr_asso`.`usr` WHERE USR_ID = '",$D51,"')",REPT(" ",MAX(LEN($D$3:$D$100))-LEN($D51)),",",
IF(M$2=$F$2,CONCATENATE("null",REPT(" ",52+MAX(LEN($E$3:$E$100))-4)),CONCATENATE("(SELECT ROW_IDT `ufr_asso`.`aso` WHERE SIR_NBR = '",$E51,"'",REPT(" ",MAX(LEN($E$3:$E$100))-LEN($E51)),")")),",",
"(SELECT ROW_IDT `ufr_asso`.`rol` WHERE NAM = '",M$2,"'",REPT(" ",MAX(LEN($F$2:$N$2))-LEN(M$2)),"),",
"'INIT_SCRIPT', NOW(), 'INIT_SCRIPT', NOW())"),"")</f>
        <v/>
      </c>
      <c r="Z51" s="26" t="str" cm="1">
        <f t="array" ref="Z51">IF(N51&lt;&gt;"",CONCATENATE(",    (",
"(SELECT ROW_IDT `ufr_asso`.`usr` WHERE USR_ID = '",$D51,"')",REPT(" ",MAX(LEN($D$3:$D$100))-LEN($D51)),",",
IF(N$2=$F$2,CONCATENATE("null",REPT(" ",52+MAX(LEN($E$3:$E$100))-4)),CONCATENATE("(SELECT ROW_IDT `ufr_asso`.`aso` WHERE SIR_NBR = '",$E51,"'",REPT(" ",MAX(LEN($E$3:$E$100))-LEN($E51)),")")),",",
"(SELECT ROW_IDT `ufr_asso`.`rol` WHERE NAM = '",N$2,"'",REPT(" ",MAX(LEN($F$2:$N$2))-LEN(N$2)),"),",
"'INIT_SCRIPT', NOW(), 'INIT_SCRIPT', NOW())"),"")</f>
        <v/>
      </c>
    </row>
    <row r="52" spans="1:26" x14ac:dyDescent="0.3">
      <c r="A52" s="41" t="str">
        <f t="shared" ref="A52:D53" si="6">A51</f>
        <v>TST45-NS</v>
      </c>
      <c r="B52" s="42" t="str">
        <f t="shared" si="6"/>
        <v>Avrel</v>
      </c>
      <c r="C52" s="42" t="str">
        <f t="shared" si="6"/>
        <v>several_org.avrel@gmail.com</v>
      </c>
      <c r="D52" s="43" t="str">
        <f t="shared" si="6"/>
        <v>Z0019</v>
      </c>
      <c r="E52" s="38" t="str">
        <f>Assos!A$6</f>
        <v>1_MIX_STUD_AND_NOT_STUD</v>
      </c>
      <c r="F52" s="46"/>
      <c r="G52" s="46" t="s">
        <v>3</v>
      </c>
      <c r="H52" s="46"/>
      <c r="I52" s="46"/>
      <c r="J52" s="46"/>
      <c r="K52" s="46"/>
      <c r="L52" s="46"/>
      <c r="M52" s="46"/>
      <c r="N52" s="46"/>
      <c r="O52" s="12" t="str">
        <f t="shared" si="0"/>
        <v>,    ((SELECT ROW_IDT `ufr_asso`.`usr` WHERE USR_ID = 'Z0019'),(SELECT ROW_IDT `ufr_asso`.`aso` WHERE SIR_NBR = '1_MIX_STUD_AND_NOT_STUD'),(SELECT ROW_IDT `ufr_asso`.`rol` WHERE NAM = 'ADMIN'    ),'INIT_SCRIPT', NOW(), 'INIT_SCRIPT', NOW())</v>
      </c>
      <c r="P52" s="26" t="str">
        <f>CONCATENATE(
IF(R52&lt;&gt;"",CONCATENATE(R52,CHAR(13),CHAR(10)),""),IF(S52&lt;&gt;"",CONCATENATE(S52,CHAR(13),CHAR(10)),""),IF(T52&lt;&gt;"",CONCATENATE(T52,CHAR(13),CHAR(10)),""),IF(U52&lt;&gt;"",CONCATENATE(U52,CHAR(13),CHAR(10)),""),IF(V52&lt;&gt;"",CONCATENATE(V52,CHAR(13),CHAR(10)),""),IF(W52&lt;&gt;"",CONCATENATE(W52,CHAR(13),CHAR(10)),""),IF(X52&lt;&gt;"",CONCATENATE(X52,CHAR(13),CHAR(10)),""),IF(Y52&lt;&gt;"",CONCATENATE(Y52,CHAR(13),CHAR(10)),""),IF(Z52&lt;&gt;"",CONCATENATE(Z52,CHAR(13),CHAR(10)),"")
)</f>
        <v xml:space="preserve">,    ((SELECT ROW_IDT `ufr_asso`.`usr` WHERE USR_ID = 'Z0019'),(SELECT ROW_IDT `ufr_asso`.`aso` WHERE SIR_NBR = '1_MIX_STUD_AND_NOT_STUD'),(SELECT ROW_IDT `ufr_asso`.`rol` WHERE NAM = 'ADMIN'    ),'INIT_SCRIPT', NOW(), 'INIT_SCRIPT', NOW())_x000D_
</v>
      </c>
      <c r="Q52" s="26">
        <f t="shared" si="1"/>
        <v>2</v>
      </c>
      <c r="R52" s="26" t="str" cm="1">
        <f t="array" ref="R52">IF(F52&lt;&gt;"",CONCATENATE(",    (",
"(SELECT ROW_IDT `ufr_asso`.`usr` WHERE USR_ID = '",$D52,"')",REPT(" ",MAX(LEN($D$3:$D$100))-LEN($D52)),",",
IF(F$2=$F$2,CONCATENATE("null",REPT(" ",52+MAX(LEN($E$3:$E$100))-4)),CONCATENATE("(SELECT ROW_IDT `ufr_asso`.`aso` WHERE SIR_NBR = '",$E52,"'",REPT(" ",MAX(LEN($E$3:$E$100))-LEN($E52)),")")),",",
"(SELECT ROW_IDT `ufr_asso`.`rol` WHERE NAM = '",F$2,"'",REPT(" ",MAX(LEN($F$2:$N$2))-LEN(F$2)),"),",
"'INIT_SCRIPT', NOW(), 'INIT_SCRIPT', NOW())"),"")</f>
        <v/>
      </c>
      <c r="S52" s="26" t="str" cm="1">
        <f t="array" ref="S52">IF(G52&lt;&gt;"",CONCATENATE(",    (",
"(SELECT ROW_IDT `ufr_asso`.`usr` WHERE USR_ID = '",$D52,"')",REPT(" ",MAX(LEN($D$3:$D$100))-LEN($D52)),",",
IF(G$2=$F$2,CONCATENATE("null",REPT(" ",52+MAX(LEN($E$3:$E$100))-4)),CONCATENATE("(SELECT ROW_IDT `ufr_asso`.`aso` WHERE SIR_NBR = '",$E52,"'",REPT(" ",MAX(LEN($E$3:$E$100))-LEN($E52)),")")),",",
"(SELECT ROW_IDT `ufr_asso`.`rol` WHERE NAM = '",G$2,"'",REPT(" ",MAX(LEN($F$2:$N$2))-LEN(G$2)),"),",
"'INIT_SCRIPT', NOW(), 'INIT_SCRIPT', NOW())"),"")</f>
        <v>,    ((SELECT ROW_IDT `ufr_asso`.`usr` WHERE USR_ID = 'Z0019'),(SELECT ROW_IDT `ufr_asso`.`aso` WHERE SIR_NBR = '1_MIX_STUD_AND_NOT_STUD'),(SELECT ROW_IDT `ufr_asso`.`rol` WHERE NAM = 'ADMIN'    ),'INIT_SCRIPT', NOW(), 'INIT_SCRIPT', NOW())</v>
      </c>
      <c r="T52" s="26" t="str" cm="1">
        <f t="array" ref="T52">IF(H52&lt;&gt;"",CONCATENATE(",    (",
"(SELECT ROW_IDT `ufr_asso`.`usr` WHERE USR_ID = '",$D52,"')",REPT(" ",MAX(LEN($D$3:$D$100))-LEN($D52)),",",
IF(H$2=$F$2,CONCATENATE("null",REPT(" ",52+MAX(LEN($E$3:$E$100))-4)),CONCATENATE("(SELECT ROW_IDT `ufr_asso`.`aso` WHERE SIR_NBR = '",$E52,"'",REPT(" ",MAX(LEN($E$3:$E$100))-LEN($E52)),")")),",",
"(SELECT ROW_IDT `ufr_asso`.`rol` WHERE NAM = '",H$2,"'",REPT(" ",MAX(LEN($F$2:$N$2))-LEN(H$2)),"),",
"'INIT_SCRIPT', NOW(), 'INIT_SCRIPT', NOW())"),"")</f>
        <v/>
      </c>
      <c r="U52" s="26" t="str" cm="1">
        <f t="array" ref="U52">IF(I52&lt;&gt;"",CONCATENATE(",    (",
"(SELECT ROW_IDT `ufr_asso`.`usr` WHERE USR_ID = '",$D52,"')",REPT(" ",MAX(LEN($D$3:$D$100))-LEN($D52)),",",
IF(I$2=$F$2,CONCATENATE("null",REPT(" ",52+MAX(LEN($E$3:$E$100))-4)),CONCATENATE("(SELECT ROW_IDT `ufr_asso`.`aso` WHERE SIR_NBR = '",$E52,"'",REPT(" ",MAX(LEN($E$3:$E$100))-LEN($E52)),")")),",",
"(SELECT ROW_IDT `ufr_asso`.`rol` WHERE NAM = '",I$2,"'",REPT(" ",MAX(LEN($F$2:$N$2))-LEN(I$2)),"),",
"'INIT_SCRIPT', NOW(), 'INIT_SCRIPT', NOW())"),"")</f>
        <v/>
      </c>
      <c r="V52" s="26" t="str" cm="1">
        <f t="array" ref="V52">IF(J52&lt;&gt;"",CONCATENATE(",    (",
"(SELECT ROW_IDT `ufr_asso`.`usr` WHERE USR_ID = '",$D52,"')",REPT(" ",MAX(LEN($D$3:$D$100))-LEN($D52)),",",
IF(J$2=$F$2,CONCATENATE("null",REPT(" ",52+MAX(LEN($E$3:$E$100))-4)),CONCATENATE("(SELECT ROW_IDT `ufr_asso`.`aso` WHERE SIR_NBR = '",$E52,"'",REPT(" ",MAX(LEN($E$3:$E$100))-LEN($E52)),")")),",",
"(SELECT ROW_IDT `ufr_asso`.`rol` WHERE NAM = '",J$2,"'",REPT(" ",MAX(LEN($F$2:$N$2))-LEN(J$2)),"),",
"'INIT_SCRIPT', NOW(), 'INIT_SCRIPT', NOW())"),"")</f>
        <v/>
      </c>
      <c r="W52" s="26" t="str" cm="1">
        <f t="array" ref="W52">IF(K52&lt;&gt;"",CONCATENATE(",    (",
"(SELECT ROW_IDT `ufr_asso`.`usr` WHERE USR_ID = '",$D52,"')",REPT(" ",MAX(LEN($D$3:$D$100))-LEN($D52)),",",
IF(K$2=$F$2,CONCATENATE("null",REPT(" ",52+MAX(LEN($E$3:$E$100))-4)),CONCATENATE("(SELECT ROW_IDT `ufr_asso`.`aso` WHERE SIR_NBR = '",$E52,"'",REPT(" ",MAX(LEN($E$3:$E$100))-LEN($E52)),")")),",",
"(SELECT ROW_IDT `ufr_asso`.`rol` WHERE NAM = '",K$2,"'",REPT(" ",MAX(LEN($F$2:$N$2))-LEN(K$2)),"),",
"'INIT_SCRIPT', NOW(), 'INIT_SCRIPT', NOW())"),"")</f>
        <v/>
      </c>
      <c r="X52" s="26" t="str" cm="1">
        <f t="array" ref="X52">IF(L52&lt;&gt;"",CONCATENATE(",    (",
"(SELECT ROW_IDT `ufr_asso`.`usr` WHERE USR_ID = '",$D52,"')",REPT(" ",MAX(LEN($D$3:$D$100))-LEN($D52)),",",
IF(L$2=$F$2,CONCATENATE("null",REPT(" ",52+MAX(LEN($E$3:$E$100))-4)),CONCATENATE("(SELECT ROW_IDT `ufr_asso`.`aso` WHERE SIR_NBR = '",$E52,"'",REPT(" ",MAX(LEN($E$3:$E$100))-LEN($E52)),")")),",",
"(SELECT ROW_IDT `ufr_asso`.`rol` WHERE NAM = '",L$2,"'",REPT(" ",MAX(LEN($F$2:$N$2))-LEN(L$2)),"),",
"'INIT_SCRIPT', NOW(), 'INIT_SCRIPT', NOW())"),"")</f>
        <v/>
      </c>
      <c r="Y52" s="26" t="str" cm="1">
        <f t="array" ref="Y52">IF(M52&lt;&gt;"",CONCATENATE(",    (",
"(SELECT ROW_IDT `ufr_asso`.`usr` WHERE USR_ID = '",$D52,"')",REPT(" ",MAX(LEN($D$3:$D$100))-LEN($D52)),",",
IF(M$2=$F$2,CONCATENATE("null",REPT(" ",52+MAX(LEN($E$3:$E$100))-4)),CONCATENATE("(SELECT ROW_IDT `ufr_asso`.`aso` WHERE SIR_NBR = '",$E52,"'",REPT(" ",MAX(LEN($E$3:$E$100))-LEN($E52)),")")),",",
"(SELECT ROW_IDT `ufr_asso`.`rol` WHERE NAM = '",M$2,"'",REPT(" ",MAX(LEN($F$2:$N$2))-LEN(M$2)),"),",
"'INIT_SCRIPT', NOW(), 'INIT_SCRIPT', NOW())"),"")</f>
        <v/>
      </c>
      <c r="Z52" s="26" t="str" cm="1">
        <f t="array" ref="Z52">IF(N52&lt;&gt;"",CONCATENATE(",    (",
"(SELECT ROW_IDT `ufr_asso`.`usr` WHERE USR_ID = '",$D52,"')",REPT(" ",MAX(LEN($D$3:$D$100))-LEN($D52)),",",
IF(N$2=$F$2,CONCATENATE("null",REPT(" ",52+MAX(LEN($E$3:$E$100))-4)),CONCATENATE("(SELECT ROW_IDT `ufr_asso`.`aso` WHERE SIR_NBR = '",$E52,"'",REPT(" ",MAX(LEN($E$3:$E$100))-LEN($E52)),")")),",",
"(SELECT ROW_IDT `ufr_asso`.`rol` WHERE NAM = '",N$2,"'",REPT(" ",MAX(LEN($F$2:$N$2))-LEN(N$2)),"),",
"'INIT_SCRIPT', NOW(), 'INIT_SCRIPT', NOW())"),"")</f>
        <v/>
      </c>
    </row>
    <row r="53" spans="1:26" ht="15" thickBot="1" x14ac:dyDescent="0.35">
      <c r="A53" s="39" t="str">
        <f t="shared" si="6"/>
        <v>TST45-NS</v>
      </c>
      <c r="B53" s="29" t="str">
        <f t="shared" si="6"/>
        <v>Avrel</v>
      </c>
      <c r="C53" s="29" t="str">
        <f t="shared" si="6"/>
        <v>several_org.avrel@gmail.com</v>
      </c>
      <c r="D53" s="40" t="str">
        <f t="shared" si="6"/>
        <v>Z0019</v>
      </c>
      <c r="E53" s="45" t="str">
        <f>Assos!A$7</f>
        <v>2_MIX_STUD_AND_NOT_STUD</v>
      </c>
      <c r="F53" s="46"/>
      <c r="G53" s="46" t="s">
        <v>3</v>
      </c>
      <c r="H53" s="46" t="s">
        <v>3</v>
      </c>
      <c r="I53" s="46"/>
      <c r="J53" s="46"/>
      <c r="K53" s="46" t="s">
        <v>3</v>
      </c>
      <c r="L53" s="46"/>
      <c r="M53" s="46"/>
      <c r="N53" s="46"/>
      <c r="O53" s="12" t="str">
        <f t="shared" si="0"/>
        <v>,    ((SELECT ROW_IDT `ufr_asso`.`usr` WHERE USR_ID = 'Z0019'),(SELECT ROW_IDT `ufr_asso`.`aso` WHERE SIR_NBR = '2_MIX_STUD_AND_NOT_STUD'),(SELECT ROW_IDT `ufr_asso`.`rol` WHERE NAM = 'ADMIN'    ),'INIT_SCRIPT', NOW(), 'INIT_SCRIPT', NOW())_x000D_
,    ((SELECT ROW_IDT `ufr_asso`.`usr` WHERE USR_ID = 'Z0019'),(SELECT ROW_IDT `ufr_asso`.`aso` WHERE SIR_NBR = '2_MIX_STUD_AND_NOT_STUD'),(SELECT ROW_IDT `ufr_asso`.`rol` WHERE NAM = 'MEMBER'   ),'INIT_SCRIPT', NOW(), 'INIT_SCRIPT', NOW())_x000D_
,    ((SELECT ROW_IDT `ufr_asso`.`usr` WHERE USR_ID = 'Z0019'),(SELECT ROW_IDT `ufr_asso`.`aso` WHERE SIR_NBR = '2_MIX_STUD_AND_NOT_STUD'),(SELECT ROW_IDT `ufr_asso`.`rol` WHERE NAM = 'PRESIDENT'),'INIT_SCRIPT', NOW(), 'INIT_SCRIPT', NOW())</v>
      </c>
      <c r="P53" s="26" t="str">
        <f>CONCATENATE(
IF(R53&lt;&gt;"",CONCATENATE(R53,CHAR(13),CHAR(10)),""),IF(S53&lt;&gt;"",CONCATENATE(S53,CHAR(13),CHAR(10)),""),IF(T53&lt;&gt;"",CONCATENATE(T53,CHAR(13),CHAR(10)),""),IF(U53&lt;&gt;"",CONCATENATE(U53,CHAR(13),CHAR(10)),""),IF(V53&lt;&gt;"",CONCATENATE(V53,CHAR(13),CHAR(10)),""),IF(W53&lt;&gt;"",CONCATENATE(W53,CHAR(13),CHAR(10)),""),IF(X53&lt;&gt;"",CONCATENATE(X53,CHAR(13),CHAR(10)),""),IF(Y53&lt;&gt;"",CONCATENATE(Y53,CHAR(13),CHAR(10)),""),IF(Z53&lt;&gt;"",CONCATENATE(Z53,CHAR(13),CHAR(10)),"")
)</f>
        <v xml:space="preserve">,    ((SELECT ROW_IDT `ufr_asso`.`usr` WHERE USR_ID = 'Z0019'),(SELECT ROW_IDT `ufr_asso`.`aso` WHERE SIR_NBR = '2_MIX_STUD_AND_NOT_STUD'),(SELECT ROW_IDT `ufr_asso`.`rol` WHERE NAM = 'ADMIN'    ),'INIT_SCRIPT', NOW(), 'INIT_SCRIPT', NOW())_x000D_
,    ((SELECT ROW_IDT `ufr_asso`.`usr` WHERE USR_ID = 'Z0019'),(SELECT ROW_IDT `ufr_asso`.`aso` WHERE SIR_NBR = '2_MIX_STUD_AND_NOT_STUD'),(SELECT ROW_IDT `ufr_asso`.`rol` WHERE NAM = 'MEMBER'   ),'INIT_SCRIPT', NOW(), 'INIT_SCRIPT', NOW())_x000D_
,    ((SELECT ROW_IDT `ufr_asso`.`usr` WHERE USR_ID = 'Z0019'),(SELECT ROW_IDT `ufr_asso`.`aso` WHERE SIR_NBR = '2_MIX_STUD_AND_NOT_STUD'),(SELECT ROW_IDT `ufr_asso`.`rol` WHERE NAM = 'PRESIDENT'),'INIT_SCRIPT', NOW(), 'INIT_SCRIPT', NOW())_x000D_
</v>
      </c>
      <c r="Q53" s="26">
        <f t="shared" si="1"/>
        <v>2</v>
      </c>
      <c r="R53" s="26" t="str" cm="1">
        <f t="array" ref="R53">IF(F53&lt;&gt;"",CONCATENATE(",    (",
"(SELECT ROW_IDT `ufr_asso`.`usr` WHERE USR_ID = '",$D53,"')",REPT(" ",MAX(LEN($D$3:$D$100))-LEN($D53)),",",
IF(F$2=$F$2,CONCATENATE("null",REPT(" ",52+MAX(LEN($E$3:$E$100))-4)),CONCATENATE("(SELECT ROW_IDT `ufr_asso`.`aso` WHERE SIR_NBR = '",$E53,"'",REPT(" ",MAX(LEN($E$3:$E$100))-LEN($E53)),")")),",",
"(SELECT ROW_IDT `ufr_asso`.`rol` WHERE NAM = '",F$2,"'",REPT(" ",MAX(LEN($F$2:$N$2))-LEN(F$2)),"),",
"'INIT_SCRIPT', NOW(), 'INIT_SCRIPT', NOW())"),"")</f>
        <v/>
      </c>
      <c r="S53" s="26" t="str" cm="1">
        <f t="array" ref="S53">IF(G53&lt;&gt;"",CONCATENATE(",    (",
"(SELECT ROW_IDT `ufr_asso`.`usr` WHERE USR_ID = '",$D53,"')",REPT(" ",MAX(LEN($D$3:$D$100))-LEN($D53)),",",
IF(G$2=$F$2,CONCATENATE("null",REPT(" ",52+MAX(LEN($E$3:$E$100))-4)),CONCATENATE("(SELECT ROW_IDT `ufr_asso`.`aso` WHERE SIR_NBR = '",$E53,"'",REPT(" ",MAX(LEN($E$3:$E$100))-LEN($E53)),")")),",",
"(SELECT ROW_IDT `ufr_asso`.`rol` WHERE NAM = '",G$2,"'",REPT(" ",MAX(LEN($F$2:$N$2))-LEN(G$2)),"),",
"'INIT_SCRIPT', NOW(), 'INIT_SCRIPT', NOW())"),"")</f>
        <v>,    ((SELECT ROW_IDT `ufr_asso`.`usr` WHERE USR_ID = 'Z0019'),(SELECT ROW_IDT `ufr_asso`.`aso` WHERE SIR_NBR = '2_MIX_STUD_AND_NOT_STUD'),(SELECT ROW_IDT `ufr_asso`.`rol` WHERE NAM = 'ADMIN'    ),'INIT_SCRIPT', NOW(), 'INIT_SCRIPT', NOW())</v>
      </c>
      <c r="T53" s="26" t="str" cm="1">
        <f t="array" ref="T53">IF(H53&lt;&gt;"",CONCATENATE(",    (",
"(SELECT ROW_IDT `ufr_asso`.`usr` WHERE USR_ID = '",$D53,"')",REPT(" ",MAX(LEN($D$3:$D$100))-LEN($D53)),",",
IF(H$2=$F$2,CONCATENATE("null",REPT(" ",52+MAX(LEN($E$3:$E$100))-4)),CONCATENATE("(SELECT ROW_IDT `ufr_asso`.`aso` WHERE SIR_NBR = '",$E53,"'",REPT(" ",MAX(LEN($E$3:$E$100))-LEN($E53)),")")),",",
"(SELECT ROW_IDT `ufr_asso`.`rol` WHERE NAM = '",H$2,"'",REPT(" ",MAX(LEN($F$2:$N$2))-LEN(H$2)),"),",
"'INIT_SCRIPT', NOW(), 'INIT_SCRIPT', NOW())"),"")</f>
        <v>,    ((SELECT ROW_IDT `ufr_asso`.`usr` WHERE USR_ID = 'Z0019'),(SELECT ROW_IDT `ufr_asso`.`aso` WHERE SIR_NBR = '2_MIX_STUD_AND_NOT_STUD'),(SELECT ROW_IDT `ufr_asso`.`rol` WHERE NAM = 'MEMBER'   ),'INIT_SCRIPT', NOW(), 'INIT_SCRIPT', NOW())</v>
      </c>
      <c r="U53" s="26" t="str" cm="1">
        <f t="array" ref="U53">IF(I53&lt;&gt;"",CONCATENATE(",    (",
"(SELECT ROW_IDT `ufr_asso`.`usr` WHERE USR_ID = '",$D53,"')",REPT(" ",MAX(LEN($D$3:$D$100))-LEN($D53)),",",
IF(I$2=$F$2,CONCATENATE("null",REPT(" ",52+MAX(LEN($E$3:$E$100))-4)),CONCATENATE("(SELECT ROW_IDT `ufr_asso`.`aso` WHERE SIR_NBR = '",$E53,"'",REPT(" ",MAX(LEN($E$3:$E$100))-LEN($E53)),")")),",",
"(SELECT ROW_IDT `ufr_asso`.`rol` WHERE NAM = '",I$2,"'",REPT(" ",MAX(LEN($F$2:$N$2))-LEN(I$2)),"),",
"'INIT_SCRIPT', NOW(), 'INIT_SCRIPT', NOW())"),"")</f>
        <v/>
      </c>
      <c r="V53" s="26" t="str" cm="1">
        <f t="array" ref="V53">IF(J53&lt;&gt;"",CONCATENATE(",    (",
"(SELECT ROW_IDT `ufr_asso`.`usr` WHERE USR_ID = '",$D53,"')",REPT(" ",MAX(LEN($D$3:$D$100))-LEN($D53)),",",
IF(J$2=$F$2,CONCATENATE("null",REPT(" ",52+MAX(LEN($E$3:$E$100))-4)),CONCATENATE("(SELECT ROW_IDT `ufr_asso`.`aso` WHERE SIR_NBR = '",$E53,"'",REPT(" ",MAX(LEN($E$3:$E$100))-LEN($E53)),")")),",",
"(SELECT ROW_IDT `ufr_asso`.`rol` WHERE NAM = '",J$2,"'",REPT(" ",MAX(LEN($F$2:$N$2))-LEN(J$2)),"),",
"'INIT_SCRIPT', NOW(), 'INIT_SCRIPT', NOW())"),"")</f>
        <v/>
      </c>
      <c r="W53" s="26" t="str" cm="1">
        <f t="array" ref="W53">IF(K53&lt;&gt;"",CONCATENATE(",    (",
"(SELECT ROW_IDT `ufr_asso`.`usr` WHERE USR_ID = '",$D53,"')",REPT(" ",MAX(LEN($D$3:$D$100))-LEN($D53)),",",
IF(K$2=$F$2,CONCATENATE("null",REPT(" ",52+MAX(LEN($E$3:$E$100))-4)),CONCATENATE("(SELECT ROW_IDT `ufr_asso`.`aso` WHERE SIR_NBR = '",$E53,"'",REPT(" ",MAX(LEN($E$3:$E$100))-LEN($E53)),")")),",",
"(SELECT ROW_IDT `ufr_asso`.`rol` WHERE NAM = '",K$2,"'",REPT(" ",MAX(LEN($F$2:$N$2))-LEN(K$2)),"),",
"'INIT_SCRIPT', NOW(), 'INIT_SCRIPT', NOW())"),"")</f>
        <v>,    ((SELECT ROW_IDT `ufr_asso`.`usr` WHERE USR_ID = 'Z0019'),(SELECT ROW_IDT `ufr_asso`.`aso` WHERE SIR_NBR = '2_MIX_STUD_AND_NOT_STUD'),(SELECT ROW_IDT `ufr_asso`.`rol` WHERE NAM = 'PRESIDENT'),'INIT_SCRIPT', NOW(), 'INIT_SCRIPT', NOW())</v>
      </c>
      <c r="X53" s="26" t="str" cm="1">
        <f t="array" ref="X53">IF(L53&lt;&gt;"",CONCATENATE(",    (",
"(SELECT ROW_IDT `ufr_asso`.`usr` WHERE USR_ID = '",$D53,"')",REPT(" ",MAX(LEN($D$3:$D$100))-LEN($D53)),",",
IF(L$2=$F$2,CONCATENATE("null",REPT(" ",52+MAX(LEN($E$3:$E$100))-4)),CONCATENATE("(SELECT ROW_IDT `ufr_asso`.`aso` WHERE SIR_NBR = '",$E53,"'",REPT(" ",MAX(LEN($E$3:$E$100))-LEN($E53)),")")),",",
"(SELECT ROW_IDT `ufr_asso`.`rol` WHERE NAM = '",L$2,"'",REPT(" ",MAX(LEN($F$2:$N$2))-LEN(L$2)),"),",
"'INIT_SCRIPT', NOW(), 'INIT_SCRIPT', NOW())"),"")</f>
        <v/>
      </c>
      <c r="Y53" s="26" t="str" cm="1">
        <f t="array" ref="Y53">IF(M53&lt;&gt;"",CONCATENATE(",    (",
"(SELECT ROW_IDT `ufr_asso`.`usr` WHERE USR_ID = '",$D53,"')",REPT(" ",MAX(LEN($D$3:$D$100))-LEN($D53)),",",
IF(M$2=$F$2,CONCATENATE("null",REPT(" ",52+MAX(LEN($E$3:$E$100))-4)),CONCATENATE("(SELECT ROW_IDT `ufr_asso`.`aso` WHERE SIR_NBR = '",$E53,"'",REPT(" ",MAX(LEN($E$3:$E$100))-LEN($E53)),")")),",",
"(SELECT ROW_IDT `ufr_asso`.`rol` WHERE NAM = '",M$2,"'",REPT(" ",MAX(LEN($F$2:$N$2))-LEN(M$2)),"),",
"'INIT_SCRIPT', NOW(), 'INIT_SCRIPT', NOW())"),"")</f>
        <v/>
      </c>
      <c r="Z53" s="26" t="str" cm="1">
        <f t="array" ref="Z53">IF(N53&lt;&gt;"",CONCATENATE(",    (",
"(SELECT ROW_IDT `ufr_asso`.`usr` WHERE USR_ID = '",$D53,"')",REPT(" ",MAX(LEN($D$3:$D$100))-LEN($D53)),",",
IF(N$2=$F$2,CONCATENATE("null",REPT(" ",52+MAX(LEN($E$3:$E$100))-4)),CONCATENATE("(SELECT ROW_IDT `ufr_asso`.`aso` WHERE SIR_NBR = '",$E53,"'",REPT(" ",MAX(LEN($E$3:$E$100))-LEN($E53)),")")),",",
"(SELECT ROW_IDT `ufr_asso`.`rol` WHERE NAM = '",N$2,"'",REPT(" ",MAX(LEN($F$2:$N$2))-LEN(N$2)),"),",
"'INIT_SCRIPT', NOW(), 'INIT_SCRIPT', NOW())"),"")</f>
        <v/>
      </c>
    </row>
    <row r="54" spans="1:26" x14ac:dyDescent="0.3">
      <c r="A54" s="47" t="str">
        <f>IF(Users!A48&lt;&gt;"",Users!A48,"")</f>
        <v>TST46-S</v>
      </c>
      <c r="B54" s="48" t="str">
        <f>IF(Users!B48&lt;&gt;"",Users!B48,"")</f>
        <v>William</v>
      </c>
      <c r="C54" s="48" t="str">
        <f>IF(Users!C48&lt;&gt;"",Users!C48,"")</f>
        <v>several_org.william@gmail.com</v>
      </c>
      <c r="D54" s="49" t="str">
        <f>IF(Users!E48&lt;&gt;"",Users!E48,"")</f>
        <v>Z001A</v>
      </c>
      <c r="E54" s="45"/>
      <c r="F54" s="46" t="s">
        <v>3</v>
      </c>
      <c r="G54" s="46"/>
      <c r="H54" s="46"/>
      <c r="I54" s="46"/>
      <c r="J54" s="46"/>
      <c r="K54" s="46"/>
      <c r="L54" s="46"/>
      <c r="M54" s="46"/>
      <c r="N54" s="46"/>
      <c r="O54" s="12" t="str">
        <f t="shared" si="0"/>
        <v>,    ((SELECT ROW_IDT `ufr_asso`.`usr` WHERE USR_ID = 'Z001A'),null                                                                       ,(SELECT ROW_IDT `ufr_asso`.`rol` WHERE NAM = 'APP_ADMIN'),'INIT_SCRIPT', NOW(), 'INIT_SCRIPT', NOW())</v>
      </c>
      <c r="P54" s="26" t="str">
        <f>CONCATENATE(
IF(R54&lt;&gt;"",CONCATENATE(R54,CHAR(13),CHAR(10)),""),IF(S54&lt;&gt;"",CONCATENATE(S54,CHAR(13),CHAR(10)),""),IF(T54&lt;&gt;"",CONCATENATE(T54,CHAR(13),CHAR(10)),""),IF(U54&lt;&gt;"",CONCATENATE(U54,CHAR(13),CHAR(10)),""),IF(V54&lt;&gt;"",CONCATENATE(V54,CHAR(13),CHAR(10)),""),IF(W54&lt;&gt;"",CONCATENATE(W54,CHAR(13),CHAR(10)),""),IF(X54&lt;&gt;"",CONCATENATE(X54,CHAR(13),CHAR(10)),""),IF(Y54&lt;&gt;"",CONCATENATE(Y54,CHAR(13),CHAR(10)),""),IF(Z54&lt;&gt;"",CONCATENATE(Z54,CHAR(13),CHAR(10)),"")
)</f>
        <v xml:space="preserve">,    ((SELECT ROW_IDT `ufr_asso`.`usr` WHERE USR_ID = 'Z001A'),null                                                                       ,(SELECT ROW_IDT `ufr_asso`.`rol` WHERE NAM = 'APP_ADMIN'),'INIT_SCRIPT', NOW(), 'INIT_SCRIPT', NOW())_x000D_
</v>
      </c>
      <c r="Q54" s="26">
        <f t="shared" si="1"/>
        <v>2</v>
      </c>
      <c r="R54" s="26" t="str" cm="1">
        <f t="array" ref="R54">IF(F54&lt;&gt;"",CONCATENATE(",    (",
"(SELECT ROW_IDT `ufr_asso`.`usr` WHERE USR_ID = '",$D54,"')",REPT(" ",MAX(LEN($D$3:$D$100))-LEN($D54)),",",
IF(F$2=$F$2,CONCATENATE("null",REPT(" ",52+MAX(LEN($E$3:$E$100))-4)),CONCATENATE("(SELECT ROW_IDT `ufr_asso`.`aso` WHERE SIR_NBR = '",$E54,"'",REPT(" ",MAX(LEN($E$3:$E$100))-LEN($E54)),")")),",",
"(SELECT ROW_IDT `ufr_asso`.`rol` WHERE NAM = '",F$2,"'",REPT(" ",MAX(LEN($F$2:$N$2))-LEN(F$2)),"),",
"'INIT_SCRIPT', NOW(), 'INIT_SCRIPT', NOW())"),"")</f>
        <v>,    ((SELECT ROW_IDT `ufr_asso`.`usr` WHERE USR_ID = 'Z001A'),null                                                                       ,(SELECT ROW_IDT `ufr_asso`.`rol` WHERE NAM = 'APP_ADMIN'),'INIT_SCRIPT', NOW(), 'INIT_SCRIPT', NOW())</v>
      </c>
      <c r="S54" s="26" t="str" cm="1">
        <f t="array" ref="S54">IF(G54&lt;&gt;"",CONCATENATE(",    (",
"(SELECT ROW_IDT `ufr_asso`.`usr` WHERE USR_ID = '",$D54,"')",REPT(" ",MAX(LEN($D$3:$D$100))-LEN($D54)),",",
IF(G$2=$F$2,CONCATENATE("null",REPT(" ",52+MAX(LEN($E$3:$E$100))-4)),CONCATENATE("(SELECT ROW_IDT `ufr_asso`.`aso` WHERE SIR_NBR = '",$E54,"'",REPT(" ",MAX(LEN($E$3:$E$100))-LEN($E54)),")")),",",
"(SELECT ROW_IDT `ufr_asso`.`rol` WHERE NAM = '",G$2,"'",REPT(" ",MAX(LEN($F$2:$N$2))-LEN(G$2)),"),",
"'INIT_SCRIPT', NOW(), 'INIT_SCRIPT', NOW())"),"")</f>
        <v/>
      </c>
      <c r="T54" s="26" t="str" cm="1">
        <f t="array" ref="T54">IF(H54&lt;&gt;"",CONCATENATE(",    (",
"(SELECT ROW_IDT `ufr_asso`.`usr` WHERE USR_ID = '",$D54,"')",REPT(" ",MAX(LEN($D$3:$D$100))-LEN($D54)),",",
IF(H$2=$F$2,CONCATENATE("null",REPT(" ",52+MAX(LEN($E$3:$E$100))-4)),CONCATENATE("(SELECT ROW_IDT `ufr_asso`.`aso` WHERE SIR_NBR = '",$E54,"'",REPT(" ",MAX(LEN($E$3:$E$100))-LEN($E54)),")")),",",
"(SELECT ROW_IDT `ufr_asso`.`rol` WHERE NAM = '",H$2,"'",REPT(" ",MAX(LEN($F$2:$N$2))-LEN(H$2)),"),",
"'INIT_SCRIPT', NOW(), 'INIT_SCRIPT', NOW())"),"")</f>
        <v/>
      </c>
      <c r="U54" s="26" t="str" cm="1">
        <f t="array" ref="U54">IF(I54&lt;&gt;"",CONCATENATE(",    (",
"(SELECT ROW_IDT `ufr_asso`.`usr` WHERE USR_ID = '",$D54,"')",REPT(" ",MAX(LEN($D$3:$D$100))-LEN($D54)),",",
IF(I$2=$F$2,CONCATENATE("null",REPT(" ",52+MAX(LEN($E$3:$E$100))-4)),CONCATENATE("(SELECT ROW_IDT `ufr_asso`.`aso` WHERE SIR_NBR = '",$E54,"'",REPT(" ",MAX(LEN($E$3:$E$100))-LEN($E54)),")")),",",
"(SELECT ROW_IDT `ufr_asso`.`rol` WHERE NAM = '",I$2,"'",REPT(" ",MAX(LEN($F$2:$N$2))-LEN(I$2)),"),",
"'INIT_SCRIPT', NOW(), 'INIT_SCRIPT', NOW())"),"")</f>
        <v/>
      </c>
      <c r="V54" s="26" t="str" cm="1">
        <f t="array" ref="V54">IF(J54&lt;&gt;"",CONCATENATE(",    (",
"(SELECT ROW_IDT `ufr_asso`.`usr` WHERE USR_ID = '",$D54,"')",REPT(" ",MAX(LEN($D$3:$D$100))-LEN($D54)),",",
IF(J$2=$F$2,CONCATENATE("null",REPT(" ",52+MAX(LEN($E$3:$E$100))-4)),CONCATENATE("(SELECT ROW_IDT `ufr_asso`.`aso` WHERE SIR_NBR = '",$E54,"'",REPT(" ",MAX(LEN($E$3:$E$100))-LEN($E54)),")")),",",
"(SELECT ROW_IDT `ufr_asso`.`rol` WHERE NAM = '",J$2,"'",REPT(" ",MAX(LEN($F$2:$N$2))-LEN(J$2)),"),",
"'INIT_SCRIPT', NOW(), 'INIT_SCRIPT', NOW())"),"")</f>
        <v/>
      </c>
      <c r="W54" s="26" t="str" cm="1">
        <f t="array" ref="W54">IF(K54&lt;&gt;"",CONCATENATE(",    (",
"(SELECT ROW_IDT `ufr_asso`.`usr` WHERE USR_ID = '",$D54,"')",REPT(" ",MAX(LEN($D$3:$D$100))-LEN($D54)),",",
IF(K$2=$F$2,CONCATENATE("null",REPT(" ",52+MAX(LEN($E$3:$E$100))-4)),CONCATENATE("(SELECT ROW_IDT `ufr_asso`.`aso` WHERE SIR_NBR = '",$E54,"'",REPT(" ",MAX(LEN($E$3:$E$100))-LEN($E54)),")")),",",
"(SELECT ROW_IDT `ufr_asso`.`rol` WHERE NAM = '",K$2,"'",REPT(" ",MAX(LEN($F$2:$N$2))-LEN(K$2)),"),",
"'INIT_SCRIPT', NOW(), 'INIT_SCRIPT', NOW())"),"")</f>
        <v/>
      </c>
      <c r="X54" s="26" t="str" cm="1">
        <f t="array" ref="X54">IF(L54&lt;&gt;"",CONCATENATE(",    (",
"(SELECT ROW_IDT `ufr_asso`.`usr` WHERE USR_ID = '",$D54,"')",REPT(" ",MAX(LEN($D$3:$D$100))-LEN($D54)),",",
IF(L$2=$F$2,CONCATENATE("null",REPT(" ",52+MAX(LEN($E$3:$E$100))-4)),CONCATENATE("(SELECT ROW_IDT `ufr_asso`.`aso` WHERE SIR_NBR = '",$E54,"'",REPT(" ",MAX(LEN($E$3:$E$100))-LEN($E54)),")")),",",
"(SELECT ROW_IDT `ufr_asso`.`rol` WHERE NAM = '",L$2,"'",REPT(" ",MAX(LEN($F$2:$N$2))-LEN(L$2)),"),",
"'INIT_SCRIPT', NOW(), 'INIT_SCRIPT', NOW())"),"")</f>
        <v/>
      </c>
      <c r="Y54" s="26" t="str" cm="1">
        <f t="array" ref="Y54">IF(M54&lt;&gt;"",CONCATENATE(",    (",
"(SELECT ROW_IDT `ufr_asso`.`usr` WHERE USR_ID = '",$D54,"')",REPT(" ",MAX(LEN($D$3:$D$100))-LEN($D54)),",",
IF(M$2=$F$2,CONCATENATE("null",REPT(" ",52+MAX(LEN($E$3:$E$100))-4)),CONCATENATE("(SELECT ROW_IDT `ufr_asso`.`aso` WHERE SIR_NBR = '",$E54,"'",REPT(" ",MAX(LEN($E$3:$E$100))-LEN($E54)),")")),",",
"(SELECT ROW_IDT `ufr_asso`.`rol` WHERE NAM = '",M$2,"'",REPT(" ",MAX(LEN($F$2:$N$2))-LEN(M$2)),"),",
"'INIT_SCRIPT', NOW(), 'INIT_SCRIPT', NOW())"),"")</f>
        <v/>
      </c>
      <c r="Z54" s="26" t="str" cm="1">
        <f t="array" ref="Z54">IF(N54&lt;&gt;"",CONCATENATE(",    (",
"(SELECT ROW_IDT `ufr_asso`.`usr` WHERE USR_ID = '",$D54,"')",REPT(" ",MAX(LEN($D$3:$D$100))-LEN($D54)),",",
IF(N$2=$F$2,CONCATENATE("null",REPT(" ",52+MAX(LEN($E$3:$E$100))-4)),CONCATENATE("(SELECT ROW_IDT `ufr_asso`.`aso` WHERE SIR_NBR = '",$E54,"'",REPT(" ",MAX(LEN($E$3:$E$100))-LEN($E54)),")")),",",
"(SELECT ROW_IDT `ufr_asso`.`rol` WHERE NAM = '",N$2,"'",REPT(" ",MAX(LEN($F$2:$N$2))-LEN(N$2)),"),",
"'INIT_SCRIPT', NOW(), 'INIT_SCRIPT', NOW())"),"")</f>
        <v/>
      </c>
    </row>
    <row r="55" spans="1:26" x14ac:dyDescent="0.3">
      <c r="A55" s="41" t="str">
        <f t="shared" ref="A55:D56" si="7">A54</f>
        <v>TST46-S</v>
      </c>
      <c r="B55" s="42" t="str">
        <f t="shared" si="7"/>
        <v>William</v>
      </c>
      <c r="C55" s="42" t="str">
        <f t="shared" si="7"/>
        <v>several_org.william@gmail.com</v>
      </c>
      <c r="D55" s="43" t="str">
        <f t="shared" si="7"/>
        <v>Z001A</v>
      </c>
      <c r="E55" s="38" t="str">
        <f>Assos!A$6</f>
        <v>1_MIX_STUD_AND_NOT_STUD</v>
      </c>
      <c r="F55" s="46"/>
      <c r="G55" s="46" t="s">
        <v>3</v>
      </c>
      <c r="H55" s="46"/>
      <c r="I55" s="46"/>
      <c r="J55" s="46"/>
      <c r="K55" s="46"/>
      <c r="L55" s="46"/>
      <c r="M55" s="46"/>
      <c r="N55" s="46"/>
      <c r="O55" s="12" t="str">
        <f t="shared" si="0"/>
        <v>,    ((SELECT ROW_IDT `ufr_asso`.`usr` WHERE USR_ID = 'Z001A'),(SELECT ROW_IDT `ufr_asso`.`aso` WHERE SIR_NBR = '1_MIX_STUD_AND_NOT_STUD'),(SELECT ROW_IDT `ufr_asso`.`rol` WHERE NAM = 'ADMIN'    ),'INIT_SCRIPT', NOW(), 'INIT_SCRIPT', NOW())</v>
      </c>
      <c r="P55" s="26" t="str">
        <f>CONCATENATE(IF(R55&lt;&gt;"",CONCATENATE(R55,CHAR(13),CHAR(10)),""),IF(S55&lt;&gt;"",CONCATENATE(S55,CHAR(13),CHAR(10)),""),IF(T55&lt;&gt;"",CONCATENATE(T55,CHAR(13),CHAR(10)),""),IF(U55&lt;&gt;"",CONCATENATE(U55,CHAR(13),CHAR(10)),""),IF(V55&lt;&gt;"",CONCATENATE(V55,CHAR(13),CHAR(10)),""),IF(W55&lt;&gt;"",CONCATENATE(W55,CHAR(13),CHAR(10)),""),IF(X55&lt;&gt;"",CONCATENATE(X55,CHAR(13),CHAR(10)),""),IF(Y55&lt;&gt;"",CONCATENATE(Y55,CHAR(13),CHAR(10)),""),IF(Z55&lt;&gt;"",CONCATENATE(Z55,CHAR(13),CHAR(10)),""))</f>
        <v xml:space="preserve">,    ((SELECT ROW_IDT `ufr_asso`.`usr` WHERE USR_ID = 'Z001A'),(SELECT ROW_IDT `ufr_asso`.`aso` WHERE SIR_NBR = '1_MIX_STUD_AND_NOT_STUD'),(SELECT ROW_IDT `ufr_asso`.`rol` WHERE NAM = 'ADMIN'    ),'INIT_SCRIPT', NOW(), 'INIT_SCRIPT', NOW())_x000D_
</v>
      </c>
      <c r="Q55" s="26">
        <f t="shared" si="1"/>
        <v>2</v>
      </c>
      <c r="R55" s="26" t="str" cm="1">
        <f t="array" ref="R55">IF(F55&lt;&gt;"",CONCATENATE(",    (",
"(SELECT ROW_IDT `ufr_asso`.`usr` WHERE USR_ID = '",$D55,"')",REPT(" ",MAX(LEN($D$3:$D$100))-LEN($D55)),",",
IF(F$2=$F$2,CONCATENATE("null",REPT(" ",52+MAX(LEN($E$3:$E$100))-4)),CONCATENATE("(SELECT ROW_IDT `ufr_asso`.`aso` WHERE SIR_NBR = '",$E55,"'",REPT(" ",MAX(LEN($E$3:$E$100))-LEN($E55)),")")),",",
"(SELECT ROW_IDT `ufr_asso`.`rol` WHERE NAM = '",F$2,"'",REPT(" ",MAX(LEN($F$2:$N$2))-LEN(F$2)),"),",
"'INIT_SCRIPT', NOW(), 'INIT_SCRIPT', NOW())"),"")</f>
        <v/>
      </c>
      <c r="S55" s="26" t="str" cm="1">
        <f t="array" ref="S55">IF(G55&lt;&gt;"",CONCATENATE(",    (",
"(SELECT ROW_IDT `ufr_asso`.`usr` WHERE USR_ID = '",$D55,"')",REPT(" ",MAX(LEN($D$3:$D$100))-LEN($D55)),",",
IF(G$2=$F$2,CONCATENATE("null",REPT(" ",52+MAX(LEN($E$3:$E$100))-4)),CONCATENATE("(SELECT ROW_IDT `ufr_asso`.`aso` WHERE SIR_NBR = '",$E55,"'",REPT(" ",MAX(LEN($E$3:$E$100))-LEN($E55)),")")),",",
"(SELECT ROW_IDT `ufr_asso`.`rol` WHERE NAM = '",G$2,"'",REPT(" ",MAX(LEN($F$2:$N$2))-LEN(G$2)),"),",
"'INIT_SCRIPT', NOW(), 'INIT_SCRIPT', NOW())"),"")</f>
        <v>,    ((SELECT ROW_IDT `ufr_asso`.`usr` WHERE USR_ID = 'Z001A'),(SELECT ROW_IDT `ufr_asso`.`aso` WHERE SIR_NBR = '1_MIX_STUD_AND_NOT_STUD'),(SELECT ROW_IDT `ufr_asso`.`rol` WHERE NAM = 'ADMIN'    ),'INIT_SCRIPT', NOW(), 'INIT_SCRIPT', NOW())</v>
      </c>
      <c r="T55" s="26" t="str" cm="1">
        <f t="array" ref="T55">IF(H55&lt;&gt;"",CONCATENATE(",    (",
"(SELECT ROW_IDT `ufr_asso`.`usr` WHERE USR_ID = '",$D55,"')",REPT(" ",MAX(LEN($D$3:$D$100))-LEN($D55)),",",
IF(H$2=$F$2,CONCATENATE("null",REPT(" ",52+MAX(LEN($E$3:$E$100))-4)),CONCATENATE("(SELECT ROW_IDT `ufr_asso`.`aso` WHERE SIR_NBR = '",$E55,"'",REPT(" ",MAX(LEN($E$3:$E$100))-LEN($E55)),")")),",",
"(SELECT ROW_IDT `ufr_asso`.`rol` WHERE NAM = '",H$2,"'",REPT(" ",MAX(LEN($F$2:$N$2))-LEN(H$2)),"),",
"'INIT_SCRIPT', NOW(), 'INIT_SCRIPT', NOW())"),"")</f>
        <v/>
      </c>
      <c r="U55" s="26" t="str" cm="1">
        <f t="array" ref="U55">IF(I55&lt;&gt;"",CONCATENATE(",    (",
"(SELECT ROW_IDT `ufr_asso`.`usr` WHERE USR_ID = '",$D55,"')",REPT(" ",MAX(LEN($D$3:$D$100))-LEN($D55)),",",
IF(I$2=$F$2,CONCATENATE("null",REPT(" ",52+MAX(LEN($E$3:$E$100))-4)),CONCATENATE("(SELECT ROW_IDT `ufr_asso`.`aso` WHERE SIR_NBR = '",$E55,"'",REPT(" ",MAX(LEN($E$3:$E$100))-LEN($E55)),")")),",",
"(SELECT ROW_IDT `ufr_asso`.`rol` WHERE NAM = '",I$2,"'",REPT(" ",MAX(LEN($F$2:$N$2))-LEN(I$2)),"),",
"'INIT_SCRIPT', NOW(), 'INIT_SCRIPT', NOW())"),"")</f>
        <v/>
      </c>
      <c r="V55" s="26" t="str" cm="1">
        <f t="array" ref="V55">IF(J55&lt;&gt;"",CONCATENATE(",    (",
"(SELECT ROW_IDT `ufr_asso`.`usr` WHERE USR_ID = '",$D55,"')",REPT(" ",MAX(LEN($D$3:$D$100))-LEN($D55)),",",
IF(J$2=$F$2,CONCATENATE("null",REPT(" ",52+MAX(LEN($E$3:$E$100))-4)),CONCATENATE("(SELECT ROW_IDT `ufr_asso`.`aso` WHERE SIR_NBR = '",$E55,"'",REPT(" ",MAX(LEN($E$3:$E$100))-LEN($E55)),")")),",",
"(SELECT ROW_IDT `ufr_asso`.`rol` WHERE NAM = '",J$2,"'",REPT(" ",MAX(LEN($F$2:$N$2))-LEN(J$2)),"),",
"'INIT_SCRIPT', NOW(), 'INIT_SCRIPT', NOW())"),"")</f>
        <v/>
      </c>
      <c r="W55" s="26" t="str" cm="1">
        <f t="array" ref="W55">IF(K55&lt;&gt;"",CONCATENATE(",    (",
"(SELECT ROW_IDT `ufr_asso`.`usr` WHERE USR_ID = '",$D55,"')",REPT(" ",MAX(LEN($D$3:$D$100))-LEN($D55)),",",
IF(K$2=$F$2,CONCATENATE("null",REPT(" ",52+MAX(LEN($E$3:$E$100))-4)),CONCATENATE("(SELECT ROW_IDT `ufr_asso`.`aso` WHERE SIR_NBR = '",$E55,"'",REPT(" ",MAX(LEN($E$3:$E$100))-LEN($E55)),")")),",",
"(SELECT ROW_IDT `ufr_asso`.`rol` WHERE NAM = '",K$2,"'",REPT(" ",MAX(LEN($F$2:$N$2))-LEN(K$2)),"),",
"'INIT_SCRIPT', NOW(), 'INIT_SCRIPT', NOW())"),"")</f>
        <v/>
      </c>
      <c r="X55" s="26" t="str" cm="1">
        <f t="array" ref="X55">IF(L55&lt;&gt;"",CONCATENATE(",    (",
"(SELECT ROW_IDT `ufr_asso`.`usr` WHERE USR_ID = '",$D55,"')",REPT(" ",MAX(LEN($D$3:$D$100))-LEN($D55)),",",
IF(L$2=$F$2,CONCATENATE("null",REPT(" ",52+MAX(LEN($E$3:$E$100))-4)),CONCATENATE("(SELECT ROW_IDT `ufr_asso`.`aso` WHERE SIR_NBR = '",$E55,"'",REPT(" ",MAX(LEN($E$3:$E$100))-LEN($E55)),")")),",",
"(SELECT ROW_IDT `ufr_asso`.`rol` WHERE NAM = '",L$2,"'",REPT(" ",MAX(LEN($F$2:$N$2))-LEN(L$2)),"),",
"'INIT_SCRIPT', NOW(), 'INIT_SCRIPT', NOW())"),"")</f>
        <v/>
      </c>
      <c r="Y55" s="26" t="str" cm="1">
        <f t="array" ref="Y55">IF(M55&lt;&gt;"",CONCATENATE(",    (",
"(SELECT ROW_IDT `ufr_asso`.`usr` WHERE USR_ID = '",$D55,"')",REPT(" ",MAX(LEN($D$3:$D$100))-LEN($D55)),",",
IF(M$2=$F$2,CONCATENATE("null",REPT(" ",52+MAX(LEN($E$3:$E$100))-4)),CONCATENATE("(SELECT ROW_IDT `ufr_asso`.`aso` WHERE SIR_NBR = '",$E55,"'",REPT(" ",MAX(LEN($E$3:$E$100))-LEN($E55)),")")),",",
"(SELECT ROW_IDT `ufr_asso`.`rol` WHERE NAM = '",M$2,"'",REPT(" ",MAX(LEN($F$2:$N$2))-LEN(M$2)),"),",
"'INIT_SCRIPT', NOW(), 'INIT_SCRIPT', NOW())"),"")</f>
        <v/>
      </c>
      <c r="Z55" s="26" t="str" cm="1">
        <f t="array" ref="Z55">IF(N55&lt;&gt;"",CONCATENATE(",    (",
"(SELECT ROW_IDT `ufr_asso`.`usr` WHERE USR_ID = '",$D55,"')",REPT(" ",MAX(LEN($D$3:$D$100))-LEN($D55)),",",
IF(N$2=$F$2,CONCATENATE("null",REPT(" ",52+MAX(LEN($E$3:$E$100))-4)),CONCATENATE("(SELECT ROW_IDT `ufr_asso`.`aso` WHERE SIR_NBR = '",$E55,"'",REPT(" ",MAX(LEN($E$3:$E$100))-LEN($E55)),")")),",",
"(SELECT ROW_IDT `ufr_asso`.`rol` WHERE NAM = '",N$2,"'",REPT(" ",MAX(LEN($F$2:$N$2))-LEN(N$2)),"),",
"'INIT_SCRIPT', NOW(), 'INIT_SCRIPT', NOW())"),"")</f>
        <v/>
      </c>
    </row>
    <row r="56" spans="1:26" ht="15" thickBot="1" x14ac:dyDescent="0.35">
      <c r="A56" s="39" t="str">
        <f t="shared" si="7"/>
        <v>TST46-S</v>
      </c>
      <c r="B56" s="29" t="str">
        <f t="shared" si="7"/>
        <v>William</v>
      </c>
      <c r="C56" s="29" t="str">
        <f t="shared" si="7"/>
        <v>several_org.william@gmail.com</v>
      </c>
      <c r="D56" s="40" t="str">
        <f t="shared" si="7"/>
        <v>Z001A</v>
      </c>
      <c r="E56" s="45" t="str">
        <f>Assos!A$7</f>
        <v>2_MIX_STUD_AND_NOT_STUD</v>
      </c>
      <c r="F56" s="46"/>
      <c r="G56" s="46" t="s">
        <v>3</v>
      </c>
      <c r="H56" s="46" t="s">
        <v>3</v>
      </c>
      <c r="I56" s="46"/>
      <c r="J56" s="46"/>
      <c r="K56" s="46" t="s">
        <v>3</v>
      </c>
      <c r="L56" s="46"/>
      <c r="M56" s="46"/>
      <c r="N56" s="46"/>
      <c r="O56" s="12" t="str">
        <f t="shared" si="0"/>
        <v>,    ((SELECT ROW_IDT `ufr_asso`.`usr` WHERE USR_ID = 'Z001A'),(SELECT ROW_IDT `ufr_asso`.`aso` WHERE SIR_NBR = '2_MIX_STUD_AND_NOT_STUD'),(SELECT ROW_IDT `ufr_asso`.`rol` WHERE NAM = 'ADMIN'    ),'INIT_SCRIPT', NOW(), 'INIT_SCRIPT', NOW())_x000D_
,    ((SELECT ROW_IDT `ufr_asso`.`usr` WHERE USR_ID = 'Z001A'),(SELECT ROW_IDT `ufr_asso`.`aso` WHERE SIR_NBR = '2_MIX_STUD_AND_NOT_STUD'),(SELECT ROW_IDT `ufr_asso`.`rol` WHERE NAM = 'MEMBER'   ),'INIT_SCRIPT', NOW(), 'INIT_SCRIPT', NOW())_x000D_
,    ((SELECT ROW_IDT `ufr_asso`.`usr` WHERE USR_ID = 'Z001A'),(SELECT ROW_IDT `ufr_asso`.`aso` WHERE SIR_NBR = '2_MIX_STUD_AND_NOT_STUD'),(SELECT ROW_IDT `ufr_asso`.`rol` WHERE NAM = 'PRESIDENT'),'INIT_SCRIPT', NOW(), 'INIT_SCRIPT', NOW())</v>
      </c>
      <c r="P56" s="26" t="str">
        <f>CONCATENATE(
IF(R56&lt;&gt;"",CONCATENATE(R56,CHAR(13),CHAR(10)),""),IF(S56&lt;&gt;"",CONCATENATE(S56,CHAR(13),CHAR(10)),""),IF(T56&lt;&gt;"",CONCATENATE(T56,CHAR(13),CHAR(10)),""),IF(U56&lt;&gt;"",CONCATENATE(U56,CHAR(13),CHAR(10)),""),IF(V56&lt;&gt;"",CONCATENATE(V56,CHAR(13),CHAR(10)),""),IF(W56&lt;&gt;"",CONCATENATE(W56,CHAR(13),CHAR(10)),""),IF(X56&lt;&gt;"",CONCATENATE(X56,CHAR(13),CHAR(10)),""),IF(Y56&lt;&gt;"",CONCATENATE(Y56,CHAR(13),CHAR(10)),""),IF(Z56&lt;&gt;"",CONCATENATE(Z56,CHAR(13),CHAR(10)),"")
)</f>
        <v xml:space="preserve">,    ((SELECT ROW_IDT `ufr_asso`.`usr` WHERE USR_ID = 'Z001A'),(SELECT ROW_IDT `ufr_asso`.`aso` WHERE SIR_NBR = '2_MIX_STUD_AND_NOT_STUD'),(SELECT ROW_IDT `ufr_asso`.`rol` WHERE NAM = 'ADMIN'    ),'INIT_SCRIPT', NOW(), 'INIT_SCRIPT', NOW())_x000D_
,    ((SELECT ROW_IDT `ufr_asso`.`usr` WHERE USR_ID = 'Z001A'),(SELECT ROW_IDT `ufr_asso`.`aso` WHERE SIR_NBR = '2_MIX_STUD_AND_NOT_STUD'),(SELECT ROW_IDT `ufr_asso`.`rol` WHERE NAM = 'MEMBER'   ),'INIT_SCRIPT', NOW(), 'INIT_SCRIPT', NOW())_x000D_
,    ((SELECT ROW_IDT `ufr_asso`.`usr` WHERE USR_ID = 'Z001A'),(SELECT ROW_IDT `ufr_asso`.`aso` WHERE SIR_NBR = '2_MIX_STUD_AND_NOT_STUD'),(SELECT ROW_IDT `ufr_asso`.`rol` WHERE NAM = 'PRESIDENT'),'INIT_SCRIPT', NOW(), 'INIT_SCRIPT', NOW())_x000D_
</v>
      </c>
      <c r="Q56" s="26">
        <f t="shared" si="1"/>
        <v>2</v>
      </c>
      <c r="R56" s="26" t="str" cm="1">
        <f t="array" ref="R56">IF(F56&lt;&gt;"",CONCATENATE(",    (",
"(SELECT ROW_IDT `ufr_asso`.`usr` WHERE USR_ID = '",$D56,"')",REPT(" ",MAX(LEN($D$3:$D$100))-LEN($D56)),",",
IF(F$2=$F$2,CONCATENATE("null",REPT(" ",52+MAX(LEN($E$3:$E$100))-4)),CONCATENATE("(SELECT ROW_IDT `ufr_asso`.`aso` WHERE SIR_NBR = '",$E56,"'",REPT(" ",MAX(LEN($E$3:$E$100))-LEN($E56)),")")),",",
"(SELECT ROW_IDT `ufr_asso`.`rol` WHERE NAM = '",F$2,"'",REPT(" ",MAX(LEN($F$2:$N$2))-LEN(F$2)),"),",
"'INIT_SCRIPT', NOW(), 'INIT_SCRIPT', NOW())"),"")</f>
        <v/>
      </c>
      <c r="S56" s="26" t="str" cm="1">
        <f t="array" ref="S56">IF(G56&lt;&gt;"",CONCATENATE(",    (",
"(SELECT ROW_IDT `ufr_asso`.`usr` WHERE USR_ID = '",$D56,"')",REPT(" ",MAX(LEN($D$3:$D$100))-LEN($D56)),",",
IF(G$2=$F$2,CONCATENATE("null",REPT(" ",52+MAX(LEN($E$3:$E$100))-4)),CONCATENATE("(SELECT ROW_IDT `ufr_asso`.`aso` WHERE SIR_NBR = '",$E56,"'",REPT(" ",MAX(LEN($E$3:$E$100))-LEN($E56)),")")),",",
"(SELECT ROW_IDT `ufr_asso`.`rol` WHERE NAM = '",G$2,"'",REPT(" ",MAX(LEN($F$2:$N$2))-LEN(G$2)),"),",
"'INIT_SCRIPT', NOW(), 'INIT_SCRIPT', NOW())"),"")</f>
        <v>,    ((SELECT ROW_IDT `ufr_asso`.`usr` WHERE USR_ID = 'Z001A'),(SELECT ROW_IDT `ufr_asso`.`aso` WHERE SIR_NBR = '2_MIX_STUD_AND_NOT_STUD'),(SELECT ROW_IDT `ufr_asso`.`rol` WHERE NAM = 'ADMIN'    ),'INIT_SCRIPT', NOW(), 'INIT_SCRIPT', NOW())</v>
      </c>
      <c r="T56" s="26" t="str" cm="1">
        <f t="array" ref="T56">IF(H56&lt;&gt;"",CONCATENATE(",    (",
"(SELECT ROW_IDT `ufr_asso`.`usr` WHERE USR_ID = '",$D56,"')",REPT(" ",MAX(LEN($D$3:$D$100))-LEN($D56)),",",
IF(H$2=$F$2,CONCATENATE("null",REPT(" ",52+MAX(LEN($E$3:$E$100))-4)),CONCATENATE("(SELECT ROW_IDT `ufr_asso`.`aso` WHERE SIR_NBR = '",$E56,"'",REPT(" ",MAX(LEN($E$3:$E$100))-LEN($E56)),")")),",",
"(SELECT ROW_IDT `ufr_asso`.`rol` WHERE NAM = '",H$2,"'",REPT(" ",MAX(LEN($F$2:$N$2))-LEN(H$2)),"),",
"'INIT_SCRIPT', NOW(), 'INIT_SCRIPT', NOW())"),"")</f>
        <v>,    ((SELECT ROW_IDT `ufr_asso`.`usr` WHERE USR_ID = 'Z001A'),(SELECT ROW_IDT `ufr_asso`.`aso` WHERE SIR_NBR = '2_MIX_STUD_AND_NOT_STUD'),(SELECT ROW_IDT `ufr_asso`.`rol` WHERE NAM = 'MEMBER'   ),'INIT_SCRIPT', NOW(), 'INIT_SCRIPT', NOW())</v>
      </c>
      <c r="U56" s="26" t="str" cm="1">
        <f t="array" ref="U56">IF(I56&lt;&gt;"",CONCATENATE(",    (",
"(SELECT ROW_IDT `ufr_asso`.`usr` WHERE USR_ID = '",$D56,"')",REPT(" ",MAX(LEN($D$3:$D$100))-LEN($D56)),",",
IF(I$2=$F$2,CONCATENATE("null",REPT(" ",52+MAX(LEN($E$3:$E$100))-4)),CONCATENATE("(SELECT ROW_IDT `ufr_asso`.`aso` WHERE SIR_NBR = '",$E56,"'",REPT(" ",MAX(LEN($E$3:$E$100))-LEN($E56)),")")),",",
"(SELECT ROW_IDT `ufr_asso`.`rol` WHERE NAM = '",I$2,"'",REPT(" ",MAX(LEN($F$2:$N$2))-LEN(I$2)),"),",
"'INIT_SCRIPT', NOW(), 'INIT_SCRIPT', NOW())"),"")</f>
        <v/>
      </c>
      <c r="V56" s="26" t="str" cm="1">
        <f t="array" ref="V56">IF(J56&lt;&gt;"",CONCATENATE(",    (",
"(SELECT ROW_IDT `ufr_asso`.`usr` WHERE USR_ID = '",$D56,"')",REPT(" ",MAX(LEN($D$3:$D$100))-LEN($D56)),",",
IF(J$2=$F$2,CONCATENATE("null",REPT(" ",52+MAX(LEN($E$3:$E$100))-4)),CONCATENATE("(SELECT ROW_IDT `ufr_asso`.`aso` WHERE SIR_NBR = '",$E56,"'",REPT(" ",MAX(LEN($E$3:$E$100))-LEN($E56)),")")),",",
"(SELECT ROW_IDT `ufr_asso`.`rol` WHERE NAM = '",J$2,"'",REPT(" ",MAX(LEN($F$2:$N$2))-LEN(J$2)),"),",
"'INIT_SCRIPT', NOW(), 'INIT_SCRIPT', NOW())"),"")</f>
        <v/>
      </c>
      <c r="W56" s="26" t="str" cm="1">
        <f t="array" ref="W56">IF(K56&lt;&gt;"",CONCATENATE(",    (",
"(SELECT ROW_IDT `ufr_asso`.`usr` WHERE USR_ID = '",$D56,"')",REPT(" ",MAX(LEN($D$3:$D$100))-LEN($D56)),",",
IF(K$2=$F$2,CONCATENATE("null",REPT(" ",52+MAX(LEN($E$3:$E$100))-4)),CONCATENATE("(SELECT ROW_IDT `ufr_asso`.`aso` WHERE SIR_NBR = '",$E56,"'",REPT(" ",MAX(LEN($E$3:$E$100))-LEN($E56)),")")),",",
"(SELECT ROW_IDT `ufr_asso`.`rol` WHERE NAM = '",K$2,"'",REPT(" ",MAX(LEN($F$2:$N$2))-LEN(K$2)),"),",
"'INIT_SCRIPT', NOW(), 'INIT_SCRIPT', NOW())"),"")</f>
        <v>,    ((SELECT ROW_IDT `ufr_asso`.`usr` WHERE USR_ID = 'Z001A'),(SELECT ROW_IDT `ufr_asso`.`aso` WHERE SIR_NBR = '2_MIX_STUD_AND_NOT_STUD'),(SELECT ROW_IDT `ufr_asso`.`rol` WHERE NAM = 'PRESIDENT'),'INIT_SCRIPT', NOW(), 'INIT_SCRIPT', NOW())</v>
      </c>
      <c r="X56" s="26" t="str" cm="1">
        <f t="array" ref="X56">IF(L56&lt;&gt;"",CONCATENATE(",    (",
"(SELECT ROW_IDT `ufr_asso`.`usr` WHERE USR_ID = '",$D56,"')",REPT(" ",MAX(LEN($D$3:$D$100))-LEN($D56)),",",
IF(L$2=$F$2,CONCATENATE("null",REPT(" ",52+MAX(LEN($E$3:$E$100))-4)),CONCATENATE("(SELECT ROW_IDT `ufr_asso`.`aso` WHERE SIR_NBR = '",$E56,"'",REPT(" ",MAX(LEN($E$3:$E$100))-LEN($E56)),")")),",",
"(SELECT ROW_IDT `ufr_asso`.`rol` WHERE NAM = '",L$2,"'",REPT(" ",MAX(LEN($F$2:$N$2))-LEN(L$2)),"),",
"'INIT_SCRIPT', NOW(), 'INIT_SCRIPT', NOW())"),"")</f>
        <v/>
      </c>
      <c r="Y56" s="26" t="str" cm="1">
        <f t="array" ref="Y56">IF(M56&lt;&gt;"",CONCATENATE(",    (",
"(SELECT ROW_IDT `ufr_asso`.`usr` WHERE USR_ID = '",$D56,"')",REPT(" ",MAX(LEN($D$3:$D$100))-LEN($D56)),",",
IF(M$2=$F$2,CONCATENATE("null",REPT(" ",52+MAX(LEN($E$3:$E$100))-4)),CONCATENATE("(SELECT ROW_IDT `ufr_asso`.`aso` WHERE SIR_NBR = '",$E56,"'",REPT(" ",MAX(LEN($E$3:$E$100))-LEN($E56)),")")),",",
"(SELECT ROW_IDT `ufr_asso`.`rol` WHERE NAM = '",M$2,"'",REPT(" ",MAX(LEN($F$2:$N$2))-LEN(M$2)),"),",
"'INIT_SCRIPT', NOW(), 'INIT_SCRIPT', NOW())"),"")</f>
        <v/>
      </c>
      <c r="Z56" s="26" t="str" cm="1">
        <f t="array" ref="Z56">IF(N56&lt;&gt;"",CONCATENATE(",    (",
"(SELECT ROW_IDT `ufr_asso`.`usr` WHERE USR_ID = '",$D56,"')",REPT(" ",MAX(LEN($D$3:$D$100))-LEN($D56)),",",
IF(N$2=$F$2,CONCATENATE("null",REPT(" ",52+MAX(LEN($E$3:$E$100))-4)),CONCATENATE("(SELECT ROW_IDT `ufr_asso`.`aso` WHERE SIR_NBR = '",$E56,"'",REPT(" ",MAX(LEN($E$3:$E$100))-LEN($E56)),")")),",",
"(SELECT ROW_IDT `ufr_asso`.`rol` WHERE NAM = '",N$2,"'",REPT(" ",MAX(LEN($F$2:$N$2))-LEN(N$2)),"),",
"'INIT_SCRIPT', NOW(), 'INIT_SCRIPT', NOW())"),"")</f>
        <v/>
      </c>
    </row>
    <row r="57" spans="1:26" x14ac:dyDescent="0.3">
      <c r="A57" s="47" t="str">
        <f>IF(Users!A49&lt;&gt;"",Users!A49,"")</f>
        <v>TST47-NS</v>
      </c>
      <c r="B57" s="48" t="str">
        <f>IF(Users!B49&lt;&gt;"",Users!B49,"")</f>
        <v>Luke</v>
      </c>
      <c r="C57" s="48" t="str">
        <f>IF(Users!C49&lt;&gt;"",Users!C49,"")</f>
        <v>several_org.luke@gmail.com</v>
      </c>
      <c r="D57" s="49" t="str">
        <f>IF(Users!E49&lt;&gt;"",Users!E49,"")</f>
        <v>Z001B</v>
      </c>
      <c r="E57" s="45"/>
      <c r="F57" s="46" t="s">
        <v>3</v>
      </c>
      <c r="G57" s="46"/>
      <c r="H57" s="46"/>
      <c r="I57" s="46"/>
      <c r="J57" s="46"/>
      <c r="K57" s="46"/>
      <c r="L57" s="46"/>
      <c r="M57" s="46"/>
      <c r="N57" s="46"/>
      <c r="O57" s="12" t="str">
        <f t="shared" si="0"/>
        <v>,    ((SELECT ROW_IDT `ufr_asso`.`usr` WHERE USR_ID = 'Z001B'),null                                                                       ,(SELECT ROW_IDT `ufr_asso`.`rol` WHERE NAM = 'APP_ADMIN'),'INIT_SCRIPT', NOW(), 'INIT_SCRIPT', NOW())</v>
      </c>
      <c r="P57" s="26" t="str">
        <f>CONCATENATE(
IF(R57&lt;&gt;"",CONCATENATE(R57,CHAR(13),CHAR(10)),""),IF(S57&lt;&gt;"",CONCATENATE(S57,CHAR(13),CHAR(10)),""),IF(T57&lt;&gt;"",CONCATENATE(T57,CHAR(13),CHAR(10)),""),IF(U57&lt;&gt;"",CONCATENATE(U57,CHAR(13),CHAR(10)),""),IF(V57&lt;&gt;"",CONCATENATE(V57,CHAR(13),CHAR(10)),""),IF(W57&lt;&gt;"",CONCATENATE(W57,CHAR(13),CHAR(10)),""),IF(X57&lt;&gt;"",CONCATENATE(X57,CHAR(13),CHAR(10)),""),IF(Y57&lt;&gt;"",CONCATENATE(Y57,CHAR(13),CHAR(10)),""),IF(Z57&lt;&gt;"",CONCATENATE(Z57,CHAR(13),CHAR(10)),"")
)</f>
        <v xml:space="preserve">,    ((SELECT ROW_IDT `ufr_asso`.`usr` WHERE USR_ID = 'Z001B'),null                                                                       ,(SELECT ROW_IDT `ufr_asso`.`rol` WHERE NAM = 'APP_ADMIN'),'INIT_SCRIPT', NOW(), 'INIT_SCRIPT', NOW())_x000D_
</v>
      </c>
      <c r="Q57" s="26">
        <f t="shared" si="1"/>
        <v>2</v>
      </c>
      <c r="R57" s="26" t="str" cm="1">
        <f t="array" ref="R57">IF(F57&lt;&gt;"",CONCATENATE(",    (",
"(SELECT ROW_IDT `ufr_asso`.`usr` WHERE USR_ID = '",$D57,"')",REPT(" ",MAX(LEN($D$3:$D$100))-LEN($D57)),",",
IF(F$2=$F$2,CONCATENATE("null",REPT(" ",52+MAX(LEN($E$3:$E$100))-4)),CONCATENATE("(SELECT ROW_IDT `ufr_asso`.`aso` WHERE SIR_NBR = '",$E57,"'",REPT(" ",MAX(LEN($E$3:$E$100))-LEN($E57)),")")),",",
"(SELECT ROW_IDT `ufr_asso`.`rol` WHERE NAM = '",F$2,"'",REPT(" ",MAX(LEN($F$2:$N$2))-LEN(F$2)),"),",
"'INIT_SCRIPT', NOW(), 'INIT_SCRIPT', NOW())"),"")</f>
        <v>,    ((SELECT ROW_IDT `ufr_asso`.`usr` WHERE USR_ID = 'Z001B'),null                                                                       ,(SELECT ROW_IDT `ufr_asso`.`rol` WHERE NAM = 'APP_ADMIN'),'INIT_SCRIPT', NOW(), 'INIT_SCRIPT', NOW())</v>
      </c>
      <c r="S57" s="26" t="str" cm="1">
        <f t="array" ref="S57">IF(G57&lt;&gt;"",CONCATENATE(",    (",
"(SELECT ROW_IDT `ufr_asso`.`usr` WHERE USR_ID = '",$D57,"')",REPT(" ",MAX(LEN($D$3:$D$100))-LEN($D57)),",",
IF(G$2=$F$2,CONCATENATE("null",REPT(" ",52+MAX(LEN($E$3:$E$100))-4)),CONCATENATE("(SELECT ROW_IDT `ufr_asso`.`aso` WHERE SIR_NBR = '",$E57,"'",REPT(" ",MAX(LEN($E$3:$E$100))-LEN($E57)),")")),",",
"(SELECT ROW_IDT `ufr_asso`.`rol` WHERE NAM = '",G$2,"'",REPT(" ",MAX(LEN($F$2:$N$2))-LEN(G$2)),"),",
"'INIT_SCRIPT', NOW(), 'INIT_SCRIPT', NOW())"),"")</f>
        <v/>
      </c>
      <c r="T57" s="26" t="str" cm="1">
        <f t="array" ref="T57">IF(H57&lt;&gt;"",CONCATENATE(",    (",
"(SELECT ROW_IDT `ufr_asso`.`usr` WHERE USR_ID = '",$D57,"')",REPT(" ",MAX(LEN($D$3:$D$100))-LEN($D57)),",",
IF(H$2=$F$2,CONCATENATE("null",REPT(" ",52+MAX(LEN($E$3:$E$100))-4)),CONCATENATE("(SELECT ROW_IDT `ufr_asso`.`aso` WHERE SIR_NBR = '",$E57,"'",REPT(" ",MAX(LEN($E$3:$E$100))-LEN($E57)),")")),",",
"(SELECT ROW_IDT `ufr_asso`.`rol` WHERE NAM = '",H$2,"'",REPT(" ",MAX(LEN($F$2:$N$2))-LEN(H$2)),"),",
"'INIT_SCRIPT', NOW(), 'INIT_SCRIPT', NOW())"),"")</f>
        <v/>
      </c>
      <c r="U57" s="26" t="str" cm="1">
        <f t="array" ref="U57">IF(I57&lt;&gt;"",CONCATENATE(",    (",
"(SELECT ROW_IDT `ufr_asso`.`usr` WHERE USR_ID = '",$D57,"')",REPT(" ",MAX(LEN($D$3:$D$100))-LEN($D57)),",",
IF(I$2=$F$2,CONCATENATE("null",REPT(" ",52+MAX(LEN($E$3:$E$100))-4)),CONCATENATE("(SELECT ROW_IDT `ufr_asso`.`aso` WHERE SIR_NBR = '",$E57,"'",REPT(" ",MAX(LEN($E$3:$E$100))-LEN($E57)),")")),",",
"(SELECT ROW_IDT `ufr_asso`.`rol` WHERE NAM = '",I$2,"'",REPT(" ",MAX(LEN($F$2:$N$2))-LEN(I$2)),"),",
"'INIT_SCRIPT', NOW(), 'INIT_SCRIPT', NOW())"),"")</f>
        <v/>
      </c>
      <c r="V57" s="26" t="str" cm="1">
        <f t="array" ref="V57">IF(J57&lt;&gt;"",CONCATENATE(",    (",
"(SELECT ROW_IDT `ufr_asso`.`usr` WHERE USR_ID = '",$D57,"')",REPT(" ",MAX(LEN($D$3:$D$100))-LEN($D57)),",",
IF(J$2=$F$2,CONCATENATE("null",REPT(" ",52+MAX(LEN($E$3:$E$100))-4)),CONCATENATE("(SELECT ROW_IDT `ufr_asso`.`aso` WHERE SIR_NBR = '",$E57,"'",REPT(" ",MAX(LEN($E$3:$E$100))-LEN($E57)),")")),",",
"(SELECT ROW_IDT `ufr_asso`.`rol` WHERE NAM = '",J$2,"'",REPT(" ",MAX(LEN($F$2:$N$2))-LEN(J$2)),"),",
"'INIT_SCRIPT', NOW(), 'INIT_SCRIPT', NOW())"),"")</f>
        <v/>
      </c>
      <c r="W57" s="26" t="str" cm="1">
        <f t="array" ref="W57">IF(K57&lt;&gt;"",CONCATENATE(",    (",
"(SELECT ROW_IDT `ufr_asso`.`usr` WHERE USR_ID = '",$D57,"')",REPT(" ",MAX(LEN($D$3:$D$100))-LEN($D57)),",",
IF(K$2=$F$2,CONCATENATE("null",REPT(" ",52+MAX(LEN($E$3:$E$100))-4)),CONCATENATE("(SELECT ROW_IDT `ufr_asso`.`aso` WHERE SIR_NBR = '",$E57,"'",REPT(" ",MAX(LEN($E$3:$E$100))-LEN($E57)),")")),",",
"(SELECT ROW_IDT `ufr_asso`.`rol` WHERE NAM = '",K$2,"'",REPT(" ",MAX(LEN($F$2:$N$2))-LEN(K$2)),"),",
"'INIT_SCRIPT', NOW(), 'INIT_SCRIPT', NOW())"),"")</f>
        <v/>
      </c>
      <c r="X57" s="26" t="str" cm="1">
        <f t="array" ref="X57">IF(L57&lt;&gt;"",CONCATENATE(",    (",
"(SELECT ROW_IDT `ufr_asso`.`usr` WHERE USR_ID = '",$D57,"')",REPT(" ",MAX(LEN($D$3:$D$100))-LEN($D57)),",",
IF(L$2=$F$2,CONCATENATE("null",REPT(" ",52+MAX(LEN($E$3:$E$100))-4)),CONCATENATE("(SELECT ROW_IDT `ufr_asso`.`aso` WHERE SIR_NBR = '",$E57,"'",REPT(" ",MAX(LEN($E$3:$E$100))-LEN($E57)),")")),",",
"(SELECT ROW_IDT `ufr_asso`.`rol` WHERE NAM = '",L$2,"'",REPT(" ",MAX(LEN($F$2:$N$2))-LEN(L$2)),"),",
"'INIT_SCRIPT', NOW(), 'INIT_SCRIPT', NOW())"),"")</f>
        <v/>
      </c>
      <c r="Y57" s="26" t="str" cm="1">
        <f t="array" ref="Y57">IF(M57&lt;&gt;"",CONCATENATE(",    (",
"(SELECT ROW_IDT `ufr_asso`.`usr` WHERE USR_ID = '",$D57,"')",REPT(" ",MAX(LEN($D$3:$D$100))-LEN($D57)),",",
IF(M$2=$F$2,CONCATENATE("null",REPT(" ",52+MAX(LEN($E$3:$E$100))-4)),CONCATENATE("(SELECT ROW_IDT `ufr_asso`.`aso` WHERE SIR_NBR = '",$E57,"'",REPT(" ",MAX(LEN($E$3:$E$100))-LEN($E57)),")")),",",
"(SELECT ROW_IDT `ufr_asso`.`rol` WHERE NAM = '",M$2,"'",REPT(" ",MAX(LEN($F$2:$N$2))-LEN(M$2)),"),",
"'INIT_SCRIPT', NOW(), 'INIT_SCRIPT', NOW())"),"")</f>
        <v/>
      </c>
      <c r="Z57" s="26" t="str" cm="1">
        <f t="array" ref="Z57">IF(N57&lt;&gt;"",CONCATENATE(",    (",
"(SELECT ROW_IDT `ufr_asso`.`usr` WHERE USR_ID = '",$D57,"')",REPT(" ",MAX(LEN($D$3:$D$100))-LEN($D57)),",",
IF(N$2=$F$2,CONCATENATE("null",REPT(" ",52+MAX(LEN($E$3:$E$100))-4)),CONCATENATE("(SELECT ROW_IDT `ufr_asso`.`aso` WHERE SIR_NBR = '",$E57,"'",REPT(" ",MAX(LEN($E$3:$E$100))-LEN($E57)),")")),",",
"(SELECT ROW_IDT `ufr_asso`.`rol` WHERE NAM = '",N$2,"'",REPT(" ",MAX(LEN($F$2:$N$2))-LEN(N$2)),"),",
"'INIT_SCRIPT', NOW(), 'INIT_SCRIPT', NOW())"),"")</f>
        <v/>
      </c>
    </row>
    <row r="58" spans="1:26" x14ac:dyDescent="0.3">
      <c r="A58" s="41" t="str">
        <f t="shared" ref="A58:D59" si="8">A57</f>
        <v>TST47-NS</v>
      </c>
      <c r="B58" s="42" t="str">
        <f t="shared" si="8"/>
        <v>Luke</v>
      </c>
      <c r="C58" s="42" t="str">
        <f t="shared" si="8"/>
        <v>several_org.luke@gmail.com</v>
      </c>
      <c r="D58" s="43" t="str">
        <f t="shared" si="8"/>
        <v>Z001B</v>
      </c>
      <c r="E58" s="38" t="str">
        <f>Assos!A$6</f>
        <v>1_MIX_STUD_AND_NOT_STUD</v>
      </c>
      <c r="F58" s="46"/>
      <c r="G58" s="46" t="s">
        <v>3</v>
      </c>
      <c r="H58" s="46"/>
      <c r="I58" s="46"/>
      <c r="J58" s="46"/>
      <c r="K58" s="46"/>
      <c r="L58" s="46"/>
      <c r="M58" s="46"/>
      <c r="N58" s="46"/>
      <c r="O58" s="12" t="str">
        <f t="shared" si="0"/>
        <v>,    ((SELECT ROW_IDT `ufr_asso`.`usr` WHERE USR_ID = 'Z001B'),(SELECT ROW_IDT `ufr_asso`.`aso` WHERE SIR_NBR = '1_MIX_STUD_AND_NOT_STUD'),(SELECT ROW_IDT `ufr_asso`.`rol` WHERE NAM = 'ADMIN'    ),'INIT_SCRIPT', NOW(), 'INIT_SCRIPT', NOW())</v>
      </c>
      <c r="P58" s="26" t="str">
        <f>CONCATENATE(
IF(R58&lt;&gt;"",CONCATENATE(R58,CHAR(13),CHAR(10)),""),IF(S58&lt;&gt;"",CONCATENATE(S58,CHAR(13),CHAR(10)),""),IF(T58&lt;&gt;"",CONCATENATE(T58,CHAR(13),CHAR(10)),""),IF(U58&lt;&gt;"",CONCATENATE(U58,CHAR(13),CHAR(10)),""),IF(V58&lt;&gt;"",CONCATENATE(V58,CHAR(13),CHAR(10)),""),IF(W58&lt;&gt;"",CONCATENATE(W58,CHAR(13),CHAR(10)),""),IF(X58&lt;&gt;"",CONCATENATE(X58,CHAR(13),CHAR(10)),""),IF(Y58&lt;&gt;"",CONCATENATE(Y58,CHAR(13),CHAR(10)),""),IF(Z58&lt;&gt;"",CONCATENATE(Z58,CHAR(13),CHAR(10)),"")
)</f>
        <v xml:space="preserve">,    ((SELECT ROW_IDT `ufr_asso`.`usr` WHERE USR_ID = 'Z001B'),(SELECT ROW_IDT `ufr_asso`.`aso` WHERE SIR_NBR = '1_MIX_STUD_AND_NOT_STUD'),(SELECT ROW_IDT `ufr_asso`.`rol` WHERE NAM = 'ADMIN'    ),'INIT_SCRIPT', NOW(), 'INIT_SCRIPT', NOW())_x000D_
</v>
      </c>
      <c r="Q58" s="26">
        <f t="shared" si="1"/>
        <v>2</v>
      </c>
      <c r="R58" s="26" t="str" cm="1">
        <f t="array" ref="R58">IF(F58&lt;&gt;"",CONCATENATE(",    (",
"(SELECT ROW_IDT `ufr_asso`.`usr` WHERE USR_ID = '",$D58,"')",REPT(" ",MAX(LEN($D$3:$D$100))-LEN($D58)),",",
IF(F$2=$F$2,CONCATENATE("null",REPT(" ",52+MAX(LEN($E$3:$E$100))-4)),CONCATENATE("(SELECT ROW_IDT `ufr_asso`.`aso` WHERE SIR_NBR = '",$E58,"'",REPT(" ",MAX(LEN($E$3:$E$100))-LEN($E58)),")")),",",
"(SELECT ROW_IDT `ufr_asso`.`rol` WHERE NAM = '",F$2,"'",REPT(" ",MAX(LEN($F$2:$N$2))-LEN(F$2)),"),",
"'INIT_SCRIPT', NOW(), 'INIT_SCRIPT', NOW())"),"")</f>
        <v/>
      </c>
      <c r="S58" s="26" t="str" cm="1">
        <f t="array" ref="S58">IF(G58&lt;&gt;"",CONCATENATE(",    (",
"(SELECT ROW_IDT `ufr_asso`.`usr` WHERE USR_ID = '",$D58,"')",REPT(" ",MAX(LEN($D$3:$D$100))-LEN($D58)),",",
IF(G$2=$F$2,CONCATENATE("null",REPT(" ",52+MAX(LEN($E$3:$E$100))-4)),CONCATENATE("(SELECT ROW_IDT `ufr_asso`.`aso` WHERE SIR_NBR = '",$E58,"'",REPT(" ",MAX(LEN($E$3:$E$100))-LEN($E58)),")")),",",
"(SELECT ROW_IDT `ufr_asso`.`rol` WHERE NAM = '",G$2,"'",REPT(" ",MAX(LEN($F$2:$N$2))-LEN(G$2)),"),",
"'INIT_SCRIPT', NOW(), 'INIT_SCRIPT', NOW())"),"")</f>
        <v>,    ((SELECT ROW_IDT `ufr_asso`.`usr` WHERE USR_ID = 'Z001B'),(SELECT ROW_IDT `ufr_asso`.`aso` WHERE SIR_NBR = '1_MIX_STUD_AND_NOT_STUD'),(SELECT ROW_IDT `ufr_asso`.`rol` WHERE NAM = 'ADMIN'    ),'INIT_SCRIPT', NOW(), 'INIT_SCRIPT', NOW())</v>
      </c>
      <c r="T58" s="26" t="str" cm="1">
        <f t="array" ref="T58">IF(H58&lt;&gt;"",CONCATENATE(",    (",
"(SELECT ROW_IDT `ufr_asso`.`usr` WHERE USR_ID = '",$D58,"')",REPT(" ",MAX(LEN($D$3:$D$100))-LEN($D58)),",",
IF(H$2=$F$2,CONCATENATE("null",REPT(" ",52+MAX(LEN($E$3:$E$100))-4)),CONCATENATE("(SELECT ROW_IDT `ufr_asso`.`aso` WHERE SIR_NBR = '",$E58,"'",REPT(" ",MAX(LEN($E$3:$E$100))-LEN($E58)),")")),",",
"(SELECT ROW_IDT `ufr_asso`.`rol` WHERE NAM = '",H$2,"'",REPT(" ",MAX(LEN($F$2:$N$2))-LEN(H$2)),"),",
"'INIT_SCRIPT', NOW(), 'INIT_SCRIPT', NOW())"),"")</f>
        <v/>
      </c>
      <c r="U58" s="26" t="str" cm="1">
        <f t="array" ref="U58">IF(I58&lt;&gt;"",CONCATENATE(",    (",
"(SELECT ROW_IDT `ufr_asso`.`usr` WHERE USR_ID = '",$D58,"')",REPT(" ",MAX(LEN($D$3:$D$100))-LEN($D58)),",",
IF(I$2=$F$2,CONCATENATE("null",REPT(" ",52+MAX(LEN($E$3:$E$100))-4)),CONCATENATE("(SELECT ROW_IDT `ufr_asso`.`aso` WHERE SIR_NBR = '",$E58,"'",REPT(" ",MAX(LEN($E$3:$E$100))-LEN($E58)),")")),",",
"(SELECT ROW_IDT `ufr_asso`.`rol` WHERE NAM = '",I$2,"'",REPT(" ",MAX(LEN($F$2:$N$2))-LEN(I$2)),"),",
"'INIT_SCRIPT', NOW(), 'INIT_SCRIPT', NOW())"),"")</f>
        <v/>
      </c>
      <c r="V58" s="26" t="str" cm="1">
        <f t="array" ref="V58">IF(J58&lt;&gt;"",CONCATENATE(",    (",
"(SELECT ROW_IDT `ufr_asso`.`usr` WHERE USR_ID = '",$D58,"')",REPT(" ",MAX(LEN($D$3:$D$100))-LEN($D58)),",",
IF(J$2=$F$2,CONCATENATE("null",REPT(" ",52+MAX(LEN($E$3:$E$100))-4)),CONCATENATE("(SELECT ROW_IDT `ufr_asso`.`aso` WHERE SIR_NBR = '",$E58,"'",REPT(" ",MAX(LEN($E$3:$E$100))-LEN($E58)),")")),",",
"(SELECT ROW_IDT `ufr_asso`.`rol` WHERE NAM = '",J$2,"'",REPT(" ",MAX(LEN($F$2:$N$2))-LEN(J$2)),"),",
"'INIT_SCRIPT', NOW(), 'INIT_SCRIPT', NOW())"),"")</f>
        <v/>
      </c>
      <c r="W58" s="26" t="str" cm="1">
        <f t="array" ref="W58">IF(K58&lt;&gt;"",CONCATENATE(",    (",
"(SELECT ROW_IDT `ufr_asso`.`usr` WHERE USR_ID = '",$D58,"')",REPT(" ",MAX(LEN($D$3:$D$100))-LEN($D58)),",",
IF(K$2=$F$2,CONCATENATE("null",REPT(" ",52+MAX(LEN($E$3:$E$100))-4)),CONCATENATE("(SELECT ROW_IDT `ufr_asso`.`aso` WHERE SIR_NBR = '",$E58,"'",REPT(" ",MAX(LEN($E$3:$E$100))-LEN($E58)),")")),",",
"(SELECT ROW_IDT `ufr_asso`.`rol` WHERE NAM = '",K$2,"'",REPT(" ",MAX(LEN($F$2:$N$2))-LEN(K$2)),"),",
"'INIT_SCRIPT', NOW(), 'INIT_SCRIPT', NOW())"),"")</f>
        <v/>
      </c>
      <c r="X58" s="26" t="str" cm="1">
        <f t="array" ref="X58">IF(L58&lt;&gt;"",CONCATENATE(",    (",
"(SELECT ROW_IDT `ufr_asso`.`usr` WHERE USR_ID = '",$D58,"')",REPT(" ",MAX(LEN($D$3:$D$100))-LEN($D58)),",",
IF(L$2=$F$2,CONCATENATE("null",REPT(" ",52+MAX(LEN($E$3:$E$100))-4)),CONCATENATE("(SELECT ROW_IDT `ufr_asso`.`aso` WHERE SIR_NBR = '",$E58,"'",REPT(" ",MAX(LEN($E$3:$E$100))-LEN($E58)),")")),",",
"(SELECT ROW_IDT `ufr_asso`.`rol` WHERE NAM = '",L$2,"'",REPT(" ",MAX(LEN($F$2:$N$2))-LEN(L$2)),"),",
"'INIT_SCRIPT', NOW(), 'INIT_SCRIPT', NOW())"),"")</f>
        <v/>
      </c>
      <c r="Y58" s="26" t="str" cm="1">
        <f t="array" ref="Y58">IF(M58&lt;&gt;"",CONCATENATE(",    (",
"(SELECT ROW_IDT `ufr_asso`.`usr` WHERE USR_ID = '",$D58,"')",REPT(" ",MAX(LEN($D$3:$D$100))-LEN($D58)),",",
IF(M$2=$F$2,CONCATENATE("null",REPT(" ",52+MAX(LEN($E$3:$E$100))-4)),CONCATENATE("(SELECT ROW_IDT `ufr_asso`.`aso` WHERE SIR_NBR = '",$E58,"'",REPT(" ",MAX(LEN($E$3:$E$100))-LEN($E58)),")")),",",
"(SELECT ROW_IDT `ufr_asso`.`rol` WHERE NAM = '",M$2,"'",REPT(" ",MAX(LEN($F$2:$N$2))-LEN(M$2)),"),",
"'INIT_SCRIPT', NOW(), 'INIT_SCRIPT', NOW())"),"")</f>
        <v/>
      </c>
      <c r="Z58" s="26" t="str" cm="1">
        <f t="array" ref="Z58">IF(N58&lt;&gt;"",CONCATENATE(",    (",
"(SELECT ROW_IDT `ufr_asso`.`usr` WHERE USR_ID = '",$D58,"')",REPT(" ",MAX(LEN($D$3:$D$100))-LEN($D58)),",",
IF(N$2=$F$2,CONCATENATE("null",REPT(" ",52+MAX(LEN($E$3:$E$100))-4)),CONCATENATE("(SELECT ROW_IDT `ufr_asso`.`aso` WHERE SIR_NBR = '",$E58,"'",REPT(" ",MAX(LEN($E$3:$E$100))-LEN($E58)),")")),",",
"(SELECT ROW_IDT `ufr_asso`.`rol` WHERE NAM = '",N$2,"'",REPT(" ",MAX(LEN($F$2:$N$2))-LEN(N$2)),"),",
"'INIT_SCRIPT', NOW(), 'INIT_SCRIPT', NOW())"),"")</f>
        <v/>
      </c>
    </row>
    <row r="59" spans="1:26" ht="15" thickBot="1" x14ac:dyDescent="0.35">
      <c r="A59" s="39" t="str">
        <f t="shared" si="8"/>
        <v>TST47-NS</v>
      </c>
      <c r="B59" s="29" t="str">
        <f t="shared" si="8"/>
        <v>Luke</v>
      </c>
      <c r="C59" s="29" t="str">
        <f t="shared" si="8"/>
        <v>several_org.luke@gmail.com</v>
      </c>
      <c r="D59" s="40" t="str">
        <f t="shared" si="8"/>
        <v>Z001B</v>
      </c>
      <c r="E59" s="45" t="str">
        <f>Assos!A$7</f>
        <v>2_MIX_STUD_AND_NOT_STUD</v>
      </c>
      <c r="F59" s="46"/>
      <c r="G59" s="46" t="s">
        <v>3</v>
      </c>
      <c r="H59" s="46" t="s">
        <v>3</v>
      </c>
      <c r="I59" s="46"/>
      <c r="J59" s="46"/>
      <c r="K59" s="46" t="s">
        <v>3</v>
      </c>
      <c r="L59" s="46"/>
      <c r="M59" s="46"/>
      <c r="N59" s="46"/>
      <c r="O59" s="12" t="str">
        <f t="shared" si="0"/>
        <v>,    ((SELECT ROW_IDT `ufr_asso`.`usr` WHERE USR_ID = 'Z001B'),(SELECT ROW_IDT `ufr_asso`.`aso` WHERE SIR_NBR = '2_MIX_STUD_AND_NOT_STUD'),(SELECT ROW_IDT `ufr_asso`.`rol` WHERE NAM = 'ADMIN'    ),'INIT_SCRIPT', NOW(), 'INIT_SCRIPT', NOW())_x000D_
,    ((SELECT ROW_IDT `ufr_asso`.`usr` WHERE USR_ID = 'Z001B'),(SELECT ROW_IDT `ufr_asso`.`aso` WHERE SIR_NBR = '2_MIX_STUD_AND_NOT_STUD'),(SELECT ROW_IDT `ufr_asso`.`rol` WHERE NAM = 'MEMBER'   ),'INIT_SCRIPT', NOW(), 'INIT_SCRIPT', NOW())_x000D_
,    ((SELECT ROW_IDT `ufr_asso`.`usr` WHERE USR_ID = 'Z001B'),(SELECT ROW_IDT `ufr_asso`.`aso` WHERE SIR_NBR = '2_MIX_STUD_AND_NOT_STUD'),(SELECT ROW_IDT `ufr_asso`.`rol` WHERE NAM = 'PRESIDENT'),'INIT_SCRIPT', NOW(), 'INIT_SCRIPT', NOW())</v>
      </c>
      <c r="P59" s="26" t="str">
        <f>CONCATENATE(
IF(R59&lt;&gt;"",CONCATENATE(R59,CHAR(13),CHAR(10)),""),IF(S59&lt;&gt;"",CONCATENATE(S59,CHAR(13),CHAR(10)),""),IF(T59&lt;&gt;"",CONCATENATE(T59,CHAR(13),CHAR(10)),""),IF(U59&lt;&gt;"",CONCATENATE(U59,CHAR(13),CHAR(10)),""),IF(V59&lt;&gt;"",CONCATENATE(V59,CHAR(13),CHAR(10)),""),IF(W59&lt;&gt;"",CONCATENATE(W59,CHAR(13),CHAR(10)),""),IF(X59&lt;&gt;"",CONCATENATE(X59,CHAR(13),CHAR(10)),""),IF(Y59&lt;&gt;"",CONCATENATE(Y59,CHAR(13),CHAR(10)),""),IF(Z59&lt;&gt;"",CONCATENATE(Z59,CHAR(13),CHAR(10)),"")
)</f>
        <v xml:space="preserve">,    ((SELECT ROW_IDT `ufr_asso`.`usr` WHERE USR_ID = 'Z001B'),(SELECT ROW_IDT `ufr_asso`.`aso` WHERE SIR_NBR = '2_MIX_STUD_AND_NOT_STUD'),(SELECT ROW_IDT `ufr_asso`.`rol` WHERE NAM = 'ADMIN'    ),'INIT_SCRIPT', NOW(), 'INIT_SCRIPT', NOW())_x000D_
,    ((SELECT ROW_IDT `ufr_asso`.`usr` WHERE USR_ID = 'Z001B'),(SELECT ROW_IDT `ufr_asso`.`aso` WHERE SIR_NBR = '2_MIX_STUD_AND_NOT_STUD'),(SELECT ROW_IDT `ufr_asso`.`rol` WHERE NAM = 'MEMBER'   ),'INIT_SCRIPT', NOW(), 'INIT_SCRIPT', NOW())_x000D_
,    ((SELECT ROW_IDT `ufr_asso`.`usr` WHERE USR_ID = 'Z001B'),(SELECT ROW_IDT `ufr_asso`.`aso` WHERE SIR_NBR = '2_MIX_STUD_AND_NOT_STUD'),(SELECT ROW_IDT `ufr_asso`.`rol` WHERE NAM = 'PRESIDENT'),'INIT_SCRIPT', NOW(), 'INIT_SCRIPT', NOW())_x000D_
</v>
      </c>
      <c r="Q59" s="26">
        <f t="shared" si="1"/>
        <v>2</v>
      </c>
      <c r="R59" s="26" t="str" cm="1">
        <f t="array" ref="R59">IF(F59&lt;&gt;"",CONCATENATE(",    (",
"(SELECT ROW_IDT `ufr_asso`.`usr` WHERE USR_ID = '",$D59,"')",REPT(" ",MAX(LEN($D$3:$D$100))-LEN($D59)),",",
IF(F$2=$F$2,CONCATENATE("null",REPT(" ",52+MAX(LEN($E$3:$E$100))-4)),CONCATENATE("(SELECT ROW_IDT `ufr_asso`.`aso` WHERE SIR_NBR = '",$E59,"'",REPT(" ",MAX(LEN($E$3:$E$100))-LEN($E59)),")")),",",
"(SELECT ROW_IDT `ufr_asso`.`rol` WHERE NAM = '",F$2,"'",REPT(" ",MAX(LEN($F$2:$N$2))-LEN(F$2)),"),",
"'INIT_SCRIPT', NOW(), 'INIT_SCRIPT', NOW())"),"")</f>
        <v/>
      </c>
      <c r="S59" s="26" t="str" cm="1">
        <f t="array" ref="S59">IF(G59&lt;&gt;"",CONCATENATE(",    (",
"(SELECT ROW_IDT `ufr_asso`.`usr` WHERE USR_ID = '",$D59,"')",REPT(" ",MAX(LEN($D$3:$D$100))-LEN($D59)),",",
IF(G$2=$F$2,CONCATENATE("null",REPT(" ",52+MAX(LEN($E$3:$E$100))-4)),CONCATENATE("(SELECT ROW_IDT `ufr_asso`.`aso` WHERE SIR_NBR = '",$E59,"'",REPT(" ",MAX(LEN($E$3:$E$100))-LEN($E59)),")")),",",
"(SELECT ROW_IDT `ufr_asso`.`rol` WHERE NAM = '",G$2,"'",REPT(" ",MAX(LEN($F$2:$N$2))-LEN(G$2)),"),",
"'INIT_SCRIPT', NOW(), 'INIT_SCRIPT', NOW())"),"")</f>
        <v>,    ((SELECT ROW_IDT `ufr_asso`.`usr` WHERE USR_ID = 'Z001B'),(SELECT ROW_IDT `ufr_asso`.`aso` WHERE SIR_NBR = '2_MIX_STUD_AND_NOT_STUD'),(SELECT ROW_IDT `ufr_asso`.`rol` WHERE NAM = 'ADMIN'    ),'INIT_SCRIPT', NOW(), 'INIT_SCRIPT', NOW())</v>
      </c>
      <c r="T59" s="26" t="str" cm="1">
        <f t="array" ref="T59">IF(H59&lt;&gt;"",CONCATENATE(",    (",
"(SELECT ROW_IDT `ufr_asso`.`usr` WHERE USR_ID = '",$D59,"')",REPT(" ",MAX(LEN($D$3:$D$100))-LEN($D59)),",",
IF(H$2=$F$2,CONCATENATE("null",REPT(" ",52+MAX(LEN($E$3:$E$100))-4)),CONCATENATE("(SELECT ROW_IDT `ufr_asso`.`aso` WHERE SIR_NBR = '",$E59,"'",REPT(" ",MAX(LEN($E$3:$E$100))-LEN($E59)),")")),",",
"(SELECT ROW_IDT `ufr_asso`.`rol` WHERE NAM = '",H$2,"'",REPT(" ",MAX(LEN($F$2:$N$2))-LEN(H$2)),"),",
"'INIT_SCRIPT', NOW(), 'INIT_SCRIPT', NOW())"),"")</f>
        <v>,    ((SELECT ROW_IDT `ufr_asso`.`usr` WHERE USR_ID = 'Z001B'),(SELECT ROW_IDT `ufr_asso`.`aso` WHERE SIR_NBR = '2_MIX_STUD_AND_NOT_STUD'),(SELECT ROW_IDT `ufr_asso`.`rol` WHERE NAM = 'MEMBER'   ),'INIT_SCRIPT', NOW(), 'INIT_SCRIPT', NOW())</v>
      </c>
      <c r="U59" s="26" t="str" cm="1">
        <f t="array" ref="U59">IF(I59&lt;&gt;"",CONCATENATE(",    (",
"(SELECT ROW_IDT `ufr_asso`.`usr` WHERE USR_ID = '",$D59,"')",REPT(" ",MAX(LEN($D$3:$D$100))-LEN($D59)),",",
IF(I$2=$F$2,CONCATENATE("null",REPT(" ",52+MAX(LEN($E$3:$E$100))-4)),CONCATENATE("(SELECT ROW_IDT `ufr_asso`.`aso` WHERE SIR_NBR = '",$E59,"'",REPT(" ",MAX(LEN($E$3:$E$100))-LEN($E59)),")")),",",
"(SELECT ROW_IDT `ufr_asso`.`rol` WHERE NAM = '",I$2,"'",REPT(" ",MAX(LEN($F$2:$N$2))-LEN(I$2)),"),",
"'INIT_SCRIPT', NOW(), 'INIT_SCRIPT', NOW())"),"")</f>
        <v/>
      </c>
      <c r="V59" s="26" t="str" cm="1">
        <f t="array" ref="V59">IF(J59&lt;&gt;"",CONCATENATE(",    (",
"(SELECT ROW_IDT `ufr_asso`.`usr` WHERE USR_ID = '",$D59,"')",REPT(" ",MAX(LEN($D$3:$D$100))-LEN($D59)),",",
IF(J$2=$F$2,CONCATENATE("null",REPT(" ",52+MAX(LEN($E$3:$E$100))-4)),CONCATENATE("(SELECT ROW_IDT `ufr_asso`.`aso` WHERE SIR_NBR = '",$E59,"'",REPT(" ",MAX(LEN($E$3:$E$100))-LEN($E59)),")")),",",
"(SELECT ROW_IDT `ufr_asso`.`rol` WHERE NAM = '",J$2,"'",REPT(" ",MAX(LEN($F$2:$N$2))-LEN(J$2)),"),",
"'INIT_SCRIPT', NOW(), 'INIT_SCRIPT', NOW())"),"")</f>
        <v/>
      </c>
      <c r="W59" s="26" t="str" cm="1">
        <f t="array" ref="W59">IF(K59&lt;&gt;"",CONCATENATE(",    (",
"(SELECT ROW_IDT `ufr_asso`.`usr` WHERE USR_ID = '",$D59,"')",REPT(" ",MAX(LEN($D$3:$D$100))-LEN($D59)),",",
IF(K$2=$F$2,CONCATENATE("null",REPT(" ",52+MAX(LEN($E$3:$E$100))-4)),CONCATENATE("(SELECT ROW_IDT `ufr_asso`.`aso` WHERE SIR_NBR = '",$E59,"'",REPT(" ",MAX(LEN($E$3:$E$100))-LEN($E59)),")")),",",
"(SELECT ROW_IDT `ufr_asso`.`rol` WHERE NAM = '",K$2,"'",REPT(" ",MAX(LEN($F$2:$N$2))-LEN(K$2)),"),",
"'INIT_SCRIPT', NOW(), 'INIT_SCRIPT', NOW())"),"")</f>
        <v>,    ((SELECT ROW_IDT `ufr_asso`.`usr` WHERE USR_ID = 'Z001B'),(SELECT ROW_IDT `ufr_asso`.`aso` WHERE SIR_NBR = '2_MIX_STUD_AND_NOT_STUD'),(SELECT ROW_IDT `ufr_asso`.`rol` WHERE NAM = 'PRESIDENT'),'INIT_SCRIPT', NOW(), 'INIT_SCRIPT', NOW())</v>
      </c>
      <c r="X59" s="26" t="str" cm="1">
        <f t="array" ref="X59">IF(L59&lt;&gt;"",CONCATENATE(",    (",
"(SELECT ROW_IDT `ufr_asso`.`usr` WHERE USR_ID = '",$D59,"')",REPT(" ",MAX(LEN($D$3:$D$100))-LEN($D59)),",",
IF(L$2=$F$2,CONCATENATE("null",REPT(" ",52+MAX(LEN($E$3:$E$100))-4)),CONCATENATE("(SELECT ROW_IDT `ufr_asso`.`aso` WHERE SIR_NBR = '",$E59,"'",REPT(" ",MAX(LEN($E$3:$E$100))-LEN($E59)),")")),",",
"(SELECT ROW_IDT `ufr_asso`.`rol` WHERE NAM = '",L$2,"'",REPT(" ",MAX(LEN($F$2:$N$2))-LEN(L$2)),"),",
"'INIT_SCRIPT', NOW(), 'INIT_SCRIPT', NOW())"),"")</f>
        <v/>
      </c>
      <c r="Y59" s="26" t="str" cm="1">
        <f t="array" ref="Y59">IF(M59&lt;&gt;"",CONCATENATE(",    (",
"(SELECT ROW_IDT `ufr_asso`.`usr` WHERE USR_ID = '",$D59,"')",REPT(" ",MAX(LEN($D$3:$D$100))-LEN($D59)),",",
IF(M$2=$F$2,CONCATENATE("null",REPT(" ",52+MAX(LEN($E$3:$E$100))-4)),CONCATENATE("(SELECT ROW_IDT `ufr_asso`.`aso` WHERE SIR_NBR = '",$E59,"'",REPT(" ",MAX(LEN($E$3:$E$100))-LEN($E59)),")")),",",
"(SELECT ROW_IDT `ufr_asso`.`rol` WHERE NAM = '",M$2,"'",REPT(" ",MAX(LEN($F$2:$N$2))-LEN(M$2)),"),",
"'INIT_SCRIPT', NOW(), 'INIT_SCRIPT', NOW())"),"")</f>
        <v/>
      </c>
      <c r="Z59" s="26" t="str" cm="1">
        <f t="array" ref="Z59">IF(N59&lt;&gt;"",CONCATENATE(",    (",
"(SELECT ROW_IDT `ufr_asso`.`usr` WHERE USR_ID = '",$D59,"')",REPT(" ",MAX(LEN($D$3:$D$100))-LEN($D59)),",",
IF(N$2=$F$2,CONCATENATE("null",REPT(" ",52+MAX(LEN($E$3:$E$100))-4)),CONCATENATE("(SELECT ROW_IDT `ufr_asso`.`aso` WHERE SIR_NBR = '",$E59,"'",REPT(" ",MAX(LEN($E$3:$E$100))-LEN($E59)),")")),",",
"(SELECT ROW_IDT `ufr_asso`.`rol` WHERE NAM = '",N$2,"'",REPT(" ",MAX(LEN($F$2:$N$2))-LEN(N$2)),"),",
"'INIT_SCRIPT', NOW(), 'INIT_SCRIPT', NOW())"),"")</f>
        <v/>
      </c>
    </row>
    <row r="60" spans="1:26" x14ac:dyDescent="0.3">
      <c r="A60" s="47" t="str">
        <f>IF(Users!A50&lt;&gt;"",Users!A50,"")</f>
        <v>TST48-S</v>
      </c>
      <c r="B60" s="48" t="str">
        <f>IF(Users!B50&lt;&gt;"",Users!B50,"")</f>
        <v>Ma</v>
      </c>
      <c r="C60" s="48" t="str">
        <f>IF(Users!C50&lt;&gt;"",Users!C50,"")</f>
        <v>several_org.ma@gmail.com</v>
      </c>
      <c r="D60" s="49" t="str">
        <f>IF(Users!E50&lt;&gt;"",Users!E50,"")</f>
        <v>Z001C</v>
      </c>
      <c r="E60" s="45"/>
      <c r="F60" s="46" t="s">
        <v>3</v>
      </c>
      <c r="G60" s="46"/>
      <c r="H60" s="46"/>
      <c r="I60" s="46"/>
      <c r="J60" s="46"/>
      <c r="K60" s="46"/>
      <c r="L60" s="46"/>
      <c r="M60" s="46"/>
      <c r="N60" s="46"/>
      <c r="O60" s="12" t="str">
        <f t="shared" si="0"/>
        <v>,    ((SELECT ROW_IDT `ufr_asso`.`usr` WHERE USR_ID = 'Z001C'),null                                                                       ,(SELECT ROW_IDT `ufr_asso`.`rol` WHERE NAM = 'APP_ADMIN'),'INIT_SCRIPT', NOW(), 'INIT_SCRIPT', NOW())</v>
      </c>
      <c r="P60" s="26" t="str">
        <f>CONCATENATE(
IF(R60&lt;&gt;"",CONCATENATE(R60,CHAR(13),CHAR(10)),""),IF(S60&lt;&gt;"",CONCATENATE(S60,CHAR(13),CHAR(10)),""),IF(T60&lt;&gt;"",CONCATENATE(T60,CHAR(13),CHAR(10)),""),IF(U60&lt;&gt;"",CONCATENATE(U60,CHAR(13),CHAR(10)),""),IF(V60&lt;&gt;"",CONCATENATE(V60,CHAR(13),CHAR(10)),""),IF(W60&lt;&gt;"",CONCATENATE(W60,CHAR(13),CHAR(10)),""),IF(X60&lt;&gt;"",CONCATENATE(X60,CHAR(13),CHAR(10)),""),IF(Y60&lt;&gt;"",CONCATENATE(Y60,CHAR(13),CHAR(10)),""),IF(Z60&lt;&gt;"",CONCATENATE(Z60,CHAR(13),CHAR(10)),"")
)</f>
        <v xml:space="preserve">,    ((SELECT ROW_IDT `ufr_asso`.`usr` WHERE USR_ID = 'Z001C'),null                                                                       ,(SELECT ROW_IDT `ufr_asso`.`rol` WHERE NAM = 'APP_ADMIN'),'INIT_SCRIPT', NOW(), 'INIT_SCRIPT', NOW())_x000D_
</v>
      </c>
      <c r="Q60" s="26">
        <f t="shared" si="1"/>
        <v>2</v>
      </c>
      <c r="R60" s="26" t="str" cm="1">
        <f t="array" ref="R60">IF(F60&lt;&gt;"",CONCATENATE(",    (",
"(SELECT ROW_IDT `ufr_asso`.`usr` WHERE USR_ID = '",$D60,"')",REPT(" ",MAX(LEN($D$3:$D$100))-LEN($D60)),",",
IF(F$2=$F$2,CONCATENATE("null",REPT(" ",52+MAX(LEN($E$3:$E$100))-4)),CONCATENATE("(SELECT ROW_IDT `ufr_asso`.`aso` WHERE SIR_NBR = '",$E60,"'",REPT(" ",MAX(LEN($E$3:$E$100))-LEN($E60)),")")),",",
"(SELECT ROW_IDT `ufr_asso`.`rol` WHERE NAM = '",F$2,"'",REPT(" ",MAX(LEN($F$2:$N$2))-LEN(F$2)),"),",
"'INIT_SCRIPT', NOW(), 'INIT_SCRIPT', NOW())"),"")</f>
        <v>,    ((SELECT ROW_IDT `ufr_asso`.`usr` WHERE USR_ID = 'Z001C'),null                                                                       ,(SELECT ROW_IDT `ufr_asso`.`rol` WHERE NAM = 'APP_ADMIN'),'INIT_SCRIPT', NOW(), 'INIT_SCRIPT', NOW())</v>
      </c>
      <c r="S60" s="26" t="str" cm="1">
        <f t="array" ref="S60">IF(G60&lt;&gt;"",CONCATENATE(",    (",
"(SELECT ROW_IDT `ufr_asso`.`usr` WHERE USR_ID = '",$D60,"')",REPT(" ",MAX(LEN($D$3:$D$100))-LEN($D60)),",",
IF(G$2=$F$2,CONCATENATE("null",REPT(" ",52+MAX(LEN($E$3:$E$100))-4)),CONCATENATE("(SELECT ROW_IDT `ufr_asso`.`aso` WHERE SIR_NBR = '",$E60,"'",REPT(" ",MAX(LEN($E$3:$E$100))-LEN($E60)),")")),",",
"(SELECT ROW_IDT `ufr_asso`.`rol` WHERE NAM = '",G$2,"'",REPT(" ",MAX(LEN($F$2:$N$2))-LEN(G$2)),"),",
"'INIT_SCRIPT', NOW(), 'INIT_SCRIPT', NOW())"),"")</f>
        <v/>
      </c>
      <c r="T60" s="26" t="str" cm="1">
        <f t="array" ref="T60">IF(H60&lt;&gt;"",CONCATENATE(",    (",
"(SELECT ROW_IDT `ufr_asso`.`usr` WHERE USR_ID = '",$D60,"')",REPT(" ",MAX(LEN($D$3:$D$100))-LEN($D60)),",",
IF(H$2=$F$2,CONCATENATE("null",REPT(" ",52+MAX(LEN($E$3:$E$100))-4)),CONCATENATE("(SELECT ROW_IDT `ufr_asso`.`aso` WHERE SIR_NBR = '",$E60,"'",REPT(" ",MAX(LEN($E$3:$E$100))-LEN($E60)),")")),",",
"(SELECT ROW_IDT `ufr_asso`.`rol` WHERE NAM = '",H$2,"'",REPT(" ",MAX(LEN($F$2:$N$2))-LEN(H$2)),"),",
"'INIT_SCRIPT', NOW(), 'INIT_SCRIPT', NOW())"),"")</f>
        <v/>
      </c>
      <c r="U60" s="26" t="str" cm="1">
        <f t="array" ref="U60">IF(I60&lt;&gt;"",CONCATENATE(",    (",
"(SELECT ROW_IDT `ufr_asso`.`usr` WHERE USR_ID = '",$D60,"')",REPT(" ",MAX(LEN($D$3:$D$100))-LEN($D60)),",",
IF(I$2=$F$2,CONCATENATE("null",REPT(" ",52+MAX(LEN($E$3:$E$100))-4)),CONCATENATE("(SELECT ROW_IDT `ufr_asso`.`aso` WHERE SIR_NBR = '",$E60,"'",REPT(" ",MAX(LEN($E$3:$E$100))-LEN($E60)),")")),",",
"(SELECT ROW_IDT `ufr_asso`.`rol` WHERE NAM = '",I$2,"'",REPT(" ",MAX(LEN($F$2:$N$2))-LEN(I$2)),"),",
"'INIT_SCRIPT', NOW(), 'INIT_SCRIPT', NOW())"),"")</f>
        <v/>
      </c>
      <c r="V60" s="26" t="str" cm="1">
        <f t="array" ref="V60">IF(J60&lt;&gt;"",CONCATENATE(",    (",
"(SELECT ROW_IDT `ufr_asso`.`usr` WHERE USR_ID = '",$D60,"')",REPT(" ",MAX(LEN($D$3:$D$100))-LEN($D60)),",",
IF(J$2=$F$2,CONCATENATE("null",REPT(" ",52+MAX(LEN($E$3:$E$100))-4)),CONCATENATE("(SELECT ROW_IDT `ufr_asso`.`aso` WHERE SIR_NBR = '",$E60,"'",REPT(" ",MAX(LEN($E$3:$E$100))-LEN($E60)),")")),",",
"(SELECT ROW_IDT `ufr_asso`.`rol` WHERE NAM = '",J$2,"'",REPT(" ",MAX(LEN($F$2:$N$2))-LEN(J$2)),"),",
"'INIT_SCRIPT', NOW(), 'INIT_SCRIPT', NOW())"),"")</f>
        <v/>
      </c>
      <c r="W60" s="26" t="str" cm="1">
        <f t="array" ref="W60">IF(K60&lt;&gt;"",CONCATENATE(",    (",
"(SELECT ROW_IDT `ufr_asso`.`usr` WHERE USR_ID = '",$D60,"')",REPT(" ",MAX(LEN($D$3:$D$100))-LEN($D60)),",",
IF(K$2=$F$2,CONCATENATE("null",REPT(" ",52+MAX(LEN($E$3:$E$100))-4)),CONCATENATE("(SELECT ROW_IDT `ufr_asso`.`aso` WHERE SIR_NBR = '",$E60,"'",REPT(" ",MAX(LEN($E$3:$E$100))-LEN($E60)),")")),",",
"(SELECT ROW_IDT `ufr_asso`.`rol` WHERE NAM = '",K$2,"'",REPT(" ",MAX(LEN($F$2:$N$2))-LEN(K$2)),"),",
"'INIT_SCRIPT', NOW(), 'INIT_SCRIPT', NOW())"),"")</f>
        <v/>
      </c>
      <c r="X60" s="26" t="str" cm="1">
        <f t="array" ref="X60">IF(L60&lt;&gt;"",CONCATENATE(",    (",
"(SELECT ROW_IDT `ufr_asso`.`usr` WHERE USR_ID = '",$D60,"')",REPT(" ",MAX(LEN($D$3:$D$100))-LEN($D60)),",",
IF(L$2=$F$2,CONCATENATE("null",REPT(" ",52+MAX(LEN($E$3:$E$100))-4)),CONCATENATE("(SELECT ROW_IDT `ufr_asso`.`aso` WHERE SIR_NBR = '",$E60,"'",REPT(" ",MAX(LEN($E$3:$E$100))-LEN($E60)),")")),",",
"(SELECT ROW_IDT `ufr_asso`.`rol` WHERE NAM = '",L$2,"'",REPT(" ",MAX(LEN($F$2:$N$2))-LEN(L$2)),"),",
"'INIT_SCRIPT', NOW(), 'INIT_SCRIPT', NOW())"),"")</f>
        <v/>
      </c>
      <c r="Y60" s="26" t="str" cm="1">
        <f t="array" ref="Y60">IF(M60&lt;&gt;"",CONCATENATE(",    (",
"(SELECT ROW_IDT `ufr_asso`.`usr` WHERE USR_ID = '",$D60,"')",REPT(" ",MAX(LEN($D$3:$D$100))-LEN($D60)),",",
IF(M$2=$F$2,CONCATENATE("null",REPT(" ",52+MAX(LEN($E$3:$E$100))-4)),CONCATENATE("(SELECT ROW_IDT `ufr_asso`.`aso` WHERE SIR_NBR = '",$E60,"'",REPT(" ",MAX(LEN($E$3:$E$100))-LEN($E60)),")")),",",
"(SELECT ROW_IDT `ufr_asso`.`rol` WHERE NAM = '",M$2,"'",REPT(" ",MAX(LEN($F$2:$N$2))-LEN(M$2)),"),",
"'INIT_SCRIPT', NOW(), 'INIT_SCRIPT', NOW())"),"")</f>
        <v/>
      </c>
      <c r="Z60" s="26" t="str" cm="1">
        <f t="array" ref="Z60">IF(N60&lt;&gt;"",CONCATENATE(",    (",
"(SELECT ROW_IDT `ufr_asso`.`usr` WHERE USR_ID = '",$D60,"')",REPT(" ",MAX(LEN($D$3:$D$100))-LEN($D60)),",",
IF(N$2=$F$2,CONCATENATE("null",REPT(" ",52+MAX(LEN($E$3:$E$100))-4)),CONCATENATE("(SELECT ROW_IDT `ufr_asso`.`aso` WHERE SIR_NBR = '",$E60,"'",REPT(" ",MAX(LEN($E$3:$E$100))-LEN($E60)),")")),",",
"(SELECT ROW_IDT `ufr_asso`.`rol` WHERE NAM = '",N$2,"'",REPT(" ",MAX(LEN($F$2:$N$2))-LEN(N$2)),"),",
"'INIT_SCRIPT', NOW(), 'INIT_SCRIPT', NOW())"),"")</f>
        <v/>
      </c>
    </row>
    <row r="61" spans="1:26" x14ac:dyDescent="0.3">
      <c r="A61" s="41" t="str">
        <f t="shared" ref="A61:D62" si="9">A60</f>
        <v>TST48-S</v>
      </c>
      <c r="B61" s="42" t="str">
        <f t="shared" si="9"/>
        <v>Ma</v>
      </c>
      <c r="C61" s="42" t="str">
        <f t="shared" si="9"/>
        <v>several_org.ma@gmail.com</v>
      </c>
      <c r="D61" s="43" t="str">
        <f t="shared" si="9"/>
        <v>Z001C</v>
      </c>
      <c r="E61" s="38" t="str">
        <f>Assos!A$6</f>
        <v>1_MIX_STUD_AND_NOT_STUD</v>
      </c>
      <c r="F61" s="46"/>
      <c r="G61" s="46" t="s">
        <v>3</v>
      </c>
      <c r="H61" s="46"/>
      <c r="I61" s="46"/>
      <c r="J61" s="46"/>
      <c r="K61" s="46"/>
      <c r="L61" s="46"/>
      <c r="M61" s="46"/>
      <c r="N61" s="46"/>
      <c r="O61" s="12" t="str">
        <f t="shared" si="0"/>
        <v>,    ((SELECT ROW_IDT `ufr_asso`.`usr` WHERE USR_ID = 'Z001C'),(SELECT ROW_IDT `ufr_asso`.`aso` WHERE SIR_NBR = '1_MIX_STUD_AND_NOT_STUD'),(SELECT ROW_IDT `ufr_asso`.`rol` WHERE NAM = 'ADMIN'    ),'INIT_SCRIPT', NOW(), 'INIT_SCRIPT', NOW())</v>
      </c>
      <c r="P61" s="26" t="str">
        <f>CONCATENATE(
IF(R61&lt;&gt;"",CONCATENATE(R61,CHAR(13),CHAR(10)),""),IF(S61&lt;&gt;"",CONCATENATE(S61,CHAR(13),CHAR(10)),""),IF(T61&lt;&gt;"",CONCATENATE(T61,CHAR(13),CHAR(10)),""),IF(U61&lt;&gt;"",CONCATENATE(U61,CHAR(13),CHAR(10)),""),IF(V61&lt;&gt;"",CONCATENATE(V61,CHAR(13),CHAR(10)),""),IF(W61&lt;&gt;"",CONCATENATE(W61,CHAR(13),CHAR(10)),""),IF(X61&lt;&gt;"",CONCATENATE(X61,CHAR(13),CHAR(10)),""),IF(Y61&lt;&gt;"",CONCATENATE(Y61,CHAR(13),CHAR(10)),""),IF(Z61&lt;&gt;"",CONCATENATE(Z61,CHAR(13),CHAR(10)),"")
)</f>
        <v xml:space="preserve">,    ((SELECT ROW_IDT `ufr_asso`.`usr` WHERE USR_ID = 'Z001C'),(SELECT ROW_IDT `ufr_asso`.`aso` WHERE SIR_NBR = '1_MIX_STUD_AND_NOT_STUD'),(SELECT ROW_IDT `ufr_asso`.`rol` WHERE NAM = 'ADMIN'    ),'INIT_SCRIPT', NOW(), 'INIT_SCRIPT', NOW())_x000D_
</v>
      </c>
      <c r="Q61" s="26">
        <f t="shared" si="1"/>
        <v>2</v>
      </c>
      <c r="R61" s="26" t="str" cm="1">
        <f t="array" ref="R61">IF(F61&lt;&gt;"",CONCATENATE(",    (",
"(SELECT ROW_IDT `ufr_asso`.`usr` WHERE USR_ID = '",$D61,"')",REPT(" ",MAX(LEN($D$3:$D$100))-LEN($D61)),",",
IF(F$2=$F$2,CONCATENATE("null",REPT(" ",52+MAX(LEN($E$3:$E$100))-4)),CONCATENATE("(SELECT ROW_IDT `ufr_asso`.`aso` WHERE SIR_NBR = '",$E61,"'",REPT(" ",MAX(LEN($E$3:$E$100))-LEN($E61)),")")),",",
"(SELECT ROW_IDT `ufr_asso`.`rol` WHERE NAM = '",F$2,"'",REPT(" ",MAX(LEN($F$2:$N$2))-LEN(F$2)),"),",
"'INIT_SCRIPT', NOW(), 'INIT_SCRIPT', NOW())"),"")</f>
        <v/>
      </c>
      <c r="S61" s="26" t="str" cm="1">
        <f t="array" ref="S61">IF(G61&lt;&gt;"",CONCATENATE(",    (",
"(SELECT ROW_IDT `ufr_asso`.`usr` WHERE USR_ID = '",$D61,"')",REPT(" ",MAX(LEN($D$3:$D$100))-LEN($D61)),",",
IF(G$2=$F$2,CONCATENATE("null",REPT(" ",52+MAX(LEN($E$3:$E$100))-4)),CONCATENATE("(SELECT ROW_IDT `ufr_asso`.`aso` WHERE SIR_NBR = '",$E61,"'",REPT(" ",MAX(LEN($E$3:$E$100))-LEN($E61)),")")),",",
"(SELECT ROW_IDT `ufr_asso`.`rol` WHERE NAM = '",G$2,"'",REPT(" ",MAX(LEN($F$2:$N$2))-LEN(G$2)),"),",
"'INIT_SCRIPT', NOW(), 'INIT_SCRIPT', NOW())"),"")</f>
        <v>,    ((SELECT ROW_IDT `ufr_asso`.`usr` WHERE USR_ID = 'Z001C'),(SELECT ROW_IDT `ufr_asso`.`aso` WHERE SIR_NBR = '1_MIX_STUD_AND_NOT_STUD'),(SELECT ROW_IDT `ufr_asso`.`rol` WHERE NAM = 'ADMIN'    ),'INIT_SCRIPT', NOW(), 'INIT_SCRIPT', NOW())</v>
      </c>
      <c r="T61" s="26" t="str" cm="1">
        <f t="array" ref="T61">IF(H61&lt;&gt;"",CONCATENATE(",    (",
"(SELECT ROW_IDT `ufr_asso`.`usr` WHERE USR_ID = '",$D61,"')",REPT(" ",MAX(LEN($D$3:$D$100))-LEN($D61)),",",
IF(H$2=$F$2,CONCATENATE("null",REPT(" ",52+MAX(LEN($E$3:$E$100))-4)),CONCATENATE("(SELECT ROW_IDT `ufr_asso`.`aso` WHERE SIR_NBR = '",$E61,"'",REPT(" ",MAX(LEN($E$3:$E$100))-LEN($E61)),")")),",",
"(SELECT ROW_IDT `ufr_asso`.`rol` WHERE NAM = '",H$2,"'",REPT(" ",MAX(LEN($F$2:$N$2))-LEN(H$2)),"),",
"'INIT_SCRIPT', NOW(), 'INIT_SCRIPT', NOW())"),"")</f>
        <v/>
      </c>
      <c r="U61" s="26" t="str" cm="1">
        <f t="array" ref="U61">IF(I61&lt;&gt;"",CONCATENATE(",    (",
"(SELECT ROW_IDT `ufr_asso`.`usr` WHERE USR_ID = '",$D61,"')",REPT(" ",MAX(LEN($D$3:$D$100))-LEN($D61)),",",
IF(I$2=$F$2,CONCATENATE("null",REPT(" ",52+MAX(LEN($E$3:$E$100))-4)),CONCATENATE("(SELECT ROW_IDT `ufr_asso`.`aso` WHERE SIR_NBR = '",$E61,"'",REPT(" ",MAX(LEN($E$3:$E$100))-LEN($E61)),")")),",",
"(SELECT ROW_IDT `ufr_asso`.`rol` WHERE NAM = '",I$2,"'",REPT(" ",MAX(LEN($F$2:$N$2))-LEN(I$2)),"),",
"'INIT_SCRIPT', NOW(), 'INIT_SCRIPT', NOW())"),"")</f>
        <v/>
      </c>
      <c r="V61" s="26" t="str" cm="1">
        <f t="array" ref="V61">IF(J61&lt;&gt;"",CONCATENATE(",    (",
"(SELECT ROW_IDT `ufr_asso`.`usr` WHERE USR_ID = '",$D61,"')",REPT(" ",MAX(LEN($D$3:$D$100))-LEN($D61)),",",
IF(J$2=$F$2,CONCATENATE("null",REPT(" ",52+MAX(LEN($E$3:$E$100))-4)),CONCATENATE("(SELECT ROW_IDT `ufr_asso`.`aso` WHERE SIR_NBR = '",$E61,"'",REPT(" ",MAX(LEN($E$3:$E$100))-LEN($E61)),")")),",",
"(SELECT ROW_IDT `ufr_asso`.`rol` WHERE NAM = '",J$2,"'",REPT(" ",MAX(LEN($F$2:$N$2))-LEN(J$2)),"),",
"'INIT_SCRIPT', NOW(), 'INIT_SCRIPT', NOW())"),"")</f>
        <v/>
      </c>
      <c r="W61" s="26" t="str" cm="1">
        <f t="array" ref="W61">IF(K61&lt;&gt;"",CONCATENATE(",    (",
"(SELECT ROW_IDT `ufr_asso`.`usr` WHERE USR_ID = '",$D61,"')",REPT(" ",MAX(LEN($D$3:$D$100))-LEN($D61)),",",
IF(K$2=$F$2,CONCATENATE("null",REPT(" ",52+MAX(LEN($E$3:$E$100))-4)),CONCATENATE("(SELECT ROW_IDT `ufr_asso`.`aso` WHERE SIR_NBR = '",$E61,"'",REPT(" ",MAX(LEN($E$3:$E$100))-LEN($E61)),")")),",",
"(SELECT ROW_IDT `ufr_asso`.`rol` WHERE NAM = '",K$2,"'",REPT(" ",MAX(LEN($F$2:$N$2))-LEN(K$2)),"),",
"'INIT_SCRIPT', NOW(), 'INIT_SCRIPT', NOW())"),"")</f>
        <v/>
      </c>
      <c r="X61" s="26" t="str" cm="1">
        <f t="array" ref="X61">IF(L61&lt;&gt;"",CONCATENATE(",    (",
"(SELECT ROW_IDT `ufr_asso`.`usr` WHERE USR_ID = '",$D61,"')",REPT(" ",MAX(LEN($D$3:$D$100))-LEN($D61)),",",
IF(L$2=$F$2,CONCATENATE("null",REPT(" ",52+MAX(LEN($E$3:$E$100))-4)),CONCATENATE("(SELECT ROW_IDT `ufr_asso`.`aso` WHERE SIR_NBR = '",$E61,"'",REPT(" ",MAX(LEN($E$3:$E$100))-LEN($E61)),")")),",",
"(SELECT ROW_IDT `ufr_asso`.`rol` WHERE NAM = '",L$2,"'",REPT(" ",MAX(LEN($F$2:$N$2))-LEN(L$2)),"),",
"'INIT_SCRIPT', NOW(), 'INIT_SCRIPT', NOW())"),"")</f>
        <v/>
      </c>
      <c r="Y61" s="26" t="str" cm="1">
        <f t="array" ref="Y61">IF(M61&lt;&gt;"",CONCATENATE(",    (",
"(SELECT ROW_IDT `ufr_asso`.`usr` WHERE USR_ID = '",$D61,"')",REPT(" ",MAX(LEN($D$3:$D$100))-LEN($D61)),",",
IF(M$2=$F$2,CONCATENATE("null",REPT(" ",52+MAX(LEN($E$3:$E$100))-4)),CONCATENATE("(SELECT ROW_IDT `ufr_asso`.`aso` WHERE SIR_NBR = '",$E61,"'",REPT(" ",MAX(LEN($E$3:$E$100))-LEN($E61)),")")),",",
"(SELECT ROW_IDT `ufr_asso`.`rol` WHERE NAM = '",M$2,"'",REPT(" ",MAX(LEN($F$2:$N$2))-LEN(M$2)),"),",
"'INIT_SCRIPT', NOW(), 'INIT_SCRIPT', NOW())"),"")</f>
        <v/>
      </c>
      <c r="Z61" s="26" t="str" cm="1">
        <f t="array" ref="Z61">IF(N61&lt;&gt;"",CONCATENATE(",    (",
"(SELECT ROW_IDT `ufr_asso`.`usr` WHERE USR_ID = '",$D61,"')",REPT(" ",MAX(LEN($D$3:$D$100))-LEN($D61)),",",
IF(N$2=$F$2,CONCATENATE("null",REPT(" ",52+MAX(LEN($E$3:$E$100))-4)),CONCATENATE("(SELECT ROW_IDT `ufr_asso`.`aso` WHERE SIR_NBR = '",$E61,"'",REPT(" ",MAX(LEN($E$3:$E$100))-LEN($E61)),")")),",",
"(SELECT ROW_IDT `ufr_asso`.`rol` WHERE NAM = '",N$2,"'",REPT(" ",MAX(LEN($F$2:$N$2))-LEN(N$2)),"),",
"'INIT_SCRIPT', NOW(), 'INIT_SCRIPT', NOW())"),"")</f>
        <v/>
      </c>
    </row>
    <row r="62" spans="1:26" ht="15" thickBot="1" x14ac:dyDescent="0.35">
      <c r="A62" s="39" t="str">
        <f t="shared" si="9"/>
        <v>TST48-S</v>
      </c>
      <c r="B62" s="29" t="str">
        <f t="shared" si="9"/>
        <v>Ma</v>
      </c>
      <c r="C62" s="29" t="str">
        <f t="shared" si="9"/>
        <v>several_org.ma@gmail.com</v>
      </c>
      <c r="D62" s="40" t="str">
        <f t="shared" si="9"/>
        <v>Z001C</v>
      </c>
      <c r="E62" s="45" t="str">
        <f>Assos!A$7</f>
        <v>2_MIX_STUD_AND_NOT_STUD</v>
      </c>
      <c r="F62" s="46"/>
      <c r="G62" s="46" t="s">
        <v>3</v>
      </c>
      <c r="H62" s="46" t="s">
        <v>3</v>
      </c>
      <c r="I62" s="46"/>
      <c r="J62" s="46"/>
      <c r="K62" s="46" t="s">
        <v>3</v>
      </c>
      <c r="L62" s="46"/>
      <c r="M62" s="46"/>
      <c r="N62" s="46"/>
      <c r="O62" s="12" t="str">
        <f t="shared" si="0"/>
        <v>,    ((SELECT ROW_IDT `ufr_asso`.`usr` WHERE USR_ID = 'Z001C'),(SELECT ROW_IDT `ufr_asso`.`aso` WHERE SIR_NBR = '2_MIX_STUD_AND_NOT_STUD'),(SELECT ROW_IDT `ufr_asso`.`rol` WHERE NAM = 'ADMIN'    ),'INIT_SCRIPT', NOW(), 'INIT_SCRIPT', NOW())_x000D_
,    ((SELECT ROW_IDT `ufr_asso`.`usr` WHERE USR_ID = 'Z001C'),(SELECT ROW_IDT `ufr_asso`.`aso` WHERE SIR_NBR = '2_MIX_STUD_AND_NOT_STUD'),(SELECT ROW_IDT `ufr_asso`.`rol` WHERE NAM = 'MEMBER'   ),'INIT_SCRIPT', NOW(), 'INIT_SCRIPT', NOW())_x000D_
,    ((SELECT ROW_IDT `ufr_asso`.`usr` WHERE USR_ID = 'Z001C'),(SELECT ROW_IDT `ufr_asso`.`aso` WHERE SIR_NBR = '2_MIX_STUD_AND_NOT_STUD'),(SELECT ROW_IDT `ufr_asso`.`rol` WHERE NAM = 'PRESIDENT'),'INIT_SCRIPT', NOW(), 'INIT_SCRIPT', NOW())</v>
      </c>
      <c r="P62" s="26" t="str">
        <f>CONCATENATE(
IF(R62&lt;&gt;"",CONCATENATE(R62,CHAR(13),CHAR(10)),""),IF(S62&lt;&gt;"",CONCATENATE(S62,CHAR(13),CHAR(10)),""),IF(T62&lt;&gt;"",CONCATENATE(T62,CHAR(13),CHAR(10)),""),IF(U62&lt;&gt;"",CONCATENATE(U62,CHAR(13),CHAR(10)),""),IF(V62&lt;&gt;"",CONCATENATE(V62,CHAR(13),CHAR(10)),""),IF(W62&lt;&gt;"",CONCATENATE(W62,CHAR(13),CHAR(10)),""),IF(X62&lt;&gt;"",CONCATENATE(X62,CHAR(13),CHAR(10)),""),IF(Y62&lt;&gt;"",CONCATENATE(Y62,CHAR(13),CHAR(10)),""),IF(Z62&lt;&gt;"",CONCATENATE(Z62,CHAR(13),CHAR(10)),"")
)</f>
        <v xml:space="preserve">,    ((SELECT ROW_IDT `ufr_asso`.`usr` WHERE USR_ID = 'Z001C'),(SELECT ROW_IDT `ufr_asso`.`aso` WHERE SIR_NBR = '2_MIX_STUD_AND_NOT_STUD'),(SELECT ROW_IDT `ufr_asso`.`rol` WHERE NAM = 'ADMIN'    ),'INIT_SCRIPT', NOW(), 'INIT_SCRIPT', NOW())_x000D_
,    ((SELECT ROW_IDT `ufr_asso`.`usr` WHERE USR_ID = 'Z001C'),(SELECT ROW_IDT `ufr_asso`.`aso` WHERE SIR_NBR = '2_MIX_STUD_AND_NOT_STUD'),(SELECT ROW_IDT `ufr_asso`.`rol` WHERE NAM = 'MEMBER'   ),'INIT_SCRIPT', NOW(), 'INIT_SCRIPT', NOW())_x000D_
,    ((SELECT ROW_IDT `ufr_asso`.`usr` WHERE USR_ID = 'Z001C'),(SELECT ROW_IDT `ufr_asso`.`aso` WHERE SIR_NBR = '2_MIX_STUD_AND_NOT_STUD'),(SELECT ROW_IDT `ufr_asso`.`rol` WHERE NAM = 'PRESIDENT'),'INIT_SCRIPT', NOW(), 'INIT_SCRIPT', NOW())_x000D_
</v>
      </c>
      <c r="Q62" s="26">
        <f t="shared" si="1"/>
        <v>2</v>
      </c>
      <c r="R62" s="26" t="str" cm="1">
        <f t="array" ref="R62">IF(F62&lt;&gt;"",CONCATENATE(",    (",
"(SELECT ROW_IDT `ufr_asso`.`usr` WHERE USR_ID = '",$D62,"')",REPT(" ",MAX(LEN($D$3:$D$100))-LEN($D62)),",",
IF(F$2=$F$2,CONCATENATE("null",REPT(" ",52+MAX(LEN($E$3:$E$100))-4)),CONCATENATE("(SELECT ROW_IDT `ufr_asso`.`aso` WHERE SIR_NBR = '",$E62,"'",REPT(" ",MAX(LEN($E$3:$E$100))-LEN($E62)),")")),",",
"(SELECT ROW_IDT `ufr_asso`.`rol` WHERE NAM = '",F$2,"'",REPT(" ",MAX(LEN($F$2:$N$2))-LEN(F$2)),"),",
"'INIT_SCRIPT', NOW(), 'INIT_SCRIPT', NOW())"),"")</f>
        <v/>
      </c>
      <c r="S62" s="26" t="str" cm="1">
        <f t="array" ref="S62">IF(G62&lt;&gt;"",CONCATENATE(",    (",
"(SELECT ROW_IDT `ufr_asso`.`usr` WHERE USR_ID = '",$D62,"')",REPT(" ",MAX(LEN($D$3:$D$100))-LEN($D62)),",",
IF(G$2=$F$2,CONCATENATE("null",REPT(" ",52+MAX(LEN($E$3:$E$100))-4)),CONCATENATE("(SELECT ROW_IDT `ufr_asso`.`aso` WHERE SIR_NBR = '",$E62,"'",REPT(" ",MAX(LEN($E$3:$E$100))-LEN($E62)),")")),",",
"(SELECT ROW_IDT `ufr_asso`.`rol` WHERE NAM = '",G$2,"'",REPT(" ",MAX(LEN($F$2:$N$2))-LEN(G$2)),"),",
"'INIT_SCRIPT', NOW(), 'INIT_SCRIPT', NOW())"),"")</f>
        <v>,    ((SELECT ROW_IDT `ufr_asso`.`usr` WHERE USR_ID = 'Z001C'),(SELECT ROW_IDT `ufr_asso`.`aso` WHERE SIR_NBR = '2_MIX_STUD_AND_NOT_STUD'),(SELECT ROW_IDT `ufr_asso`.`rol` WHERE NAM = 'ADMIN'    ),'INIT_SCRIPT', NOW(), 'INIT_SCRIPT', NOW())</v>
      </c>
      <c r="T62" s="26" t="str" cm="1">
        <f t="array" ref="T62">IF(H62&lt;&gt;"",CONCATENATE(",    (",
"(SELECT ROW_IDT `ufr_asso`.`usr` WHERE USR_ID = '",$D62,"')",REPT(" ",MAX(LEN($D$3:$D$100))-LEN($D62)),",",
IF(H$2=$F$2,CONCATENATE("null",REPT(" ",52+MAX(LEN($E$3:$E$100))-4)),CONCATENATE("(SELECT ROW_IDT `ufr_asso`.`aso` WHERE SIR_NBR = '",$E62,"'",REPT(" ",MAX(LEN($E$3:$E$100))-LEN($E62)),")")),",",
"(SELECT ROW_IDT `ufr_asso`.`rol` WHERE NAM = '",H$2,"'",REPT(" ",MAX(LEN($F$2:$N$2))-LEN(H$2)),"),",
"'INIT_SCRIPT', NOW(), 'INIT_SCRIPT', NOW())"),"")</f>
        <v>,    ((SELECT ROW_IDT `ufr_asso`.`usr` WHERE USR_ID = 'Z001C'),(SELECT ROW_IDT `ufr_asso`.`aso` WHERE SIR_NBR = '2_MIX_STUD_AND_NOT_STUD'),(SELECT ROW_IDT `ufr_asso`.`rol` WHERE NAM = 'MEMBER'   ),'INIT_SCRIPT', NOW(), 'INIT_SCRIPT', NOW())</v>
      </c>
      <c r="U62" s="26" t="str" cm="1">
        <f t="array" ref="U62">IF(I62&lt;&gt;"",CONCATENATE(",    (",
"(SELECT ROW_IDT `ufr_asso`.`usr` WHERE USR_ID = '",$D62,"')",REPT(" ",MAX(LEN($D$3:$D$100))-LEN($D62)),",",
IF(I$2=$F$2,CONCATENATE("null",REPT(" ",52+MAX(LEN($E$3:$E$100))-4)),CONCATENATE("(SELECT ROW_IDT `ufr_asso`.`aso` WHERE SIR_NBR = '",$E62,"'",REPT(" ",MAX(LEN($E$3:$E$100))-LEN($E62)),")")),",",
"(SELECT ROW_IDT `ufr_asso`.`rol` WHERE NAM = '",I$2,"'",REPT(" ",MAX(LEN($F$2:$N$2))-LEN(I$2)),"),",
"'INIT_SCRIPT', NOW(), 'INIT_SCRIPT', NOW())"),"")</f>
        <v/>
      </c>
      <c r="V62" s="26" t="str" cm="1">
        <f t="array" ref="V62">IF(J62&lt;&gt;"",CONCATENATE(",    (",
"(SELECT ROW_IDT `ufr_asso`.`usr` WHERE USR_ID = '",$D62,"')",REPT(" ",MAX(LEN($D$3:$D$100))-LEN($D62)),",",
IF(J$2=$F$2,CONCATENATE("null",REPT(" ",52+MAX(LEN($E$3:$E$100))-4)),CONCATENATE("(SELECT ROW_IDT `ufr_asso`.`aso` WHERE SIR_NBR = '",$E62,"'",REPT(" ",MAX(LEN($E$3:$E$100))-LEN($E62)),")")),",",
"(SELECT ROW_IDT `ufr_asso`.`rol` WHERE NAM = '",J$2,"'",REPT(" ",MAX(LEN($F$2:$N$2))-LEN(J$2)),"),",
"'INIT_SCRIPT', NOW(), 'INIT_SCRIPT', NOW())"),"")</f>
        <v/>
      </c>
      <c r="W62" s="26" t="str" cm="1">
        <f t="array" ref="W62">IF(K62&lt;&gt;"",CONCATENATE(",    (",
"(SELECT ROW_IDT `ufr_asso`.`usr` WHERE USR_ID = '",$D62,"')",REPT(" ",MAX(LEN($D$3:$D$100))-LEN($D62)),",",
IF(K$2=$F$2,CONCATENATE("null",REPT(" ",52+MAX(LEN($E$3:$E$100))-4)),CONCATENATE("(SELECT ROW_IDT `ufr_asso`.`aso` WHERE SIR_NBR = '",$E62,"'",REPT(" ",MAX(LEN($E$3:$E$100))-LEN($E62)),")")),",",
"(SELECT ROW_IDT `ufr_asso`.`rol` WHERE NAM = '",K$2,"'",REPT(" ",MAX(LEN($F$2:$N$2))-LEN(K$2)),"),",
"'INIT_SCRIPT', NOW(), 'INIT_SCRIPT', NOW())"),"")</f>
        <v>,    ((SELECT ROW_IDT `ufr_asso`.`usr` WHERE USR_ID = 'Z001C'),(SELECT ROW_IDT `ufr_asso`.`aso` WHERE SIR_NBR = '2_MIX_STUD_AND_NOT_STUD'),(SELECT ROW_IDT `ufr_asso`.`rol` WHERE NAM = 'PRESIDENT'),'INIT_SCRIPT', NOW(), 'INIT_SCRIPT', NOW())</v>
      </c>
      <c r="X62" s="26" t="str" cm="1">
        <f t="array" ref="X62">IF(L62&lt;&gt;"",CONCATENATE(",    (",
"(SELECT ROW_IDT `ufr_asso`.`usr` WHERE USR_ID = '",$D62,"')",REPT(" ",MAX(LEN($D$3:$D$100))-LEN($D62)),",",
IF(L$2=$F$2,CONCATENATE("null",REPT(" ",52+MAX(LEN($E$3:$E$100))-4)),CONCATENATE("(SELECT ROW_IDT `ufr_asso`.`aso` WHERE SIR_NBR = '",$E62,"'",REPT(" ",MAX(LEN($E$3:$E$100))-LEN($E62)),")")),",",
"(SELECT ROW_IDT `ufr_asso`.`rol` WHERE NAM = '",L$2,"'",REPT(" ",MAX(LEN($F$2:$N$2))-LEN(L$2)),"),",
"'INIT_SCRIPT', NOW(), 'INIT_SCRIPT', NOW())"),"")</f>
        <v/>
      </c>
      <c r="Y62" s="26" t="str" cm="1">
        <f t="array" ref="Y62">IF(M62&lt;&gt;"",CONCATENATE(",    (",
"(SELECT ROW_IDT `ufr_asso`.`usr` WHERE USR_ID = '",$D62,"')",REPT(" ",MAX(LEN($D$3:$D$100))-LEN($D62)),",",
IF(M$2=$F$2,CONCATENATE("null",REPT(" ",52+MAX(LEN($E$3:$E$100))-4)),CONCATENATE("(SELECT ROW_IDT `ufr_asso`.`aso` WHERE SIR_NBR = '",$E62,"'",REPT(" ",MAX(LEN($E$3:$E$100))-LEN($E62)),")")),",",
"(SELECT ROW_IDT `ufr_asso`.`rol` WHERE NAM = '",M$2,"'",REPT(" ",MAX(LEN($F$2:$N$2))-LEN(M$2)),"),",
"'INIT_SCRIPT', NOW(), 'INIT_SCRIPT', NOW())"),"")</f>
        <v/>
      </c>
      <c r="Z62" s="26" t="str" cm="1">
        <f t="array" ref="Z62">IF(N62&lt;&gt;"",CONCATENATE(",    (",
"(SELECT ROW_IDT `ufr_asso`.`usr` WHERE USR_ID = '",$D62,"')",REPT(" ",MAX(LEN($D$3:$D$100))-LEN($D62)),",",
IF(N$2=$F$2,CONCATENATE("null",REPT(" ",52+MAX(LEN($E$3:$E$100))-4)),CONCATENATE("(SELECT ROW_IDT `ufr_asso`.`aso` WHERE SIR_NBR = '",$E62,"'",REPT(" ",MAX(LEN($E$3:$E$100))-LEN($E62)),")")),",",
"(SELECT ROW_IDT `ufr_asso`.`rol` WHERE NAM = '",N$2,"'",REPT(" ",MAX(LEN($F$2:$N$2))-LEN(N$2)),"),",
"'INIT_SCRIPT', NOW(), 'INIT_SCRIPT', NOW())"),"")</f>
        <v/>
      </c>
    </row>
    <row r="63" spans="1:26" x14ac:dyDescent="0.3">
      <c r="A63" s="47" t="str">
        <f>IF(Users!A51&lt;&gt;"",Users!A51,"")</f>
        <v>TST49-NS</v>
      </c>
      <c r="B63" s="48" t="str">
        <f>IF(Users!B51&lt;&gt;"",Users!B51,"")</f>
        <v>Gollum</v>
      </c>
      <c r="C63" s="48" t="str">
        <f>IF(Users!C51&lt;&gt;"",Users!C51,"")</f>
        <v>several_org.gollum@gmail.com</v>
      </c>
      <c r="D63" s="49" t="str">
        <f>IF(Users!E51&lt;&gt;"",Users!E51,"")</f>
        <v>Z001D</v>
      </c>
      <c r="E63" s="45"/>
      <c r="F63" s="46" t="s">
        <v>3</v>
      </c>
      <c r="G63" s="46"/>
      <c r="H63" s="46"/>
      <c r="I63" s="46"/>
      <c r="J63" s="46"/>
      <c r="K63" s="46"/>
      <c r="L63" s="46"/>
      <c r="M63" s="46"/>
      <c r="N63" s="46"/>
      <c r="O63" s="12" t="str">
        <f t="shared" si="0"/>
        <v>,    ((SELECT ROW_IDT `ufr_asso`.`usr` WHERE USR_ID = 'Z001D'),null                                                                       ,(SELECT ROW_IDT `ufr_asso`.`rol` WHERE NAM = 'APP_ADMIN'),'INIT_SCRIPT', NOW(), 'INIT_SCRIPT', NOW())</v>
      </c>
      <c r="P63" s="26" t="str">
        <f>CONCATENATE(
IF(R63&lt;&gt;"",CONCATENATE(R63,CHAR(13),CHAR(10)),""),IF(S63&lt;&gt;"",CONCATENATE(S63,CHAR(13),CHAR(10)),""),IF(T63&lt;&gt;"",CONCATENATE(T63,CHAR(13),CHAR(10)),""),IF(U63&lt;&gt;"",CONCATENATE(U63,CHAR(13),CHAR(10)),""),IF(V63&lt;&gt;"",CONCATENATE(V63,CHAR(13),CHAR(10)),""),IF(W63&lt;&gt;"",CONCATENATE(W63,CHAR(13),CHAR(10)),""),IF(X63&lt;&gt;"",CONCATENATE(X63,CHAR(13),CHAR(10)),""),IF(Y63&lt;&gt;"",CONCATENATE(Y63,CHAR(13),CHAR(10)),""),IF(Z63&lt;&gt;"",CONCATENATE(Z63,CHAR(13),CHAR(10)),"")
)</f>
        <v xml:space="preserve">,    ((SELECT ROW_IDT `ufr_asso`.`usr` WHERE USR_ID = 'Z001D'),null                                                                       ,(SELECT ROW_IDT `ufr_asso`.`rol` WHERE NAM = 'APP_ADMIN'),'INIT_SCRIPT', NOW(), 'INIT_SCRIPT', NOW())_x000D_
</v>
      </c>
      <c r="Q63" s="26">
        <f t="shared" si="1"/>
        <v>2</v>
      </c>
      <c r="R63" s="26" t="str" cm="1">
        <f t="array" ref="R63">IF(F63&lt;&gt;"",CONCATENATE(",    (",
"(SELECT ROW_IDT `ufr_asso`.`usr` WHERE USR_ID = '",$D63,"')",REPT(" ",MAX(LEN($D$3:$D$100))-LEN($D63)),",",
IF(F$2=$F$2,CONCATENATE("null",REPT(" ",52+MAX(LEN($E$3:$E$100))-4)),CONCATENATE("(SELECT ROW_IDT `ufr_asso`.`aso` WHERE SIR_NBR = '",$E63,"'",REPT(" ",MAX(LEN($E$3:$E$100))-LEN($E63)),")")),",",
"(SELECT ROW_IDT `ufr_asso`.`rol` WHERE NAM = '",F$2,"'",REPT(" ",MAX(LEN($F$2:$N$2))-LEN(F$2)),"),",
"'INIT_SCRIPT', NOW(), 'INIT_SCRIPT', NOW())"),"")</f>
        <v>,    ((SELECT ROW_IDT `ufr_asso`.`usr` WHERE USR_ID = 'Z001D'),null                                                                       ,(SELECT ROW_IDT `ufr_asso`.`rol` WHERE NAM = 'APP_ADMIN'),'INIT_SCRIPT', NOW(), 'INIT_SCRIPT', NOW())</v>
      </c>
      <c r="S63" s="26" t="str" cm="1">
        <f t="array" ref="S63">IF(G63&lt;&gt;"",CONCATENATE(",    (",
"(SELECT ROW_IDT `ufr_asso`.`usr` WHERE USR_ID = '",$D63,"')",REPT(" ",MAX(LEN($D$3:$D$100))-LEN($D63)),",",
IF(G$2=$F$2,CONCATENATE("null",REPT(" ",52+MAX(LEN($E$3:$E$100))-4)),CONCATENATE("(SELECT ROW_IDT `ufr_asso`.`aso` WHERE SIR_NBR = '",$E63,"'",REPT(" ",MAX(LEN($E$3:$E$100))-LEN($E63)),")")),",",
"(SELECT ROW_IDT `ufr_asso`.`rol` WHERE NAM = '",G$2,"'",REPT(" ",MAX(LEN($F$2:$N$2))-LEN(G$2)),"),",
"'INIT_SCRIPT', NOW(), 'INIT_SCRIPT', NOW())"),"")</f>
        <v/>
      </c>
      <c r="T63" s="26" t="str" cm="1">
        <f t="array" ref="T63">IF(H63&lt;&gt;"",CONCATENATE(",    (",
"(SELECT ROW_IDT `ufr_asso`.`usr` WHERE USR_ID = '",$D63,"')",REPT(" ",MAX(LEN($D$3:$D$100))-LEN($D63)),",",
IF(H$2=$F$2,CONCATENATE("null",REPT(" ",52+MAX(LEN($E$3:$E$100))-4)),CONCATENATE("(SELECT ROW_IDT `ufr_asso`.`aso` WHERE SIR_NBR = '",$E63,"'",REPT(" ",MAX(LEN($E$3:$E$100))-LEN($E63)),")")),",",
"(SELECT ROW_IDT `ufr_asso`.`rol` WHERE NAM = '",H$2,"'",REPT(" ",MAX(LEN($F$2:$N$2))-LEN(H$2)),"),",
"'INIT_SCRIPT', NOW(), 'INIT_SCRIPT', NOW())"),"")</f>
        <v/>
      </c>
      <c r="U63" s="26" t="str" cm="1">
        <f t="array" ref="U63">IF(I63&lt;&gt;"",CONCATENATE(",    (",
"(SELECT ROW_IDT `ufr_asso`.`usr` WHERE USR_ID = '",$D63,"')",REPT(" ",MAX(LEN($D$3:$D$100))-LEN($D63)),",",
IF(I$2=$F$2,CONCATENATE("null",REPT(" ",52+MAX(LEN($E$3:$E$100))-4)),CONCATENATE("(SELECT ROW_IDT `ufr_asso`.`aso` WHERE SIR_NBR = '",$E63,"'",REPT(" ",MAX(LEN($E$3:$E$100))-LEN($E63)),")")),",",
"(SELECT ROW_IDT `ufr_asso`.`rol` WHERE NAM = '",I$2,"'",REPT(" ",MAX(LEN($F$2:$N$2))-LEN(I$2)),"),",
"'INIT_SCRIPT', NOW(), 'INIT_SCRIPT', NOW())"),"")</f>
        <v/>
      </c>
      <c r="V63" s="26" t="str" cm="1">
        <f t="array" ref="V63">IF(J63&lt;&gt;"",CONCATENATE(",    (",
"(SELECT ROW_IDT `ufr_asso`.`usr` WHERE USR_ID = '",$D63,"')",REPT(" ",MAX(LEN($D$3:$D$100))-LEN($D63)),",",
IF(J$2=$F$2,CONCATENATE("null",REPT(" ",52+MAX(LEN($E$3:$E$100))-4)),CONCATENATE("(SELECT ROW_IDT `ufr_asso`.`aso` WHERE SIR_NBR = '",$E63,"'",REPT(" ",MAX(LEN($E$3:$E$100))-LEN($E63)),")")),",",
"(SELECT ROW_IDT `ufr_asso`.`rol` WHERE NAM = '",J$2,"'",REPT(" ",MAX(LEN($F$2:$N$2))-LEN(J$2)),"),",
"'INIT_SCRIPT', NOW(), 'INIT_SCRIPT', NOW())"),"")</f>
        <v/>
      </c>
      <c r="W63" s="26" t="str" cm="1">
        <f t="array" ref="W63">IF(K63&lt;&gt;"",CONCATENATE(",    (",
"(SELECT ROW_IDT `ufr_asso`.`usr` WHERE USR_ID = '",$D63,"')",REPT(" ",MAX(LEN($D$3:$D$100))-LEN($D63)),",",
IF(K$2=$F$2,CONCATENATE("null",REPT(" ",52+MAX(LEN($E$3:$E$100))-4)),CONCATENATE("(SELECT ROW_IDT `ufr_asso`.`aso` WHERE SIR_NBR = '",$E63,"'",REPT(" ",MAX(LEN($E$3:$E$100))-LEN($E63)),")")),",",
"(SELECT ROW_IDT `ufr_asso`.`rol` WHERE NAM = '",K$2,"'",REPT(" ",MAX(LEN($F$2:$N$2))-LEN(K$2)),"),",
"'INIT_SCRIPT', NOW(), 'INIT_SCRIPT', NOW())"),"")</f>
        <v/>
      </c>
      <c r="X63" s="26" t="str" cm="1">
        <f t="array" ref="X63">IF(L63&lt;&gt;"",CONCATENATE(",    (",
"(SELECT ROW_IDT `ufr_asso`.`usr` WHERE USR_ID = '",$D63,"')",REPT(" ",MAX(LEN($D$3:$D$100))-LEN($D63)),",",
IF(L$2=$F$2,CONCATENATE("null",REPT(" ",52+MAX(LEN($E$3:$E$100))-4)),CONCATENATE("(SELECT ROW_IDT `ufr_asso`.`aso` WHERE SIR_NBR = '",$E63,"'",REPT(" ",MAX(LEN($E$3:$E$100))-LEN($E63)),")")),",",
"(SELECT ROW_IDT `ufr_asso`.`rol` WHERE NAM = '",L$2,"'",REPT(" ",MAX(LEN($F$2:$N$2))-LEN(L$2)),"),",
"'INIT_SCRIPT', NOW(), 'INIT_SCRIPT', NOW())"),"")</f>
        <v/>
      </c>
      <c r="Y63" s="26" t="str" cm="1">
        <f t="array" ref="Y63">IF(M63&lt;&gt;"",CONCATENATE(",    (",
"(SELECT ROW_IDT `ufr_asso`.`usr` WHERE USR_ID = '",$D63,"')",REPT(" ",MAX(LEN($D$3:$D$100))-LEN($D63)),",",
IF(M$2=$F$2,CONCATENATE("null",REPT(" ",52+MAX(LEN($E$3:$E$100))-4)),CONCATENATE("(SELECT ROW_IDT `ufr_asso`.`aso` WHERE SIR_NBR = '",$E63,"'",REPT(" ",MAX(LEN($E$3:$E$100))-LEN($E63)),")")),",",
"(SELECT ROW_IDT `ufr_asso`.`rol` WHERE NAM = '",M$2,"'",REPT(" ",MAX(LEN($F$2:$N$2))-LEN(M$2)),"),",
"'INIT_SCRIPT', NOW(), 'INIT_SCRIPT', NOW())"),"")</f>
        <v/>
      </c>
      <c r="Z63" s="26" t="str" cm="1">
        <f t="array" ref="Z63">IF(N63&lt;&gt;"",CONCATENATE(",    (",
"(SELECT ROW_IDT `ufr_asso`.`usr` WHERE USR_ID = '",$D63,"')",REPT(" ",MAX(LEN($D$3:$D$100))-LEN($D63)),",",
IF(N$2=$F$2,CONCATENATE("null",REPT(" ",52+MAX(LEN($E$3:$E$100))-4)),CONCATENATE("(SELECT ROW_IDT `ufr_asso`.`aso` WHERE SIR_NBR = '",$E63,"'",REPT(" ",MAX(LEN($E$3:$E$100))-LEN($E63)),")")),",",
"(SELECT ROW_IDT `ufr_asso`.`rol` WHERE NAM = '",N$2,"'",REPT(" ",MAX(LEN($F$2:$N$2))-LEN(N$2)),"),",
"'INIT_SCRIPT', NOW(), 'INIT_SCRIPT', NOW())"),"")</f>
        <v/>
      </c>
    </row>
    <row r="64" spans="1:26" x14ac:dyDescent="0.3">
      <c r="A64" s="41" t="str">
        <f t="shared" ref="A64:D65" si="10">A63</f>
        <v>TST49-NS</v>
      </c>
      <c r="B64" s="42" t="str">
        <f t="shared" si="10"/>
        <v>Gollum</v>
      </c>
      <c r="C64" s="42" t="str">
        <f t="shared" si="10"/>
        <v>several_org.gollum@gmail.com</v>
      </c>
      <c r="D64" s="43" t="str">
        <f t="shared" si="10"/>
        <v>Z001D</v>
      </c>
      <c r="E64" s="38" t="str">
        <f>Assos!A$6</f>
        <v>1_MIX_STUD_AND_NOT_STUD</v>
      </c>
      <c r="F64" s="46"/>
      <c r="G64" s="46" t="s">
        <v>3</v>
      </c>
      <c r="H64" s="46"/>
      <c r="I64" s="46"/>
      <c r="J64" s="46"/>
      <c r="K64" s="46"/>
      <c r="L64" s="46"/>
      <c r="M64" s="46"/>
      <c r="N64" s="46"/>
      <c r="O64" s="12" t="str">
        <f t="shared" si="0"/>
        <v>,    ((SELECT ROW_IDT `ufr_asso`.`usr` WHERE USR_ID = 'Z001D'),(SELECT ROW_IDT `ufr_asso`.`aso` WHERE SIR_NBR = '1_MIX_STUD_AND_NOT_STUD'),(SELECT ROW_IDT `ufr_asso`.`rol` WHERE NAM = 'ADMIN'    ),'INIT_SCRIPT', NOW(), 'INIT_SCRIPT', NOW())</v>
      </c>
      <c r="P64" s="26" t="str">
        <f>CONCATENATE(
IF(R64&lt;&gt;"",CONCATENATE(R64,CHAR(13),CHAR(10)),""),IF(S64&lt;&gt;"",CONCATENATE(S64,CHAR(13),CHAR(10)),""),IF(T64&lt;&gt;"",CONCATENATE(T64,CHAR(13),CHAR(10)),""),IF(U64&lt;&gt;"",CONCATENATE(U64,CHAR(13),CHAR(10)),""),IF(V64&lt;&gt;"",CONCATENATE(V64,CHAR(13),CHAR(10)),""),IF(W64&lt;&gt;"",CONCATENATE(W64,CHAR(13),CHAR(10)),""),IF(X64&lt;&gt;"",CONCATENATE(X64,CHAR(13),CHAR(10)),""),IF(Y64&lt;&gt;"",CONCATENATE(Y64,CHAR(13),CHAR(10)),""),IF(Z64&lt;&gt;"",CONCATENATE(Z64,CHAR(13),CHAR(10)),"")
)</f>
        <v xml:space="preserve">,    ((SELECT ROW_IDT `ufr_asso`.`usr` WHERE USR_ID = 'Z001D'),(SELECT ROW_IDT `ufr_asso`.`aso` WHERE SIR_NBR = '1_MIX_STUD_AND_NOT_STUD'),(SELECT ROW_IDT `ufr_asso`.`rol` WHERE NAM = 'ADMIN'    ),'INIT_SCRIPT', NOW(), 'INIT_SCRIPT', NOW())_x000D_
</v>
      </c>
      <c r="Q64" s="26">
        <f t="shared" si="1"/>
        <v>2</v>
      </c>
      <c r="R64" s="26" t="str" cm="1">
        <f t="array" ref="R64">IF(F64&lt;&gt;"",CONCATENATE(",    (",
"(SELECT ROW_IDT `ufr_asso`.`usr` WHERE USR_ID = '",$D64,"')",REPT(" ",MAX(LEN($D$3:$D$100))-LEN($D64)),",",
IF(F$2=$F$2,CONCATENATE("null",REPT(" ",52+MAX(LEN($E$3:$E$100))-4)),CONCATENATE("(SELECT ROW_IDT `ufr_asso`.`aso` WHERE SIR_NBR = '",$E64,"'",REPT(" ",MAX(LEN($E$3:$E$100))-LEN($E64)),")")),",",
"(SELECT ROW_IDT `ufr_asso`.`rol` WHERE NAM = '",F$2,"'",REPT(" ",MAX(LEN($F$2:$N$2))-LEN(F$2)),"),",
"'INIT_SCRIPT', NOW(), 'INIT_SCRIPT', NOW())"),"")</f>
        <v/>
      </c>
      <c r="S64" s="26" t="str" cm="1">
        <f t="array" ref="S64">IF(G64&lt;&gt;"",CONCATENATE(",    (",
"(SELECT ROW_IDT `ufr_asso`.`usr` WHERE USR_ID = '",$D64,"')",REPT(" ",MAX(LEN($D$3:$D$100))-LEN($D64)),",",
IF(G$2=$F$2,CONCATENATE("null",REPT(" ",52+MAX(LEN($E$3:$E$100))-4)),CONCATENATE("(SELECT ROW_IDT `ufr_asso`.`aso` WHERE SIR_NBR = '",$E64,"'",REPT(" ",MAX(LEN($E$3:$E$100))-LEN($E64)),")")),",",
"(SELECT ROW_IDT `ufr_asso`.`rol` WHERE NAM = '",G$2,"'",REPT(" ",MAX(LEN($F$2:$N$2))-LEN(G$2)),"),",
"'INIT_SCRIPT', NOW(), 'INIT_SCRIPT', NOW())"),"")</f>
        <v>,    ((SELECT ROW_IDT `ufr_asso`.`usr` WHERE USR_ID = 'Z001D'),(SELECT ROW_IDT `ufr_asso`.`aso` WHERE SIR_NBR = '1_MIX_STUD_AND_NOT_STUD'),(SELECT ROW_IDT `ufr_asso`.`rol` WHERE NAM = 'ADMIN'    ),'INIT_SCRIPT', NOW(), 'INIT_SCRIPT', NOW())</v>
      </c>
      <c r="T64" s="26" t="str" cm="1">
        <f t="array" ref="T64">IF(H64&lt;&gt;"",CONCATENATE(",    (",
"(SELECT ROW_IDT `ufr_asso`.`usr` WHERE USR_ID = '",$D64,"')",REPT(" ",MAX(LEN($D$3:$D$100))-LEN($D64)),",",
IF(H$2=$F$2,CONCATENATE("null",REPT(" ",52+MAX(LEN($E$3:$E$100))-4)),CONCATENATE("(SELECT ROW_IDT `ufr_asso`.`aso` WHERE SIR_NBR = '",$E64,"'",REPT(" ",MAX(LEN($E$3:$E$100))-LEN($E64)),")")),",",
"(SELECT ROW_IDT `ufr_asso`.`rol` WHERE NAM = '",H$2,"'",REPT(" ",MAX(LEN($F$2:$N$2))-LEN(H$2)),"),",
"'INIT_SCRIPT', NOW(), 'INIT_SCRIPT', NOW())"),"")</f>
        <v/>
      </c>
      <c r="U64" s="26" t="str" cm="1">
        <f t="array" ref="U64">IF(I64&lt;&gt;"",CONCATENATE(",    (",
"(SELECT ROW_IDT `ufr_asso`.`usr` WHERE USR_ID = '",$D64,"')",REPT(" ",MAX(LEN($D$3:$D$100))-LEN($D64)),",",
IF(I$2=$F$2,CONCATENATE("null",REPT(" ",52+MAX(LEN($E$3:$E$100))-4)),CONCATENATE("(SELECT ROW_IDT `ufr_asso`.`aso` WHERE SIR_NBR = '",$E64,"'",REPT(" ",MAX(LEN($E$3:$E$100))-LEN($E64)),")")),",",
"(SELECT ROW_IDT `ufr_asso`.`rol` WHERE NAM = '",I$2,"'",REPT(" ",MAX(LEN($F$2:$N$2))-LEN(I$2)),"),",
"'INIT_SCRIPT', NOW(), 'INIT_SCRIPT', NOW())"),"")</f>
        <v/>
      </c>
      <c r="V64" s="26" t="str" cm="1">
        <f t="array" ref="V64">IF(J64&lt;&gt;"",CONCATENATE(",    (",
"(SELECT ROW_IDT `ufr_asso`.`usr` WHERE USR_ID = '",$D64,"')",REPT(" ",MAX(LEN($D$3:$D$100))-LEN($D64)),",",
IF(J$2=$F$2,CONCATENATE("null",REPT(" ",52+MAX(LEN($E$3:$E$100))-4)),CONCATENATE("(SELECT ROW_IDT `ufr_asso`.`aso` WHERE SIR_NBR = '",$E64,"'",REPT(" ",MAX(LEN($E$3:$E$100))-LEN($E64)),")")),",",
"(SELECT ROW_IDT `ufr_asso`.`rol` WHERE NAM = '",J$2,"'",REPT(" ",MAX(LEN($F$2:$N$2))-LEN(J$2)),"),",
"'INIT_SCRIPT', NOW(), 'INIT_SCRIPT', NOW())"),"")</f>
        <v/>
      </c>
      <c r="W64" s="26" t="str" cm="1">
        <f t="array" ref="W64">IF(K64&lt;&gt;"",CONCATENATE(",    (",
"(SELECT ROW_IDT `ufr_asso`.`usr` WHERE USR_ID = '",$D64,"')",REPT(" ",MAX(LEN($D$3:$D$100))-LEN($D64)),",",
IF(K$2=$F$2,CONCATENATE("null",REPT(" ",52+MAX(LEN($E$3:$E$100))-4)),CONCATENATE("(SELECT ROW_IDT `ufr_asso`.`aso` WHERE SIR_NBR = '",$E64,"'",REPT(" ",MAX(LEN($E$3:$E$100))-LEN($E64)),")")),",",
"(SELECT ROW_IDT `ufr_asso`.`rol` WHERE NAM = '",K$2,"'",REPT(" ",MAX(LEN($F$2:$N$2))-LEN(K$2)),"),",
"'INIT_SCRIPT', NOW(), 'INIT_SCRIPT', NOW())"),"")</f>
        <v/>
      </c>
      <c r="X64" s="26" t="str" cm="1">
        <f t="array" ref="X64">IF(L64&lt;&gt;"",CONCATENATE(",    (",
"(SELECT ROW_IDT `ufr_asso`.`usr` WHERE USR_ID = '",$D64,"')",REPT(" ",MAX(LEN($D$3:$D$100))-LEN($D64)),",",
IF(L$2=$F$2,CONCATENATE("null",REPT(" ",52+MAX(LEN($E$3:$E$100))-4)),CONCATENATE("(SELECT ROW_IDT `ufr_asso`.`aso` WHERE SIR_NBR = '",$E64,"'",REPT(" ",MAX(LEN($E$3:$E$100))-LEN($E64)),")")),",",
"(SELECT ROW_IDT `ufr_asso`.`rol` WHERE NAM = '",L$2,"'",REPT(" ",MAX(LEN($F$2:$N$2))-LEN(L$2)),"),",
"'INIT_SCRIPT', NOW(), 'INIT_SCRIPT', NOW())"),"")</f>
        <v/>
      </c>
      <c r="Y64" s="26" t="str" cm="1">
        <f t="array" ref="Y64">IF(M64&lt;&gt;"",CONCATENATE(",    (",
"(SELECT ROW_IDT `ufr_asso`.`usr` WHERE USR_ID = '",$D64,"')",REPT(" ",MAX(LEN($D$3:$D$100))-LEN($D64)),",",
IF(M$2=$F$2,CONCATENATE("null",REPT(" ",52+MAX(LEN($E$3:$E$100))-4)),CONCATENATE("(SELECT ROW_IDT `ufr_asso`.`aso` WHERE SIR_NBR = '",$E64,"'",REPT(" ",MAX(LEN($E$3:$E$100))-LEN($E64)),")")),",",
"(SELECT ROW_IDT `ufr_asso`.`rol` WHERE NAM = '",M$2,"'",REPT(" ",MAX(LEN($F$2:$N$2))-LEN(M$2)),"),",
"'INIT_SCRIPT', NOW(), 'INIT_SCRIPT', NOW())"),"")</f>
        <v/>
      </c>
      <c r="Z64" s="26" t="str" cm="1">
        <f t="array" ref="Z64">IF(N64&lt;&gt;"",CONCATENATE(",    (",
"(SELECT ROW_IDT `ufr_asso`.`usr` WHERE USR_ID = '",$D64,"')",REPT(" ",MAX(LEN($D$3:$D$100))-LEN($D64)),",",
IF(N$2=$F$2,CONCATENATE("null",REPT(" ",52+MAX(LEN($E$3:$E$100))-4)),CONCATENATE("(SELECT ROW_IDT `ufr_asso`.`aso` WHERE SIR_NBR = '",$E64,"'",REPT(" ",MAX(LEN($E$3:$E$100))-LEN($E64)),")")),",",
"(SELECT ROW_IDT `ufr_asso`.`rol` WHERE NAM = '",N$2,"'",REPT(" ",MAX(LEN($F$2:$N$2))-LEN(N$2)),"),",
"'INIT_SCRIPT', NOW(), 'INIT_SCRIPT', NOW())"),"")</f>
        <v/>
      </c>
    </row>
    <row r="65" spans="1:26" ht="15" thickBot="1" x14ac:dyDescent="0.35">
      <c r="A65" s="39" t="str">
        <f t="shared" si="10"/>
        <v>TST49-NS</v>
      </c>
      <c r="B65" s="29" t="str">
        <f t="shared" si="10"/>
        <v>Gollum</v>
      </c>
      <c r="C65" s="29" t="str">
        <f t="shared" si="10"/>
        <v>several_org.gollum@gmail.com</v>
      </c>
      <c r="D65" s="40" t="str">
        <f t="shared" si="10"/>
        <v>Z001D</v>
      </c>
      <c r="E65" s="45" t="str">
        <f>Assos!A$7</f>
        <v>2_MIX_STUD_AND_NOT_STUD</v>
      </c>
      <c r="F65" s="46"/>
      <c r="G65" s="46" t="s">
        <v>3</v>
      </c>
      <c r="H65" s="46" t="s">
        <v>3</v>
      </c>
      <c r="I65" s="46"/>
      <c r="J65" s="46"/>
      <c r="K65" s="46" t="s">
        <v>3</v>
      </c>
      <c r="L65" s="46"/>
      <c r="M65" s="46"/>
      <c r="N65" s="46"/>
      <c r="O65" s="12" t="str">
        <f t="shared" si="0"/>
        <v>,    ((SELECT ROW_IDT `ufr_asso`.`usr` WHERE USR_ID = 'Z001D'),(SELECT ROW_IDT `ufr_asso`.`aso` WHERE SIR_NBR = '2_MIX_STUD_AND_NOT_STUD'),(SELECT ROW_IDT `ufr_asso`.`rol` WHERE NAM = 'ADMIN'    ),'INIT_SCRIPT', NOW(), 'INIT_SCRIPT', NOW())_x000D_
,    ((SELECT ROW_IDT `ufr_asso`.`usr` WHERE USR_ID = 'Z001D'),(SELECT ROW_IDT `ufr_asso`.`aso` WHERE SIR_NBR = '2_MIX_STUD_AND_NOT_STUD'),(SELECT ROW_IDT `ufr_asso`.`rol` WHERE NAM = 'MEMBER'   ),'INIT_SCRIPT', NOW(), 'INIT_SCRIPT', NOW())_x000D_
,    ((SELECT ROW_IDT `ufr_asso`.`usr` WHERE USR_ID = 'Z001D'),(SELECT ROW_IDT `ufr_asso`.`aso` WHERE SIR_NBR = '2_MIX_STUD_AND_NOT_STUD'),(SELECT ROW_IDT `ufr_asso`.`rol` WHERE NAM = 'PRESIDENT'),'INIT_SCRIPT', NOW(), 'INIT_SCRIPT', NOW())</v>
      </c>
      <c r="P65" s="26" t="str">
        <f>CONCATENATE(
IF(R65&lt;&gt;"",CONCATENATE(R65,CHAR(13),CHAR(10)),""),IF(S65&lt;&gt;"",CONCATENATE(S65,CHAR(13),CHAR(10)),""),IF(T65&lt;&gt;"",CONCATENATE(T65,CHAR(13),CHAR(10)),""),IF(U65&lt;&gt;"",CONCATENATE(U65,CHAR(13),CHAR(10)),""),IF(V65&lt;&gt;"",CONCATENATE(V65,CHAR(13),CHAR(10)),""),IF(W65&lt;&gt;"",CONCATENATE(W65,CHAR(13),CHAR(10)),""),IF(X65&lt;&gt;"",CONCATENATE(X65,CHAR(13),CHAR(10)),""),IF(Y65&lt;&gt;"",CONCATENATE(Y65,CHAR(13),CHAR(10)),""),IF(Z65&lt;&gt;"",CONCATENATE(Z65,CHAR(13),CHAR(10)),"")
)</f>
        <v xml:space="preserve">,    ((SELECT ROW_IDT `ufr_asso`.`usr` WHERE USR_ID = 'Z001D'),(SELECT ROW_IDT `ufr_asso`.`aso` WHERE SIR_NBR = '2_MIX_STUD_AND_NOT_STUD'),(SELECT ROW_IDT `ufr_asso`.`rol` WHERE NAM = 'ADMIN'    ),'INIT_SCRIPT', NOW(), 'INIT_SCRIPT', NOW())_x000D_
,    ((SELECT ROW_IDT `ufr_asso`.`usr` WHERE USR_ID = 'Z001D'),(SELECT ROW_IDT `ufr_asso`.`aso` WHERE SIR_NBR = '2_MIX_STUD_AND_NOT_STUD'),(SELECT ROW_IDT `ufr_asso`.`rol` WHERE NAM = 'MEMBER'   ),'INIT_SCRIPT', NOW(), 'INIT_SCRIPT', NOW())_x000D_
,    ((SELECT ROW_IDT `ufr_asso`.`usr` WHERE USR_ID = 'Z001D'),(SELECT ROW_IDT `ufr_asso`.`aso` WHERE SIR_NBR = '2_MIX_STUD_AND_NOT_STUD'),(SELECT ROW_IDT `ufr_asso`.`rol` WHERE NAM = 'PRESIDENT'),'INIT_SCRIPT', NOW(), 'INIT_SCRIPT', NOW())_x000D_
</v>
      </c>
      <c r="Q65" s="26">
        <f t="shared" si="1"/>
        <v>2</v>
      </c>
      <c r="R65" s="26" t="str" cm="1">
        <f t="array" ref="R65">IF(F65&lt;&gt;"",CONCATENATE(",    (",
"(SELECT ROW_IDT `ufr_asso`.`usr` WHERE USR_ID = '",$D65,"')",REPT(" ",MAX(LEN($D$3:$D$100))-LEN($D65)),",",
IF(F$2=$F$2,CONCATENATE("null",REPT(" ",52+MAX(LEN($E$3:$E$100))-4)),CONCATENATE("(SELECT ROW_IDT `ufr_asso`.`aso` WHERE SIR_NBR = '",$E65,"'",REPT(" ",MAX(LEN($E$3:$E$100))-LEN($E65)),")")),",",
"(SELECT ROW_IDT `ufr_asso`.`rol` WHERE NAM = '",F$2,"'",REPT(" ",MAX(LEN($F$2:$N$2))-LEN(F$2)),"),",
"'INIT_SCRIPT', NOW(), 'INIT_SCRIPT', NOW())"),"")</f>
        <v/>
      </c>
      <c r="S65" s="26" t="str" cm="1">
        <f t="array" ref="S65">IF(G65&lt;&gt;"",CONCATENATE(",    (",
"(SELECT ROW_IDT `ufr_asso`.`usr` WHERE USR_ID = '",$D65,"')",REPT(" ",MAX(LEN($D$3:$D$100))-LEN($D65)),",",
IF(G$2=$F$2,CONCATENATE("null",REPT(" ",52+MAX(LEN($E$3:$E$100))-4)),CONCATENATE("(SELECT ROW_IDT `ufr_asso`.`aso` WHERE SIR_NBR = '",$E65,"'",REPT(" ",MAX(LEN($E$3:$E$100))-LEN($E65)),")")),",",
"(SELECT ROW_IDT `ufr_asso`.`rol` WHERE NAM = '",G$2,"'",REPT(" ",MAX(LEN($F$2:$N$2))-LEN(G$2)),"),",
"'INIT_SCRIPT', NOW(), 'INIT_SCRIPT', NOW())"),"")</f>
        <v>,    ((SELECT ROW_IDT `ufr_asso`.`usr` WHERE USR_ID = 'Z001D'),(SELECT ROW_IDT `ufr_asso`.`aso` WHERE SIR_NBR = '2_MIX_STUD_AND_NOT_STUD'),(SELECT ROW_IDT `ufr_asso`.`rol` WHERE NAM = 'ADMIN'    ),'INIT_SCRIPT', NOW(), 'INIT_SCRIPT', NOW())</v>
      </c>
      <c r="T65" s="26" t="str" cm="1">
        <f t="array" ref="T65">IF(H65&lt;&gt;"",CONCATENATE(",    (",
"(SELECT ROW_IDT `ufr_asso`.`usr` WHERE USR_ID = '",$D65,"')",REPT(" ",MAX(LEN($D$3:$D$100))-LEN($D65)),",",
IF(H$2=$F$2,CONCATENATE("null",REPT(" ",52+MAX(LEN($E$3:$E$100))-4)),CONCATENATE("(SELECT ROW_IDT `ufr_asso`.`aso` WHERE SIR_NBR = '",$E65,"'",REPT(" ",MAX(LEN($E$3:$E$100))-LEN($E65)),")")),",",
"(SELECT ROW_IDT `ufr_asso`.`rol` WHERE NAM = '",H$2,"'",REPT(" ",MAX(LEN($F$2:$N$2))-LEN(H$2)),"),",
"'INIT_SCRIPT', NOW(), 'INIT_SCRIPT', NOW())"),"")</f>
        <v>,    ((SELECT ROW_IDT `ufr_asso`.`usr` WHERE USR_ID = 'Z001D'),(SELECT ROW_IDT `ufr_asso`.`aso` WHERE SIR_NBR = '2_MIX_STUD_AND_NOT_STUD'),(SELECT ROW_IDT `ufr_asso`.`rol` WHERE NAM = 'MEMBER'   ),'INIT_SCRIPT', NOW(), 'INIT_SCRIPT', NOW())</v>
      </c>
      <c r="U65" s="26" t="str" cm="1">
        <f t="array" ref="U65">IF(I65&lt;&gt;"",CONCATENATE(",    (",
"(SELECT ROW_IDT `ufr_asso`.`usr` WHERE USR_ID = '",$D65,"')",REPT(" ",MAX(LEN($D$3:$D$100))-LEN($D65)),",",
IF(I$2=$F$2,CONCATENATE("null",REPT(" ",52+MAX(LEN($E$3:$E$100))-4)),CONCATENATE("(SELECT ROW_IDT `ufr_asso`.`aso` WHERE SIR_NBR = '",$E65,"'",REPT(" ",MAX(LEN($E$3:$E$100))-LEN($E65)),")")),",",
"(SELECT ROW_IDT `ufr_asso`.`rol` WHERE NAM = '",I$2,"'",REPT(" ",MAX(LEN($F$2:$N$2))-LEN(I$2)),"),",
"'INIT_SCRIPT', NOW(), 'INIT_SCRIPT', NOW())"),"")</f>
        <v/>
      </c>
      <c r="V65" s="26" t="str" cm="1">
        <f t="array" ref="V65">IF(J65&lt;&gt;"",CONCATENATE(",    (",
"(SELECT ROW_IDT `ufr_asso`.`usr` WHERE USR_ID = '",$D65,"')",REPT(" ",MAX(LEN($D$3:$D$100))-LEN($D65)),",",
IF(J$2=$F$2,CONCATENATE("null",REPT(" ",52+MAX(LEN($E$3:$E$100))-4)),CONCATENATE("(SELECT ROW_IDT `ufr_asso`.`aso` WHERE SIR_NBR = '",$E65,"'",REPT(" ",MAX(LEN($E$3:$E$100))-LEN($E65)),")")),",",
"(SELECT ROW_IDT `ufr_asso`.`rol` WHERE NAM = '",J$2,"'",REPT(" ",MAX(LEN($F$2:$N$2))-LEN(J$2)),"),",
"'INIT_SCRIPT', NOW(), 'INIT_SCRIPT', NOW())"),"")</f>
        <v/>
      </c>
      <c r="W65" s="26" t="str" cm="1">
        <f t="array" ref="W65">IF(K65&lt;&gt;"",CONCATENATE(",    (",
"(SELECT ROW_IDT `ufr_asso`.`usr` WHERE USR_ID = '",$D65,"')",REPT(" ",MAX(LEN($D$3:$D$100))-LEN($D65)),",",
IF(K$2=$F$2,CONCATENATE("null",REPT(" ",52+MAX(LEN($E$3:$E$100))-4)),CONCATENATE("(SELECT ROW_IDT `ufr_asso`.`aso` WHERE SIR_NBR = '",$E65,"'",REPT(" ",MAX(LEN($E$3:$E$100))-LEN($E65)),")")),",",
"(SELECT ROW_IDT `ufr_asso`.`rol` WHERE NAM = '",K$2,"'",REPT(" ",MAX(LEN($F$2:$N$2))-LEN(K$2)),"),",
"'INIT_SCRIPT', NOW(), 'INIT_SCRIPT', NOW())"),"")</f>
        <v>,    ((SELECT ROW_IDT `ufr_asso`.`usr` WHERE USR_ID = 'Z001D'),(SELECT ROW_IDT `ufr_asso`.`aso` WHERE SIR_NBR = '2_MIX_STUD_AND_NOT_STUD'),(SELECT ROW_IDT `ufr_asso`.`rol` WHERE NAM = 'PRESIDENT'),'INIT_SCRIPT', NOW(), 'INIT_SCRIPT', NOW())</v>
      </c>
      <c r="X65" s="26" t="str" cm="1">
        <f t="array" ref="X65">IF(L65&lt;&gt;"",CONCATENATE(",    (",
"(SELECT ROW_IDT `ufr_asso`.`usr` WHERE USR_ID = '",$D65,"')",REPT(" ",MAX(LEN($D$3:$D$100))-LEN($D65)),",",
IF(L$2=$F$2,CONCATENATE("null",REPT(" ",52+MAX(LEN($E$3:$E$100))-4)),CONCATENATE("(SELECT ROW_IDT `ufr_asso`.`aso` WHERE SIR_NBR = '",$E65,"'",REPT(" ",MAX(LEN($E$3:$E$100))-LEN($E65)),")")),",",
"(SELECT ROW_IDT `ufr_asso`.`rol` WHERE NAM = '",L$2,"'",REPT(" ",MAX(LEN($F$2:$N$2))-LEN(L$2)),"),",
"'INIT_SCRIPT', NOW(), 'INIT_SCRIPT', NOW())"),"")</f>
        <v/>
      </c>
      <c r="Y65" s="26" t="str" cm="1">
        <f t="array" ref="Y65">IF(M65&lt;&gt;"",CONCATENATE(",    (",
"(SELECT ROW_IDT `ufr_asso`.`usr` WHERE USR_ID = '",$D65,"')",REPT(" ",MAX(LEN($D$3:$D$100))-LEN($D65)),",",
IF(M$2=$F$2,CONCATENATE("null",REPT(" ",52+MAX(LEN($E$3:$E$100))-4)),CONCATENATE("(SELECT ROW_IDT `ufr_asso`.`aso` WHERE SIR_NBR = '",$E65,"'",REPT(" ",MAX(LEN($E$3:$E$100))-LEN($E65)),")")),",",
"(SELECT ROW_IDT `ufr_asso`.`rol` WHERE NAM = '",M$2,"'",REPT(" ",MAX(LEN($F$2:$N$2))-LEN(M$2)),"),",
"'INIT_SCRIPT', NOW(), 'INIT_SCRIPT', NOW())"),"")</f>
        <v/>
      </c>
      <c r="Z65" s="26" t="str" cm="1">
        <f t="array" ref="Z65">IF(N65&lt;&gt;"",CONCATENATE(",    (",
"(SELECT ROW_IDT `ufr_asso`.`usr` WHERE USR_ID = '",$D65,"')",REPT(" ",MAX(LEN($D$3:$D$100))-LEN($D65)),",",
IF(N$2=$F$2,CONCATENATE("null",REPT(" ",52+MAX(LEN($E$3:$E$100))-4)),CONCATENATE("(SELECT ROW_IDT `ufr_asso`.`aso` WHERE SIR_NBR = '",$E65,"'",REPT(" ",MAX(LEN($E$3:$E$100))-LEN($E65)),")")),",",
"(SELECT ROW_IDT `ufr_asso`.`rol` WHERE NAM = '",N$2,"'",REPT(" ",MAX(LEN($F$2:$N$2))-LEN(N$2)),"),",
"'INIT_SCRIPT', NOW(), 'INIT_SCRIPT', NOW())"),"")</f>
        <v/>
      </c>
    </row>
    <row r="66" spans="1:26" x14ac:dyDescent="0.3">
      <c r="A66" s="47" t="str">
        <f>IF(Users!A52&lt;&gt;"",Users!A52,"")</f>
        <v>TST50-S</v>
      </c>
      <c r="B66" s="48" t="str">
        <f>IF(Users!B52&lt;&gt;"",Users!B52,"")</f>
        <v>Bilbon</v>
      </c>
      <c r="C66" s="48" t="str">
        <f>IF(Users!C52&lt;&gt;"",Users!C52,"")</f>
        <v>several_org.bilbon@gmail.com</v>
      </c>
      <c r="D66" s="49" t="str">
        <f>IF(Users!E52&lt;&gt;"",Users!E52,"")</f>
        <v>Z001E</v>
      </c>
      <c r="E66" s="45"/>
      <c r="F66" s="46" t="s">
        <v>3</v>
      </c>
      <c r="G66" s="46"/>
      <c r="H66" s="46"/>
      <c r="I66" s="46"/>
      <c r="J66" s="46"/>
      <c r="K66" s="46"/>
      <c r="L66" s="46"/>
      <c r="M66" s="46"/>
      <c r="N66" s="46"/>
      <c r="O66" s="12" t="str">
        <f t="shared" si="0"/>
        <v>,    ((SELECT ROW_IDT `ufr_asso`.`usr` WHERE USR_ID = 'Z001E'),null                                                                       ,(SELECT ROW_IDT `ufr_asso`.`rol` WHERE NAM = 'APP_ADMIN'),'INIT_SCRIPT', NOW(), 'INIT_SCRIPT', NOW())</v>
      </c>
      <c r="P66" s="26" t="str">
        <f>CONCATENATE(
IF(R66&lt;&gt;"",CONCATENATE(R66,CHAR(13),CHAR(10)),""),IF(S66&lt;&gt;"",CONCATENATE(S66,CHAR(13),CHAR(10)),""),IF(T66&lt;&gt;"",CONCATENATE(T66,CHAR(13),CHAR(10)),""),IF(U66&lt;&gt;"",CONCATENATE(U66,CHAR(13),CHAR(10)),""),IF(V66&lt;&gt;"",CONCATENATE(V66,CHAR(13),CHAR(10)),""),IF(W66&lt;&gt;"",CONCATENATE(W66,CHAR(13),CHAR(10)),""),IF(X66&lt;&gt;"",CONCATENATE(X66,CHAR(13),CHAR(10)),""),IF(Y66&lt;&gt;"",CONCATENATE(Y66,CHAR(13),CHAR(10)),""),IF(Z66&lt;&gt;"",CONCATENATE(Z66,CHAR(13),CHAR(10)),"")
)</f>
        <v xml:space="preserve">,    ((SELECT ROW_IDT `ufr_asso`.`usr` WHERE USR_ID = 'Z001E'),null                                                                       ,(SELECT ROW_IDT `ufr_asso`.`rol` WHERE NAM = 'APP_ADMIN'),'INIT_SCRIPT', NOW(), 'INIT_SCRIPT', NOW())_x000D_
</v>
      </c>
      <c r="Q66" s="26">
        <f t="shared" si="1"/>
        <v>2</v>
      </c>
      <c r="R66" s="26" t="str" cm="1">
        <f t="array" ref="R66">IF(F66&lt;&gt;"",CONCATENATE(",    (",
"(SELECT ROW_IDT `ufr_asso`.`usr` WHERE USR_ID = '",$D66,"')",REPT(" ",MAX(LEN($D$3:$D$100))-LEN($D66)),",",
IF(F$2=$F$2,CONCATENATE("null",REPT(" ",52+MAX(LEN($E$3:$E$100))-4)),CONCATENATE("(SELECT ROW_IDT `ufr_asso`.`aso` WHERE SIR_NBR = '",$E66,"'",REPT(" ",MAX(LEN($E$3:$E$100))-LEN($E66)),")")),",",
"(SELECT ROW_IDT `ufr_asso`.`rol` WHERE NAM = '",F$2,"'",REPT(" ",MAX(LEN($F$2:$N$2))-LEN(F$2)),"),",
"'INIT_SCRIPT', NOW(), 'INIT_SCRIPT', NOW())"),"")</f>
        <v>,    ((SELECT ROW_IDT `ufr_asso`.`usr` WHERE USR_ID = 'Z001E'),null                                                                       ,(SELECT ROW_IDT `ufr_asso`.`rol` WHERE NAM = 'APP_ADMIN'),'INIT_SCRIPT', NOW(), 'INIT_SCRIPT', NOW())</v>
      </c>
      <c r="S66" s="26" t="str" cm="1">
        <f t="array" ref="S66">IF(G66&lt;&gt;"",CONCATENATE(",    (",
"(SELECT ROW_IDT `ufr_asso`.`usr` WHERE USR_ID = '",$D66,"')",REPT(" ",MAX(LEN($D$3:$D$100))-LEN($D66)),",",
IF(G$2=$F$2,CONCATENATE("null",REPT(" ",52+MAX(LEN($E$3:$E$100))-4)),CONCATENATE("(SELECT ROW_IDT `ufr_asso`.`aso` WHERE SIR_NBR = '",$E66,"'",REPT(" ",MAX(LEN($E$3:$E$100))-LEN($E66)),")")),",",
"(SELECT ROW_IDT `ufr_asso`.`rol` WHERE NAM = '",G$2,"'",REPT(" ",MAX(LEN($F$2:$N$2))-LEN(G$2)),"),",
"'INIT_SCRIPT', NOW(), 'INIT_SCRIPT', NOW())"),"")</f>
        <v/>
      </c>
      <c r="T66" s="26" t="str" cm="1">
        <f t="array" ref="T66">IF(H66&lt;&gt;"",CONCATENATE(",    (",
"(SELECT ROW_IDT `ufr_asso`.`usr` WHERE USR_ID = '",$D66,"')",REPT(" ",MAX(LEN($D$3:$D$100))-LEN($D66)),",",
IF(H$2=$F$2,CONCATENATE("null",REPT(" ",52+MAX(LEN($E$3:$E$100))-4)),CONCATENATE("(SELECT ROW_IDT `ufr_asso`.`aso` WHERE SIR_NBR = '",$E66,"'",REPT(" ",MAX(LEN($E$3:$E$100))-LEN($E66)),")")),",",
"(SELECT ROW_IDT `ufr_asso`.`rol` WHERE NAM = '",H$2,"'",REPT(" ",MAX(LEN($F$2:$N$2))-LEN(H$2)),"),",
"'INIT_SCRIPT', NOW(), 'INIT_SCRIPT', NOW())"),"")</f>
        <v/>
      </c>
      <c r="U66" s="26" t="str" cm="1">
        <f t="array" ref="U66">IF(I66&lt;&gt;"",CONCATENATE(",    (",
"(SELECT ROW_IDT `ufr_asso`.`usr` WHERE USR_ID = '",$D66,"')",REPT(" ",MAX(LEN($D$3:$D$100))-LEN($D66)),",",
IF(I$2=$F$2,CONCATENATE("null",REPT(" ",52+MAX(LEN($E$3:$E$100))-4)),CONCATENATE("(SELECT ROW_IDT `ufr_asso`.`aso` WHERE SIR_NBR = '",$E66,"'",REPT(" ",MAX(LEN($E$3:$E$100))-LEN($E66)),")")),",",
"(SELECT ROW_IDT `ufr_asso`.`rol` WHERE NAM = '",I$2,"'",REPT(" ",MAX(LEN($F$2:$N$2))-LEN(I$2)),"),",
"'INIT_SCRIPT', NOW(), 'INIT_SCRIPT', NOW())"),"")</f>
        <v/>
      </c>
      <c r="V66" s="26" t="str" cm="1">
        <f t="array" ref="V66">IF(J66&lt;&gt;"",CONCATENATE(",    (",
"(SELECT ROW_IDT `ufr_asso`.`usr` WHERE USR_ID = '",$D66,"')",REPT(" ",MAX(LEN($D$3:$D$100))-LEN($D66)),",",
IF(J$2=$F$2,CONCATENATE("null",REPT(" ",52+MAX(LEN($E$3:$E$100))-4)),CONCATENATE("(SELECT ROW_IDT `ufr_asso`.`aso` WHERE SIR_NBR = '",$E66,"'",REPT(" ",MAX(LEN($E$3:$E$100))-LEN($E66)),")")),",",
"(SELECT ROW_IDT `ufr_asso`.`rol` WHERE NAM = '",J$2,"'",REPT(" ",MAX(LEN($F$2:$N$2))-LEN(J$2)),"),",
"'INIT_SCRIPT', NOW(), 'INIT_SCRIPT', NOW())"),"")</f>
        <v/>
      </c>
      <c r="W66" s="26" t="str" cm="1">
        <f t="array" ref="W66">IF(K66&lt;&gt;"",CONCATENATE(",    (",
"(SELECT ROW_IDT `ufr_asso`.`usr` WHERE USR_ID = '",$D66,"')",REPT(" ",MAX(LEN($D$3:$D$100))-LEN($D66)),",",
IF(K$2=$F$2,CONCATENATE("null",REPT(" ",52+MAX(LEN($E$3:$E$100))-4)),CONCATENATE("(SELECT ROW_IDT `ufr_asso`.`aso` WHERE SIR_NBR = '",$E66,"'",REPT(" ",MAX(LEN($E$3:$E$100))-LEN($E66)),")")),",",
"(SELECT ROW_IDT `ufr_asso`.`rol` WHERE NAM = '",K$2,"'",REPT(" ",MAX(LEN($F$2:$N$2))-LEN(K$2)),"),",
"'INIT_SCRIPT', NOW(), 'INIT_SCRIPT', NOW())"),"")</f>
        <v/>
      </c>
      <c r="X66" s="26" t="str" cm="1">
        <f t="array" ref="X66">IF(L66&lt;&gt;"",CONCATENATE(",    (",
"(SELECT ROW_IDT `ufr_asso`.`usr` WHERE USR_ID = '",$D66,"')",REPT(" ",MAX(LEN($D$3:$D$100))-LEN($D66)),",",
IF(L$2=$F$2,CONCATENATE("null",REPT(" ",52+MAX(LEN($E$3:$E$100))-4)),CONCATENATE("(SELECT ROW_IDT `ufr_asso`.`aso` WHERE SIR_NBR = '",$E66,"'",REPT(" ",MAX(LEN($E$3:$E$100))-LEN($E66)),")")),",",
"(SELECT ROW_IDT `ufr_asso`.`rol` WHERE NAM = '",L$2,"'",REPT(" ",MAX(LEN($F$2:$N$2))-LEN(L$2)),"),",
"'INIT_SCRIPT', NOW(), 'INIT_SCRIPT', NOW())"),"")</f>
        <v/>
      </c>
      <c r="Y66" s="26" t="str" cm="1">
        <f t="array" ref="Y66">IF(M66&lt;&gt;"",CONCATENATE(",    (",
"(SELECT ROW_IDT `ufr_asso`.`usr` WHERE USR_ID = '",$D66,"')",REPT(" ",MAX(LEN($D$3:$D$100))-LEN($D66)),",",
IF(M$2=$F$2,CONCATENATE("null",REPT(" ",52+MAX(LEN($E$3:$E$100))-4)),CONCATENATE("(SELECT ROW_IDT `ufr_asso`.`aso` WHERE SIR_NBR = '",$E66,"'",REPT(" ",MAX(LEN($E$3:$E$100))-LEN($E66)),")")),",",
"(SELECT ROW_IDT `ufr_asso`.`rol` WHERE NAM = '",M$2,"'",REPT(" ",MAX(LEN($F$2:$N$2))-LEN(M$2)),"),",
"'INIT_SCRIPT', NOW(), 'INIT_SCRIPT', NOW())"),"")</f>
        <v/>
      </c>
      <c r="Z66" s="26" t="str" cm="1">
        <f t="array" ref="Z66">IF(N66&lt;&gt;"",CONCATENATE(",    (",
"(SELECT ROW_IDT `ufr_asso`.`usr` WHERE USR_ID = '",$D66,"')",REPT(" ",MAX(LEN($D$3:$D$100))-LEN($D66)),",",
IF(N$2=$F$2,CONCATENATE("null",REPT(" ",52+MAX(LEN($E$3:$E$100))-4)),CONCATENATE("(SELECT ROW_IDT `ufr_asso`.`aso` WHERE SIR_NBR = '",$E66,"'",REPT(" ",MAX(LEN($E$3:$E$100))-LEN($E66)),")")),",",
"(SELECT ROW_IDT `ufr_asso`.`rol` WHERE NAM = '",N$2,"'",REPT(" ",MAX(LEN($F$2:$N$2))-LEN(N$2)),"),",
"'INIT_SCRIPT', NOW(), 'INIT_SCRIPT', NOW())"),"")</f>
        <v/>
      </c>
    </row>
    <row r="67" spans="1:26" x14ac:dyDescent="0.3">
      <c r="A67" s="41" t="str">
        <f t="shared" ref="A67:D68" si="11">A66</f>
        <v>TST50-S</v>
      </c>
      <c r="B67" s="42" t="str">
        <f t="shared" si="11"/>
        <v>Bilbon</v>
      </c>
      <c r="C67" s="42" t="str">
        <f t="shared" si="11"/>
        <v>several_org.bilbon@gmail.com</v>
      </c>
      <c r="D67" s="43" t="str">
        <f t="shared" si="11"/>
        <v>Z001E</v>
      </c>
      <c r="E67" s="38" t="str">
        <f>Assos!A$6</f>
        <v>1_MIX_STUD_AND_NOT_STUD</v>
      </c>
      <c r="F67" s="46"/>
      <c r="G67" s="46" t="s">
        <v>3</v>
      </c>
      <c r="H67" s="46"/>
      <c r="I67" s="46"/>
      <c r="J67" s="46"/>
      <c r="K67" s="46"/>
      <c r="L67" s="46"/>
      <c r="M67" s="46"/>
      <c r="N67" s="46"/>
      <c r="O67" s="12" t="str">
        <f t="shared" si="0"/>
        <v>,    ((SELECT ROW_IDT `ufr_asso`.`usr` WHERE USR_ID = 'Z001E'),(SELECT ROW_IDT `ufr_asso`.`aso` WHERE SIR_NBR = '1_MIX_STUD_AND_NOT_STUD'),(SELECT ROW_IDT `ufr_asso`.`rol` WHERE NAM = 'ADMIN'    ),'INIT_SCRIPT', NOW(), 'INIT_SCRIPT', NOW())</v>
      </c>
      <c r="P67" s="26" t="str">
        <f>CONCATENATE(
IF(R67&lt;&gt;"",CONCATENATE(R67,CHAR(13),CHAR(10)),""),IF(S67&lt;&gt;"",CONCATENATE(S67,CHAR(13),CHAR(10)),""),IF(T67&lt;&gt;"",CONCATENATE(T67,CHAR(13),CHAR(10)),""),IF(U67&lt;&gt;"",CONCATENATE(U67,CHAR(13),CHAR(10)),""),IF(V67&lt;&gt;"",CONCATENATE(V67,CHAR(13),CHAR(10)),""),IF(W67&lt;&gt;"",CONCATENATE(W67,CHAR(13),CHAR(10)),""),IF(X67&lt;&gt;"",CONCATENATE(X67,CHAR(13),CHAR(10)),""),IF(Y67&lt;&gt;"",CONCATENATE(Y67,CHAR(13),CHAR(10)),""),IF(Z67&lt;&gt;"",CONCATENATE(Z67,CHAR(13),CHAR(10)),"")
)</f>
        <v xml:space="preserve">,    ((SELECT ROW_IDT `ufr_asso`.`usr` WHERE USR_ID = 'Z001E'),(SELECT ROW_IDT `ufr_asso`.`aso` WHERE SIR_NBR = '1_MIX_STUD_AND_NOT_STUD'),(SELECT ROW_IDT `ufr_asso`.`rol` WHERE NAM = 'ADMIN'    ),'INIT_SCRIPT', NOW(), 'INIT_SCRIPT', NOW())_x000D_
</v>
      </c>
      <c r="Q67" s="26">
        <f t="shared" si="1"/>
        <v>2</v>
      </c>
      <c r="R67" s="26" t="str" cm="1">
        <f t="array" ref="R67">IF(F67&lt;&gt;"",CONCATENATE(",    (",
"(SELECT ROW_IDT `ufr_asso`.`usr` WHERE USR_ID = '",$D67,"')",REPT(" ",MAX(LEN($D$3:$D$100))-LEN($D67)),",",
IF(F$2=$F$2,CONCATENATE("null",REPT(" ",52+MAX(LEN($E$3:$E$100))-4)),CONCATENATE("(SELECT ROW_IDT `ufr_asso`.`aso` WHERE SIR_NBR = '",$E67,"'",REPT(" ",MAX(LEN($E$3:$E$100))-LEN($E67)),")")),",",
"(SELECT ROW_IDT `ufr_asso`.`rol` WHERE NAM = '",F$2,"'",REPT(" ",MAX(LEN($F$2:$N$2))-LEN(F$2)),"),",
"'INIT_SCRIPT', NOW(), 'INIT_SCRIPT', NOW())"),"")</f>
        <v/>
      </c>
      <c r="S67" s="26" t="str" cm="1">
        <f t="array" ref="S67">IF(G67&lt;&gt;"",CONCATENATE(",    (",
"(SELECT ROW_IDT `ufr_asso`.`usr` WHERE USR_ID = '",$D67,"')",REPT(" ",MAX(LEN($D$3:$D$100))-LEN($D67)),",",
IF(G$2=$F$2,CONCATENATE("null",REPT(" ",52+MAX(LEN($E$3:$E$100))-4)),CONCATENATE("(SELECT ROW_IDT `ufr_asso`.`aso` WHERE SIR_NBR = '",$E67,"'",REPT(" ",MAX(LEN($E$3:$E$100))-LEN($E67)),")")),",",
"(SELECT ROW_IDT `ufr_asso`.`rol` WHERE NAM = '",G$2,"'",REPT(" ",MAX(LEN($F$2:$N$2))-LEN(G$2)),"),",
"'INIT_SCRIPT', NOW(), 'INIT_SCRIPT', NOW())"),"")</f>
        <v>,    ((SELECT ROW_IDT `ufr_asso`.`usr` WHERE USR_ID = 'Z001E'),(SELECT ROW_IDT `ufr_asso`.`aso` WHERE SIR_NBR = '1_MIX_STUD_AND_NOT_STUD'),(SELECT ROW_IDT `ufr_asso`.`rol` WHERE NAM = 'ADMIN'    ),'INIT_SCRIPT', NOW(), 'INIT_SCRIPT', NOW())</v>
      </c>
      <c r="T67" s="26" t="str" cm="1">
        <f t="array" ref="T67">IF(H67&lt;&gt;"",CONCATENATE(",    (",
"(SELECT ROW_IDT `ufr_asso`.`usr` WHERE USR_ID = '",$D67,"')",REPT(" ",MAX(LEN($D$3:$D$100))-LEN($D67)),",",
IF(H$2=$F$2,CONCATENATE("null",REPT(" ",52+MAX(LEN($E$3:$E$100))-4)),CONCATENATE("(SELECT ROW_IDT `ufr_asso`.`aso` WHERE SIR_NBR = '",$E67,"'",REPT(" ",MAX(LEN($E$3:$E$100))-LEN($E67)),")")),",",
"(SELECT ROW_IDT `ufr_asso`.`rol` WHERE NAM = '",H$2,"'",REPT(" ",MAX(LEN($F$2:$N$2))-LEN(H$2)),"),",
"'INIT_SCRIPT', NOW(), 'INIT_SCRIPT', NOW())"),"")</f>
        <v/>
      </c>
      <c r="U67" s="26" t="str" cm="1">
        <f t="array" ref="U67">IF(I67&lt;&gt;"",CONCATENATE(",    (",
"(SELECT ROW_IDT `ufr_asso`.`usr` WHERE USR_ID = '",$D67,"')",REPT(" ",MAX(LEN($D$3:$D$100))-LEN($D67)),",",
IF(I$2=$F$2,CONCATENATE("null",REPT(" ",52+MAX(LEN($E$3:$E$100))-4)),CONCATENATE("(SELECT ROW_IDT `ufr_asso`.`aso` WHERE SIR_NBR = '",$E67,"'",REPT(" ",MAX(LEN($E$3:$E$100))-LEN($E67)),")")),",",
"(SELECT ROW_IDT `ufr_asso`.`rol` WHERE NAM = '",I$2,"'",REPT(" ",MAX(LEN($F$2:$N$2))-LEN(I$2)),"),",
"'INIT_SCRIPT', NOW(), 'INIT_SCRIPT', NOW())"),"")</f>
        <v/>
      </c>
      <c r="V67" s="26" t="str" cm="1">
        <f t="array" ref="V67">IF(J67&lt;&gt;"",CONCATENATE(",    (",
"(SELECT ROW_IDT `ufr_asso`.`usr` WHERE USR_ID = '",$D67,"')",REPT(" ",MAX(LEN($D$3:$D$100))-LEN($D67)),",",
IF(J$2=$F$2,CONCATENATE("null",REPT(" ",52+MAX(LEN($E$3:$E$100))-4)),CONCATENATE("(SELECT ROW_IDT `ufr_asso`.`aso` WHERE SIR_NBR = '",$E67,"'",REPT(" ",MAX(LEN($E$3:$E$100))-LEN($E67)),")")),",",
"(SELECT ROW_IDT `ufr_asso`.`rol` WHERE NAM = '",J$2,"'",REPT(" ",MAX(LEN($F$2:$N$2))-LEN(J$2)),"),",
"'INIT_SCRIPT', NOW(), 'INIT_SCRIPT', NOW())"),"")</f>
        <v/>
      </c>
      <c r="W67" s="26" t="str" cm="1">
        <f t="array" ref="W67">IF(K67&lt;&gt;"",CONCATENATE(",    (",
"(SELECT ROW_IDT `ufr_asso`.`usr` WHERE USR_ID = '",$D67,"')",REPT(" ",MAX(LEN($D$3:$D$100))-LEN($D67)),",",
IF(K$2=$F$2,CONCATENATE("null",REPT(" ",52+MAX(LEN($E$3:$E$100))-4)),CONCATENATE("(SELECT ROW_IDT `ufr_asso`.`aso` WHERE SIR_NBR = '",$E67,"'",REPT(" ",MAX(LEN($E$3:$E$100))-LEN($E67)),")")),",",
"(SELECT ROW_IDT `ufr_asso`.`rol` WHERE NAM = '",K$2,"'",REPT(" ",MAX(LEN($F$2:$N$2))-LEN(K$2)),"),",
"'INIT_SCRIPT', NOW(), 'INIT_SCRIPT', NOW())"),"")</f>
        <v/>
      </c>
      <c r="X67" s="26" t="str" cm="1">
        <f t="array" ref="X67">IF(L67&lt;&gt;"",CONCATENATE(",    (",
"(SELECT ROW_IDT `ufr_asso`.`usr` WHERE USR_ID = '",$D67,"')",REPT(" ",MAX(LEN($D$3:$D$100))-LEN($D67)),",",
IF(L$2=$F$2,CONCATENATE("null",REPT(" ",52+MAX(LEN($E$3:$E$100))-4)),CONCATENATE("(SELECT ROW_IDT `ufr_asso`.`aso` WHERE SIR_NBR = '",$E67,"'",REPT(" ",MAX(LEN($E$3:$E$100))-LEN($E67)),")")),",",
"(SELECT ROW_IDT `ufr_asso`.`rol` WHERE NAM = '",L$2,"'",REPT(" ",MAX(LEN($F$2:$N$2))-LEN(L$2)),"),",
"'INIT_SCRIPT', NOW(), 'INIT_SCRIPT', NOW())"),"")</f>
        <v/>
      </c>
      <c r="Y67" s="26" t="str" cm="1">
        <f t="array" ref="Y67">IF(M67&lt;&gt;"",CONCATENATE(",    (",
"(SELECT ROW_IDT `ufr_asso`.`usr` WHERE USR_ID = '",$D67,"')",REPT(" ",MAX(LEN($D$3:$D$100))-LEN($D67)),",",
IF(M$2=$F$2,CONCATENATE("null",REPT(" ",52+MAX(LEN($E$3:$E$100))-4)),CONCATENATE("(SELECT ROW_IDT `ufr_asso`.`aso` WHERE SIR_NBR = '",$E67,"'",REPT(" ",MAX(LEN($E$3:$E$100))-LEN($E67)),")")),",",
"(SELECT ROW_IDT `ufr_asso`.`rol` WHERE NAM = '",M$2,"'",REPT(" ",MAX(LEN($F$2:$N$2))-LEN(M$2)),"),",
"'INIT_SCRIPT', NOW(), 'INIT_SCRIPT', NOW())"),"")</f>
        <v/>
      </c>
      <c r="Z67" s="26" t="str" cm="1">
        <f t="array" ref="Z67">IF(N67&lt;&gt;"",CONCATENATE(",    (",
"(SELECT ROW_IDT `ufr_asso`.`usr` WHERE USR_ID = '",$D67,"')",REPT(" ",MAX(LEN($D$3:$D$100))-LEN($D67)),",",
IF(N$2=$F$2,CONCATENATE("null",REPT(" ",52+MAX(LEN($E$3:$E$100))-4)),CONCATENATE("(SELECT ROW_IDT `ufr_asso`.`aso` WHERE SIR_NBR = '",$E67,"'",REPT(" ",MAX(LEN($E$3:$E$100))-LEN($E67)),")")),",",
"(SELECT ROW_IDT `ufr_asso`.`rol` WHERE NAM = '",N$2,"'",REPT(" ",MAX(LEN($F$2:$N$2))-LEN(N$2)),"),",
"'INIT_SCRIPT', NOW(), 'INIT_SCRIPT', NOW())"),"")</f>
        <v/>
      </c>
    </row>
    <row r="68" spans="1:26" ht="15" thickBot="1" x14ac:dyDescent="0.35">
      <c r="A68" s="39" t="str">
        <f t="shared" si="11"/>
        <v>TST50-S</v>
      </c>
      <c r="B68" s="29" t="str">
        <f t="shared" si="11"/>
        <v>Bilbon</v>
      </c>
      <c r="C68" s="29" t="str">
        <f t="shared" si="11"/>
        <v>several_org.bilbon@gmail.com</v>
      </c>
      <c r="D68" s="40" t="str">
        <f t="shared" si="11"/>
        <v>Z001E</v>
      </c>
      <c r="E68" s="45" t="str">
        <f>Assos!A$7</f>
        <v>2_MIX_STUD_AND_NOT_STUD</v>
      </c>
      <c r="F68" s="46"/>
      <c r="G68" s="46" t="s">
        <v>3</v>
      </c>
      <c r="H68" s="46" t="s">
        <v>3</v>
      </c>
      <c r="I68" s="46"/>
      <c r="J68" s="46"/>
      <c r="K68" s="46"/>
      <c r="L68" s="46" t="s">
        <v>3</v>
      </c>
      <c r="M68" s="46"/>
      <c r="N68" s="46"/>
      <c r="O68" s="12" t="str">
        <f t="shared" ref="O68:O121" si="12">IF(P68&lt;&gt;"",IF(Q68=1,CONCATENATE(" ",MID(P68,2,LEN(P68)-3)),LEFT(P68,LEN(P68)-2)),"")</f>
        <v>,    ((SELECT ROW_IDT `ufr_asso`.`usr` WHERE USR_ID = 'Z001E'),(SELECT ROW_IDT `ufr_asso`.`aso` WHERE SIR_NBR = '2_MIX_STUD_AND_NOT_STUD'),(SELECT ROW_IDT `ufr_asso`.`rol` WHERE NAM = 'ADMIN'    ),'INIT_SCRIPT', NOW(), 'INIT_SCRIPT', NOW())_x000D_
,    ((SELECT ROW_IDT `ufr_asso`.`usr` WHERE USR_ID = 'Z001E'),(SELECT ROW_IDT `ufr_asso`.`aso` WHERE SIR_NBR = '2_MIX_STUD_AND_NOT_STUD'),(SELECT ROW_IDT `ufr_asso`.`rol` WHERE NAM = 'MEMBER'   ),'INIT_SCRIPT', NOW(), 'INIT_SCRIPT', NOW())_x000D_
,    ((SELECT ROW_IDT `ufr_asso`.`usr` WHERE USR_ID = 'Z001E'),(SELECT ROW_IDT `ufr_asso`.`aso` WHERE SIR_NBR = '2_MIX_STUD_AND_NOT_STUD'),(SELECT ROW_IDT `ufr_asso`.`rol` WHERE NAM = 'VICE-PRES'),'INIT_SCRIPT', NOW(), 'INIT_SCRIPT', NOW())</v>
      </c>
      <c r="P68" s="26" t="str">
        <f>CONCATENATE(
IF(R68&lt;&gt;"",CONCATENATE(R68,CHAR(13),CHAR(10)),""),IF(S68&lt;&gt;"",CONCATENATE(S68,CHAR(13),CHAR(10)),""),IF(T68&lt;&gt;"",CONCATENATE(T68,CHAR(13),CHAR(10)),""),IF(U68&lt;&gt;"",CONCATENATE(U68,CHAR(13),CHAR(10)),""),IF(V68&lt;&gt;"",CONCATENATE(V68,CHAR(13),CHAR(10)),""),IF(W68&lt;&gt;"",CONCATENATE(W68,CHAR(13),CHAR(10)),""),IF(X68&lt;&gt;"",CONCATENATE(X68,CHAR(13),CHAR(10)),""),IF(Y68&lt;&gt;"",CONCATENATE(Y68,CHAR(13),CHAR(10)),""),IF(Z68&lt;&gt;"",CONCATENATE(Z68,CHAR(13),CHAR(10)),"")
)</f>
        <v xml:space="preserve">,    ((SELECT ROW_IDT `ufr_asso`.`usr` WHERE USR_ID = 'Z001E'),(SELECT ROW_IDT `ufr_asso`.`aso` WHERE SIR_NBR = '2_MIX_STUD_AND_NOT_STUD'),(SELECT ROW_IDT `ufr_asso`.`rol` WHERE NAM = 'ADMIN'    ),'INIT_SCRIPT', NOW(), 'INIT_SCRIPT', NOW())_x000D_
,    ((SELECT ROW_IDT `ufr_asso`.`usr` WHERE USR_ID = 'Z001E'),(SELECT ROW_IDT `ufr_asso`.`aso` WHERE SIR_NBR = '2_MIX_STUD_AND_NOT_STUD'),(SELECT ROW_IDT `ufr_asso`.`rol` WHERE NAM = 'MEMBER'   ),'INIT_SCRIPT', NOW(), 'INIT_SCRIPT', NOW())_x000D_
,    ((SELECT ROW_IDT `ufr_asso`.`usr` WHERE USR_ID = 'Z001E'),(SELECT ROW_IDT `ufr_asso`.`aso` WHERE SIR_NBR = '2_MIX_STUD_AND_NOT_STUD'),(SELECT ROW_IDT `ufr_asso`.`rol` WHERE NAM = 'VICE-PRES'),'INIT_SCRIPT', NOW(), 'INIT_SCRIPT', NOW())_x000D_
</v>
      </c>
      <c r="Q68" s="26">
        <f t="shared" ref="Q68:Q121" si="13">IF(Q67=2,2,IF(ROW(Q68)=3,0,IF(P68&lt;&gt;"",IF(Q67=0,1,2),0)))</f>
        <v>2</v>
      </c>
      <c r="R68" s="26" t="str" cm="1">
        <f t="array" ref="R68">IF(F68&lt;&gt;"",CONCATENATE(",    (",
"(SELECT ROW_IDT `ufr_asso`.`usr` WHERE USR_ID = '",$D68,"')",REPT(" ",MAX(LEN($D$3:$D$100))-LEN($D68)),",",
IF(F$2=$F$2,CONCATENATE("null",REPT(" ",52+MAX(LEN($E$3:$E$100))-4)),CONCATENATE("(SELECT ROW_IDT `ufr_asso`.`aso` WHERE SIR_NBR = '",$E68,"'",REPT(" ",MAX(LEN($E$3:$E$100))-LEN($E68)),")")),",",
"(SELECT ROW_IDT `ufr_asso`.`rol` WHERE NAM = '",F$2,"'",REPT(" ",MAX(LEN($F$2:$N$2))-LEN(F$2)),"),",
"'INIT_SCRIPT', NOW(), 'INIT_SCRIPT', NOW())"),"")</f>
        <v/>
      </c>
      <c r="S68" s="26" t="str" cm="1">
        <f t="array" ref="S68">IF(G68&lt;&gt;"",CONCATENATE(",    (",
"(SELECT ROW_IDT `ufr_asso`.`usr` WHERE USR_ID = '",$D68,"')",REPT(" ",MAX(LEN($D$3:$D$100))-LEN($D68)),",",
IF(G$2=$F$2,CONCATENATE("null",REPT(" ",52+MAX(LEN($E$3:$E$100))-4)),CONCATENATE("(SELECT ROW_IDT `ufr_asso`.`aso` WHERE SIR_NBR = '",$E68,"'",REPT(" ",MAX(LEN($E$3:$E$100))-LEN($E68)),")")),",",
"(SELECT ROW_IDT `ufr_asso`.`rol` WHERE NAM = '",G$2,"'",REPT(" ",MAX(LEN($F$2:$N$2))-LEN(G$2)),"),",
"'INIT_SCRIPT', NOW(), 'INIT_SCRIPT', NOW())"),"")</f>
        <v>,    ((SELECT ROW_IDT `ufr_asso`.`usr` WHERE USR_ID = 'Z001E'),(SELECT ROW_IDT `ufr_asso`.`aso` WHERE SIR_NBR = '2_MIX_STUD_AND_NOT_STUD'),(SELECT ROW_IDT `ufr_asso`.`rol` WHERE NAM = 'ADMIN'    ),'INIT_SCRIPT', NOW(), 'INIT_SCRIPT', NOW())</v>
      </c>
      <c r="T68" s="26" t="str" cm="1">
        <f t="array" ref="T68">IF(H68&lt;&gt;"",CONCATENATE(",    (",
"(SELECT ROW_IDT `ufr_asso`.`usr` WHERE USR_ID = '",$D68,"')",REPT(" ",MAX(LEN($D$3:$D$100))-LEN($D68)),",",
IF(H$2=$F$2,CONCATENATE("null",REPT(" ",52+MAX(LEN($E$3:$E$100))-4)),CONCATENATE("(SELECT ROW_IDT `ufr_asso`.`aso` WHERE SIR_NBR = '",$E68,"'",REPT(" ",MAX(LEN($E$3:$E$100))-LEN($E68)),")")),",",
"(SELECT ROW_IDT `ufr_asso`.`rol` WHERE NAM = '",H$2,"'",REPT(" ",MAX(LEN($F$2:$N$2))-LEN(H$2)),"),",
"'INIT_SCRIPT', NOW(), 'INIT_SCRIPT', NOW())"),"")</f>
        <v>,    ((SELECT ROW_IDT `ufr_asso`.`usr` WHERE USR_ID = 'Z001E'),(SELECT ROW_IDT `ufr_asso`.`aso` WHERE SIR_NBR = '2_MIX_STUD_AND_NOT_STUD'),(SELECT ROW_IDT `ufr_asso`.`rol` WHERE NAM = 'MEMBER'   ),'INIT_SCRIPT', NOW(), 'INIT_SCRIPT', NOW())</v>
      </c>
      <c r="U68" s="26" t="str" cm="1">
        <f t="array" ref="U68">IF(I68&lt;&gt;"",CONCATENATE(",    (",
"(SELECT ROW_IDT `ufr_asso`.`usr` WHERE USR_ID = '",$D68,"')",REPT(" ",MAX(LEN($D$3:$D$100))-LEN($D68)),",",
IF(I$2=$F$2,CONCATENATE("null",REPT(" ",52+MAX(LEN($E$3:$E$100))-4)),CONCATENATE("(SELECT ROW_IDT `ufr_asso`.`aso` WHERE SIR_NBR = '",$E68,"'",REPT(" ",MAX(LEN($E$3:$E$100))-LEN($E68)),")")),",",
"(SELECT ROW_IDT `ufr_asso`.`rol` WHERE NAM = '",I$2,"'",REPT(" ",MAX(LEN($F$2:$N$2))-LEN(I$2)),"),",
"'INIT_SCRIPT', NOW(), 'INIT_SCRIPT', NOW())"),"")</f>
        <v/>
      </c>
      <c r="V68" s="26" t="str" cm="1">
        <f t="array" ref="V68">IF(J68&lt;&gt;"",CONCATENATE(",    (",
"(SELECT ROW_IDT `ufr_asso`.`usr` WHERE USR_ID = '",$D68,"')",REPT(" ",MAX(LEN($D$3:$D$100))-LEN($D68)),",",
IF(J$2=$F$2,CONCATENATE("null",REPT(" ",52+MAX(LEN($E$3:$E$100))-4)),CONCATENATE("(SELECT ROW_IDT `ufr_asso`.`aso` WHERE SIR_NBR = '",$E68,"'",REPT(" ",MAX(LEN($E$3:$E$100))-LEN($E68)),")")),",",
"(SELECT ROW_IDT `ufr_asso`.`rol` WHERE NAM = '",J$2,"'",REPT(" ",MAX(LEN($F$2:$N$2))-LEN(J$2)),"),",
"'INIT_SCRIPT', NOW(), 'INIT_SCRIPT', NOW())"),"")</f>
        <v/>
      </c>
      <c r="W68" s="26" t="str" cm="1">
        <f t="array" ref="W68">IF(K68&lt;&gt;"",CONCATENATE(",    (",
"(SELECT ROW_IDT `ufr_asso`.`usr` WHERE USR_ID = '",$D68,"')",REPT(" ",MAX(LEN($D$3:$D$100))-LEN($D68)),",",
IF(K$2=$F$2,CONCATENATE("null",REPT(" ",52+MAX(LEN($E$3:$E$100))-4)),CONCATENATE("(SELECT ROW_IDT `ufr_asso`.`aso` WHERE SIR_NBR = '",$E68,"'",REPT(" ",MAX(LEN($E$3:$E$100))-LEN($E68)),")")),",",
"(SELECT ROW_IDT `ufr_asso`.`rol` WHERE NAM = '",K$2,"'",REPT(" ",MAX(LEN($F$2:$N$2))-LEN(K$2)),"),",
"'INIT_SCRIPT', NOW(), 'INIT_SCRIPT', NOW())"),"")</f>
        <v/>
      </c>
      <c r="X68" s="26" t="str" cm="1">
        <f t="array" ref="X68">IF(L68&lt;&gt;"",CONCATENATE(",    (",
"(SELECT ROW_IDT `ufr_asso`.`usr` WHERE USR_ID = '",$D68,"')",REPT(" ",MAX(LEN($D$3:$D$100))-LEN($D68)),",",
IF(L$2=$F$2,CONCATENATE("null",REPT(" ",52+MAX(LEN($E$3:$E$100))-4)),CONCATENATE("(SELECT ROW_IDT `ufr_asso`.`aso` WHERE SIR_NBR = '",$E68,"'",REPT(" ",MAX(LEN($E$3:$E$100))-LEN($E68)),")")),",",
"(SELECT ROW_IDT `ufr_asso`.`rol` WHERE NAM = '",L$2,"'",REPT(" ",MAX(LEN($F$2:$N$2))-LEN(L$2)),"),",
"'INIT_SCRIPT', NOW(), 'INIT_SCRIPT', NOW())"),"")</f>
        <v>,    ((SELECT ROW_IDT `ufr_asso`.`usr` WHERE USR_ID = 'Z001E'),(SELECT ROW_IDT `ufr_asso`.`aso` WHERE SIR_NBR = '2_MIX_STUD_AND_NOT_STUD'),(SELECT ROW_IDT `ufr_asso`.`rol` WHERE NAM = 'VICE-PRES'),'INIT_SCRIPT', NOW(), 'INIT_SCRIPT', NOW())</v>
      </c>
      <c r="Y68" s="26" t="str" cm="1">
        <f t="array" ref="Y68">IF(M68&lt;&gt;"",CONCATENATE(",    (",
"(SELECT ROW_IDT `ufr_asso`.`usr` WHERE USR_ID = '",$D68,"')",REPT(" ",MAX(LEN($D$3:$D$100))-LEN($D68)),",",
IF(M$2=$F$2,CONCATENATE("null",REPT(" ",52+MAX(LEN($E$3:$E$100))-4)),CONCATENATE("(SELECT ROW_IDT `ufr_asso`.`aso` WHERE SIR_NBR = '",$E68,"'",REPT(" ",MAX(LEN($E$3:$E$100))-LEN($E68)),")")),",",
"(SELECT ROW_IDT `ufr_asso`.`rol` WHERE NAM = '",M$2,"'",REPT(" ",MAX(LEN($F$2:$N$2))-LEN(M$2)),"),",
"'INIT_SCRIPT', NOW(), 'INIT_SCRIPT', NOW())"),"")</f>
        <v/>
      </c>
      <c r="Z68" s="26" t="str" cm="1">
        <f t="array" ref="Z68">IF(N68&lt;&gt;"",CONCATENATE(",    (",
"(SELECT ROW_IDT `ufr_asso`.`usr` WHERE USR_ID = '",$D68,"')",REPT(" ",MAX(LEN($D$3:$D$100))-LEN($D68)),",",
IF(N$2=$F$2,CONCATENATE("null",REPT(" ",52+MAX(LEN($E$3:$E$100))-4)),CONCATENATE("(SELECT ROW_IDT `ufr_asso`.`aso` WHERE SIR_NBR = '",$E68,"'",REPT(" ",MAX(LEN($E$3:$E$100))-LEN($E68)),")")),",",
"(SELECT ROW_IDT `ufr_asso`.`rol` WHERE NAM = '",N$2,"'",REPT(" ",MAX(LEN($F$2:$N$2))-LEN(N$2)),"),",
"'INIT_SCRIPT', NOW(), 'INIT_SCRIPT', NOW())"),"")</f>
        <v/>
      </c>
    </row>
    <row r="69" spans="1:26" x14ac:dyDescent="0.3">
      <c r="A69" s="47" t="str">
        <f>IF(Users!A53&lt;&gt;"",Users!A53,"")</f>
        <v>TST51-NS</v>
      </c>
      <c r="B69" s="48" t="str">
        <f>IF(Users!B53&lt;&gt;"",Users!B53,"")</f>
        <v>Sauron</v>
      </c>
      <c r="C69" s="48" t="str">
        <f>IF(Users!C53&lt;&gt;"",Users!C53,"")</f>
        <v>several_org.sauron@gmail.com</v>
      </c>
      <c r="D69" s="49" t="str">
        <f>IF(Users!E53&lt;&gt;"",Users!E53,"")</f>
        <v>Z001F</v>
      </c>
      <c r="E69" s="45"/>
      <c r="F69" s="46" t="s">
        <v>3</v>
      </c>
      <c r="G69" s="46"/>
      <c r="H69" s="46"/>
      <c r="I69" s="46"/>
      <c r="J69" s="46"/>
      <c r="K69" s="46"/>
      <c r="L69" s="46"/>
      <c r="M69" s="46"/>
      <c r="N69" s="46"/>
      <c r="O69" s="12" t="str">
        <f t="shared" si="12"/>
        <v>,    ((SELECT ROW_IDT `ufr_asso`.`usr` WHERE USR_ID = 'Z001F'),null                                                                       ,(SELECT ROW_IDT `ufr_asso`.`rol` WHERE NAM = 'APP_ADMIN'),'INIT_SCRIPT', NOW(), 'INIT_SCRIPT', NOW())</v>
      </c>
      <c r="P69" s="26" t="str">
        <f>CONCATENATE(
IF(R69&lt;&gt;"",CONCATENATE(R69,CHAR(13),CHAR(10)),""),IF(S69&lt;&gt;"",CONCATENATE(S69,CHAR(13),CHAR(10)),""),IF(T69&lt;&gt;"",CONCATENATE(T69,CHAR(13),CHAR(10)),""),IF(U69&lt;&gt;"",CONCATENATE(U69,CHAR(13),CHAR(10)),""),IF(V69&lt;&gt;"",CONCATENATE(V69,CHAR(13),CHAR(10)),""),IF(W69&lt;&gt;"",CONCATENATE(W69,CHAR(13),CHAR(10)),""),IF(X69&lt;&gt;"",CONCATENATE(X69,CHAR(13),CHAR(10)),""),IF(Y69&lt;&gt;"",CONCATENATE(Y69,CHAR(13),CHAR(10)),""),IF(Z69&lt;&gt;"",CONCATENATE(Z69,CHAR(13),CHAR(10)),"")
)</f>
        <v xml:space="preserve">,    ((SELECT ROW_IDT `ufr_asso`.`usr` WHERE USR_ID = 'Z001F'),null                                                                       ,(SELECT ROW_IDT `ufr_asso`.`rol` WHERE NAM = 'APP_ADMIN'),'INIT_SCRIPT', NOW(), 'INIT_SCRIPT', NOW())_x000D_
</v>
      </c>
      <c r="Q69" s="26">
        <f t="shared" si="13"/>
        <v>2</v>
      </c>
      <c r="R69" s="26" t="str" cm="1">
        <f t="array" ref="R69">IF(F69&lt;&gt;"",CONCATENATE(",    (",
"(SELECT ROW_IDT `ufr_asso`.`usr` WHERE USR_ID = '",$D69,"')",REPT(" ",MAX(LEN($D$3:$D$100))-LEN($D69)),",",
IF(F$2=$F$2,CONCATENATE("null",REPT(" ",52+MAX(LEN($E$3:$E$100))-4)),CONCATENATE("(SELECT ROW_IDT `ufr_asso`.`aso` WHERE SIR_NBR = '",$E69,"'",REPT(" ",MAX(LEN($E$3:$E$100))-LEN($E69)),")")),",",
"(SELECT ROW_IDT `ufr_asso`.`rol` WHERE NAM = '",F$2,"'",REPT(" ",MAX(LEN($F$2:$N$2))-LEN(F$2)),"),",
"'INIT_SCRIPT', NOW(), 'INIT_SCRIPT', NOW())"),"")</f>
        <v>,    ((SELECT ROW_IDT `ufr_asso`.`usr` WHERE USR_ID = 'Z001F'),null                                                                       ,(SELECT ROW_IDT `ufr_asso`.`rol` WHERE NAM = 'APP_ADMIN'),'INIT_SCRIPT', NOW(), 'INIT_SCRIPT', NOW())</v>
      </c>
      <c r="S69" s="26" t="str" cm="1">
        <f t="array" ref="S69">IF(G69&lt;&gt;"",CONCATENATE(",    (",
"(SELECT ROW_IDT `ufr_asso`.`usr` WHERE USR_ID = '",$D69,"')",REPT(" ",MAX(LEN($D$3:$D$100))-LEN($D69)),",",
IF(G$2=$F$2,CONCATENATE("null",REPT(" ",52+MAX(LEN($E$3:$E$100))-4)),CONCATENATE("(SELECT ROW_IDT `ufr_asso`.`aso` WHERE SIR_NBR = '",$E69,"'",REPT(" ",MAX(LEN($E$3:$E$100))-LEN($E69)),")")),",",
"(SELECT ROW_IDT `ufr_asso`.`rol` WHERE NAM = '",G$2,"'",REPT(" ",MAX(LEN($F$2:$N$2))-LEN(G$2)),"),",
"'INIT_SCRIPT', NOW(), 'INIT_SCRIPT', NOW())"),"")</f>
        <v/>
      </c>
      <c r="T69" s="26" t="str" cm="1">
        <f t="array" ref="T69">IF(H69&lt;&gt;"",CONCATENATE(",    (",
"(SELECT ROW_IDT `ufr_asso`.`usr` WHERE USR_ID = '",$D69,"')",REPT(" ",MAX(LEN($D$3:$D$100))-LEN($D69)),",",
IF(H$2=$F$2,CONCATENATE("null",REPT(" ",52+MAX(LEN($E$3:$E$100))-4)),CONCATENATE("(SELECT ROW_IDT `ufr_asso`.`aso` WHERE SIR_NBR = '",$E69,"'",REPT(" ",MAX(LEN($E$3:$E$100))-LEN($E69)),")")),",",
"(SELECT ROW_IDT `ufr_asso`.`rol` WHERE NAM = '",H$2,"'",REPT(" ",MAX(LEN($F$2:$N$2))-LEN(H$2)),"),",
"'INIT_SCRIPT', NOW(), 'INIT_SCRIPT', NOW())"),"")</f>
        <v/>
      </c>
      <c r="U69" s="26" t="str" cm="1">
        <f t="array" ref="U69">IF(I69&lt;&gt;"",CONCATENATE(",    (",
"(SELECT ROW_IDT `ufr_asso`.`usr` WHERE USR_ID = '",$D69,"')",REPT(" ",MAX(LEN($D$3:$D$100))-LEN($D69)),",",
IF(I$2=$F$2,CONCATENATE("null",REPT(" ",52+MAX(LEN($E$3:$E$100))-4)),CONCATENATE("(SELECT ROW_IDT `ufr_asso`.`aso` WHERE SIR_NBR = '",$E69,"'",REPT(" ",MAX(LEN($E$3:$E$100))-LEN($E69)),")")),",",
"(SELECT ROW_IDT `ufr_asso`.`rol` WHERE NAM = '",I$2,"'",REPT(" ",MAX(LEN($F$2:$N$2))-LEN(I$2)),"),",
"'INIT_SCRIPT', NOW(), 'INIT_SCRIPT', NOW())"),"")</f>
        <v/>
      </c>
      <c r="V69" s="26" t="str" cm="1">
        <f t="array" ref="V69">IF(J69&lt;&gt;"",CONCATENATE(",    (",
"(SELECT ROW_IDT `ufr_asso`.`usr` WHERE USR_ID = '",$D69,"')",REPT(" ",MAX(LEN($D$3:$D$100))-LEN($D69)),",",
IF(J$2=$F$2,CONCATENATE("null",REPT(" ",52+MAX(LEN($E$3:$E$100))-4)),CONCATENATE("(SELECT ROW_IDT `ufr_asso`.`aso` WHERE SIR_NBR = '",$E69,"'",REPT(" ",MAX(LEN($E$3:$E$100))-LEN($E69)),")")),",",
"(SELECT ROW_IDT `ufr_asso`.`rol` WHERE NAM = '",J$2,"'",REPT(" ",MAX(LEN($F$2:$N$2))-LEN(J$2)),"),",
"'INIT_SCRIPT', NOW(), 'INIT_SCRIPT', NOW())"),"")</f>
        <v/>
      </c>
      <c r="W69" s="26" t="str" cm="1">
        <f t="array" ref="W69">IF(K69&lt;&gt;"",CONCATENATE(",    (",
"(SELECT ROW_IDT `ufr_asso`.`usr` WHERE USR_ID = '",$D69,"')",REPT(" ",MAX(LEN($D$3:$D$100))-LEN($D69)),",",
IF(K$2=$F$2,CONCATENATE("null",REPT(" ",52+MAX(LEN($E$3:$E$100))-4)),CONCATENATE("(SELECT ROW_IDT `ufr_asso`.`aso` WHERE SIR_NBR = '",$E69,"'",REPT(" ",MAX(LEN($E$3:$E$100))-LEN($E69)),")")),",",
"(SELECT ROW_IDT `ufr_asso`.`rol` WHERE NAM = '",K$2,"'",REPT(" ",MAX(LEN($F$2:$N$2))-LEN(K$2)),"),",
"'INIT_SCRIPT', NOW(), 'INIT_SCRIPT', NOW())"),"")</f>
        <v/>
      </c>
      <c r="X69" s="26" t="str" cm="1">
        <f t="array" ref="X69">IF(L69&lt;&gt;"",CONCATENATE(",    (",
"(SELECT ROW_IDT `ufr_asso`.`usr` WHERE USR_ID = '",$D69,"')",REPT(" ",MAX(LEN($D$3:$D$100))-LEN($D69)),",",
IF(L$2=$F$2,CONCATENATE("null",REPT(" ",52+MAX(LEN($E$3:$E$100))-4)),CONCATENATE("(SELECT ROW_IDT `ufr_asso`.`aso` WHERE SIR_NBR = '",$E69,"'",REPT(" ",MAX(LEN($E$3:$E$100))-LEN($E69)),")")),",",
"(SELECT ROW_IDT `ufr_asso`.`rol` WHERE NAM = '",L$2,"'",REPT(" ",MAX(LEN($F$2:$N$2))-LEN(L$2)),"),",
"'INIT_SCRIPT', NOW(), 'INIT_SCRIPT', NOW())"),"")</f>
        <v/>
      </c>
      <c r="Y69" s="26" t="str" cm="1">
        <f t="array" ref="Y69">IF(M69&lt;&gt;"",CONCATENATE(",    (",
"(SELECT ROW_IDT `ufr_asso`.`usr` WHERE USR_ID = '",$D69,"')",REPT(" ",MAX(LEN($D$3:$D$100))-LEN($D69)),",",
IF(M$2=$F$2,CONCATENATE("null",REPT(" ",52+MAX(LEN($E$3:$E$100))-4)),CONCATENATE("(SELECT ROW_IDT `ufr_asso`.`aso` WHERE SIR_NBR = '",$E69,"'",REPT(" ",MAX(LEN($E$3:$E$100))-LEN($E69)),")")),",",
"(SELECT ROW_IDT `ufr_asso`.`rol` WHERE NAM = '",M$2,"'",REPT(" ",MAX(LEN($F$2:$N$2))-LEN(M$2)),"),",
"'INIT_SCRIPT', NOW(), 'INIT_SCRIPT', NOW())"),"")</f>
        <v/>
      </c>
      <c r="Z69" s="26" t="str" cm="1">
        <f t="array" ref="Z69">IF(N69&lt;&gt;"",CONCATENATE(",    (",
"(SELECT ROW_IDT `ufr_asso`.`usr` WHERE USR_ID = '",$D69,"')",REPT(" ",MAX(LEN($D$3:$D$100))-LEN($D69)),",",
IF(N$2=$F$2,CONCATENATE("null",REPT(" ",52+MAX(LEN($E$3:$E$100))-4)),CONCATENATE("(SELECT ROW_IDT `ufr_asso`.`aso` WHERE SIR_NBR = '",$E69,"'",REPT(" ",MAX(LEN($E$3:$E$100))-LEN($E69)),")")),",",
"(SELECT ROW_IDT `ufr_asso`.`rol` WHERE NAM = '",N$2,"'",REPT(" ",MAX(LEN($F$2:$N$2))-LEN(N$2)),"),",
"'INIT_SCRIPT', NOW(), 'INIT_SCRIPT', NOW())"),"")</f>
        <v/>
      </c>
    </row>
    <row r="70" spans="1:26" x14ac:dyDescent="0.3">
      <c r="A70" s="41" t="str">
        <f t="shared" ref="A70:D71" si="14">A69</f>
        <v>TST51-NS</v>
      </c>
      <c r="B70" s="42" t="str">
        <f t="shared" si="14"/>
        <v>Sauron</v>
      </c>
      <c r="C70" s="42" t="str">
        <f t="shared" si="14"/>
        <v>several_org.sauron@gmail.com</v>
      </c>
      <c r="D70" s="43" t="str">
        <f t="shared" si="14"/>
        <v>Z001F</v>
      </c>
      <c r="E70" s="38" t="str">
        <f>Assos!A$6</f>
        <v>1_MIX_STUD_AND_NOT_STUD</v>
      </c>
      <c r="F70" s="46"/>
      <c r="G70" s="46" t="s">
        <v>3</v>
      </c>
      <c r="H70" s="46"/>
      <c r="I70" s="46"/>
      <c r="J70" s="46"/>
      <c r="K70" s="46"/>
      <c r="L70" s="46"/>
      <c r="M70" s="46"/>
      <c r="N70" s="46"/>
      <c r="O70" s="12" t="str">
        <f t="shared" si="12"/>
        <v>,    ((SELECT ROW_IDT `ufr_asso`.`usr` WHERE USR_ID = 'Z001F'),(SELECT ROW_IDT `ufr_asso`.`aso` WHERE SIR_NBR = '1_MIX_STUD_AND_NOT_STUD'),(SELECT ROW_IDT `ufr_asso`.`rol` WHERE NAM = 'ADMIN'    ),'INIT_SCRIPT', NOW(), 'INIT_SCRIPT', NOW())</v>
      </c>
      <c r="P70" s="26" t="str">
        <f>CONCATENATE(
IF(R70&lt;&gt;"",CONCATENATE(R70,CHAR(13),CHAR(10)),""),IF(S70&lt;&gt;"",CONCATENATE(S70,CHAR(13),CHAR(10)),""),IF(T70&lt;&gt;"",CONCATENATE(T70,CHAR(13),CHAR(10)),""),IF(U70&lt;&gt;"",CONCATENATE(U70,CHAR(13),CHAR(10)),""),IF(V70&lt;&gt;"",CONCATENATE(V70,CHAR(13),CHAR(10)),""),IF(W70&lt;&gt;"",CONCATENATE(W70,CHAR(13),CHAR(10)),""),IF(X70&lt;&gt;"",CONCATENATE(X70,CHAR(13),CHAR(10)),""),IF(Y70&lt;&gt;"",CONCATENATE(Y70,CHAR(13),CHAR(10)),""),IF(Z70&lt;&gt;"",CONCATENATE(Z70,CHAR(13),CHAR(10)),"")
)</f>
        <v xml:space="preserve">,    ((SELECT ROW_IDT `ufr_asso`.`usr` WHERE USR_ID = 'Z001F'),(SELECT ROW_IDT `ufr_asso`.`aso` WHERE SIR_NBR = '1_MIX_STUD_AND_NOT_STUD'),(SELECT ROW_IDT `ufr_asso`.`rol` WHERE NAM = 'ADMIN'    ),'INIT_SCRIPT', NOW(), 'INIT_SCRIPT', NOW())_x000D_
</v>
      </c>
      <c r="Q70" s="26">
        <f t="shared" si="13"/>
        <v>2</v>
      </c>
      <c r="R70" s="26" t="str" cm="1">
        <f t="array" ref="R70">IF(F70&lt;&gt;"",CONCATENATE(",    (",
"(SELECT ROW_IDT `ufr_asso`.`usr` WHERE USR_ID = '",$D70,"')",REPT(" ",MAX(LEN($D$3:$D$100))-LEN($D70)),",",
IF(F$2=$F$2,CONCATENATE("null",REPT(" ",52+MAX(LEN($E$3:$E$100))-4)),CONCATENATE("(SELECT ROW_IDT `ufr_asso`.`aso` WHERE SIR_NBR = '",$E70,"'",REPT(" ",MAX(LEN($E$3:$E$100))-LEN($E70)),")")),",",
"(SELECT ROW_IDT `ufr_asso`.`rol` WHERE NAM = '",F$2,"'",REPT(" ",MAX(LEN($F$2:$N$2))-LEN(F$2)),"),",
"'INIT_SCRIPT', NOW(), 'INIT_SCRIPT', NOW())"),"")</f>
        <v/>
      </c>
      <c r="S70" s="26" t="str" cm="1">
        <f t="array" ref="S70">IF(G70&lt;&gt;"",CONCATENATE(",    (",
"(SELECT ROW_IDT `ufr_asso`.`usr` WHERE USR_ID = '",$D70,"')",REPT(" ",MAX(LEN($D$3:$D$100))-LEN($D70)),",",
IF(G$2=$F$2,CONCATENATE("null",REPT(" ",52+MAX(LEN($E$3:$E$100))-4)),CONCATENATE("(SELECT ROW_IDT `ufr_asso`.`aso` WHERE SIR_NBR = '",$E70,"'",REPT(" ",MAX(LEN($E$3:$E$100))-LEN($E70)),")")),",",
"(SELECT ROW_IDT `ufr_asso`.`rol` WHERE NAM = '",G$2,"'",REPT(" ",MAX(LEN($F$2:$N$2))-LEN(G$2)),"),",
"'INIT_SCRIPT', NOW(), 'INIT_SCRIPT', NOW())"),"")</f>
        <v>,    ((SELECT ROW_IDT `ufr_asso`.`usr` WHERE USR_ID = 'Z001F'),(SELECT ROW_IDT `ufr_asso`.`aso` WHERE SIR_NBR = '1_MIX_STUD_AND_NOT_STUD'),(SELECT ROW_IDT `ufr_asso`.`rol` WHERE NAM = 'ADMIN'    ),'INIT_SCRIPT', NOW(), 'INIT_SCRIPT', NOW())</v>
      </c>
      <c r="T70" s="26" t="str" cm="1">
        <f t="array" ref="T70">IF(H70&lt;&gt;"",CONCATENATE(",    (",
"(SELECT ROW_IDT `ufr_asso`.`usr` WHERE USR_ID = '",$D70,"')",REPT(" ",MAX(LEN($D$3:$D$100))-LEN($D70)),",",
IF(H$2=$F$2,CONCATENATE("null",REPT(" ",52+MAX(LEN($E$3:$E$100))-4)),CONCATENATE("(SELECT ROW_IDT `ufr_asso`.`aso` WHERE SIR_NBR = '",$E70,"'",REPT(" ",MAX(LEN($E$3:$E$100))-LEN($E70)),")")),",",
"(SELECT ROW_IDT `ufr_asso`.`rol` WHERE NAM = '",H$2,"'",REPT(" ",MAX(LEN($F$2:$N$2))-LEN(H$2)),"),",
"'INIT_SCRIPT', NOW(), 'INIT_SCRIPT', NOW())"),"")</f>
        <v/>
      </c>
      <c r="U70" s="26" t="str" cm="1">
        <f t="array" ref="U70">IF(I70&lt;&gt;"",CONCATENATE(",    (",
"(SELECT ROW_IDT `ufr_asso`.`usr` WHERE USR_ID = '",$D70,"')",REPT(" ",MAX(LEN($D$3:$D$100))-LEN($D70)),",",
IF(I$2=$F$2,CONCATENATE("null",REPT(" ",52+MAX(LEN($E$3:$E$100))-4)),CONCATENATE("(SELECT ROW_IDT `ufr_asso`.`aso` WHERE SIR_NBR = '",$E70,"'",REPT(" ",MAX(LEN($E$3:$E$100))-LEN($E70)),")")),",",
"(SELECT ROW_IDT `ufr_asso`.`rol` WHERE NAM = '",I$2,"'",REPT(" ",MAX(LEN($F$2:$N$2))-LEN(I$2)),"),",
"'INIT_SCRIPT', NOW(), 'INIT_SCRIPT', NOW())"),"")</f>
        <v/>
      </c>
      <c r="V70" s="26" t="str" cm="1">
        <f t="array" ref="V70">IF(J70&lt;&gt;"",CONCATENATE(",    (",
"(SELECT ROW_IDT `ufr_asso`.`usr` WHERE USR_ID = '",$D70,"')",REPT(" ",MAX(LEN($D$3:$D$100))-LEN($D70)),",",
IF(J$2=$F$2,CONCATENATE("null",REPT(" ",52+MAX(LEN($E$3:$E$100))-4)),CONCATENATE("(SELECT ROW_IDT `ufr_asso`.`aso` WHERE SIR_NBR = '",$E70,"'",REPT(" ",MAX(LEN($E$3:$E$100))-LEN($E70)),")")),",",
"(SELECT ROW_IDT `ufr_asso`.`rol` WHERE NAM = '",J$2,"'",REPT(" ",MAX(LEN($F$2:$N$2))-LEN(J$2)),"),",
"'INIT_SCRIPT', NOW(), 'INIT_SCRIPT', NOW())"),"")</f>
        <v/>
      </c>
      <c r="W70" s="26" t="str" cm="1">
        <f t="array" ref="W70">IF(K70&lt;&gt;"",CONCATENATE(",    (",
"(SELECT ROW_IDT `ufr_asso`.`usr` WHERE USR_ID = '",$D70,"')",REPT(" ",MAX(LEN($D$3:$D$100))-LEN($D70)),",",
IF(K$2=$F$2,CONCATENATE("null",REPT(" ",52+MAX(LEN($E$3:$E$100))-4)),CONCATENATE("(SELECT ROW_IDT `ufr_asso`.`aso` WHERE SIR_NBR = '",$E70,"'",REPT(" ",MAX(LEN($E$3:$E$100))-LEN($E70)),")")),",",
"(SELECT ROW_IDT `ufr_asso`.`rol` WHERE NAM = '",K$2,"'",REPT(" ",MAX(LEN($F$2:$N$2))-LEN(K$2)),"),",
"'INIT_SCRIPT', NOW(), 'INIT_SCRIPT', NOW())"),"")</f>
        <v/>
      </c>
      <c r="X70" s="26" t="str" cm="1">
        <f t="array" ref="X70">IF(L70&lt;&gt;"",CONCATENATE(",    (",
"(SELECT ROW_IDT `ufr_asso`.`usr` WHERE USR_ID = '",$D70,"')",REPT(" ",MAX(LEN($D$3:$D$100))-LEN($D70)),",",
IF(L$2=$F$2,CONCATENATE("null",REPT(" ",52+MAX(LEN($E$3:$E$100))-4)),CONCATENATE("(SELECT ROW_IDT `ufr_asso`.`aso` WHERE SIR_NBR = '",$E70,"'",REPT(" ",MAX(LEN($E$3:$E$100))-LEN($E70)),")")),",",
"(SELECT ROW_IDT `ufr_asso`.`rol` WHERE NAM = '",L$2,"'",REPT(" ",MAX(LEN($F$2:$N$2))-LEN(L$2)),"),",
"'INIT_SCRIPT', NOW(), 'INIT_SCRIPT', NOW())"),"")</f>
        <v/>
      </c>
      <c r="Y70" s="26" t="str" cm="1">
        <f t="array" ref="Y70">IF(M70&lt;&gt;"",CONCATENATE(",    (",
"(SELECT ROW_IDT `ufr_asso`.`usr` WHERE USR_ID = '",$D70,"')",REPT(" ",MAX(LEN($D$3:$D$100))-LEN($D70)),",",
IF(M$2=$F$2,CONCATENATE("null",REPT(" ",52+MAX(LEN($E$3:$E$100))-4)),CONCATENATE("(SELECT ROW_IDT `ufr_asso`.`aso` WHERE SIR_NBR = '",$E70,"'",REPT(" ",MAX(LEN($E$3:$E$100))-LEN($E70)),")")),",",
"(SELECT ROW_IDT `ufr_asso`.`rol` WHERE NAM = '",M$2,"'",REPT(" ",MAX(LEN($F$2:$N$2))-LEN(M$2)),"),",
"'INIT_SCRIPT', NOW(), 'INIT_SCRIPT', NOW())"),"")</f>
        <v/>
      </c>
      <c r="Z70" s="26" t="str" cm="1">
        <f t="array" ref="Z70">IF(N70&lt;&gt;"",CONCATENATE(",    (",
"(SELECT ROW_IDT `ufr_asso`.`usr` WHERE USR_ID = '",$D70,"')",REPT(" ",MAX(LEN($D$3:$D$100))-LEN($D70)),",",
IF(N$2=$F$2,CONCATENATE("null",REPT(" ",52+MAX(LEN($E$3:$E$100))-4)),CONCATENATE("(SELECT ROW_IDT `ufr_asso`.`aso` WHERE SIR_NBR = '",$E70,"'",REPT(" ",MAX(LEN($E$3:$E$100))-LEN($E70)),")")),",",
"(SELECT ROW_IDT `ufr_asso`.`rol` WHERE NAM = '",N$2,"'",REPT(" ",MAX(LEN($F$2:$N$2))-LEN(N$2)),"),",
"'INIT_SCRIPT', NOW(), 'INIT_SCRIPT', NOW())"),"")</f>
        <v/>
      </c>
    </row>
    <row r="71" spans="1:26" ht="15" thickBot="1" x14ac:dyDescent="0.35">
      <c r="A71" s="39" t="str">
        <f t="shared" si="14"/>
        <v>TST51-NS</v>
      </c>
      <c r="B71" s="29" t="str">
        <f t="shared" si="14"/>
        <v>Sauron</v>
      </c>
      <c r="C71" s="29" t="str">
        <f t="shared" si="14"/>
        <v>several_org.sauron@gmail.com</v>
      </c>
      <c r="D71" s="40" t="str">
        <f t="shared" si="14"/>
        <v>Z001F</v>
      </c>
      <c r="E71" s="45" t="str">
        <f>Assos!A$7</f>
        <v>2_MIX_STUD_AND_NOT_STUD</v>
      </c>
      <c r="F71" s="46"/>
      <c r="G71" s="46" t="s">
        <v>3</v>
      </c>
      <c r="H71" s="46" t="s">
        <v>3</v>
      </c>
      <c r="I71" s="46"/>
      <c r="J71" s="46"/>
      <c r="K71" s="46"/>
      <c r="L71" s="46"/>
      <c r="M71" s="46" t="s">
        <v>3</v>
      </c>
      <c r="N71" s="46"/>
      <c r="O71" s="12" t="str">
        <f t="shared" si="12"/>
        <v>,    ((SELECT ROW_IDT `ufr_asso`.`usr` WHERE USR_ID = 'Z001F'),(SELECT ROW_IDT `ufr_asso`.`aso` WHERE SIR_NBR = '2_MIX_STUD_AND_NOT_STUD'),(SELECT ROW_IDT `ufr_asso`.`rol` WHERE NAM = 'ADMIN'    ),'INIT_SCRIPT', NOW(), 'INIT_SCRIPT', NOW())_x000D_
,    ((SELECT ROW_IDT `ufr_asso`.`usr` WHERE USR_ID = 'Z001F'),(SELECT ROW_IDT `ufr_asso`.`aso` WHERE SIR_NBR = '2_MIX_STUD_AND_NOT_STUD'),(SELECT ROW_IDT `ufr_asso`.`rol` WHERE NAM = 'MEMBER'   ),'INIT_SCRIPT', NOW(), 'INIT_SCRIPT', NOW())_x000D_
,    ((SELECT ROW_IDT `ufr_asso`.`usr` WHERE USR_ID = 'Z001F'),(SELECT ROW_IDT `ufr_asso`.`aso` WHERE SIR_NBR = '2_MIX_STUD_AND_NOT_STUD'),(SELECT ROW_IDT `ufr_asso`.`rol` WHERE NAM = 'SECRETARY'),'INIT_SCRIPT', NOW(), 'INIT_SCRIPT', NOW())</v>
      </c>
      <c r="P71" s="26" t="str">
        <f>CONCATENATE(
IF(R71&lt;&gt;"",CONCATENATE(R71,CHAR(13),CHAR(10)),""),IF(S71&lt;&gt;"",CONCATENATE(S71,CHAR(13),CHAR(10)),""),IF(T71&lt;&gt;"",CONCATENATE(T71,CHAR(13),CHAR(10)),""),IF(U71&lt;&gt;"",CONCATENATE(U71,CHAR(13),CHAR(10)),""),IF(V71&lt;&gt;"",CONCATENATE(V71,CHAR(13),CHAR(10)),""),IF(W71&lt;&gt;"",CONCATENATE(W71,CHAR(13),CHAR(10)),""),IF(X71&lt;&gt;"",CONCATENATE(X71,CHAR(13),CHAR(10)),""),IF(Y71&lt;&gt;"",CONCATENATE(Y71,CHAR(13),CHAR(10)),""),IF(Z71&lt;&gt;"",CONCATENATE(Z71,CHAR(13),CHAR(10)),"")
)</f>
        <v xml:space="preserve">,    ((SELECT ROW_IDT `ufr_asso`.`usr` WHERE USR_ID = 'Z001F'),(SELECT ROW_IDT `ufr_asso`.`aso` WHERE SIR_NBR = '2_MIX_STUD_AND_NOT_STUD'),(SELECT ROW_IDT `ufr_asso`.`rol` WHERE NAM = 'ADMIN'    ),'INIT_SCRIPT', NOW(), 'INIT_SCRIPT', NOW())_x000D_
,    ((SELECT ROW_IDT `ufr_asso`.`usr` WHERE USR_ID = 'Z001F'),(SELECT ROW_IDT `ufr_asso`.`aso` WHERE SIR_NBR = '2_MIX_STUD_AND_NOT_STUD'),(SELECT ROW_IDT `ufr_asso`.`rol` WHERE NAM = 'MEMBER'   ),'INIT_SCRIPT', NOW(), 'INIT_SCRIPT', NOW())_x000D_
,    ((SELECT ROW_IDT `ufr_asso`.`usr` WHERE USR_ID = 'Z001F'),(SELECT ROW_IDT `ufr_asso`.`aso` WHERE SIR_NBR = '2_MIX_STUD_AND_NOT_STUD'),(SELECT ROW_IDT `ufr_asso`.`rol` WHERE NAM = 'SECRETARY'),'INIT_SCRIPT', NOW(), 'INIT_SCRIPT', NOW())_x000D_
</v>
      </c>
      <c r="Q71" s="26">
        <f t="shared" si="13"/>
        <v>2</v>
      </c>
      <c r="R71" s="26" t="str" cm="1">
        <f t="array" ref="R71">IF(F71&lt;&gt;"",CONCATENATE(",    (",
"(SELECT ROW_IDT `ufr_asso`.`usr` WHERE USR_ID = '",$D71,"')",REPT(" ",MAX(LEN($D$3:$D$100))-LEN($D71)),",",
IF(F$2=$F$2,CONCATENATE("null",REPT(" ",52+MAX(LEN($E$3:$E$100))-4)),CONCATENATE("(SELECT ROW_IDT `ufr_asso`.`aso` WHERE SIR_NBR = '",$E71,"'",REPT(" ",MAX(LEN($E$3:$E$100))-LEN($E71)),")")),",",
"(SELECT ROW_IDT `ufr_asso`.`rol` WHERE NAM = '",F$2,"'",REPT(" ",MAX(LEN($F$2:$N$2))-LEN(F$2)),"),",
"'INIT_SCRIPT', NOW(), 'INIT_SCRIPT', NOW())"),"")</f>
        <v/>
      </c>
      <c r="S71" s="26" t="str" cm="1">
        <f t="array" ref="S71">IF(G71&lt;&gt;"",CONCATENATE(",    (",
"(SELECT ROW_IDT `ufr_asso`.`usr` WHERE USR_ID = '",$D71,"')",REPT(" ",MAX(LEN($D$3:$D$100))-LEN($D71)),",",
IF(G$2=$F$2,CONCATENATE("null",REPT(" ",52+MAX(LEN($E$3:$E$100))-4)),CONCATENATE("(SELECT ROW_IDT `ufr_asso`.`aso` WHERE SIR_NBR = '",$E71,"'",REPT(" ",MAX(LEN($E$3:$E$100))-LEN($E71)),")")),",",
"(SELECT ROW_IDT `ufr_asso`.`rol` WHERE NAM = '",G$2,"'",REPT(" ",MAX(LEN($F$2:$N$2))-LEN(G$2)),"),",
"'INIT_SCRIPT', NOW(), 'INIT_SCRIPT', NOW())"),"")</f>
        <v>,    ((SELECT ROW_IDT `ufr_asso`.`usr` WHERE USR_ID = 'Z001F'),(SELECT ROW_IDT `ufr_asso`.`aso` WHERE SIR_NBR = '2_MIX_STUD_AND_NOT_STUD'),(SELECT ROW_IDT `ufr_asso`.`rol` WHERE NAM = 'ADMIN'    ),'INIT_SCRIPT', NOW(), 'INIT_SCRIPT', NOW())</v>
      </c>
      <c r="T71" s="26" t="str" cm="1">
        <f t="array" ref="T71">IF(H71&lt;&gt;"",CONCATENATE(",    (",
"(SELECT ROW_IDT `ufr_asso`.`usr` WHERE USR_ID = '",$D71,"')",REPT(" ",MAX(LEN($D$3:$D$100))-LEN($D71)),",",
IF(H$2=$F$2,CONCATENATE("null",REPT(" ",52+MAX(LEN($E$3:$E$100))-4)),CONCATENATE("(SELECT ROW_IDT `ufr_asso`.`aso` WHERE SIR_NBR = '",$E71,"'",REPT(" ",MAX(LEN($E$3:$E$100))-LEN($E71)),")")),",",
"(SELECT ROW_IDT `ufr_asso`.`rol` WHERE NAM = '",H$2,"'",REPT(" ",MAX(LEN($F$2:$N$2))-LEN(H$2)),"),",
"'INIT_SCRIPT', NOW(), 'INIT_SCRIPT', NOW())"),"")</f>
        <v>,    ((SELECT ROW_IDT `ufr_asso`.`usr` WHERE USR_ID = 'Z001F'),(SELECT ROW_IDT `ufr_asso`.`aso` WHERE SIR_NBR = '2_MIX_STUD_AND_NOT_STUD'),(SELECT ROW_IDT `ufr_asso`.`rol` WHERE NAM = 'MEMBER'   ),'INIT_SCRIPT', NOW(), 'INIT_SCRIPT', NOW())</v>
      </c>
      <c r="U71" s="26" t="str" cm="1">
        <f t="array" ref="U71">IF(I71&lt;&gt;"",CONCATENATE(",    (",
"(SELECT ROW_IDT `ufr_asso`.`usr` WHERE USR_ID = '",$D71,"')",REPT(" ",MAX(LEN($D$3:$D$100))-LEN($D71)),",",
IF(I$2=$F$2,CONCATENATE("null",REPT(" ",52+MAX(LEN($E$3:$E$100))-4)),CONCATENATE("(SELECT ROW_IDT `ufr_asso`.`aso` WHERE SIR_NBR = '",$E71,"'",REPT(" ",MAX(LEN($E$3:$E$100))-LEN($E71)),")")),",",
"(SELECT ROW_IDT `ufr_asso`.`rol` WHERE NAM = '",I$2,"'",REPT(" ",MAX(LEN($F$2:$N$2))-LEN(I$2)),"),",
"'INIT_SCRIPT', NOW(), 'INIT_SCRIPT', NOW())"),"")</f>
        <v/>
      </c>
      <c r="V71" s="26" t="str" cm="1">
        <f t="array" ref="V71">IF(J71&lt;&gt;"",CONCATENATE(",    (",
"(SELECT ROW_IDT `ufr_asso`.`usr` WHERE USR_ID = '",$D71,"')",REPT(" ",MAX(LEN($D$3:$D$100))-LEN($D71)),",",
IF(J$2=$F$2,CONCATENATE("null",REPT(" ",52+MAX(LEN($E$3:$E$100))-4)),CONCATENATE("(SELECT ROW_IDT `ufr_asso`.`aso` WHERE SIR_NBR = '",$E71,"'",REPT(" ",MAX(LEN($E$3:$E$100))-LEN($E71)),")")),",",
"(SELECT ROW_IDT `ufr_asso`.`rol` WHERE NAM = '",J$2,"'",REPT(" ",MAX(LEN($F$2:$N$2))-LEN(J$2)),"),",
"'INIT_SCRIPT', NOW(), 'INIT_SCRIPT', NOW())"),"")</f>
        <v/>
      </c>
      <c r="W71" s="26" t="str" cm="1">
        <f t="array" ref="W71">IF(K71&lt;&gt;"",CONCATENATE(",    (",
"(SELECT ROW_IDT `ufr_asso`.`usr` WHERE USR_ID = '",$D71,"')",REPT(" ",MAX(LEN($D$3:$D$100))-LEN($D71)),",",
IF(K$2=$F$2,CONCATENATE("null",REPT(" ",52+MAX(LEN($E$3:$E$100))-4)),CONCATENATE("(SELECT ROW_IDT `ufr_asso`.`aso` WHERE SIR_NBR = '",$E71,"'",REPT(" ",MAX(LEN($E$3:$E$100))-LEN($E71)),")")),",",
"(SELECT ROW_IDT `ufr_asso`.`rol` WHERE NAM = '",K$2,"'",REPT(" ",MAX(LEN($F$2:$N$2))-LEN(K$2)),"),",
"'INIT_SCRIPT', NOW(), 'INIT_SCRIPT', NOW())"),"")</f>
        <v/>
      </c>
      <c r="X71" s="26" t="str" cm="1">
        <f t="array" ref="X71">IF(L71&lt;&gt;"",CONCATENATE(",    (",
"(SELECT ROW_IDT `ufr_asso`.`usr` WHERE USR_ID = '",$D71,"')",REPT(" ",MAX(LEN($D$3:$D$100))-LEN($D71)),",",
IF(L$2=$F$2,CONCATENATE("null",REPT(" ",52+MAX(LEN($E$3:$E$100))-4)),CONCATENATE("(SELECT ROW_IDT `ufr_asso`.`aso` WHERE SIR_NBR = '",$E71,"'",REPT(" ",MAX(LEN($E$3:$E$100))-LEN($E71)),")")),",",
"(SELECT ROW_IDT `ufr_asso`.`rol` WHERE NAM = '",L$2,"'",REPT(" ",MAX(LEN($F$2:$N$2))-LEN(L$2)),"),",
"'INIT_SCRIPT', NOW(), 'INIT_SCRIPT', NOW())"),"")</f>
        <v/>
      </c>
      <c r="Y71" s="26" t="str" cm="1">
        <f t="array" ref="Y71">IF(M71&lt;&gt;"",CONCATENATE(",    (",
"(SELECT ROW_IDT `ufr_asso`.`usr` WHERE USR_ID = '",$D71,"')",REPT(" ",MAX(LEN($D$3:$D$100))-LEN($D71)),",",
IF(M$2=$F$2,CONCATENATE("null",REPT(" ",52+MAX(LEN($E$3:$E$100))-4)),CONCATENATE("(SELECT ROW_IDT `ufr_asso`.`aso` WHERE SIR_NBR = '",$E71,"'",REPT(" ",MAX(LEN($E$3:$E$100))-LEN($E71)),")")),",",
"(SELECT ROW_IDT `ufr_asso`.`rol` WHERE NAM = '",M$2,"'",REPT(" ",MAX(LEN($F$2:$N$2))-LEN(M$2)),"),",
"'INIT_SCRIPT', NOW(), 'INIT_SCRIPT', NOW())"),"")</f>
        <v>,    ((SELECT ROW_IDT `ufr_asso`.`usr` WHERE USR_ID = 'Z001F'),(SELECT ROW_IDT `ufr_asso`.`aso` WHERE SIR_NBR = '2_MIX_STUD_AND_NOT_STUD'),(SELECT ROW_IDT `ufr_asso`.`rol` WHERE NAM = 'SECRETARY'),'INIT_SCRIPT', NOW(), 'INIT_SCRIPT', NOW())</v>
      </c>
      <c r="Z71" s="26" t="str" cm="1">
        <f t="array" ref="Z71">IF(N71&lt;&gt;"",CONCATENATE(",    (",
"(SELECT ROW_IDT `ufr_asso`.`usr` WHERE USR_ID = '",$D71,"')",REPT(" ",MAX(LEN($D$3:$D$100))-LEN($D71)),",",
IF(N$2=$F$2,CONCATENATE("null",REPT(" ",52+MAX(LEN($E$3:$E$100))-4)),CONCATENATE("(SELECT ROW_IDT `ufr_asso`.`aso` WHERE SIR_NBR = '",$E71,"'",REPT(" ",MAX(LEN($E$3:$E$100))-LEN($E71)),")")),",",
"(SELECT ROW_IDT `ufr_asso`.`rol` WHERE NAM = '",N$2,"'",REPT(" ",MAX(LEN($F$2:$N$2))-LEN(N$2)),"),",
"'INIT_SCRIPT', NOW(), 'INIT_SCRIPT', NOW())"),"")</f>
        <v/>
      </c>
    </row>
    <row r="72" spans="1:26" x14ac:dyDescent="0.3">
      <c r="A72" s="47" t="str">
        <f>IF(Users!A54&lt;&gt;"",Users!A54,"")</f>
        <v>TST52-S</v>
      </c>
      <c r="B72" s="48" t="str">
        <f>IF(Users!B54&lt;&gt;"",Users!B54,"")</f>
        <v>Aragon</v>
      </c>
      <c r="C72" s="48" t="str">
        <f>IF(Users!C54&lt;&gt;"",Users!C54,"")</f>
        <v>several_org.aragon@gmail.com</v>
      </c>
      <c r="D72" s="49" t="str">
        <f>IF(Users!E54&lt;&gt;"",Users!E54,"")</f>
        <v>Z001G</v>
      </c>
      <c r="E72" s="45"/>
      <c r="F72" s="46" t="s">
        <v>3</v>
      </c>
      <c r="G72" s="46"/>
      <c r="H72" s="46"/>
      <c r="I72" s="46"/>
      <c r="J72" s="46"/>
      <c r="K72" s="46"/>
      <c r="L72" s="46"/>
      <c r="M72" s="46"/>
      <c r="N72" s="46"/>
      <c r="O72" s="12" t="str">
        <f t="shared" si="12"/>
        <v>,    ((SELECT ROW_IDT `ufr_asso`.`usr` WHERE USR_ID = 'Z001G'),null                                                                       ,(SELECT ROW_IDT `ufr_asso`.`rol` WHERE NAM = 'APP_ADMIN'),'INIT_SCRIPT', NOW(), 'INIT_SCRIPT', NOW())</v>
      </c>
      <c r="P72" s="26" t="str">
        <f>CONCATENATE(
IF(R72&lt;&gt;"",CONCATENATE(R72,CHAR(13),CHAR(10)),""),IF(S72&lt;&gt;"",CONCATENATE(S72,CHAR(13),CHAR(10)),""),IF(T72&lt;&gt;"",CONCATENATE(T72,CHAR(13),CHAR(10)),""),IF(U72&lt;&gt;"",CONCATENATE(U72,CHAR(13),CHAR(10)),""),IF(V72&lt;&gt;"",CONCATENATE(V72,CHAR(13),CHAR(10)),""),IF(W72&lt;&gt;"",CONCATENATE(W72,CHAR(13),CHAR(10)),""),IF(X72&lt;&gt;"",CONCATENATE(X72,CHAR(13),CHAR(10)),""),IF(Y72&lt;&gt;"",CONCATENATE(Y72,CHAR(13),CHAR(10)),""),IF(Z72&lt;&gt;"",CONCATENATE(Z72,CHAR(13),CHAR(10)),"")
)</f>
        <v xml:space="preserve">,    ((SELECT ROW_IDT `ufr_asso`.`usr` WHERE USR_ID = 'Z001G'),null                                                                       ,(SELECT ROW_IDT `ufr_asso`.`rol` WHERE NAM = 'APP_ADMIN'),'INIT_SCRIPT', NOW(), 'INIT_SCRIPT', NOW())_x000D_
</v>
      </c>
      <c r="Q72" s="26">
        <f t="shared" si="13"/>
        <v>2</v>
      </c>
      <c r="R72" s="26" t="str" cm="1">
        <f t="array" ref="R72">IF(F72&lt;&gt;"",CONCATENATE(",    (",
"(SELECT ROW_IDT `ufr_asso`.`usr` WHERE USR_ID = '",$D72,"')",REPT(" ",MAX(LEN($D$3:$D$100))-LEN($D72)),",",
IF(F$2=$F$2,CONCATENATE("null",REPT(" ",52+MAX(LEN($E$3:$E$100))-4)),CONCATENATE("(SELECT ROW_IDT `ufr_asso`.`aso` WHERE SIR_NBR = '",$E72,"'",REPT(" ",MAX(LEN($E$3:$E$100))-LEN($E72)),")")),",",
"(SELECT ROW_IDT `ufr_asso`.`rol` WHERE NAM = '",F$2,"'",REPT(" ",MAX(LEN($F$2:$N$2))-LEN(F$2)),"),",
"'INIT_SCRIPT', NOW(), 'INIT_SCRIPT', NOW())"),"")</f>
        <v>,    ((SELECT ROW_IDT `ufr_asso`.`usr` WHERE USR_ID = 'Z001G'),null                                                                       ,(SELECT ROW_IDT `ufr_asso`.`rol` WHERE NAM = 'APP_ADMIN'),'INIT_SCRIPT', NOW(), 'INIT_SCRIPT', NOW())</v>
      </c>
      <c r="S72" s="26" t="str" cm="1">
        <f t="array" ref="S72">IF(G72&lt;&gt;"",CONCATENATE(",    (",
"(SELECT ROW_IDT `ufr_asso`.`usr` WHERE USR_ID = '",$D72,"')",REPT(" ",MAX(LEN($D$3:$D$100))-LEN($D72)),",",
IF(G$2=$F$2,CONCATENATE("null",REPT(" ",52+MAX(LEN($E$3:$E$100))-4)),CONCATENATE("(SELECT ROW_IDT `ufr_asso`.`aso` WHERE SIR_NBR = '",$E72,"'",REPT(" ",MAX(LEN($E$3:$E$100))-LEN($E72)),")")),",",
"(SELECT ROW_IDT `ufr_asso`.`rol` WHERE NAM = '",G$2,"'",REPT(" ",MAX(LEN($F$2:$N$2))-LEN(G$2)),"),",
"'INIT_SCRIPT', NOW(), 'INIT_SCRIPT', NOW())"),"")</f>
        <v/>
      </c>
      <c r="T72" s="26" t="str" cm="1">
        <f t="array" ref="T72">IF(H72&lt;&gt;"",CONCATENATE(",    (",
"(SELECT ROW_IDT `ufr_asso`.`usr` WHERE USR_ID = '",$D72,"')",REPT(" ",MAX(LEN($D$3:$D$100))-LEN($D72)),",",
IF(H$2=$F$2,CONCATENATE("null",REPT(" ",52+MAX(LEN($E$3:$E$100))-4)),CONCATENATE("(SELECT ROW_IDT `ufr_asso`.`aso` WHERE SIR_NBR = '",$E72,"'",REPT(" ",MAX(LEN($E$3:$E$100))-LEN($E72)),")")),",",
"(SELECT ROW_IDT `ufr_asso`.`rol` WHERE NAM = '",H$2,"'",REPT(" ",MAX(LEN($F$2:$N$2))-LEN(H$2)),"),",
"'INIT_SCRIPT', NOW(), 'INIT_SCRIPT', NOW())"),"")</f>
        <v/>
      </c>
      <c r="U72" s="26" t="str" cm="1">
        <f t="array" ref="U72">IF(I72&lt;&gt;"",CONCATENATE(",    (",
"(SELECT ROW_IDT `ufr_asso`.`usr` WHERE USR_ID = '",$D72,"')",REPT(" ",MAX(LEN($D$3:$D$100))-LEN($D72)),",",
IF(I$2=$F$2,CONCATENATE("null",REPT(" ",52+MAX(LEN($E$3:$E$100))-4)),CONCATENATE("(SELECT ROW_IDT `ufr_asso`.`aso` WHERE SIR_NBR = '",$E72,"'",REPT(" ",MAX(LEN($E$3:$E$100))-LEN($E72)),")")),",",
"(SELECT ROW_IDT `ufr_asso`.`rol` WHERE NAM = '",I$2,"'",REPT(" ",MAX(LEN($F$2:$N$2))-LEN(I$2)),"),",
"'INIT_SCRIPT', NOW(), 'INIT_SCRIPT', NOW())"),"")</f>
        <v/>
      </c>
      <c r="V72" s="26" t="str" cm="1">
        <f t="array" ref="V72">IF(J72&lt;&gt;"",CONCATENATE(",    (",
"(SELECT ROW_IDT `ufr_asso`.`usr` WHERE USR_ID = '",$D72,"')",REPT(" ",MAX(LEN($D$3:$D$100))-LEN($D72)),",",
IF(J$2=$F$2,CONCATENATE("null",REPT(" ",52+MAX(LEN($E$3:$E$100))-4)),CONCATENATE("(SELECT ROW_IDT `ufr_asso`.`aso` WHERE SIR_NBR = '",$E72,"'",REPT(" ",MAX(LEN($E$3:$E$100))-LEN($E72)),")")),",",
"(SELECT ROW_IDT `ufr_asso`.`rol` WHERE NAM = '",J$2,"'",REPT(" ",MAX(LEN($F$2:$N$2))-LEN(J$2)),"),",
"'INIT_SCRIPT', NOW(), 'INIT_SCRIPT', NOW())"),"")</f>
        <v/>
      </c>
      <c r="W72" s="26" t="str" cm="1">
        <f t="array" ref="W72">IF(K72&lt;&gt;"",CONCATENATE(",    (",
"(SELECT ROW_IDT `ufr_asso`.`usr` WHERE USR_ID = '",$D72,"')",REPT(" ",MAX(LEN($D$3:$D$100))-LEN($D72)),",",
IF(K$2=$F$2,CONCATENATE("null",REPT(" ",52+MAX(LEN($E$3:$E$100))-4)),CONCATENATE("(SELECT ROW_IDT `ufr_asso`.`aso` WHERE SIR_NBR = '",$E72,"'",REPT(" ",MAX(LEN($E$3:$E$100))-LEN($E72)),")")),",",
"(SELECT ROW_IDT `ufr_asso`.`rol` WHERE NAM = '",K$2,"'",REPT(" ",MAX(LEN($F$2:$N$2))-LEN(K$2)),"),",
"'INIT_SCRIPT', NOW(), 'INIT_SCRIPT', NOW())"),"")</f>
        <v/>
      </c>
      <c r="X72" s="26" t="str" cm="1">
        <f t="array" ref="X72">IF(L72&lt;&gt;"",CONCATENATE(",    (",
"(SELECT ROW_IDT `ufr_asso`.`usr` WHERE USR_ID = '",$D72,"')",REPT(" ",MAX(LEN($D$3:$D$100))-LEN($D72)),",",
IF(L$2=$F$2,CONCATENATE("null",REPT(" ",52+MAX(LEN($E$3:$E$100))-4)),CONCATENATE("(SELECT ROW_IDT `ufr_asso`.`aso` WHERE SIR_NBR = '",$E72,"'",REPT(" ",MAX(LEN($E$3:$E$100))-LEN($E72)),")")),",",
"(SELECT ROW_IDT `ufr_asso`.`rol` WHERE NAM = '",L$2,"'",REPT(" ",MAX(LEN($F$2:$N$2))-LEN(L$2)),"),",
"'INIT_SCRIPT', NOW(), 'INIT_SCRIPT', NOW())"),"")</f>
        <v/>
      </c>
      <c r="Y72" s="26" t="str" cm="1">
        <f t="array" ref="Y72">IF(M72&lt;&gt;"",CONCATENATE(",    (",
"(SELECT ROW_IDT `ufr_asso`.`usr` WHERE USR_ID = '",$D72,"')",REPT(" ",MAX(LEN($D$3:$D$100))-LEN($D72)),",",
IF(M$2=$F$2,CONCATENATE("null",REPT(" ",52+MAX(LEN($E$3:$E$100))-4)),CONCATENATE("(SELECT ROW_IDT `ufr_asso`.`aso` WHERE SIR_NBR = '",$E72,"'",REPT(" ",MAX(LEN($E$3:$E$100))-LEN($E72)),")")),",",
"(SELECT ROW_IDT `ufr_asso`.`rol` WHERE NAM = '",M$2,"'",REPT(" ",MAX(LEN($F$2:$N$2))-LEN(M$2)),"),",
"'INIT_SCRIPT', NOW(), 'INIT_SCRIPT', NOW())"),"")</f>
        <v/>
      </c>
      <c r="Z72" s="26" t="str" cm="1">
        <f t="array" ref="Z72">IF(N72&lt;&gt;"",CONCATENATE(",    (",
"(SELECT ROW_IDT `ufr_asso`.`usr` WHERE USR_ID = '",$D72,"')",REPT(" ",MAX(LEN($D$3:$D$100))-LEN($D72)),",",
IF(N$2=$F$2,CONCATENATE("null",REPT(" ",52+MAX(LEN($E$3:$E$100))-4)),CONCATENATE("(SELECT ROW_IDT `ufr_asso`.`aso` WHERE SIR_NBR = '",$E72,"'",REPT(" ",MAX(LEN($E$3:$E$100))-LEN($E72)),")")),",",
"(SELECT ROW_IDT `ufr_asso`.`rol` WHERE NAM = '",N$2,"'",REPT(" ",MAX(LEN($F$2:$N$2))-LEN(N$2)),"),",
"'INIT_SCRIPT', NOW(), 'INIT_SCRIPT', NOW())"),"")</f>
        <v/>
      </c>
    </row>
    <row r="73" spans="1:26" x14ac:dyDescent="0.3">
      <c r="A73" s="41" t="str">
        <f t="shared" ref="A73:D74" si="15">A72</f>
        <v>TST52-S</v>
      </c>
      <c r="B73" s="42" t="str">
        <f t="shared" si="15"/>
        <v>Aragon</v>
      </c>
      <c r="C73" s="42" t="str">
        <f t="shared" si="15"/>
        <v>several_org.aragon@gmail.com</v>
      </c>
      <c r="D73" s="43" t="str">
        <f t="shared" si="15"/>
        <v>Z001G</v>
      </c>
      <c r="E73" s="38" t="str">
        <f>Assos!A$6</f>
        <v>1_MIX_STUD_AND_NOT_STUD</v>
      </c>
      <c r="F73" s="46"/>
      <c r="G73" s="46" t="s">
        <v>3</v>
      </c>
      <c r="H73" s="46"/>
      <c r="I73" s="46"/>
      <c r="J73" s="46"/>
      <c r="K73" s="46"/>
      <c r="L73" s="46"/>
      <c r="M73" s="46"/>
      <c r="N73" s="46"/>
      <c r="O73" s="12" t="str">
        <f t="shared" si="12"/>
        <v>,    ((SELECT ROW_IDT `ufr_asso`.`usr` WHERE USR_ID = 'Z001G'),(SELECT ROW_IDT `ufr_asso`.`aso` WHERE SIR_NBR = '1_MIX_STUD_AND_NOT_STUD'),(SELECT ROW_IDT `ufr_asso`.`rol` WHERE NAM = 'ADMIN'    ),'INIT_SCRIPT', NOW(), 'INIT_SCRIPT', NOW())</v>
      </c>
      <c r="P73" s="26" t="str">
        <f>CONCATENATE(
IF(R73&lt;&gt;"",CONCATENATE(R73,CHAR(13),CHAR(10)),""),IF(S73&lt;&gt;"",CONCATENATE(S73,CHAR(13),CHAR(10)),""),IF(T73&lt;&gt;"",CONCATENATE(T73,CHAR(13),CHAR(10)),""),IF(U73&lt;&gt;"",CONCATENATE(U73,CHAR(13),CHAR(10)),""),IF(V73&lt;&gt;"",CONCATENATE(V73,CHAR(13),CHAR(10)),""),IF(W73&lt;&gt;"",CONCATENATE(W73,CHAR(13),CHAR(10)),""),IF(X73&lt;&gt;"",CONCATENATE(X73,CHAR(13),CHAR(10)),""),IF(Y73&lt;&gt;"",CONCATENATE(Y73,CHAR(13),CHAR(10)),""),IF(Z73&lt;&gt;"",CONCATENATE(Z73,CHAR(13),CHAR(10)),"")
)</f>
        <v xml:space="preserve">,    ((SELECT ROW_IDT `ufr_asso`.`usr` WHERE USR_ID = 'Z001G'),(SELECT ROW_IDT `ufr_asso`.`aso` WHERE SIR_NBR = '1_MIX_STUD_AND_NOT_STUD'),(SELECT ROW_IDT `ufr_asso`.`rol` WHERE NAM = 'ADMIN'    ),'INIT_SCRIPT', NOW(), 'INIT_SCRIPT', NOW())_x000D_
</v>
      </c>
      <c r="Q73" s="26">
        <f t="shared" si="13"/>
        <v>2</v>
      </c>
      <c r="R73" s="26" t="str" cm="1">
        <f t="array" ref="R73">IF(F73&lt;&gt;"",CONCATENATE(",    (",
"(SELECT ROW_IDT `ufr_asso`.`usr` WHERE USR_ID = '",$D73,"')",REPT(" ",MAX(LEN($D$3:$D$100))-LEN($D73)),",",
IF(F$2=$F$2,CONCATENATE("null",REPT(" ",52+MAX(LEN($E$3:$E$100))-4)),CONCATENATE("(SELECT ROW_IDT `ufr_asso`.`aso` WHERE SIR_NBR = '",$E73,"'",REPT(" ",MAX(LEN($E$3:$E$100))-LEN($E73)),")")),",",
"(SELECT ROW_IDT `ufr_asso`.`rol` WHERE NAM = '",F$2,"'",REPT(" ",MAX(LEN($F$2:$N$2))-LEN(F$2)),"),",
"'INIT_SCRIPT', NOW(), 'INIT_SCRIPT', NOW())"),"")</f>
        <v/>
      </c>
      <c r="S73" s="26" t="str" cm="1">
        <f t="array" ref="S73">IF(G73&lt;&gt;"",CONCATENATE(",    (",
"(SELECT ROW_IDT `ufr_asso`.`usr` WHERE USR_ID = '",$D73,"')",REPT(" ",MAX(LEN($D$3:$D$100))-LEN($D73)),",",
IF(G$2=$F$2,CONCATENATE("null",REPT(" ",52+MAX(LEN($E$3:$E$100))-4)),CONCATENATE("(SELECT ROW_IDT `ufr_asso`.`aso` WHERE SIR_NBR = '",$E73,"'",REPT(" ",MAX(LEN($E$3:$E$100))-LEN($E73)),")")),",",
"(SELECT ROW_IDT `ufr_asso`.`rol` WHERE NAM = '",G$2,"'",REPT(" ",MAX(LEN($F$2:$N$2))-LEN(G$2)),"),",
"'INIT_SCRIPT', NOW(), 'INIT_SCRIPT', NOW())"),"")</f>
        <v>,    ((SELECT ROW_IDT `ufr_asso`.`usr` WHERE USR_ID = 'Z001G'),(SELECT ROW_IDT `ufr_asso`.`aso` WHERE SIR_NBR = '1_MIX_STUD_AND_NOT_STUD'),(SELECT ROW_IDT `ufr_asso`.`rol` WHERE NAM = 'ADMIN'    ),'INIT_SCRIPT', NOW(), 'INIT_SCRIPT', NOW())</v>
      </c>
      <c r="T73" s="26" t="str" cm="1">
        <f t="array" ref="T73">IF(H73&lt;&gt;"",CONCATENATE(",    (",
"(SELECT ROW_IDT `ufr_asso`.`usr` WHERE USR_ID = '",$D73,"')",REPT(" ",MAX(LEN($D$3:$D$100))-LEN($D73)),",",
IF(H$2=$F$2,CONCATENATE("null",REPT(" ",52+MAX(LEN($E$3:$E$100))-4)),CONCATENATE("(SELECT ROW_IDT `ufr_asso`.`aso` WHERE SIR_NBR = '",$E73,"'",REPT(" ",MAX(LEN($E$3:$E$100))-LEN($E73)),")")),",",
"(SELECT ROW_IDT `ufr_asso`.`rol` WHERE NAM = '",H$2,"'",REPT(" ",MAX(LEN($F$2:$N$2))-LEN(H$2)),"),",
"'INIT_SCRIPT', NOW(), 'INIT_SCRIPT', NOW())"),"")</f>
        <v/>
      </c>
      <c r="U73" s="26" t="str" cm="1">
        <f t="array" ref="U73">IF(I73&lt;&gt;"",CONCATENATE(",    (",
"(SELECT ROW_IDT `ufr_asso`.`usr` WHERE USR_ID = '",$D73,"')",REPT(" ",MAX(LEN($D$3:$D$100))-LEN($D73)),",",
IF(I$2=$F$2,CONCATENATE("null",REPT(" ",52+MAX(LEN($E$3:$E$100))-4)),CONCATENATE("(SELECT ROW_IDT `ufr_asso`.`aso` WHERE SIR_NBR = '",$E73,"'",REPT(" ",MAX(LEN($E$3:$E$100))-LEN($E73)),")")),",",
"(SELECT ROW_IDT `ufr_asso`.`rol` WHERE NAM = '",I$2,"'",REPT(" ",MAX(LEN($F$2:$N$2))-LEN(I$2)),"),",
"'INIT_SCRIPT', NOW(), 'INIT_SCRIPT', NOW())"),"")</f>
        <v/>
      </c>
      <c r="V73" s="26" t="str" cm="1">
        <f t="array" ref="V73">IF(J73&lt;&gt;"",CONCATENATE(",    (",
"(SELECT ROW_IDT `ufr_asso`.`usr` WHERE USR_ID = '",$D73,"')",REPT(" ",MAX(LEN($D$3:$D$100))-LEN($D73)),",",
IF(J$2=$F$2,CONCATENATE("null",REPT(" ",52+MAX(LEN($E$3:$E$100))-4)),CONCATENATE("(SELECT ROW_IDT `ufr_asso`.`aso` WHERE SIR_NBR = '",$E73,"'",REPT(" ",MAX(LEN($E$3:$E$100))-LEN($E73)),")")),",",
"(SELECT ROW_IDT `ufr_asso`.`rol` WHERE NAM = '",J$2,"'",REPT(" ",MAX(LEN($F$2:$N$2))-LEN(J$2)),"),",
"'INIT_SCRIPT', NOW(), 'INIT_SCRIPT', NOW())"),"")</f>
        <v/>
      </c>
      <c r="W73" s="26" t="str" cm="1">
        <f t="array" ref="W73">IF(K73&lt;&gt;"",CONCATENATE(",    (",
"(SELECT ROW_IDT `ufr_asso`.`usr` WHERE USR_ID = '",$D73,"')",REPT(" ",MAX(LEN($D$3:$D$100))-LEN($D73)),",",
IF(K$2=$F$2,CONCATENATE("null",REPT(" ",52+MAX(LEN($E$3:$E$100))-4)),CONCATENATE("(SELECT ROW_IDT `ufr_asso`.`aso` WHERE SIR_NBR = '",$E73,"'",REPT(" ",MAX(LEN($E$3:$E$100))-LEN($E73)),")")),",",
"(SELECT ROW_IDT `ufr_asso`.`rol` WHERE NAM = '",K$2,"'",REPT(" ",MAX(LEN($F$2:$N$2))-LEN(K$2)),"),",
"'INIT_SCRIPT', NOW(), 'INIT_SCRIPT', NOW())"),"")</f>
        <v/>
      </c>
      <c r="X73" s="26" t="str" cm="1">
        <f t="array" ref="X73">IF(L73&lt;&gt;"",CONCATENATE(",    (",
"(SELECT ROW_IDT `ufr_asso`.`usr` WHERE USR_ID = '",$D73,"')",REPT(" ",MAX(LEN($D$3:$D$100))-LEN($D73)),",",
IF(L$2=$F$2,CONCATENATE("null",REPT(" ",52+MAX(LEN($E$3:$E$100))-4)),CONCATENATE("(SELECT ROW_IDT `ufr_asso`.`aso` WHERE SIR_NBR = '",$E73,"'",REPT(" ",MAX(LEN($E$3:$E$100))-LEN($E73)),")")),",",
"(SELECT ROW_IDT `ufr_asso`.`rol` WHERE NAM = '",L$2,"'",REPT(" ",MAX(LEN($F$2:$N$2))-LEN(L$2)),"),",
"'INIT_SCRIPT', NOW(), 'INIT_SCRIPT', NOW())"),"")</f>
        <v/>
      </c>
      <c r="Y73" s="26" t="str" cm="1">
        <f t="array" ref="Y73">IF(M73&lt;&gt;"",CONCATENATE(",    (",
"(SELECT ROW_IDT `ufr_asso`.`usr` WHERE USR_ID = '",$D73,"')",REPT(" ",MAX(LEN($D$3:$D$100))-LEN($D73)),",",
IF(M$2=$F$2,CONCATENATE("null",REPT(" ",52+MAX(LEN($E$3:$E$100))-4)),CONCATENATE("(SELECT ROW_IDT `ufr_asso`.`aso` WHERE SIR_NBR = '",$E73,"'",REPT(" ",MAX(LEN($E$3:$E$100))-LEN($E73)),")")),",",
"(SELECT ROW_IDT `ufr_asso`.`rol` WHERE NAM = '",M$2,"'",REPT(" ",MAX(LEN($F$2:$N$2))-LEN(M$2)),"),",
"'INIT_SCRIPT', NOW(), 'INIT_SCRIPT', NOW())"),"")</f>
        <v/>
      </c>
      <c r="Z73" s="26" t="str" cm="1">
        <f t="array" ref="Z73">IF(N73&lt;&gt;"",CONCATENATE(",    (",
"(SELECT ROW_IDT `ufr_asso`.`usr` WHERE USR_ID = '",$D73,"')",REPT(" ",MAX(LEN($D$3:$D$100))-LEN($D73)),",",
IF(N$2=$F$2,CONCATENATE("null",REPT(" ",52+MAX(LEN($E$3:$E$100))-4)),CONCATENATE("(SELECT ROW_IDT `ufr_asso`.`aso` WHERE SIR_NBR = '",$E73,"'",REPT(" ",MAX(LEN($E$3:$E$100))-LEN($E73)),")")),",",
"(SELECT ROW_IDT `ufr_asso`.`rol` WHERE NAM = '",N$2,"'",REPT(" ",MAX(LEN($F$2:$N$2))-LEN(N$2)),"),",
"'INIT_SCRIPT', NOW(), 'INIT_SCRIPT', NOW())"),"")</f>
        <v/>
      </c>
    </row>
    <row r="74" spans="1:26" ht="15" thickBot="1" x14ac:dyDescent="0.35">
      <c r="A74" s="39" t="str">
        <f t="shared" si="15"/>
        <v>TST52-S</v>
      </c>
      <c r="B74" s="29" t="str">
        <f t="shared" si="15"/>
        <v>Aragon</v>
      </c>
      <c r="C74" s="29" t="str">
        <f t="shared" si="15"/>
        <v>several_org.aragon@gmail.com</v>
      </c>
      <c r="D74" s="40" t="str">
        <f t="shared" si="15"/>
        <v>Z001G</v>
      </c>
      <c r="E74" s="45" t="str">
        <f>Assos!A$7</f>
        <v>2_MIX_STUD_AND_NOT_STUD</v>
      </c>
      <c r="F74" s="46"/>
      <c r="G74" s="46" t="s">
        <v>3</v>
      </c>
      <c r="H74" s="46" t="s">
        <v>3</v>
      </c>
      <c r="I74" s="46"/>
      <c r="J74" s="46"/>
      <c r="K74" s="46"/>
      <c r="L74" s="46"/>
      <c r="M74" s="46"/>
      <c r="N74" s="46" t="s">
        <v>3</v>
      </c>
      <c r="O74" s="12" t="str">
        <f t="shared" si="12"/>
        <v>,    ((SELECT ROW_IDT `ufr_asso`.`usr` WHERE USR_ID = 'Z001G'),(SELECT ROW_IDT `ufr_asso`.`aso` WHERE SIR_NBR = '2_MIX_STUD_AND_NOT_STUD'),(SELECT ROW_IDT `ufr_asso`.`rol` WHERE NAM = 'ADMIN'    ),'INIT_SCRIPT', NOW(), 'INIT_SCRIPT', NOW())_x000D_
,    ((SELECT ROW_IDT `ufr_asso`.`usr` WHERE USR_ID = 'Z001G'),(SELECT ROW_IDT `ufr_asso`.`aso` WHERE SIR_NBR = '2_MIX_STUD_AND_NOT_STUD'),(SELECT ROW_IDT `ufr_asso`.`rol` WHERE NAM = 'MEMBER'   ),'INIT_SCRIPT', NOW(), 'INIT_SCRIPT', NOW())_x000D_
,    ((SELECT ROW_IDT `ufr_asso`.`usr` WHERE USR_ID = 'Z001G'),(SELECT ROW_IDT `ufr_asso`.`aso` WHERE SIR_NBR = '2_MIX_STUD_AND_NOT_STUD'),(SELECT ROW_IDT `ufr_asso`.`rol` WHERE NAM = 'TREASURER'),'INIT_SCRIPT', NOW(), 'INIT_SCRIPT', NOW())</v>
      </c>
      <c r="P74" s="26" t="str">
        <f>CONCATENATE(
IF(R74&lt;&gt;"",CONCATENATE(R74,CHAR(13),CHAR(10)),""),IF(S74&lt;&gt;"",CONCATENATE(S74,CHAR(13),CHAR(10)),""),IF(T74&lt;&gt;"",CONCATENATE(T74,CHAR(13),CHAR(10)),""),IF(U74&lt;&gt;"",CONCATENATE(U74,CHAR(13),CHAR(10)),""),IF(V74&lt;&gt;"",CONCATENATE(V74,CHAR(13),CHAR(10)),""),IF(W74&lt;&gt;"",CONCATENATE(W74,CHAR(13),CHAR(10)),""),IF(X74&lt;&gt;"",CONCATENATE(X74,CHAR(13),CHAR(10)),""),IF(Y74&lt;&gt;"",CONCATENATE(Y74,CHAR(13),CHAR(10)),""),IF(Z74&lt;&gt;"",CONCATENATE(Z74,CHAR(13),CHAR(10)),"")
)</f>
        <v xml:space="preserve">,    ((SELECT ROW_IDT `ufr_asso`.`usr` WHERE USR_ID = 'Z001G'),(SELECT ROW_IDT `ufr_asso`.`aso` WHERE SIR_NBR = '2_MIX_STUD_AND_NOT_STUD'),(SELECT ROW_IDT `ufr_asso`.`rol` WHERE NAM = 'ADMIN'    ),'INIT_SCRIPT', NOW(), 'INIT_SCRIPT', NOW())_x000D_
,    ((SELECT ROW_IDT `ufr_asso`.`usr` WHERE USR_ID = 'Z001G'),(SELECT ROW_IDT `ufr_asso`.`aso` WHERE SIR_NBR = '2_MIX_STUD_AND_NOT_STUD'),(SELECT ROW_IDT `ufr_asso`.`rol` WHERE NAM = 'MEMBER'   ),'INIT_SCRIPT', NOW(), 'INIT_SCRIPT', NOW())_x000D_
,    ((SELECT ROW_IDT `ufr_asso`.`usr` WHERE USR_ID = 'Z001G'),(SELECT ROW_IDT `ufr_asso`.`aso` WHERE SIR_NBR = '2_MIX_STUD_AND_NOT_STUD'),(SELECT ROW_IDT `ufr_asso`.`rol` WHERE NAM = 'TREASURER'),'INIT_SCRIPT', NOW(), 'INIT_SCRIPT', NOW())_x000D_
</v>
      </c>
      <c r="Q74" s="26">
        <f t="shared" si="13"/>
        <v>2</v>
      </c>
      <c r="R74" s="26" t="str" cm="1">
        <f t="array" ref="R74">IF(F74&lt;&gt;"",CONCATENATE(",    (",
"(SELECT ROW_IDT `ufr_asso`.`usr` WHERE USR_ID = '",$D74,"')",REPT(" ",MAX(LEN($D$3:$D$100))-LEN($D74)),",",
IF(F$2=$F$2,CONCATENATE("null",REPT(" ",52+MAX(LEN($E$3:$E$100))-4)),CONCATENATE("(SELECT ROW_IDT `ufr_asso`.`aso` WHERE SIR_NBR = '",$E74,"'",REPT(" ",MAX(LEN($E$3:$E$100))-LEN($E74)),")")),",",
"(SELECT ROW_IDT `ufr_asso`.`rol` WHERE NAM = '",F$2,"'",REPT(" ",MAX(LEN($F$2:$N$2))-LEN(F$2)),"),",
"'INIT_SCRIPT', NOW(), 'INIT_SCRIPT', NOW())"),"")</f>
        <v/>
      </c>
      <c r="S74" s="26" t="str" cm="1">
        <f t="array" ref="S74">IF(G74&lt;&gt;"",CONCATENATE(",    (",
"(SELECT ROW_IDT `ufr_asso`.`usr` WHERE USR_ID = '",$D74,"')",REPT(" ",MAX(LEN($D$3:$D$100))-LEN($D74)),",",
IF(G$2=$F$2,CONCATENATE("null",REPT(" ",52+MAX(LEN($E$3:$E$100))-4)),CONCATENATE("(SELECT ROW_IDT `ufr_asso`.`aso` WHERE SIR_NBR = '",$E74,"'",REPT(" ",MAX(LEN($E$3:$E$100))-LEN($E74)),")")),",",
"(SELECT ROW_IDT `ufr_asso`.`rol` WHERE NAM = '",G$2,"'",REPT(" ",MAX(LEN($F$2:$N$2))-LEN(G$2)),"),",
"'INIT_SCRIPT', NOW(), 'INIT_SCRIPT', NOW())"),"")</f>
        <v>,    ((SELECT ROW_IDT `ufr_asso`.`usr` WHERE USR_ID = 'Z001G'),(SELECT ROW_IDT `ufr_asso`.`aso` WHERE SIR_NBR = '2_MIX_STUD_AND_NOT_STUD'),(SELECT ROW_IDT `ufr_asso`.`rol` WHERE NAM = 'ADMIN'    ),'INIT_SCRIPT', NOW(), 'INIT_SCRIPT', NOW())</v>
      </c>
      <c r="T74" s="26" t="str" cm="1">
        <f t="array" ref="T74">IF(H74&lt;&gt;"",CONCATENATE(",    (",
"(SELECT ROW_IDT `ufr_asso`.`usr` WHERE USR_ID = '",$D74,"')",REPT(" ",MAX(LEN($D$3:$D$100))-LEN($D74)),",",
IF(H$2=$F$2,CONCATENATE("null",REPT(" ",52+MAX(LEN($E$3:$E$100))-4)),CONCATENATE("(SELECT ROW_IDT `ufr_asso`.`aso` WHERE SIR_NBR = '",$E74,"'",REPT(" ",MAX(LEN($E$3:$E$100))-LEN($E74)),")")),",",
"(SELECT ROW_IDT `ufr_asso`.`rol` WHERE NAM = '",H$2,"'",REPT(" ",MAX(LEN($F$2:$N$2))-LEN(H$2)),"),",
"'INIT_SCRIPT', NOW(), 'INIT_SCRIPT', NOW())"),"")</f>
        <v>,    ((SELECT ROW_IDT `ufr_asso`.`usr` WHERE USR_ID = 'Z001G'),(SELECT ROW_IDT `ufr_asso`.`aso` WHERE SIR_NBR = '2_MIX_STUD_AND_NOT_STUD'),(SELECT ROW_IDT `ufr_asso`.`rol` WHERE NAM = 'MEMBER'   ),'INIT_SCRIPT', NOW(), 'INIT_SCRIPT', NOW())</v>
      </c>
      <c r="U74" s="26" t="str" cm="1">
        <f t="array" ref="U74">IF(I74&lt;&gt;"",CONCATENATE(",    (",
"(SELECT ROW_IDT `ufr_asso`.`usr` WHERE USR_ID = '",$D74,"')",REPT(" ",MAX(LEN($D$3:$D$100))-LEN($D74)),",",
IF(I$2=$F$2,CONCATENATE("null",REPT(" ",52+MAX(LEN($E$3:$E$100))-4)),CONCATENATE("(SELECT ROW_IDT `ufr_asso`.`aso` WHERE SIR_NBR = '",$E74,"'",REPT(" ",MAX(LEN($E$3:$E$100))-LEN($E74)),")")),",",
"(SELECT ROW_IDT `ufr_asso`.`rol` WHERE NAM = '",I$2,"'",REPT(" ",MAX(LEN($F$2:$N$2))-LEN(I$2)),"),",
"'INIT_SCRIPT', NOW(), 'INIT_SCRIPT', NOW())"),"")</f>
        <v/>
      </c>
      <c r="V74" s="26" t="str" cm="1">
        <f t="array" ref="V74">IF(J74&lt;&gt;"",CONCATENATE(",    (",
"(SELECT ROW_IDT `ufr_asso`.`usr` WHERE USR_ID = '",$D74,"')",REPT(" ",MAX(LEN($D$3:$D$100))-LEN($D74)),",",
IF(J$2=$F$2,CONCATENATE("null",REPT(" ",52+MAX(LEN($E$3:$E$100))-4)),CONCATENATE("(SELECT ROW_IDT `ufr_asso`.`aso` WHERE SIR_NBR = '",$E74,"'",REPT(" ",MAX(LEN($E$3:$E$100))-LEN($E74)),")")),",",
"(SELECT ROW_IDT `ufr_asso`.`rol` WHERE NAM = '",J$2,"'",REPT(" ",MAX(LEN($F$2:$N$2))-LEN(J$2)),"),",
"'INIT_SCRIPT', NOW(), 'INIT_SCRIPT', NOW())"),"")</f>
        <v/>
      </c>
      <c r="W74" s="26" t="str" cm="1">
        <f t="array" ref="W74">IF(K74&lt;&gt;"",CONCATENATE(",    (",
"(SELECT ROW_IDT `ufr_asso`.`usr` WHERE USR_ID = '",$D74,"')",REPT(" ",MAX(LEN($D$3:$D$100))-LEN($D74)),",",
IF(K$2=$F$2,CONCATENATE("null",REPT(" ",52+MAX(LEN($E$3:$E$100))-4)),CONCATENATE("(SELECT ROW_IDT `ufr_asso`.`aso` WHERE SIR_NBR = '",$E74,"'",REPT(" ",MAX(LEN($E$3:$E$100))-LEN($E74)),")")),",",
"(SELECT ROW_IDT `ufr_asso`.`rol` WHERE NAM = '",K$2,"'",REPT(" ",MAX(LEN($F$2:$N$2))-LEN(K$2)),"),",
"'INIT_SCRIPT', NOW(), 'INIT_SCRIPT', NOW())"),"")</f>
        <v/>
      </c>
      <c r="X74" s="26" t="str" cm="1">
        <f t="array" ref="X74">IF(L74&lt;&gt;"",CONCATENATE(",    (",
"(SELECT ROW_IDT `ufr_asso`.`usr` WHERE USR_ID = '",$D74,"')",REPT(" ",MAX(LEN($D$3:$D$100))-LEN($D74)),",",
IF(L$2=$F$2,CONCATENATE("null",REPT(" ",52+MAX(LEN($E$3:$E$100))-4)),CONCATENATE("(SELECT ROW_IDT `ufr_asso`.`aso` WHERE SIR_NBR = '",$E74,"'",REPT(" ",MAX(LEN($E$3:$E$100))-LEN($E74)),")")),",",
"(SELECT ROW_IDT `ufr_asso`.`rol` WHERE NAM = '",L$2,"'",REPT(" ",MAX(LEN($F$2:$N$2))-LEN(L$2)),"),",
"'INIT_SCRIPT', NOW(), 'INIT_SCRIPT', NOW())"),"")</f>
        <v/>
      </c>
      <c r="Y74" s="26" t="str" cm="1">
        <f t="array" ref="Y74">IF(M74&lt;&gt;"",CONCATENATE(",    (",
"(SELECT ROW_IDT `ufr_asso`.`usr` WHERE USR_ID = '",$D74,"')",REPT(" ",MAX(LEN($D$3:$D$100))-LEN($D74)),",",
IF(M$2=$F$2,CONCATENATE("null",REPT(" ",52+MAX(LEN($E$3:$E$100))-4)),CONCATENATE("(SELECT ROW_IDT `ufr_asso`.`aso` WHERE SIR_NBR = '",$E74,"'",REPT(" ",MAX(LEN($E$3:$E$100))-LEN($E74)),")")),",",
"(SELECT ROW_IDT `ufr_asso`.`rol` WHERE NAM = '",M$2,"'",REPT(" ",MAX(LEN($F$2:$N$2))-LEN(M$2)),"),",
"'INIT_SCRIPT', NOW(), 'INIT_SCRIPT', NOW())"),"")</f>
        <v/>
      </c>
      <c r="Z74" s="26" t="str" cm="1">
        <f t="array" ref="Z74">IF(N74&lt;&gt;"",CONCATENATE(",    (",
"(SELECT ROW_IDT `ufr_asso`.`usr` WHERE USR_ID = '",$D74,"')",REPT(" ",MAX(LEN($D$3:$D$100))-LEN($D74)),",",
IF(N$2=$F$2,CONCATENATE("null",REPT(" ",52+MAX(LEN($E$3:$E$100))-4)),CONCATENATE("(SELECT ROW_IDT `ufr_asso`.`aso` WHERE SIR_NBR = '",$E74,"'",REPT(" ",MAX(LEN($E$3:$E$100))-LEN($E74)),")")),",",
"(SELECT ROW_IDT `ufr_asso`.`rol` WHERE NAM = '",N$2,"'",REPT(" ",MAX(LEN($F$2:$N$2))-LEN(N$2)),"),",
"'INIT_SCRIPT', NOW(), 'INIT_SCRIPT', NOW())"),"")</f>
        <v>,    ((SELECT ROW_IDT `ufr_asso`.`usr` WHERE USR_ID = 'Z001G'),(SELECT ROW_IDT `ufr_asso`.`aso` WHERE SIR_NBR = '2_MIX_STUD_AND_NOT_STUD'),(SELECT ROW_IDT `ufr_asso`.`rol` WHERE NAM = 'TREASURER'),'INIT_SCRIPT', NOW(), 'INIT_SCRIPT', NOW())</v>
      </c>
    </row>
    <row r="75" spans="1:26" x14ac:dyDescent="0.3">
      <c r="A75" s="47" t="str">
        <f>IF(Users!A55&lt;&gt;"",Users!A55,"")</f>
        <v>TST53-NS</v>
      </c>
      <c r="B75" s="48" t="str">
        <f>IF(Users!B55&lt;&gt;"",Users!B55,"")</f>
        <v>Frodon</v>
      </c>
      <c r="C75" s="48" t="str">
        <f>IF(Users!C55&lt;&gt;"",Users!C55,"")</f>
        <v>several_org.frodon@gmail.com</v>
      </c>
      <c r="D75" s="49" t="str">
        <f>IF(Users!E55&lt;&gt;"",Users!E55,"")</f>
        <v>Z001H</v>
      </c>
      <c r="E75" s="45"/>
      <c r="F75" s="46" t="s">
        <v>3</v>
      </c>
      <c r="G75" s="46"/>
      <c r="H75" s="46"/>
      <c r="I75" s="46"/>
      <c r="J75" s="46"/>
      <c r="K75" s="46"/>
      <c r="L75" s="46"/>
      <c r="M75" s="46"/>
      <c r="N75" s="46"/>
      <c r="O75" s="12" t="str">
        <f t="shared" si="12"/>
        <v>,    ((SELECT ROW_IDT `ufr_asso`.`usr` WHERE USR_ID = 'Z001H'),null                                                                       ,(SELECT ROW_IDT `ufr_asso`.`rol` WHERE NAM = 'APP_ADMIN'),'INIT_SCRIPT', NOW(), 'INIT_SCRIPT', NOW())</v>
      </c>
      <c r="P75" s="26" t="str">
        <f>CONCATENATE(
IF(R75&lt;&gt;"",CONCATENATE(R75,CHAR(13),CHAR(10)),""),IF(S75&lt;&gt;"",CONCATENATE(S75,CHAR(13),CHAR(10)),""),IF(T75&lt;&gt;"",CONCATENATE(T75,CHAR(13),CHAR(10)),""),IF(U75&lt;&gt;"",CONCATENATE(U75,CHAR(13),CHAR(10)),""),IF(V75&lt;&gt;"",CONCATENATE(V75,CHAR(13),CHAR(10)),""),IF(W75&lt;&gt;"",CONCATENATE(W75,CHAR(13),CHAR(10)),""),IF(X75&lt;&gt;"",CONCATENATE(X75,CHAR(13),CHAR(10)),""),IF(Y75&lt;&gt;"",CONCATENATE(Y75,CHAR(13),CHAR(10)),""),IF(Z75&lt;&gt;"",CONCATENATE(Z75,CHAR(13),CHAR(10)),"")
)</f>
        <v xml:space="preserve">,    ((SELECT ROW_IDT `ufr_asso`.`usr` WHERE USR_ID = 'Z001H'),null                                                                       ,(SELECT ROW_IDT `ufr_asso`.`rol` WHERE NAM = 'APP_ADMIN'),'INIT_SCRIPT', NOW(), 'INIT_SCRIPT', NOW())_x000D_
</v>
      </c>
      <c r="Q75" s="26">
        <f t="shared" si="13"/>
        <v>2</v>
      </c>
      <c r="R75" s="26" t="str" cm="1">
        <f t="array" ref="R75">IF(F75&lt;&gt;"",CONCATENATE(",    (",
"(SELECT ROW_IDT `ufr_asso`.`usr` WHERE USR_ID = '",$D75,"')",REPT(" ",MAX(LEN($D$3:$D$100))-LEN($D75)),",",
IF(F$2=$F$2,CONCATENATE("null",REPT(" ",52+MAX(LEN($E$3:$E$100))-4)),CONCATENATE("(SELECT ROW_IDT `ufr_asso`.`aso` WHERE SIR_NBR = '",$E75,"'",REPT(" ",MAX(LEN($E$3:$E$100))-LEN($E75)),")")),",",
"(SELECT ROW_IDT `ufr_asso`.`rol` WHERE NAM = '",F$2,"'",REPT(" ",MAX(LEN($F$2:$N$2))-LEN(F$2)),"),",
"'INIT_SCRIPT', NOW(), 'INIT_SCRIPT', NOW())"),"")</f>
        <v>,    ((SELECT ROW_IDT `ufr_asso`.`usr` WHERE USR_ID = 'Z001H'),null                                                                       ,(SELECT ROW_IDT `ufr_asso`.`rol` WHERE NAM = 'APP_ADMIN'),'INIT_SCRIPT', NOW(), 'INIT_SCRIPT', NOW())</v>
      </c>
      <c r="S75" s="26" t="str" cm="1">
        <f t="array" ref="S75">IF(G75&lt;&gt;"",CONCATENATE(",    (",
"(SELECT ROW_IDT `ufr_asso`.`usr` WHERE USR_ID = '",$D75,"')",REPT(" ",MAX(LEN($D$3:$D$100))-LEN($D75)),",",
IF(G$2=$F$2,CONCATENATE("null",REPT(" ",52+MAX(LEN($E$3:$E$100))-4)),CONCATENATE("(SELECT ROW_IDT `ufr_asso`.`aso` WHERE SIR_NBR = '",$E75,"'",REPT(" ",MAX(LEN($E$3:$E$100))-LEN($E75)),")")),",",
"(SELECT ROW_IDT `ufr_asso`.`rol` WHERE NAM = '",G$2,"'",REPT(" ",MAX(LEN($F$2:$N$2))-LEN(G$2)),"),",
"'INIT_SCRIPT', NOW(), 'INIT_SCRIPT', NOW())"),"")</f>
        <v/>
      </c>
      <c r="T75" s="26" t="str" cm="1">
        <f t="array" ref="T75">IF(H75&lt;&gt;"",CONCATENATE(",    (",
"(SELECT ROW_IDT `ufr_asso`.`usr` WHERE USR_ID = '",$D75,"')",REPT(" ",MAX(LEN($D$3:$D$100))-LEN($D75)),",",
IF(H$2=$F$2,CONCATENATE("null",REPT(" ",52+MAX(LEN($E$3:$E$100))-4)),CONCATENATE("(SELECT ROW_IDT `ufr_asso`.`aso` WHERE SIR_NBR = '",$E75,"'",REPT(" ",MAX(LEN($E$3:$E$100))-LEN($E75)),")")),",",
"(SELECT ROW_IDT `ufr_asso`.`rol` WHERE NAM = '",H$2,"'",REPT(" ",MAX(LEN($F$2:$N$2))-LEN(H$2)),"),",
"'INIT_SCRIPT', NOW(), 'INIT_SCRIPT', NOW())"),"")</f>
        <v/>
      </c>
      <c r="U75" s="26" t="str" cm="1">
        <f t="array" ref="U75">IF(I75&lt;&gt;"",CONCATENATE(",    (",
"(SELECT ROW_IDT `ufr_asso`.`usr` WHERE USR_ID = '",$D75,"')",REPT(" ",MAX(LEN($D$3:$D$100))-LEN($D75)),",",
IF(I$2=$F$2,CONCATENATE("null",REPT(" ",52+MAX(LEN($E$3:$E$100))-4)),CONCATENATE("(SELECT ROW_IDT `ufr_asso`.`aso` WHERE SIR_NBR = '",$E75,"'",REPT(" ",MAX(LEN($E$3:$E$100))-LEN($E75)),")")),",",
"(SELECT ROW_IDT `ufr_asso`.`rol` WHERE NAM = '",I$2,"'",REPT(" ",MAX(LEN($F$2:$N$2))-LEN(I$2)),"),",
"'INIT_SCRIPT', NOW(), 'INIT_SCRIPT', NOW())"),"")</f>
        <v/>
      </c>
      <c r="V75" s="26" t="str" cm="1">
        <f t="array" ref="V75">IF(J75&lt;&gt;"",CONCATENATE(",    (",
"(SELECT ROW_IDT `ufr_asso`.`usr` WHERE USR_ID = '",$D75,"')",REPT(" ",MAX(LEN($D$3:$D$100))-LEN($D75)),",",
IF(J$2=$F$2,CONCATENATE("null",REPT(" ",52+MAX(LEN($E$3:$E$100))-4)),CONCATENATE("(SELECT ROW_IDT `ufr_asso`.`aso` WHERE SIR_NBR = '",$E75,"'",REPT(" ",MAX(LEN($E$3:$E$100))-LEN($E75)),")")),",",
"(SELECT ROW_IDT `ufr_asso`.`rol` WHERE NAM = '",J$2,"'",REPT(" ",MAX(LEN($F$2:$N$2))-LEN(J$2)),"),",
"'INIT_SCRIPT', NOW(), 'INIT_SCRIPT', NOW())"),"")</f>
        <v/>
      </c>
      <c r="W75" s="26" t="str" cm="1">
        <f t="array" ref="W75">IF(K75&lt;&gt;"",CONCATENATE(",    (",
"(SELECT ROW_IDT `ufr_asso`.`usr` WHERE USR_ID = '",$D75,"')",REPT(" ",MAX(LEN($D$3:$D$100))-LEN($D75)),",",
IF(K$2=$F$2,CONCATENATE("null",REPT(" ",52+MAX(LEN($E$3:$E$100))-4)),CONCATENATE("(SELECT ROW_IDT `ufr_asso`.`aso` WHERE SIR_NBR = '",$E75,"'",REPT(" ",MAX(LEN($E$3:$E$100))-LEN($E75)),")")),",",
"(SELECT ROW_IDT `ufr_asso`.`rol` WHERE NAM = '",K$2,"'",REPT(" ",MAX(LEN($F$2:$N$2))-LEN(K$2)),"),",
"'INIT_SCRIPT', NOW(), 'INIT_SCRIPT', NOW())"),"")</f>
        <v/>
      </c>
      <c r="X75" s="26" t="str" cm="1">
        <f t="array" ref="X75">IF(L75&lt;&gt;"",CONCATENATE(",    (",
"(SELECT ROW_IDT `ufr_asso`.`usr` WHERE USR_ID = '",$D75,"')",REPT(" ",MAX(LEN($D$3:$D$100))-LEN($D75)),",",
IF(L$2=$F$2,CONCATENATE("null",REPT(" ",52+MAX(LEN($E$3:$E$100))-4)),CONCATENATE("(SELECT ROW_IDT `ufr_asso`.`aso` WHERE SIR_NBR = '",$E75,"'",REPT(" ",MAX(LEN($E$3:$E$100))-LEN($E75)),")")),",",
"(SELECT ROW_IDT `ufr_asso`.`rol` WHERE NAM = '",L$2,"'",REPT(" ",MAX(LEN($F$2:$N$2))-LEN(L$2)),"),",
"'INIT_SCRIPT', NOW(), 'INIT_SCRIPT', NOW())"),"")</f>
        <v/>
      </c>
      <c r="Y75" s="26" t="str" cm="1">
        <f t="array" ref="Y75">IF(M75&lt;&gt;"",CONCATENATE(",    (",
"(SELECT ROW_IDT `ufr_asso`.`usr` WHERE USR_ID = '",$D75,"')",REPT(" ",MAX(LEN($D$3:$D$100))-LEN($D75)),",",
IF(M$2=$F$2,CONCATENATE("null",REPT(" ",52+MAX(LEN($E$3:$E$100))-4)),CONCATENATE("(SELECT ROW_IDT `ufr_asso`.`aso` WHERE SIR_NBR = '",$E75,"'",REPT(" ",MAX(LEN($E$3:$E$100))-LEN($E75)),")")),",",
"(SELECT ROW_IDT `ufr_asso`.`rol` WHERE NAM = '",M$2,"'",REPT(" ",MAX(LEN($F$2:$N$2))-LEN(M$2)),"),",
"'INIT_SCRIPT', NOW(), 'INIT_SCRIPT', NOW())"),"")</f>
        <v/>
      </c>
      <c r="Z75" s="26" t="str" cm="1">
        <f t="array" ref="Z75">IF(N75&lt;&gt;"",CONCATENATE(",    (",
"(SELECT ROW_IDT `ufr_asso`.`usr` WHERE USR_ID = '",$D75,"')",REPT(" ",MAX(LEN($D$3:$D$100))-LEN($D75)),",",
IF(N$2=$F$2,CONCATENATE("null",REPT(" ",52+MAX(LEN($E$3:$E$100))-4)),CONCATENATE("(SELECT ROW_IDT `ufr_asso`.`aso` WHERE SIR_NBR = '",$E75,"'",REPT(" ",MAX(LEN($E$3:$E$100))-LEN($E75)),")")),",",
"(SELECT ROW_IDT `ufr_asso`.`rol` WHERE NAM = '",N$2,"'",REPT(" ",MAX(LEN($F$2:$N$2))-LEN(N$2)),"),",
"'INIT_SCRIPT', NOW(), 'INIT_SCRIPT', NOW())"),"")</f>
        <v/>
      </c>
    </row>
    <row r="76" spans="1:26" x14ac:dyDescent="0.3">
      <c r="A76" s="41" t="str">
        <f t="shared" ref="A76:D77" si="16">A75</f>
        <v>TST53-NS</v>
      </c>
      <c r="B76" s="42" t="str">
        <f t="shared" si="16"/>
        <v>Frodon</v>
      </c>
      <c r="C76" s="42" t="str">
        <f t="shared" si="16"/>
        <v>several_org.frodon@gmail.com</v>
      </c>
      <c r="D76" s="43" t="str">
        <f t="shared" si="16"/>
        <v>Z001H</v>
      </c>
      <c r="E76" s="38" t="str">
        <f>Assos!A$6</f>
        <v>1_MIX_STUD_AND_NOT_STUD</v>
      </c>
      <c r="F76" s="46"/>
      <c r="G76" s="46" t="s">
        <v>3</v>
      </c>
      <c r="H76" s="46"/>
      <c r="I76" s="46"/>
      <c r="J76" s="46"/>
      <c r="K76" s="46"/>
      <c r="L76" s="46"/>
      <c r="M76" s="46"/>
      <c r="N76" s="46"/>
      <c r="O76" s="12" t="str">
        <f t="shared" si="12"/>
        <v>,    ((SELECT ROW_IDT `ufr_asso`.`usr` WHERE USR_ID = 'Z001H'),(SELECT ROW_IDT `ufr_asso`.`aso` WHERE SIR_NBR = '1_MIX_STUD_AND_NOT_STUD'),(SELECT ROW_IDT `ufr_asso`.`rol` WHERE NAM = 'ADMIN'    ),'INIT_SCRIPT', NOW(), 'INIT_SCRIPT', NOW())</v>
      </c>
      <c r="P76" s="26" t="str">
        <f>CONCATENATE(
IF(R76&lt;&gt;"",CONCATENATE(R76,CHAR(13),CHAR(10)),""),IF(S76&lt;&gt;"",CONCATENATE(S76,CHAR(13),CHAR(10)),""),IF(T76&lt;&gt;"",CONCATENATE(T76,CHAR(13),CHAR(10)),""),IF(U76&lt;&gt;"",CONCATENATE(U76,CHAR(13),CHAR(10)),""),IF(V76&lt;&gt;"",CONCATENATE(V76,CHAR(13),CHAR(10)),""),IF(W76&lt;&gt;"",CONCATENATE(W76,CHAR(13),CHAR(10)),""),IF(X76&lt;&gt;"",CONCATENATE(X76,CHAR(13),CHAR(10)),""),IF(Y76&lt;&gt;"",CONCATENATE(Y76,CHAR(13),CHAR(10)),""),IF(Z76&lt;&gt;"",CONCATENATE(Z76,CHAR(13),CHAR(10)),"")
)</f>
        <v xml:space="preserve">,    ((SELECT ROW_IDT `ufr_asso`.`usr` WHERE USR_ID = 'Z001H'),(SELECT ROW_IDT `ufr_asso`.`aso` WHERE SIR_NBR = '1_MIX_STUD_AND_NOT_STUD'),(SELECT ROW_IDT `ufr_asso`.`rol` WHERE NAM = 'ADMIN'    ),'INIT_SCRIPT', NOW(), 'INIT_SCRIPT', NOW())_x000D_
</v>
      </c>
      <c r="Q76" s="26">
        <f t="shared" si="13"/>
        <v>2</v>
      </c>
      <c r="R76" s="26" t="str" cm="1">
        <f t="array" ref="R76">IF(F76&lt;&gt;"",CONCATENATE(",    (",
"(SELECT ROW_IDT `ufr_asso`.`usr` WHERE USR_ID = '",$D76,"')",REPT(" ",MAX(LEN($D$3:$D$100))-LEN($D76)),",",
IF(F$2=$F$2,CONCATENATE("null",REPT(" ",52+MAX(LEN($E$3:$E$100))-4)),CONCATENATE("(SELECT ROW_IDT `ufr_asso`.`aso` WHERE SIR_NBR = '",$E76,"'",REPT(" ",MAX(LEN($E$3:$E$100))-LEN($E76)),")")),",",
"(SELECT ROW_IDT `ufr_asso`.`rol` WHERE NAM = '",F$2,"'",REPT(" ",MAX(LEN($F$2:$N$2))-LEN(F$2)),"),",
"'INIT_SCRIPT', NOW(), 'INIT_SCRIPT', NOW())"),"")</f>
        <v/>
      </c>
      <c r="S76" s="26" t="str" cm="1">
        <f t="array" ref="S76">IF(G76&lt;&gt;"",CONCATENATE(",    (",
"(SELECT ROW_IDT `ufr_asso`.`usr` WHERE USR_ID = '",$D76,"')",REPT(" ",MAX(LEN($D$3:$D$100))-LEN($D76)),",",
IF(G$2=$F$2,CONCATENATE("null",REPT(" ",52+MAX(LEN($E$3:$E$100))-4)),CONCATENATE("(SELECT ROW_IDT `ufr_asso`.`aso` WHERE SIR_NBR = '",$E76,"'",REPT(" ",MAX(LEN($E$3:$E$100))-LEN($E76)),")")),",",
"(SELECT ROW_IDT `ufr_asso`.`rol` WHERE NAM = '",G$2,"'",REPT(" ",MAX(LEN($F$2:$N$2))-LEN(G$2)),"),",
"'INIT_SCRIPT', NOW(), 'INIT_SCRIPT', NOW())"),"")</f>
        <v>,    ((SELECT ROW_IDT `ufr_asso`.`usr` WHERE USR_ID = 'Z001H'),(SELECT ROW_IDT `ufr_asso`.`aso` WHERE SIR_NBR = '1_MIX_STUD_AND_NOT_STUD'),(SELECT ROW_IDT `ufr_asso`.`rol` WHERE NAM = 'ADMIN'    ),'INIT_SCRIPT', NOW(), 'INIT_SCRIPT', NOW())</v>
      </c>
      <c r="T76" s="26" t="str" cm="1">
        <f t="array" ref="T76">IF(H76&lt;&gt;"",CONCATENATE(",    (",
"(SELECT ROW_IDT `ufr_asso`.`usr` WHERE USR_ID = '",$D76,"')",REPT(" ",MAX(LEN($D$3:$D$100))-LEN($D76)),",",
IF(H$2=$F$2,CONCATENATE("null",REPT(" ",52+MAX(LEN($E$3:$E$100))-4)),CONCATENATE("(SELECT ROW_IDT `ufr_asso`.`aso` WHERE SIR_NBR = '",$E76,"'",REPT(" ",MAX(LEN($E$3:$E$100))-LEN($E76)),")")),",",
"(SELECT ROW_IDT `ufr_asso`.`rol` WHERE NAM = '",H$2,"'",REPT(" ",MAX(LEN($F$2:$N$2))-LEN(H$2)),"),",
"'INIT_SCRIPT', NOW(), 'INIT_SCRIPT', NOW())"),"")</f>
        <v/>
      </c>
      <c r="U76" s="26" t="str" cm="1">
        <f t="array" ref="U76">IF(I76&lt;&gt;"",CONCATENATE(",    (",
"(SELECT ROW_IDT `ufr_asso`.`usr` WHERE USR_ID = '",$D76,"')",REPT(" ",MAX(LEN($D$3:$D$100))-LEN($D76)),",",
IF(I$2=$F$2,CONCATENATE("null",REPT(" ",52+MAX(LEN($E$3:$E$100))-4)),CONCATENATE("(SELECT ROW_IDT `ufr_asso`.`aso` WHERE SIR_NBR = '",$E76,"'",REPT(" ",MAX(LEN($E$3:$E$100))-LEN($E76)),")")),",",
"(SELECT ROW_IDT `ufr_asso`.`rol` WHERE NAM = '",I$2,"'",REPT(" ",MAX(LEN($F$2:$N$2))-LEN(I$2)),"),",
"'INIT_SCRIPT', NOW(), 'INIT_SCRIPT', NOW())"),"")</f>
        <v/>
      </c>
      <c r="V76" s="26" t="str" cm="1">
        <f t="array" ref="V76">IF(J76&lt;&gt;"",CONCATENATE(",    (",
"(SELECT ROW_IDT `ufr_asso`.`usr` WHERE USR_ID = '",$D76,"')",REPT(" ",MAX(LEN($D$3:$D$100))-LEN($D76)),",",
IF(J$2=$F$2,CONCATENATE("null",REPT(" ",52+MAX(LEN($E$3:$E$100))-4)),CONCATENATE("(SELECT ROW_IDT `ufr_asso`.`aso` WHERE SIR_NBR = '",$E76,"'",REPT(" ",MAX(LEN($E$3:$E$100))-LEN($E76)),")")),",",
"(SELECT ROW_IDT `ufr_asso`.`rol` WHERE NAM = '",J$2,"'",REPT(" ",MAX(LEN($F$2:$N$2))-LEN(J$2)),"),",
"'INIT_SCRIPT', NOW(), 'INIT_SCRIPT', NOW())"),"")</f>
        <v/>
      </c>
      <c r="W76" s="26" t="str" cm="1">
        <f t="array" ref="W76">IF(K76&lt;&gt;"",CONCATENATE(",    (",
"(SELECT ROW_IDT `ufr_asso`.`usr` WHERE USR_ID = '",$D76,"')",REPT(" ",MAX(LEN($D$3:$D$100))-LEN($D76)),",",
IF(K$2=$F$2,CONCATENATE("null",REPT(" ",52+MAX(LEN($E$3:$E$100))-4)),CONCATENATE("(SELECT ROW_IDT `ufr_asso`.`aso` WHERE SIR_NBR = '",$E76,"'",REPT(" ",MAX(LEN($E$3:$E$100))-LEN($E76)),")")),",",
"(SELECT ROW_IDT `ufr_asso`.`rol` WHERE NAM = '",K$2,"'",REPT(" ",MAX(LEN($F$2:$N$2))-LEN(K$2)),"),",
"'INIT_SCRIPT', NOW(), 'INIT_SCRIPT', NOW())"),"")</f>
        <v/>
      </c>
      <c r="X76" s="26" t="str" cm="1">
        <f t="array" ref="X76">IF(L76&lt;&gt;"",CONCATENATE(",    (",
"(SELECT ROW_IDT `ufr_asso`.`usr` WHERE USR_ID = '",$D76,"')",REPT(" ",MAX(LEN($D$3:$D$100))-LEN($D76)),",",
IF(L$2=$F$2,CONCATENATE("null",REPT(" ",52+MAX(LEN($E$3:$E$100))-4)),CONCATENATE("(SELECT ROW_IDT `ufr_asso`.`aso` WHERE SIR_NBR = '",$E76,"'",REPT(" ",MAX(LEN($E$3:$E$100))-LEN($E76)),")")),",",
"(SELECT ROW_IDT `ufr_asso`.`rol` WHERE NAM = '",L$2,"'",REPT(" ",MAX(LEN($F$2:$N$2))-LEN(L$2)),"),",
"'INIT_SCRIPT', NOW(), 'INIT_SCRIPT', NOW())"),"")</f>
        <v/>
      </c>
      <c r="Y76" s="26" t="str" cm="1">
        <f t="array" ref="Y76">IF(M76&lt;&gt;"",CONCATENATE(",    (",
"(SELECT ROW_IDT `ufr_asso`.`usr` WHERE USR_ID = '",$D76,"')",REPT(" ",MAX(LEN($D$3:$D$100))-LEN($D76)),",",
IF(M$2=$F$2,CONCATENATE("null",REPT(" ",52+MAX(LEN($E$3:$E$100))-4)),CONCATENATE("(SELECT ROW_IDT `ufr_asso`.`aso` WHERE SIR_NBR = '",$E76,"'",REPT(" ",MAX(LEN($E$3:$E$100))-LEN($E76)),")")),",",
"(SELECT ROW_IDT `ufr_asso`.`rol` WHERE NAM = '",M$2,"'",REPT(" ",MAX(LEN($F$2:$N$2))-LEN(M$2)),"),",
"'INIT_SCRIPT', NOW(), 'INIT_SCRIPT', NOW())"),"")</f>
        <v/>
      </c>
      <c r="Z76" s="26" t="str" cm="1">
        <f t="array" ref="Z76">IF(N76&lt;&gt;"",CONCATENATE(",    (",
"(SELECT ROW_IDT `ufr_asso`.`usr` WHERE USR_ID = '",$D76,"')",REPT(" ",MAX(LEN($D$3:$D$100))-LEN($D76)),",",
IF(N$2=$F$2,CONCATENATE("null",REPT(" ",52+MAX(LEN($E$3:$E$100))-4)),CONCATENATE("(SELECT ROW_IDT `ufr_asso`.`aso` WHERE SIR_NBR = '",$E76,"'",REPT(" ",MAX(LEN($E$3:$E$100))-LEN($E76)),")")),",",
"(SELECT ROW_IDT `ufr_asso`.`rol` WHERE NAM = '",N$2,"'",REPT(" ",MAX(LEN($F$2:$N$2))-LEN(N$2)),"),",
"'INIT_SCRIPT', NOW(), 'INIT_SCRIPT', NOW())"),"")</f>
        <v/>
      </c>
    </row>
    <row r="77" spans="1:26" ht="15" thickBot="1" x14ac:dyDescent="0.35">
      <c r="A77" s="39" t="str">
        <f t="shared" si="16"/>
        <v>TST53-NS</v>
      </c>
      <c r="B77" s="29" t="str">
        <f t="shared" si="16"/>
        <v>Frodon</v>
      </c>
      <c r="C77" s="29" t="str">
        <f t="shared" si="16"/>
        <v>several_org.frodon@gmail.com</v>
      </c>
      <c r="D77" s="40" t="str">
        <f t="shared" si="16"/>
        <v>Z001H</v>
      </c>
      <c r="E77" s="45" t="str">
        <f>Assos!A$7</f>
        <v>2_MIX_STUD_AND_NOT_STUD</v>
      </c>
      <c r="F77" s="46"/>
      <c r="G77" s="46"/>
      <c r="H77" s="46"/>
      <c r="I77" s="46" t="s">
        <v>3</v>
      </c>
      <c r="J77" s="46"/>
      <c r="K77" s="46"/>
      <c r="L77" s="46"/>
      <c r="M77" s="46"/>
      <c r="N77" s="46"/>
      <c r="O77" s="12" t="str">
        <f t="shared" si="12"/>
        <v>,    ((SELECT ROW_IDT `ufr_asso`.`usr` WHERE USR_ID = 'Z001H'),(SELECT ROW_IDT `ufr_asso`.`aso` WHERE SIR_NBR = '2_MIX_STUD_AND_NOT_STUD'),(SELECT ROW_IDT `ufr_asso`.`rol` WHERE NAM = 'CANDIDATE'),'INIT_SCRIPT', NOW(), 'INIT_SCRIPT', NOW())</v>
      </c>
      <c r="P77" s="26" t="str">
        <f>CONCATENATE(
IF(R77&lt;&gt;"",CONCATENATE(R77,CHAR(13),CHAR(10)),""),IF(S77&lt;&gt;"",CONCATENATE(S77,CHAR(13),CHAR(10)),""),IF(T77&lt;&gt;"",CONCATENATE(T77,CHAR(13),CHAR(10)),""),IF(U77&lt;&gt;"",CONCATENATE(U77,CHAR(13),CHAR(10)),""),IF(V77&lt;&gt;"",CONCATENATE(V77,CHAR(13),CHAR(10)),""),IF(W77&lt;&gt;"",CONCATENATE(W77,CHAR(13),CHAR(10)),""),IF(X77&lt;&gt;"",CONCATENATE(X77,CHAR(13),CHAR(10)),""),IF(Y77&lt;&gt;"",CONCATENATE(Y77,CHAR(13),CHAR(10)),""),IF(Z77&lt;&gt;"",CONCATENATE(Z77,CHAR(13),CHAR(10)),"")
)</f>
        <v xml:space="preserve">,    ((SELECT ROW_IDT `ufr_asso`.`usr` WHERE USR_ID = 'Z001H'),(SELECT ROW_IDT `ufr_asso`.`aso` WHERE SIR_NBR = '2_MIX_STUD_AND_NOT_STUD'),(SELECT ROW_IDT `ufr_asso`.`rol` WHERE NAM = 'CANDIDATE'),'INIT_SCRIPT', NOW(), 'INIT_SCRIPT', NOW())_x000D_
</v>
      </c>
      <c r="Q77" s="26">
        <f t="shared" si="13"/>
        <v>2</v>
      </c>
      <c r="R77" s="26" t="str" cm="1">
        <f t="array" ref="R77">IF(F77&lt;&gt;"",CONCATENATE(",    (",
"(SELECT ROW_IDT `ufr_asso`.`usr` WHERE USR_ID = '",$D77,"')",REPT(" ",MAX(LEN($D$3:$D$100))-LEN($D77)),",",
IF(F$2=$F$2,CONCATENATE("null",REPT(" ",52+MAX(LEN($E$3:$E$100))-4)),CONCATENATE("(SELECT ROW_IDT `ufr_asso`.`aso` WHERE SIR_NBR = '",$E77,"'",REPT(" ",MAX(LEN($E$3:$E$100))-LEN($E77)),")")),",",
"(SELECT ROW_IDT `ufr_asso`.`rol` WHERE NAM = '",F$2,"'",REPT(" ",MAX(LEN($F$2:$N$2))-LEN(F$2)),"),",
"'INIT_SCRIPT', NOW(), 'INIT_SCRIPT', NOW())"),"")</f>
        <v/>
      </c>
      <c r="S77" s="26" t="str" cm="1">
        <f t="array" ref="S77">IF(G77&lt;&gt;"",CONCATENATE(",    (",
"(SELECT ROW_IDT `ufr_asso`.`usr` WHERE USR_ID = '",$D77,"')",REPT(" ",MAX(LEN($D$3:$D$100))-LEN($D77)),",",
IF(G$2=$F$2,CONCATENATE("null",REPT(" ",52+MAX(LEN($E$3:$E$100))-4)),CONCATENATE("(SELECT ROW_IDT `ufr_asso`.`aso` WHERE SIR_NBR = '",$E77,"'",REPT(" ",MAX(LEN($E$3:$E$100))-LEN($E77)),")")),",",
"(SELECT ROW_IDT `ufr_asso`.`rol` WHERE NAM = '",G$2,"'",REPT(" ",MAX(LEN($F$2:$N$2))-LEN(G$2)),"),",
"'INIT_SCRIPT', NOW(), 'INIT_SCRIPT', NOW())"),"")</f>
        <v/>
      </c>
      <c r="T77" s="26" t="str" cm="1">
        <f t="array" ref="T77">IF(H77&lt;&gt;"",CONCATENATE(",    (",
"(SELECT ROW_IDT `ufr_asso`.`usr` WHERE USR_ID = '",$D77,"')",REPT(" ",MAX(LEN($D$3:$D$100))-LEN($D77)),",",
IF(H$2=$F$2,CONCATENATE("null",REPT(" ",52+MAX(LEN($E$3:$E$100))-4)),CONCATENATE("(SELECT ROW_IDT `ufr_asso`.`aso` WHERE SIR_NBR = '",$E77,"'",REPT(" ",MAX(LEN($E$3:$E$100))-LEN($E77)),")")),",",
"(SELECT ROW_IDT `ufr_asso`.`rol` WHERE NAM = '",H$2,"'",REPT(" ",MAX(LEN($F$2:$N$2))-LEN(H$2)),"),",
"'INIT_SCRIPT', NOW(), 'INIT_SCRIPT', NOW())"),"")</f>
        <v/>
      </c>
      <c r="U77" s="26" t="str" cm="1">
        <f t="array" ref="U77">IF(I77&lt;&gt;"",CONCATENATE(",    (",
"(SELECT ROW_IDT `ufr_asso`.`usr` WHERE USR_ID = '",$D77,"')",REPT(" ",MAX(LEN($D$3:$D$100))-LEN($D77)),",",
IF(I$2=$F$2,CONCATENATE("null",REPT(" ",52+MAX(LEN($E$3:$E$100))-4)),CONCATENATE("(SELECT ROW_IDT `ufr_asso`.`aso` WHERE SIR_NBR = '",$E77,"'",REPT(" ",MAX(LEN($E$3:$E$100))-LEN($E77)),")")),",",
"(SELECT ROW_IDT `ufr_asso`.`rol` WHERE NAM = '",I$2,"'",REPT(" ",MAX(LEN($F$2:$N$2))-LEN(I$2)),"),",
"'INIT_SCRIPT', NOW(), 'INIT_SCRIPT', NOW())"),"")</f>
        <v>,    ((SELECT ROW_IDT `ufr_asso`.`usr` WHERE USR_ID = 'Z001H'),(SELECT ROW_IDT `ufr_asso`.`aso` WHERE SIR_NBR = '2_MIX_STUD_AND_NOT_STUD'),(SELECT ROW_IDT `ufr_asso`.`rol` WHERE NAM = 'CANDIDATE'),'INIT_SCRIPT', NOW(), 'INIT_SCRIPT', NOW())</v>
      </c>
      <c r="V77" s="26" t="str" cm="1">
        <f t="array" ref="V77">IF(J77&lt;&gt;"",CONCATENATE(",    (",
"(SELECT ROW_IDT `ufr_asso`.`usr` WHERE USR_ID = '",$D77,"')",REPT(" ",MAX(LEN($D$3:$D$100))-LEN($D77)),",",
IF(J$2=$F$2,CONCATENATE("null",REPT(" ",52+MAX(LEN($E$3:$E$100))-4)),CONCATENATE("(SELECT ROW_IDT `ufr_asso`.`aso` WHERE SIR_NBR = '",$E77,"'",REPT(" ",MAX(LEN($E$3:$E$100))-LEN($E77)),")")),",",
"(SELECT ROW_IDT `ufr_asso`.`rol` WHERE NAM = '",J$2,"'",REPT(" ",MAX(LEN($F$2:$N$2))-LEN(J$2)),"),",
"'INIT_SCRIPT', NOW(), 'INIT_SCRIPT', NOW())"),"")</f>
        <v/>
      </c>
      <c r="W77" s="26" t="str" cm="1">
        <f t="array" ref="W77">IF(K77&lt;&gt;"",CONCATENATE(",    (",
"(SELECT ROW_IDT `ufr_asso`.`usr` WHERE USR_ID = '",$D77,"')",REPT(" ",MAX(LEN($D$3:$D$100))-LEN($D77)),",",
IF(K$2=$F$2,CONCATENATE("null",REPT(" ",52+MAX(LEN($E$3:$E$100))-4)),CONCATENATE("(SELECT ROW_IDT `ufr_asso`.`aso` WHERE SIR_NBR = '",$E77,"'",REPT(" ",MAX(LEN($E$3:$E$100))-LEN($E77)),")")),",",
"(SELECT ROW_IDT `ufr_asso`.`rol` WHERE NAM = '",K$2,"'",REPT(" ",MAX(LEN($F$2:$N$2))-LEN(K$2)),"),",
"'INIT_SCRIPT', NOW(), 'INIT_SCRIPT', NOW())"),"")</f>
        <v/>
      </c>
      <c r="X77" s="26" t="str" cm="1">
        <f t="array" ref="X77">IF(L77&lt;&gt;"",CONCATENATE(",    (",
"(SELECT ROW_IDT `ufr_asso`.`usr` WHERE USR_ID = '",$D77,"')",REPT(" ",MAX(LEN($D$3:$D$100))-LEN($D77)),",",
IF(L$2=$F$2,CONCATENATE("null",REPT(" ",52+MAX(LEN($E$3:$E$100))-4)),CONCATENATE("(SELECT ROW_IDT `ufr_asso`.`aso` WHERE SIR_NBR = '",$E77,"'",REPT(" ",MAX(LEN($E$3:$E$100))-LEN($E77)),")")),",",
"(SELECT ROW_IDT `ufr_asso`.`rol` WHERE NAM = '",L$2,"'",REPT(" ",MAX(LEN($F$2:$N$2))-LEN(L$2)),"),",
"'INIT_SCRIPT', NOW(), 'INIT_SCRIPT', NOW())"),"")</f>
        <v/>
      </c>
      <c r="Y77" s="26" t="str" cm="1">
        <f t="array" ref="Y77">IF(M77&lt;&gt;"",CONCATENATE(",    (",
"(SELECT ROW_IDT `ufr_asso`.`usr` WHERE USR_ID = '",$D77,"')",REPT(" ",MAX(LEN($D$3:$D$100))-LEN($D77)),",",
IF(M$2=$F$2,CONCATENATE("null",REPT(" ",52+MAX(LEN($E$3:$E$100))-4)),CONCATENATE("(SELECT ROW_IDT `ufr_asso`.`aso` WHERE SIR_NBR = '",$E77,"'",REPT(" ",MAX(LEN($E$3:$E$100))-LEN($E77)),")")),",",
"(SELECT ROW_IDT `ufr_asso`.`rol` WHERE NAM = '",M$2,"'",REPT(" ",MAX(LEN($F$2:$N$2))-LEN(M$2)),"),",
"'INIT_SCRIPT', NOW(), 'INIT_SCRIPT', NOW())"),"")</f>
        <v/>
      </c>
      <c r="Z77" s="26" t="str" cm="1">
        <f t="array" ref="Z77">IF(N77&lt;&gt;"",CONCATENATE(",    (",
"(SELECT ROW_IDT `ufr_asso`.`usr` WHERE USR_ID = '",$D77,"')",REPT(" ",MAX(LEN($D$3:$D$100))-LEN($D77)),",",
IF(N$2=$F$2,CONCATENATE("null",REPT(" ",52+MAX(LEN($E$3:$E$100))-4)),CONCATENATE("(SELECT ROW_IDT `ufr_asso`.`aso` WHERE SIR_NBR = '",$E77,"'",REPT(" ",MAX(LEN($E$3:$E$100))-LEN($E77)),")")),",",
"(SELECT ROW_IDT `ufr_asso`.`rol` WHERE NAM = '",N$2,"'",REPT(" ",MAX(LEN($F$2:$N$2))-LEN(N$2)),"),",
"'INIT_SCRIPT', NOW(), 'INIT_SCRIPT', NOW())"),"")</f>
        <v/>
      </c>
    </row>
    <row r="78" spans="1:26" x14ac:dyDescent="0.3">
      <c r="A78" s="47" t="str">
        <f>IF(Users!A56&lt;&gt;"",Users!A56,"")</f>
        <v>TST54-S</v>
      </c>
      <c r="B78" s="48" t="str">
        <f>IF(Users!B56&lt;&gt;"",Users!B56,"")</f>
        <v>Sam</v>
      </c>
      <c r="C78" s="48" t="str">
        <f>IF(Users!C56&lt;&gt;"",Users!C56,"")</f>
        <v>several_org.sam@gmail.com</v>
      </c>
      <c r="D78" s="49" t="str">
        <f>IF(Users!E56&lt;&gt;"",Users!E56,"")</f>
        <v>Z001I</v>
      </c>
      <c r="E78" s="45"/>
      <c r="F78" s="46" t="s">
        <v>3</v>
      </c>
      <c r="G78" s="46"/>
      <c r="H78" s="46"/>
      <c r="I78" s="46"/>
      <c r="J78" s="46"/>
      <c r="K78" s="46"/>
      <c r="L78" s="46"/>
      <c r="M78" s="46"/>
      <c r="N78" s="46"/>
      <c r="O78" s="12" t="str">
        <f t="shared" si="12"/>
        <v>,    ((SELECT ROW_IDT `ufr_asso`.`usr` WHERE USR_ID = 'Z001I'),null                                                                       ,(SELECT ROW_IDT `ufr_asso`.`rol` WHERE NAM = 'APP_ADMIN'),'INIT_SCRIPT', NOW(), 'INIT_SCRIPT', NOW())</v>
      </c>
      <c r="P78" s="26" t="str">
        <f>CONCATENATE(
IF(R78&lt;&gt;"",CONCATENATE(R78,CHAR(13),CHAR(10)),""),IF(S78&lt;&gt;"",CONCATENATE(S78,CHAR(13),CHAR(10)),""),IF(T78&lt;&gt;"",CONCATENATE(T78,CHAR(13),CHAR(10)),""),IF(U78&lt;&gt;"",CONCATENATE(U78,CHAR(13),CHAR(10)),""),IF(V78&lt;&gt;"",CONCATENATE(V78,CHAR(13),CHAR(10)),""),IF(W78&lt;&gt;"",CONCATENATE(W78,CHAR(13),CHAR(10)),""),IF(X78&lt;&gt;"",CONCATENATE(X78,CHAR(13),CHAR(10)),""),IF(Y78&lt;&gt;"",CONCATENATE(Y78,CHAR(13),CHAR(10)),""),IF(Z78&lt;&gt;"",CONCATENATE(Z78,CHAR(13),CHAR(10)),"")
)</f>
        <v xml:space="preserve">,    ((SELECT ROW_IDT `ufr_asso`.`usr` WHERE USR_ID = 'Z001I'),null                                                                       ,(SELECT ROW_IDT `ufr_asso`.`rol` WHERE NAM = 'APP_ADMIN'),'INIT_SCRIPT', NOW(), 'INIT_SCRIPT', NOW())_x000D_
</v>
      </c>
      <c r="Q78" s="26">
        <f t="shared" si="13"/>
        <v>2</v>
      </c>
      <c r="R78" s="26" t="str" cm="1">
        <f t="array" ref="R78">IF(F78&lt;&gt;"",CONCATENATE(",    (",
"(SELECT ROW_IDT `ufr_asso`.`usr` WHERE USR_ID = '",$D78,"')",REPT(" ",MAX(LEN($D$3:$D$100))-LEN($D78)),",",
IF(F$2=$F$2,CONCATENATE("null",REPT(" ",52+MAX(LEN($E$3:$E$100))-4)),CONCATENATE("(SELECT ROW_IDT `ufr_asso`.`aso` WHERE SIR_NBR = '",$E78,"'",REPT(" ",MAX(LEN($E$3:$E$100))-LEN($E78)),")")),",",
"(SELECT ROW_IDT `ufr_asso`.`rol` WHERE NAM = '",F$2,"'",REPT(" ",MAX(LEN($F$2:$N$2))-LEN(F$2)),"),",
"'INIT_SCRIPT', NOW(), 'INIT_SCRIPT', NOW())"),"")</f>
        <v>,    ((SELECT ROW_IDT `ufr_asso`.`usr` WHERE USR_ID = 'Z001I'),null                                                                       ,(SELECT ROW_IDT `ufr_asso`.`rol` WHERE NAM = 'APP_ADMIN'),'INIT_SCRIPT', NOW(), 'INIT_SCRIPT', NOW())</v>
      </c>
      <c r="S78" s="26" t="str" cm="1">
        <f t="array" ref="S78">IF(G78&lt;&gt;"",CONCATENATE(",    (",
"(SELECT ROW_IDT `ufr_asso`.`usr` WHERE USR_ID = '",$D78,"')",REPT(" ",MAX(LEN($D$3:$D$100))-LEN($D78)),",",
IF(G$2=$F$2,CONCATENATE("null",REPT(" ",52+MAX(LEN($E$3:$E$100))-4)),CONCATENATE("(SELECT ROW_IDT `ufr_asso`.`aso` WHERE SIR_NBR = '",$E78,"'",REPT(" ",MAX(LEN($E$3:$E$100))-LEN($E78)),")")),",",
"(SELECT ROW_IDT `ufr_asso`.`rol` WHERE NAM = '",G$2,"'",REPT(" ",MAX(LEN($F$2:$N$2))-LEN(G$2)),"),",
"'INIT_SCRIPT', NOW(), 'INIT_SCRIPT', NOW())"),"")</f>
        <v/>
      </c>
      <c r="T78" s="26" t="str" cm="1">
        <f t="array" ref="T78">IF(H78&lt;&gt;"",CONCATENATE(",    (",
"(SELECT ROW_IDT `ufr_asso`.`usr` WHERE USR_ID = '",$D78,"')",REPT(" ",MAX(LEN($D$3:$D$100))-LEN($D78)),",",
IF(H$2=$F$2,CONCATENATE("null",REPT(" ",52+MAX(LEN($E$3:$E$100))-4)),CONCATENATE("(SELECT ROW_IDT `ufr_asso`.`aso` WHERE SIR_NBR = '",$E78,"'",REPT(" ",MAX(LEN($E$3:$E$100))-LEN($E78)),")")),",",
"(SELECT ROW_IDT `ufr_asso`.`rol` WHERE NAM = '",H$2,"'",REPT(" ",MAX(LEN($F$2:$N$2))-LEN(H$2)),"),",
"'INIT_SCRIPT', NOW(), 'INIT_SCRIPT', NOW())"),"")</f>
        <v/>
      </c>
      <c r="U78" s="26" t="str" cm="1">
        <f t="array" ref="U78">IF(I78&lt;&gt;"",CONCATENATE(",    (",
"(SELECT ROW_IDT `ufr_asso`.`usr` WHERE USR_ID = '",$D78,"')",REPT(" ",MAX(LEN($D$3:$D$100))-LEN($D78)),",",
IF(I$2=$F$2,CONCATENATE("null",REPT(" ",52+MAX(LEN($E$3:$E$100))-4)),CONCATENATE("(SELECT ROW_IDT `ufr_asso`.`aso` WHERE SIR_NBR = '",$E78,"'",REPT(" ",MAX(LEN($E$3:$E$100))-LEN($E78)),")")),",",
"(SELECT ROW_IDT `ufr_asso`.`rol` WHERE NAM = '",I$2,"'",REPT(" ",MAX(LEN($F$2:$N$2))-LEN(I$2)),"),",
"'INIT_SCRIPT', NOW(), 'INIT_SCRIPT', NOW())"),"")</f>
        <v/>
      </c>
      <c r="V78" s="26" t="str" cm="1">
        <f t="array" ref="V78">IF(J78&lt;&gt;"",CONCATENATE(",    (",
"(SELECT ROW_IDT `ufr_asso`.`usr` WHERE USR_ID = '",$D78,"')",REPT(" ",MAX(LEN($D$3:$D$100))-LEN($D78)),",",
IF(J$2=$F$2,CONCATENATE("null",REPT(" ",52+MAX(LEN($E$3:$E$100))-4)),CONCATENATE("(SELECT ROW_IDT `ufr_asso`.`aso` WHERE SIR_NBR = '",$E78,"'",REPT(" ",MAX(LEN($E$3:$E$100))-LEN($E78)),")")),",",
"(SELECT ROW_IDT `ufr_asso`.`rol` WHERE NAM = '",J$2,"'",REPT(" ",MAX(LEN($F$2:$N$2))-LEN(J$2)),"),",
"'INIT_SCRIPT', NOW(), 'INIT_SCRIPT', NOW())"),"")</f>
        <v/>
      </c>
      <c r="W78" s="26" t="str" cm="1">
        <f t="array" ref="W78">IF(K78&lt;&gt;"",CONCATENATE(",    (",
"(SELECT ROW_IDT `ufr_asso`.`usr` WHERE USR_ID = '",$D78,"')",REPT(" ",MAX(LEN($D$3:$D$100))-LEN($D78)),",",
IF(K$2=$F$2,CONCATENATE("null",REPT(" ",52+MAX(LEN($E$3:$E$100))-4)),CONCATENATE("(SELECT ROW_IDT `ufr_asso`.`aso` WHERE SIR_NBR = '",$E78,"'",REPT(" ",MAX(LEN($E$3:$E$100))-LEN($E78)),")")),",",
"(SELECT ROW_IDT `ufr_asso`.`rol` WHERE NAM = '",K$2,"'",REPT(" ",MAX(LEN($F$2:$N$2))-LEN(K$2)),"),",
"'INIT_SCRIPT', NOW(), 'INIT_SCRIPT', NOW())"),"")</f>
        <v/>
      </c>
      <c r="X78" s="26" t="str" cm="1">
        <f t="array" ref="X78">IF(L78&lt;&gt;"",CONCATENATE(",    (",
"(SELECT ROW_IDT `ufr_asso`.`usr` WHERE USR_ID = '",$D78,"')",REPT(" ",MAX(LEN($D$3:$D$100))-LEN($D78)),",",
IF(L$2=$F$2,CONCATENATE("null",REPT(" ",52+MAX(LEN($E$3:$E$100))-4)),CONCATENATE("(SELECT ROW_IDT `ufr_asso`.`aso` WHERE SIR_NBR = '",$E78,"'",REPT(" ",MAX(LEN($E$3:$E$100))-LEN($E78)),")")),",",
"(SELECT ROW_IDT `ufr_asso`.`rol` WHERE NAM = '",L$2,"'",REPT(" ",MAX(LEN($F$2:$N$2))-LEN(L$2)),"),",
"'INIT_SCRIPT', NOW(), 'INIT_SCRIPT', NOW())"),"")</f>
        <v/>
      </c>
      <c r="Y78" s="26" t="str" cm="1">
        <f t="array" ref="Y78">IF(M78&lt;&gt;"",CONCATENATE(",    (",
"(SELECT ROW_IDT `ufr_asso`.`usr` WHERE USR_ID = '",$D78,"')",REPT(" ",MAX(LEN($D$3:$D$100))-LEN($D78)),",",
IF(M$2=$F$2,CONCATENATE("null",REPT(" ",52+MAX(LEN($E$3:$E$100))-4)),CONCATENATE("(SELECT ROW_IDT `ufr_asso`.`aso` WHERE SIR_NBR = '",$E78,"'",REPT(" ",MAX(LEN($E$3:$E$100))-LEN($E78)),")")),",",
"(SELECT ROW_IDT `ufr_asso`.`rol` WHERE NAM = '",M$2,"'",REPT(" ",MAX(LEN($F$2:$N$2))-LEN(M$2)),"),",
"'INIT_SCRIPT', NOW(), 'INIT_SCRIPT', NOW())"),"")</f>
        <v/>
      </c>
      <c r="Z78" s="26" t="str" cm="1">
        <f t="array" ref="Z78">IF(N78&lt;&gt;"",CONCATENATE(",    (",
"(SELECT ROW_IDT `ufr_asso`.`usr` WHERE USR_ID = '",$D78,"')",REPT(" ",MAX(LEN($D$3:$D$100))-LEN($D78)),",",
IF(N$2=$F$2,CONCATENATE("null",REPT(" ",52+MAX(LEN($E$3:$E$100))-4)),CONCATENATE("(SELECT ROW_IDT `ufr_asso`.`aso` WHERE SIR_NBR = '",$E78,"'",REPT(" ",MAX(LEN($E$3:$E$100))-LEN($E78)),")")),",",
"(SELECT ROW_IDT `ufr_asso`.`rol` WHERE NAM = '",N$2,"'",REPT(" ",MAX(LEN($F$2:$N$2))-LEN(N$2)),"),",
"'INIT_SCRIPT', NOW(), 'INIT_SCRIPT', NOW())"),"")</f>
        <v/>
      </c>
    </row>
    <row r="79" spans="1:26" x14ac:dyDescent="0.3">
      <c r="A79" s="41" t="str">
        <f t="shared" ref="A79:D80" si="17">A78</f>
        <v>TST54-S</v>
      </c>
      <c r="B79" s="42" t="str">
        <f t="shared" si="17"/>
        <v>Sam</v>
      </c>
      <c r="C79" s="42" t="str">
        <f t="shared" si="17"/>
        <v>several_org.sam@gmail.com</v>
      </c>
      <c r="D79" s="43" t="str">
        <f t="shared" si="17"/>
        <v>Z001I</v>
      </c>
      <c r="E79" s="38" t="str">
        <f>Assos!A$6</f>
        <v>1_MIX_STUD_AND_NOT_STUD</v>
      </c>
      <c r="F79" s="46"/>
      <c r="G79" s="46" t="s">
        <v>3</v>
      </c>
      <c r="H79" s="46"/>
      <c r="I79" s="46"/>
      <c r="J79" s="46"/>
      <c r="K79" s="46"/>
      <c r="L79" s="46"/>
      <c r="M79" s="46"/>
      <c r="N79" s="46"/>
      <c r="O79" s="12" t="str">
        <f t="shared" si="12"/>
        <v>,    ((SELECT ROW_IDT `ufr_asso`.`usr` WHERE USR_ID = 'Z001I'),(SELECT ROW_IDT `ufr_asso`.`aso` WHERE SIR_NBR = '1_MIX_STUD_AND_NOT_STUD'),(SELECT ROW_IDT `ufr_asso`.`rol` WHERE NAM = 'ADMIN'    ),'INIT_SCRIPT', NOW(), 'INIT_SCRIPT', NOW())</v>
      </c>
      <c r="P79" s="26" t="str">
        <f>CONCATENATE(
IF(R79&lt;&gt;"",CONCATENATE(R79,CHAR(13),CHAR(10)),""),IF(S79&lt;&gt;"",CONCATENATE(S79,CHAR(13),CHAR(10)),""),IF(T79&lt;&gt;"",CONCATENATE(T79,CHAR(13),CHAR(10)),""),IF(U79&lt;&gt;"",CONCATENATE(U79,CHAR(13),CHAR(10)),""),IF(V79&lt;&gt;"",CONCATENATE(V79,CHAR(13),CHAR(10)),""),IF(W79&lt;&gt;"",CONCATENATE(W79,CHAR(13),CHAR(10)),""),IF(X79&lt;&gt;"",CONCATENATE(X79,CHAR(13),CHAR(10)),""),IF(Y79&lt;&gt;"",CONCATENATE(Y79,CHAR(13),CHAR(10)),""),IF(Z79&lt;&gt;"",CONCATENATE(Z79,CHAR(13),CHAR(10)),"")
)</f>
        <v xml:space="preserve">,    ((SELECT ROW_IDT `ufr_asso`.`usr` WHERE USR_ID = 'Z001I'),(SELECT ROW_IDT `ufr_asso`.`aso` WHERE SIR_NBR = '1_MIX_STUD_AND_NOT_STUD'),(SELECT ROW_IDT `ufr_asso`.`rol` WHERE NAM = 'ADMIN'    ),'INIT_SCRIPT', NOW(), 'INIT_SCRIPT', NOW())_x000D_
</v>
      </c>
      <c r="Q79" s="26">
        <f t="shared" si="13"/>
        <v>2</v>
      </c>
      <c r="R79" s="26" t="str" cm="1">
        <f t="array" ref="R79">IF(F79&lt;&gt;"",CONCATENATE(",    (",
"(SELECT ROW_IDT `ufr_asso`.`usr` WHERE USR_ID = '",$D79,"')",REPT(" ",MAX(LEN($D$3:$D$100))-LEN($D79)),",",
IF(F$2=$F$2,CONCATENATE("null",REPT(" ",52+MAX(LEN($E$3:$E$100))-4)),CONCATENATE("(SELECT ROW_IDT `ufr_asso`.`aso` WHERE SIR_NBR = '",$E79,"'",REPT(" ",MAX(LEN($E$3:$E$100))-LEN($E79)),")")),",",
"(SELECT ROW_IDT `ufr_asso`.`rol` WHERE NAM = '",F$2,"'",REPT(" ",MAX(LEN($F$2:$N$2))-LEN(F$2)),"),",
"'INIT_SCRIPT', NOW(), 'INIT_SCRIPT', NOW())"),"")</f>
        <v/>
      </c>
      <c r="S79" s="26" t="str" cm="1">
        <f t="array" ref="S79">IF(G79&lt;&gt;"",CONCATENATE(",    (",
"(SELECT ROW_IDT `ufr_asso`.`usr` WHERE USR_ID = '",$D79,"')",REPT(" ",MAX(LEN($D$3:$D$100))-LEN($D79)),",",
IF(G$2=$F$2,CONCATENATE("null",REPT(" ",52+MAX(LEN($E$3:$E$100))-4)),CONCATENATE("(SELECT ROW_IDT `ufr_asso`.`aso` WHERE SIR_NBR = '",$E79,"'",REPT(" ",MAX(LEN($E$3:$E$100))-LEN($E79)),")")),",",
"(SELECT ROW_IDT `ufr_asso`.`rol` WHERE NAM = '",G$2,"'",REPT(" ",MAX(LEN($F$2:$N$2))-LEN(G$2)),"),",
"'INIT_SCRIPT', NOW(), 'INIT_SCRIPT', NOW())"),"")</f>
        <v>,    ((SELECT ROW_IDT `ufr_asso`.`usr` WHERE USR_ID = 'Z001I'),(SELECT ROW_IDT `ufr_asso`.`aso` WHERE SIR_NBR = '1_MIX_STUD_AND_NOT_STUD'),(SELECT ROW_IDT `ufr_asso`.`rol` WHERE NAM = 'ADMIN'    ),'INIT_SCRIPT', NOW(), 'INIT_SCRIPT', NOW())</v>
      </c>
      <c r="T79" s="26" t="str" cm="1">
        <f t="array" ref="T79">IF(H79&lt;&gt;"",CONCATENATE(",    (",
"(SELECT ROW_IDT `ufr_asso`.`usr` WHERE USR_ID = '",$D79,"')",REPT(" ",MAX(LEN($D$3:$D$100))-LEN($D79)),",",
IF(H$2=$F$2,CONCATENATE("null",REPT(" ",52+MAX(LEN($E$3:$E$100))-4)),CONCATENATE("(SELECT ROW_IDT `ufr_asso`.`aso` WHERE SIR_NBR = '",$E79,"'",REPT(" ",MAX(LEN($E$3:$E$100))-LEN($E79)),")")),",",
"(SELECT ROW_IDT `ufr_asso`.`rol` WHERE NAM = '",H$2,"'",REPT(" ",MAX(LEN($F$2:$N$2))-LEN(H$2)),"),",
"'INIT_SCRIPT', NOW(), 'INIT_SCRIPT', NOW())"),"")</f>
        <v/>
      </c>
      <c r="U79" s="26" t="str" cm="1">
        <f t="array" ref="U79">IF(I79&lt;&gt;"",CONCATENATE(",    (",
"(SELECT ROW_IDT `ufr_asso`.`usr` WHERE USR_ID = '",$D79,"')",REPT(" ",MAX(LEN($D$3:$D$100))-LEN($D79)),",",
IF(I$2=$F$2,CONCATENATE("null",REPT(" ",52+MAX(LEN($E$3:$E$100))-4)),CONCATENATE("(SELECT ROW_IDT `ufr_asso`.`aso` WHERE SIR_NBR = '",$E79,"'",REPT(" ",MAX(LEN($E$3:$E$100))-LEN($E79)),")")),",",
"(SELECT ROW_IDT `ufr_asso`.`rol` WHERE NAM = '",I$2,"'",REPT(" ",MAX(LEN($F$2:$N$2))-LEN(I$2)),"),",
"'INIT_SCRIPT', NOW(), 'INIT_SCRIPT', NOW())"),"")</f>
        <v/>
      </c>
      <c r="V79" s="26" t="str" cm="1">
        <f t="array" ref="V79">IF(J79&lt;&gt;"",CONCATENATE(",    (",
"(SELECT ROW_IDT `ufr_asso`.`usr` WHERE USR_ID = '",$D79,"')",REPT(" ",MAX(LEN($D$3:$D$100))-LEN($D79)),",",
IF(J$2=$F$2,CONCATENATE("null",REPT(" ",52+MAX(LEN($E$3:$E$100))-4)),CONCATENATE("(SELECT ROW_IDT `ufr_asso`.`aso` WHERE SIR_NBR = '",$E79,"'",REPT(" ",MAX(LEN($E$3:$E$100))-LEN($E79)),")")),",",
"(SELECT ROW_IDT `ufr_asso`.`rol` WHERE NAM = '",J$2,"'",REPT(" ",MAX(LEN($F$2:$N$2))-LEN(J$2)),"),",
"'INIT_SCRIPT', NOW(), 'INIT_SCRIPT', NOW())"),"")</f>
        <v/>
      </c>
      <c r="W79" s="26" t="str" cm="1">
        <f t="array" ref="W79">IF(K79&lt;&gt;"",CONCATENATE(",    (",
"(SELECT ROW_IDT `ufr_asso`.`usr` WHERE USR_ID = '",$D79,"')",REPT(" ",MAX(LEN($D$3:$D$100))-LEN($D79)),",",
IF(K$2=$F$2,CONCATENATE("null",REPT(" ",52+MAX(LEN($E$3:$E$100))-4)),CONCATENATE("(SELECT ROW_IDT `ufr_asso`.`aso` WHERE SIR_NBR = '",$E79,"'",REPT(" ",MAX(LEN($E$3:$E$100))-LEN($E79)),")")),",",
"(SELECT ROW_IDT `ufr_asso`.`rol` WHERE NAM = '",K$2,"'",REPT(" ",MAX(LEN($F$2:$N$2))-LEN(K$2)),"),",
"'INIT_SCRIPT', NOW(), 'INIT_SCRIPT', NOW())"),"")</f>
        <v/>
      </c>
      <c r="X79" s="26" t="str" cm="1">
        <f t="array" ref="X79">IF(L79&lt;&gt;"",CONCATENATE(",    (",
"(SELECT ROW_IDT `ufr_asso`.`usr` WHERE USR_ID = '",$D79,"')",REPT(" ",MAX(LEN($D$3:$D$100))-LEN($D79)),",",
IF(L$2=$F$2,CONCATENATE("null",REPT(" ",52+MAX(LEN($E$3:$E$100))-4)),CONCATENATE("(SELECT ROW_IDT `ufr_asso`.`aso` WHERE SIR_NBR = '",$E79,"'",REPT(" ",MAX(LEN($E$3:$E$100))-LEN($E79)),")")),",",
"(SELECT ROW_IDT `ufr_asso`.`rol` WHERE NAM = '",L$2,"'",REPT(" ",MAX(LEN($F$2:$N$2))-LEN(L$2)),"),",
"'INIT_SCRIPT', NOW(), 'INIT_SCRIPT', NOW())"),"")</f>
        <v/>
      </c>
      <c r="Y79" s="26" t="str" cm="1">
        <f t="array" ref="Y79">IF(M79&lt;&gt;"",CONCATENATE(",    (",
"(SELECT ROW_IDT `ufr_asso`.`usr` WHERE USR_ID = '",$D79,"')",REPT(" ",MAX(LEN($D$3:$D$100))-LEN($D79)),",",
IF(M$2=$F$2,CONCATENATE("null",REPT(" ",52+MAX(LEN($E$3:$E$100))-4)),CONCATENATE("(SELECT ROW_IDT `ufr_asso`.`aso` WHERE SIR_NBR = '",$E79,"'",REPT(" ",MAX(LEN($E$3:$E$100))-LEN($E79)),")")),",",
"(SELECT ROW_IDT `ufr_asso`.`rol` WHERE NAM = '",M$2,"'",REPT(" ",MAX(LEN($F$2:$N$2))-LEN(M$2)),"),",
"'INIT_SCRIPT', NOW(), 'INIT_SCRIPT', NOW())"),"")</f>
        <v/>
      </c>
      <c r="Z79" s="26" t="str" cm="1">
        <f t="array" ref="Z79">IF(N79&lt;&gt;"",CONCATENATE(",    (",
"(SELECT ROW_IDT `ufr_asso`.`usr` WHERE USR_ID = '",$D79,"')",REPT(" ",MAX(LEN($D$3:$D$100))-LEN($D79)),",",
IF(N$2=$F$2,CONCATENATE("null",REPT(" ",52+MAX(LEN($E$3:$E$100))-4)),CONCATENATE("(SELECT ROW_IDT `ufr_asso`.`aso` WHERE SIR_NBR = '",$E79,"'",REPT(" ",MAX(LEN($E$3:$E$100))-LEN($E79)),")")),",",
"(SELECT ROW_IDT `ufr_asso`.`rol` WHERE NAM = '",N$2,"'",REPT(" ",MAX(LEN($F$2:$N$2))-LEN(N$2)),"),",
"'INIT_SCRIPT', NOW(), 'INIT_SCRIPT', NOW())"),"")</f>
        <v/>
      </c>
    </row>
    <row r="80" spans="1:26" ht="15" thickBot="1" x14ac:dyDescent="0.35">
      <c r="A80" s="39" t="str">
        <f t="shared" si="17"/>
        <v>TST54-S</v>
      </c>
      <c r="B80" s="29" t="str">
        <f t="shared" si="17"/>
        <v>Sam</v>
      </c>
      <c r="C80" s="29" t="str">
        <f t="shared" si="17"/>
        <v>several_org.sam@gmail.com</v>
      </c>
      <c r="D80" s="40" t="str">
        <f t="shared" si="17"/>
        <v>Z001I</v>
      </c>
      <c r="E80" s="45" t="str">
        <f>Assos!A$7</f>
        <v>2_MIX_STUD_AND_NOT_STUD</v>
      </c>
      <c r="F80" s="46"/>
      <c r="G80" s="46"/>
      <c r="H80" s="46"/>
      <c r="I80" s="46"/>
      <c r="J80" s="46" t="s">
        <v>3</v>
      </c>
      <c r="K80" s="46"/>
      <c r="L80" s="46"/>
      <c r="M80" s="46"/>
      <c r="N80" s="46"/>
      <c r="O80" s="12" t="str">
        <f t="shared" si="12"/>
        <v>,    ((SELECT ROW_IDT `ufr_asso`.`usr` WHERE USR_ID = 'Z001I'),(SELECT ROW_IDT `ufr_asso`.`aso` WHERE SIR_NBR = '2_MIX_STUD_AND_NOT_STUD'),(SELECT ROW_IDT `ufr_asso`.`rol` WHERE NAM = 'REFUSED'  ),'INIT_SCRIPT', NOW(), 'INIT_SCRIPT', NOW())</v>
      </c>
      <c r="P80" s="26" t="str">
        <f>CONCATENATE(
IF(R80&lt;&gt;"",CONCATENATE(R80,CHAR(13),CHAR(10)),""),IF(S80&lt;&gt;"",CONCATENATE(S80,CHAR(13),CHAR(10)),""),IF(T80&lt;&gt;"",CONCATENATE(T80,CHAR(13),CHAR(10)),""),IF(U80&lt;&gt;"",CONCATENATE(U80,CHAR(13),CHAR(10)),""),IF(V80&lt;&gt;"",CONCATENATE(V80,CHAR(13),CHAR(10)),""),IF(W80&lt;&gt;"",CONCATENATE(W80,CHAR(13),CHAR(10)),""),IF(X80&lt;&gt;"",CONCATENATE(X80,CHAR(13),CHAR(10)),""),IF(Y80&lt;&gt;"",CONCATENATE(Y80,CHAR(13),CHAR(10)),""),IF(Z80&lt;&gt;"",CONCATENATE(Z80,CHAR(13),CHAR(10)),"")
)</f>
        <v xml:space="preserve">,    ((SELECT ROW_IDT `ufr_asso`.`usr` WHERE USR_ID = 'Z001I'),(SELECT ROW_IDT `ufr_asso`.`aso` WHERE SIR_NBR = '2_MIX_STUD_AND_NOT_STUD'),(SELECT ROW_IDT `ufr_asso`.`rol` WHERE NAM = 'REFUSED'  ),'INIT_SCRIPT', NOW(), 'INIT_SCRIPT', NOW())_x000D_
</v>
      </c>
      <c r="Q80" s="26">
        <f t="shared" si="13"/>
        <v>2</v>
      </c>
      <c r="R80" s="26" t="str" cm="1">
        <f t="array" ref="R80">IF(F80&lt;&gt;"",CONCATENATE(",    (",
"(SELECT ROW_IDT `ufr_asso`.`usr` WHERE USR_ID = '",$D80,"')",REPT(" ",MAX(LEN($D$3:$D$100))-LEN($D80)),",",
IF(F$2=$F$2,CONCATENATE("null",REPT(" ",52+MAX(LEN($E$3:$E$100))-4)),CONCATENATE("(SELECT ROW_IDT `ufr_asso`.`aso` WHERE SIR_NBR = '",$E80,"'",REPT(" ",MAX(LEN($E$3:$E$100))-LEN($E80)),")")),",",
"(SELECT ROW_IDT `ufr_asso`.`rol` WHERE NAM = '",F$2,"'",REPT(" ",MAX(LEN($F$2:$N$2))-LEN(F$2)),"),",
"'INIT_SCRIPT', NOW(), 'INIT_SCRIPT', NOW())"),"")</f>
        <v/>
      </c>
      <c r="S80" s="26" t="str" cm="1">
        <f t="array" ref="S80">IF(G80&lt;&gt;"",CONCATENATE(",    (",
"(SELECT ROW_IDT `ufr_asso`.`usr` WHERE USR_ID = '",$D80,"')",REPT(" ",MAX(LEN($D$3:$D$100))-LEN($D80)),",",
IF(G$2=$F$2,CONCATENATE("null",REPT(" ",52+MAX(LEN($E$3:$E$100))-4)),CONCATENATE("(SELECT ROW_IDT `ufr_asso`.`aso` WHERE SIR_NBR = '",$E80,"'",REPT(" ",MAX(LEN($E$3:$E$100))-LEN($E80)),")")),",",
"(SELECT ROW_IDT `ufr_asso`.`rol` WHERE NAM = '",G$2,"'",REPT(" ",MAX(LEN($F$2:$N$2))-LEN(G$2)),"),",
"'INIT_SCRIPT', NOW(), 'INIT_SCRIPT', NOW())"),"")</f>
        <v/>
      </c>
      <c r="T80" s="26" t="str" cm="1">
        <f t="array" ref="T80">IF(H80&lt;&gt;"",CONCATENATE(",    (",
"(SELECT ROW_IDT `ufr_asso`.`usr` WHERE USR_ID = '",$D80,"')",REPT(" ",MAX(LEN($D$3:$D$100))-LEN($D80)),",",
IF(H$2=$F$2,CONCATENATE("null",REPT(" ",52+MAX(LEN($E$3:$E$100))-4)),CONCATENATE("(SELECT ROW_IDT `ufr_asso`.`aso` WHERE SIR_NBR = '",$E80,"'",REPT(" ",MAX(LEN($E$3:$E$100))-LEN($E80)),")")),",",
"(SELECT ROW_IDT `ufr_asso`.`rol` WHERE NAM = '",H$2,"'",REPT(" ",MAX(LEN($F$2:$N$2))-LEN(H$2)),"),",
"'INIT_SCRIPT', NOW(), 'INIT_SCRIPT', NOW())"),"")</f>
        <v/>
      </c>
      <c r="U80" s="26" t="str" cm="1">
        <f t="array" ref="U80">IF(I80&lt;&gt;"",CONCATENATE(",    (",
"(SELECT ROW_IDT `ufr_asso`.`usr` WHERE USR_ID = '",$D80,"')",REPT(" ",MAX(LEN($D$3:$D$100))-LEN($D80)),",",
IF(I$2=$F$2,CONCATENATE("null",REPT(" ",52+MAX(LEN($E$3:$E$100))-4)),CONCATENATE("(SELECT ROW_IDT `ufr_asso`.`aso` WHERE SIR_NBR = '",$E80,"'",REPT(" ",MAX(LEN($E$3:$E$100))-LEN($E80)),")")),",",
"(SELECT ROW_IDT `ufr_asso`.`rol` WHERE NAM = '",I$2,"'",REPT(" ",MAX(LEN($F$2:$N$2))-LEN(I$2)),"),",
"'INIT_SCRIPT', NOW(), 'INIT_SCRIPT', NOW())"),"")</f>
        <v/>
      </c>
      <c r="V80" s="26" t="str" cm="1">
        <f t="array" ref="V80">IF(J80&lt;&gt;"",CONCATENATE(",    (",
"(SELECT ROW_IDT `ufr_asso`.`usr` WHERE USR_ID = '",$D80,"')",REPT(" ",MAX(LEN($D$3:$D$100))-LEN($D80)),",",
IF(J$2=$F$2,CONCATENATE("null",REPT(" ",52+MAX(LEN($E$3:$E$100))-4)),CONCATENATE("(SELECT ROW_IDT `ufr_asso`.`aso` WHERE SIR_NBR = '",$E80,"'",REPT(" ",MAX(LEN($E$3:$E$100))-LEN($E80)),")")),",",
"(SELECT ROW_IDT `ufr_asso`.`rol` WHERE NAM = '",J$2,"'",REPT(" ",MAX(LEN($F$2:$N$2))-LEN(J$2)),"),",
"'INIT_SCRIPT', NOW(), 'INIT_SCRIPT', NOW())"),"")</f>
        <v>,    ((SELECT ROW_IDT `ufr_asso`.`usr` WHERE USR_ID = 'Z001I'),(SELECT ROW_IDT `ufr_asso`.`aso` WHERE SIR_NBR = '2_MIX_STUD_AND_NOT_STUD'),(SELECT ROW_IDT `ufr_asso`.`rol` WHERE NAM = 'REFUSED'  ),'INIT_SCRIPT', NOW(), 'INIT_SCRIPT', NOW())</v>
      </c>
      <c r="W80" s="26" t="str" cm="1">
        <f t="array" ref="W80">IF(K80&lt;&gt;"",CONCATENATE(",    (",
"(SELECT ROW_IDT `ufr_asso`.`usr` WHERE USR_ID = '",$D80,"')",REPT(" ",MAX(LEN($D$3:$D$100))-LEN($D80)),",",
IF(K$2=$F$2,CONCATENATE("null",REPT(" ",52+MAX(LEN($E$3:$E$100))-4)),CONCATENATE("(SELECT ROW_IDT `ufr_asso`.`aso` WHERE SIR_NBR = '",$E80,"'",REPT(" ",MAX(LEN($E$3:$E$100))-LEN($E80)),")")),",",
"(SELECT ROW_IDT `ufr_asso`.`rol` WHERE NAM = '",K$2,"'",REPT(" ",MAX(LEN($F$2:$N$2))-LEN(K$2)),"),",
"'INIT_SCRIPT', NOW(), 'INIT_SCRIPT', NOW())"),"")</f>
        <v/>
      </c>
      <c r="X80" s="26" t="str" cm="1">
        <f t="array" ref="X80">IF(L80&lt;&gt;"",CONCATENATE(",    (",
"(SELECT ROW_IDT `ufr_asso`.`usr` WHERE USR_ID = '",$D80,"')",REPT(" ",MAX(LEN($D$3:$D$100))-LEN($D80)),",",
IF(L$2=$F$2,CONCATENATE("null",REPT(" ",52+MAX(LEN($E$3:$E$100))-4)),CONCATENATE("(SELECT ROW_IDT `ufr_asso`.`aso` WHERE SIR_NBR = '",$E80,"'",REPT(" ",MAX(LEN($E$3:$E$100))-LEN($E80)),")")),",",
"(SELECT ROW_IDT `ufr_asso`.`rol` WHERE NAM = '",L$2,"'",REPT(" ",MAX(LEN($F$2:$N$2))-LEN(L$2)),"),",
"'INIT_SCRIPT', NOW(), 'INIT_SCRIPT', NOW())"),"")</f>
        <v/>
      </c>
      <c r="Y80" s="26" t="str" cm="1">
        <f t="array" ref="Y80">IF(M80&lt;&gt;"",CONCATENATE(",    (",
"(SELECT ROW_IDT `ufr_asso`.`usr` WHERE USR_ID = '",$D80,"')",REPT(" ",MAX(LEN($D$3:$D$100))-LEN($D80)),",",
IF(M$2=$F$2,CONCATENATE("null",REPT(" ",52+MAX(LEN($E$3:$E$100))-4)),CONCATENATE("(SELECT ROW_IDT `ufr_asso`.`aso` WHERE SIR_NBR = '",$E80,"'",REPT(" ",MAX(LEN($E$3:$E$100))-LEN($E80)),")")),",",
"(SELECT ROW_IDT `ufr_asso`.`rol` WHERE NAM = '",M$2,"'",REPT(" ",MAX(LEN($F$2:$N$2))-LEN(M$2)),"),",
"'INIT_SCRIPT', NOW(), 'INIT_SCRIPT', NOW())"),"")</f>
        <v/>
      </c>
      <c r="Z80" s="26" t="str" cm="1">
        <f t="array" ref="Z80">IF(N80&lt;&gt;"",CONCATENATE(",    (",
"(SELECT ROW_IDT `ufr_asso`.`usr` WHERE USR_ID = '",$D80,"')",REPT(" ",MAX(LEN($D$3:$D$100))-LEN($D80)),",",
IF(N$2=$F$2,CONCATENATE("null",REPT(" ",52+MAX(LEN($E$3:$E$100))-4)),CONCATENATE("(SELECT ROW_IDT `ufr_asso`.`aso` WHERE SIR_NBR = '",$E80,"'",REPT(" ",MAX(LEN($E$3:$E$100))-LEN($E80)),")")),",",
"(SELECT ROW_IDT `ufr_asso`.`rol` WHERE NAM = '",N$2,"'",REPT(" ",MAX(LEN($F$2:$N$2))-LEN(N$2)),"),",
"'INIT_SCRIPT', NOW(), 'INIT_SCRIPT', NOW())"),"")</f>
        <v/>
      </c>
    </row>
    <row r="81" spans="1:26" x14ac:dyDescent="0.3">
      <c r="A81" s="42"/>
      <c r="B81" s="42"/>
      <c r="C81" s="42"/>
      <c r="D81" s="42"/>
      <c r="E81" s="45"/>
      <c r="F81" s="46"/>
      <c r="G81" s="46"/>
      <c r="H81" s="46"/>
      <c r="I81" s="46"/>
      <c r="J81" s="46"/>
      <c r="K81" s="46"/>
      <c r="L81" s="46"/>
      <c r="M81" s="46"/>
      <c r="N81" s="46"/>
      <c r="O81" s="12" t="str">
        <f t="shared" si="12"/>
        <v/>
      </c>
      <c r="P81" s="26" t="str">
        <f>CONCATENATE(
IF(R81&lt;&gt;"",CONCATENATE(R81,CHAR(13),CHAR(10)),""),IF(S81&lt;&gt;"",CONCATENATE(S81,CHAR(13),CHAR(10)),""),IF(T81&lt;&gt;"",CONCATENATE(T81,CHAR(13),CHAR(10)),""),IF(U81&lt;&gt;"",CONCATENATE(U81,CHAR(13),CHAR(10)),""),IF(V81&lt;&gt;"",CONCATENATE(V81,CHAR(13),CHAR(10)),""),IF(W81&lt;&gt;"",CONCATENATE(W81,CHAR(13),CHAR(10)),""),IF(X81&lt;&gt;"",CONCATENATE(X81,CHAR(13),CHAR(10)),""),IF(Y81&lt;&gt;"",CONCATENATE(Y81,CHAR(13),CHAR(10)),""),IF(Z81&lt;&gt;"",CONCATENATE(Z81,CHAR(13),CHAR(10)),"")
)</f>
        <v/>
      </c>
      <c r="Q81" s="26">
        <f t="shared" si="13"/>
        <v>2</v>
      </c>
      <c r="R81" s="26" t="str" cm="1">
        <f t="array" ref="R81">IF(F81&lt;&gt;"",CONCATENATE(",    (",
"(SELECT ROW_IDT `ufr_asso`.`usr` WHERE USR_ID = '",$D81,"')",REPT(" ",MAX(LEN($D$3:$D$100))-LEN($D81)),",",
IF(F$2=$F$2,CONCATENATE("null",REPT(" ",52+MAX(LEN($E$3:$E$100))-4)),CONCATENATE("(SELECT ROW_IDT `ufr_asso`.`aso` WHERE SIR_NBR = '",$E81,"'",REPT(" ",MAX(LEN($E$3:$E$100))-LEN($E81)),")")),",",
"(SELECT ROW_IDT `ufr_asso`.`rol` WHERE NAM = '",F$2,"'",REPT(" ",MAX(LEN($F$2:$N$2))-LEN(F$2)),"),",
"'INIT_SCRIPT', NOW(), 'INIT_SCRIPT', NOW())"),"")</f>
        <v/>
      </c>
      <c r="S81" s="26" t="str" cm="1">
        <f t="array" ref="S81">IF(G81&lt;&gt;"",CONCATENATE(",    (",
"(SELECT ROW_IDT `ufr_asso`.`usr` WHERE USR_ID = '",$D81,"')",REPT(" ",MAX(LEN($D$3:$D$100))-LEN($D81)),",",
IF(G$2=$F$2,CONCATENATE("null",REPT(" ",52+MAX(LEN($E$3:$E$100))-4)),CONCATENATE("(SELECT ROW_IDT `ufr_asso`.`aso` WHERE SIR_NBR = '",$E81,"'",REPT(" ",MAX(LEN($E$3:$E$100))-LEN($E81)),")")),",",
"(SELECT ROW_IDT `ufr_asso`.`rol` WHERE NAM = '",G$2,"'",REPT(" ",MAX(LEN($F$2:$N$2))-LEN(G$2)),"),",
"'INIT_SCRIPT', NOW(), 'INIT_SCRIPT', NOW())"),"")</f>
        <v/>
      </c>
      <c r="T81" s="26" t="str" cm="1">
        <f t="array" ref="T81">IF(H81&lt;&gt;"",CONCATENATE(",    (",
"(SELECT ROW_IDT `ufr_asso`.`usr` WHERE USR_ID = '",$D81,"')",REPT(" ",MAX(LEN($D$3:$D$100))-LEN($D81)),",",
IF(H$2=$F$2,CONCATENATE("null",REPT(" ",52+MAX(LEN($E$3:$E$100))-4)),CONCATENATE("(SELECT ROW_IDT `ufr_asso`.`aso` WHERE SIR_NBR = '",$E81,"'",REPT(" ",MAX(LEN($E$3:$E$100))-LEN($E81)),")")),",",
"(SELECT ROW_IDT `ufr_asso`.`rol` WHERE NAM = '",H$2,"'",REPT(" ",MAX(LEN($F$2:$N$2))-LEN(H$2)),"),",
"'INIT_SCRIPT', NOW(), 'INIT_SCRIPT', NOW())"),"")</f>
        <v/>
      </c>
      <c r="U81" s="26" t="str" cm="1">
        <f t="array" ref="U81">IF(I81&lt;&gt;"",CONCATENATE(",    (",
"(SELECT ROW_IDT `ufr_asso`.`usr` WHERE USR_ID = '",$D81,"')",REPT(" ",MAX(LEN($D$3:$D$100))-LEN($D81)),",",
IF(I$2=$F$2,CONCATENATE("null",REPT(" ",52+MAX(LEN($E$3:$E$100))-4)),CONCATENATE("(SELECT ROW_IDT `ufr_asso`.`aso` WHERE SIR_NBR = '",$E81,"'",REPT(" ",MAX(LEN($E$3:$E$100))-LEN($E81)),")")),",",
"(SELECT ROW_IDT `ufr_asso`.`rol` WHERE NAM = '",I$2,"'",REPT(" ",MAX(LEN($F$2:$N$2))-LEN(I$2)),"),",
"'INIT_SCRIPT', NOW(), 'INIT_SCRIPT', NOW())"),"")</f>
        <v/>
      </c>
      <c r="V81" s="26" t="str" cm="1">
        <f t="array" ref="V81">IF(J81&lt;&gt;"",CONCATENATE(",    (",
"(SELECT ROW_IDT `ufr_asso`.`usr` WHERE USR_ID = '",$D81,"')",REPT(" ",MAX(LEN($D$3:$D$100))-LEN($D81)),",",
IF(J$2=$F$2,CONCATENATE("null",REPT(" ",52+MAX(LEN($E$3:$E$100))-4)),CONCATENATE("(SELECT ROW_IDT `ufr_asso`.`aso` WHERE SIR_NBR = '",$E81,"'",REPT(" ",MAX(LEN($E$3:$E$100))-LEN($E81)),")")),",",
"(SELECT ROW_IDT `ufr_asso`.`rol` WHERE NAM = '",J$2,"'",REPT(" ",MAX(LEN($F$2:$N$2))-LEN(J$2)),"),",
"'INIT_SCRIPT', NOW(), 'INIT_SCRIPT', NOW())"),"")</f>
        <v/>
      </c>
      <c r="W81" s="26" t="str" cm="1">
        <f t="array" ref="W81">IF(K81&lt;&gt;"",CONCATENATE(",    (",
"(SELECT ROW_IDT `ufr_asso`.`usr` WHERE USR_ID = '",$D81,"')",REPT(" ",MAX(LEN($D$3:$D$100))-LEN($D81)),",",
IF(K$2=$F$2,CONCATENATE("null",REPT(" ",52+MAX(LEN($E$3:$E$100))-4)),CONCATENATE("(SELECT ROW_IDT `ufr_asso`.`aso` WHERE SIR_NBR = '",$E81,"'",REPT(" ",MAX(LEN($E$3:$E$100))-LEN($E81)),")")),",",
"(SELECT ROW_IDT `ufr_asso`.`rol` WHERE NAM = '",K$2,"'",REPT(" ",MAX(LEN($F$2:$N$2))-LEN(K$2)),"),",
"'INIT_SCRIPT', NOW(), 'INIT_SCRIPT', NOW())"),"")</f>
        <v/>
      </c>
      <c r="X81" s="26" t="str" cm="1">
        <f t="array" ref="X81">IF(L81&lt;&gt;"",CONCATENATE(",    (",
"(SELECT ROW_IDT `ufr_asso`.`usr` WHERE USR_ID = '",$D81,"')",REPT(" ",MAX(LEN($D$3:$D$100))-LEN($D81)),",",
IF(L$2=$F$2,CONCATENATE("null",REPT(" ",52+MAX(LEN($E$3:$E$100))-4)),CONCATENATE("(SELECT ROW_IDT `ufr_asso`.`aso` WHERE SIR_NBR = '",$E81,"'",REPT(" ",MAX(LEN($E$3:$E$100))-LEN($E81)),")")),",",
"(SELECT ROW_IDT `ufr_asso`.`rol` WHERE NAM = '",L$2,"'",REPT(" ",MAX(LEN($F$2:$N$2))-LEN(L$2)),"),",
"'INIT_SCRIPT', NOW(), 'INIT_SCRIPT', NOW())"),"")</f>
        <v/>
      </c>
      <c r="Y81" s="26" t="str" cm="1">
        <f t="array" ref="Y81">IF(M81&lt;&gt;"",CONCATENATE(",    (",
"(SELECT ROW_IDT `ufr_asso`.`usr` WHERE USR_ID = '",$D81,"')",REPT(" ",MAX(LEN($D$3:$D$100))-LEN($D81)),",",
IF(M$2=$F$2,CONCATENATE("null",REPT(" ",52+MAX(LEN($E$3:$E$100))-4)),CONCATENATE("(SELECT ROW_IDT `ufr_asso`.`aso` WHERE SIR_NBR = '",$E81,"'",REPT(" ",MAX(LEN($E$3:$E$100))-LEN($E81)),")")),",",
"(SELECT ROW_IDT `ufr_asso`.`rol` WHERE NAM = '",M$2,"'",REPT(" ",MAX(LEN($F$2:$N$2))-LEN(M$2)),"),",
"'INIT_SCRIPT', NOW(), 'INIT_SCRIPT', NOW())"),"")</f>
        <v/>
      </c>
      <c r="Z81" s="26" t="str" cm="1">
        <f t="array" ref="Z81">IF(N81&lt;&gt;"",CONCATENATE(",    (",
"(SELECT ROW_IDT `ufr_asso`.`usr` WHERE USR_ID = '",$D81,"')",REPT(" ",MAX(LEN($D$3:$D$100))-LEN($D81)),",",
IF(N$2=$F$2,CONCATENATE("null",REPT(" ",52+MAX(LEN($E$3:$E$100))-4)),CONCATENATE("(SELECT ROW_IDT `ufr_asso`.`aso` WHERE SIR_NBR = '",$E81,"'",REPT(" ",MAX(LEN($E$3:$E$100))-LEN($E81)),")")),",",
"(SELECT ROW_IDT `ufr_asso`.`rol` WHERE NAM = '",N$2,"'",REPT(" ",MAX(LEN($F$2:$N$2))-LEN(N$2)),"),",
"'INIT_SCRIPT', NOW(), 'INIT_SCRIPT', NOW())"),"")</f>
        <v/>
      </c>
    </row>
    <row r="82" spans="1:26" x14ac:dyDescent="0.3">
      <c r="E82" s="27"/>
      <c r="F82" s="46"/>
      <c r="G82" s="46"/>
      <c r="H82" s="46"/>
      <c r="I82" s="46"/>
      <c r="J82" s="46"/>
      <c r="K82" s="46"/>
      <c r="L82" s="46"/>
      <c r="M82" s="46"/>
      <c r="N82" s="46"/>
      <c r="O82" s="12" t="str">
        <f t="shared" si="12"/>
        <v/>
      </c>
      <c r="P82" s="26" t="str">
        <f>CONCATENATE(
IF(R82&lt;&gt;"",CONCATENATE(R82,CHAR(13),CHAR(10)),""),IF(S82&lt;&gt;"",CONCATENATE(S82,CHAR(13),CHAR(10)),""),IF(T82&lt;&gt;"",CONCATENATE(T82,CHAR(13),CHAR(10)),""),IF(U82&lt;&gt;"",CONCATENATE(U82,CHAR(13),CHAR(10)),""),IF(V82&lt;&gt;"",CONCATENATE(V82,CHAR(13),CHAR(10)),""),IF(W82&lt;&gt;"",CONCATENATE(W82,CHAR(13),CHAR(10)),""),IF(X82&lt;&gt;"",CONCATENATE(X82,CHAR(13),CHAR(10)),""),IF(Y82&lt;&gt;"",CONCATENATE(Y82,CHAR(13),CHAR(10)),""),IF(Z82&lt;&gt;"",CONCATENATE(Z82,CHAR(13),CHAR(10)),"")
)</f>
        <v/>
      </c>
      <c r="Q82" s="26">
        <f t="shared" si="13"/>
        <v>2</v>
      </c>
      <c r="R82" s="26" t="str" cm="1">
        <f t="array" ref="R82">IF(F82&lt;&gt;"",CONCATENATE(",    (",
"(SELECT ROW_IDT `ufr_asso`.`usr` WHERE USR_ID = '",$D82,"')",REPT(" ",MAX(LEN($D$3:$D$100))-LEN($D82)),",",
IF(F$2=$F$2,CONCATENATE("null",REPT(" ",52+MAX(LEN($E$3:$E$100))-4)),CONCATENATE("(SELECT ROW_IDT `ufr_asso`.`aso` WHERE SIR_NBR = '",$E82,"'",REPT(" ",MAX(LEN($E$3:$E$100))-LEN($E82)),")")),",",
"(SELECT ROW_IDT `ufr_asso`.`rol` WHERE NAM = '",F$2,"'",REPT(" ",MAX(LEN($F$2:$N$2))-LEN(F$2)),"),",
"'INIT_SCRIPT', NOW(), 'INIT_SCRIPT', NOW())"),"")</f>
        <v/>
      </c>
      <c r="S82" s="26" t="str" cm="1">
        <f t="array" ref="S82">IF(G82&lt;&gt;"",CONCATENATE(",    (",
"(SELECT ROW_IDT `ufr_asso`.`usr` WHERE USR_ID = '",$D82,"')",REPT(" ",MAX(LEN($D$3:$D$100))-LEN($D82)),",",
IF(G$2=$F$2,CONCATENATE("null",REPT(" ",52+MAX(LEN($E$3:$E$100))-4)),CONCATENATE("(SELECT ROW_IDT `ufr_asso`.`aso` WHERE SIR_NBR = '",$E82,"'",REPT(" ",MAX(LEN($E$3:$E$100))-LEN($E82)),")")),",",
"(SELECT ROW_IDT `ufr_asso`.`rol` WHERE NAM = '",G$2,"'",REPT(" ",MAX(LEN($F$2:$N$2))-LEN(G$2)),"),",
"'INIT_SCRIPT', NOW(), 'INIT_SCRIPT', NOW())"),"")</f>
        <v/>
      </c>
      <c r="T82" s="26" t="str" cm="1">
        <f t="array" ref="T82">IF(H82&lt;&gt;"",CONCATENATE(",    (",
"(SELECT ROW_IDT `ufr_asso`.`usr` WHERE USR_ID = '",$D82,"')",REPT(" ",MAX(LEN($D$3:$D$100))-LEN($D82)),",",
IF(H$2=$F$2,CONCATENATE("null",REPT(" ",52+MAX(LEN($E$3:$E$100))-4)),CONCATENATE("(SELECT ROW_IDT `ufr_asso`.`aso` WHERE SIR_NBR = '",$E82,"'",REPT(" ",MAX(LEN($E$3:$E$100))-LEN($E82)),")")),",",
"(SELECT ROW_IDT `ufr_asso`.`rol` WHERE NAM = '",H$2,"'",REPT(" ",MAX(LEN($F$2:$N$2))-LEN(H$2)),"),",
"'INIT_SCRIPT', NOW(), 'INIT_SCRIPT', NOW())"),"")</f>
        <v/>
      </c>
      <c r="U82" s="26" t="str" cm="1">
        <f t="array" ref="U82">IF(I82&lt;&gt;"",CONCATENATE(",    (",
"(SELECT ROW_IDT `ufr_asso`.`usr` WHERE USR_ID = '",$D82,"')",REPT(" ",MAX(LEN($D$3:$D$100))-LEN($D82)),",",
IF(I$2=$F$2,CONCATENATE("null",REPT(" ",52+MAX(LEN($E$3:$E$100))-4)),CONCATENATE("(SELECT ROW_IDT `ufr_asso`.`aso` WHERE SIR_NBR = '",$E82,"'",REPT(" ",MAX(LEN($E$3:$E$100))-LEN($E82)),")")),",",
"(SELECT ROW_IDT `ufr_asso`.`rol` WHERE NAM = '",I$2,"'",REPT(" ",MAX(LEN($F$2:$N$2))-LEN(I$2)),"),",
"'INIT_SCRIPT', NOW(), 'INIT_SCRIPT', NOW())"),"")</f>
        <v/>
      </c>
      <c r="V82" s="26" t="str" cm="1">
        <f t="array" ref="V82">IF(J82&lt;&gt;"",CONCATENATE(",    (",
"(SELECT ROW_IDT `ufr_asso`.`usr` WHERE USR_ID = '",$D82,"')",REPT(" ",MAX(LEN($D$3:$D$100))-LEN($D82)),",",
IF(J$2=$F$2,CONCATENATE("null",REPT(" ",52+MAX(LEN($E$3:$E$100))-4)),CONCATENATE("(SELECT ROW_IDT `ufr_asso`.`aso` WHERE SIR_NBR = '",$E82,"'",REPT(" ",MAX(LEN($E$3:$E$100))-LEN($E82)),")")),",",
"(SELECT ROW_IDT `ufr_asso`.`rol` WHERE NAM = '",J$2,"'",REPT(" ",MAX(LEN($F$2:$N$2))-LEN(J$2)),"),",
"'INIT_SCRIPT', NOW(), 'INIT_SCRIPT', NOW())"),"")</f>
        <v/>
      </c>
      <c r="W82" s="26" t="str" cm="1">
        <f t="array" ref="W82">IF(K82&lt;&gt;"",CONCATENATE(",    (",
"(SELECT ROW_IDT `ufr_asso`.`usr` WHERE USR_ID = '",$D82,"')",REPT(" ",MAX(LEN($D$3:$D$100))-LEN($D82)),",",
IF(K$2=$F$2,CONCATENATE("null",REPT(" ",52+MAX(LEN($E$3:$E$100))-4)),CONCATENATE("(SELECT ROW_IDT `ufr_asso`.`aso` WHERE SIR_NBR = '",$E82,"'",REPT(" ",MAX(LEN($E$3:$E$100))-LEN($E82)),")")),",",
"(SELECT ROW_IDT `ufr_asso`.`rol` WHERE NAM = '",K$2,"'",REPT(" ",MAX(LEN($F$2:$N$2))-LEN(K$2)),"),",
"'INIT_SCRIPT', NOW(), 'INIT_SCRIPT', NOW())"),"")</f>
        <v/>
      </c>
      <c r="X82" s="26" t="str" cm="1">
        <f t="array" ref="X82">IF(L82&lt;&gt;"",CONCATENATE(",    (",
"(SELECT ROW_IDT `ufr_asso`.`usr` WHERE USR_ID = '",$D82,"')",REPT(" ",MAX(LEN($D$3:$D$100))-LEN($D82)),",",
IF(L$2=$F$2,CONCATENATE("null",REPT(" ",52+MAX(LEN($E$3:$E$100))-4)),CONCATENATE("(SELECT ROW_IDT `ufr_asso`.`aso` WHERE SIR_NBR = '",$E82,"'",REPT(" ",MAX(LEN($E$3:$E$100))-LEN($E82)),")")),",",
"(SELECT ROW_IDT `ufr_asso`.`rol` WHERE NAM = '",L$2,"'",REPT(" ",MAX(LEN($F$2:$N$2))-LEN(L$2)),"),",
"'INIT_SCRIPT', NOW(), 'INIT_SCRIPT', NOW())"),"")</f>
        <v/>
      </c>
      <c r="Y82" s="26" t="str" cm="1">
        <f t="array" ref="Y82">IF(M82&lt;&gt;"",CONCATENATE(",    (",
"(SELECT ROW_IDT `ufr_asso`.`usr` WHERE USR_ID = '",$D82,"')",REPT(" ",MAX(LEN($D$3:$D$100))-LEN($D82)),",",
IF(M$2=$F$2,CONCATENATE("null",REPT(" ",52+MAX(LEN($E$3:$E$100))-4)),CONCATENATE("(SELECT ROW_IDT `ufr_asso`.`aso` WHERE SIR_NBR = '",$E82,"'",REPT(" ",MAX(LEN($E$3:$E$100))-LEN($E82)),")")),",",
"(SELECT ROW_IDT `ufr_asso`.`rol` WHERE NAM = '",M$2,"'",REPT(" ",MAX(LEN($F$2:$N$2))-LEN(M$2)),"),",
"'INIT_SCRIPT', NOW(), 'INIT_SCRIPT', NOW())"),"")</f>
        <v/>
      </c>
      <c r="Z82" s="26" t="str" cm="1">
        <f t="array" ref="Z82">IF(N82&lt;&gt;"",CONCATENATE(",    (",
"(SELECT ROW_IDT `ufr_asso`.`usr` WHERE USR_ID = '",$D82,"')",REPT(" ",MAX(LEN($D$3:$D$100))-LEN($D82)),",",
IF(N$2=$F$2,CONCATENATE("null",REPT(" ",52+MAX(LEN($E$3:$E$100))-4)),CONCATENATE("(SELECT ROW_IDT `ufr_asso`.`aso` WHERE SIR_NBR = '",$E82,"'",REPT(" ",MAX(LEN($E$3:$E$100))-LEN($E82)),")")),",",
"(SELECT ROW_IDT `ufr_asso`.`rol` WHERE NAM = '",N$2,"'",REPT(" ",MAX(LEN($F$2:$N$2))-LEN(N$2)),"),",
"'INIT_SCRIPT', NOW(), 'INIT_SCRIPT', NOW())"),"")</f>
        <v/>
      </c>
    </row>
    <row r="83" spans="1:26" x14ac:dyDescent="0.3">
      <c r="E83" s="27"/>
      <c r="F83" s="46"/>
      <c r="G83" s="46"/>
      <c r="H83" s="46"/>
      <c r="I83" s="46"/>
      <c r="J83" s="46"/>
      <c r="K83" s="46"/>
      <c r="L83" s="46"/>
      <c r="M83" s="46"/>
      <c r="N83" s="46"/>
      <c r="O83" s="12" t="str">
        <f t="shared" si="12"/>
        <v/>
      </c>
      <c r="P83" s="26" t="str">
        <f>CONCATENATE(
IF(R83&lt;&gt;"",CONCATENATE(R83,CHAR(13),CHAR(10)),""),IF(S83&lt;&gt;"",CONCATENATE(S83,CHAR(13),CHAR(10)),""),IF(T83&lt;&gt;"",CONCATENATE(T83,CHAR(13),CHAR(10)),""),IF(U83&lt;&gt;"",CONCATENATE(U83,CHAR(13),CHAR(10)),""),IF(V83&lt;&gt;"",CONCATENATE(V83,CHAR(13),CHAR(10)),""),IF(W83&lt;&gt;"",CONCATENATE(W83,CHAR(13),CHAR(10)),""),IF(X83&lt;&gt;"",CONCATENATE(X83,CHAR(13),CHAR(10)),""),IF(Y83&lt;&gt;"",CONCATENATE(Y83,CHAR(13),CHAR(10)),""),IF(Z83&lt;&gt;"",CONCATENATE(Z83,CHAR(13),CHAR(10)),"")
)</f>
        <v/>
      </c>
      <c r="Q83" s="26">
        <f t="shared" si="13"/>
        <v>2</v>
      </c>
      <c r="R83" s="26" t="str" cm="1">
        <f t="array" ref="R83">IF(F83&lt;&gt;"",CONCATENATE(",    (",
"(SELECT ROW_IDT `ufr_asso`.`usr` WHERE USR_ID = '",$D83,"')",REPT(" ",MAX(LEN($D$3:$D$100))-LEN($D83)),",",
IF(F$2=$F$2,CONCATENATE("null",REPT(" ",52+MAX(LEN($E$3:$E$100))-4)),CONCATENATE("(SELECT ROW_IDT `ufr_asso`.`aso` WHERE SIR_NBR = '",$E83,"'",REPT(" ",MAX(LEN($E$3:$E$100))-LEN($E83)),")")),",",
"(SELECT ROW_IDT `ufr_asso`.`rol` WHERE NAM = '",F$2,"'",REPT(" ",MAX(LEN($F$2:$N$2))-LEN(F$2)),"),",
"'INIT_SCRIPT', NOW(), 'INIT_SCRIPT', NOW())"),"")</f>
        <v/>
      </c>
      <c r="S83" s="26" t="str" cm="1">
        <f t="array" ref="S83">IF(G83&lt;&gt;"",CONCATENATE(",    (",
"(SELECT ROW_IDT `ufr_asso`.`usr` WHERE USR_ID = '",$D83,"')",REPT(" ",MAX(LEN($D$3:$D$100))-LEN($D83)),",",
IF(G$2=$F$2,CONCATENATE("null",REPT(" ",52+MAX(LEN($E$3:$E$100))-4)),CONCATENATE("(SELECT ROW_IDT `ufr_asso`.`aso` WHERE SIR_NBR = '",$E83,"'",REPT(" ",MAX(LEN($E$3:$E$100))-LEN($E83)),")")),",",
"(SELECT ROW_IDT `ufr_asso`.`rol` WHERE NAM = '",G$2,"'",REPT(" ",MAX(LEN($F$2:$N$2))-LEN(G$2)),"),",
"'INIT_SCRIPT', NOW(), 'INIT_SCRIPT', NOW())"),"")</f>
        <v/>
      </c>
      <c r="T83" s="26" t="str" cm="1">
        <f t="array" ref="T83">IF(H83&lt;&gt;"",CONCATENATE(",    (",
"(SELECT ROW_IDT `ufr_asso`.`usr` WHERE USR_ID = '",$D83,"')",REPT(" ",MAX(LEN($D$3:$D$100))-LEN($D83)),",",
IF(H$2=$F$2,CONCATENATE("null",REPT(" ",52+MAX(LEN($E$3:$E$100))-4)),CONCATENATE("(SELECT ROW_IDT `ufr_asso`.`aso` WHERE SIR_NBR = '",$E83,"'",REPT(" ",MAX(LEN($E$3:$E$100))-LEN($E83)),")")),",",
"(SELECT ROW_IDT `ufr_asso`.`rol` WHERE NAM = '",H$2,"'",REPT(" ",MAX(LEN($F$2:$N$2))-LEN(H$2)),"),",
"'INIT_SCRIPT', NOW(), 'INIT_SCRIPT', NOW())"),"")</f>
        <v/>
      </c>
      <c r="U83" s="26" t="str" cm="1">
        <f t="array" ref="U83">IF(I83&lt;&gt;"",CONCATENATE(",    (",
"(SELECT ROW_IDT `ufr_asso`.`usr` WHERE USR_ID = '",$D83,"')",REPT(" ",MAX(LEN($D$3:$D$100))-LEN($D83)),",",
IF(I$2=$F$2,CONCATENATE("null",REPT(" ",52+MAX(LEN($E$3:$E$100))-4)),CONCATENATE("(SELECT ROW_IDT `ufr_asso`.`aso` WHERE SIR_NBR = '",$E83,"'",REPT(" ",MAX(LEN($E$3:$E$100))-LEN($E83)),")")),",",
"(SELECT ROW_IDT `ufr_asso`.`rol` WHERE NAM = '",I$2,"'",REPT(" ",MAX(LEN($F$2:$N$2))-LEN(I$2)),"),",
"'INIT_SCRIPT', NOW(), 'INIT_SCRIPT', NOW())"),"")</f>
        <v/>
      </c>
      <c r="V83" s="26" t="str" cm="1">
        <f t="array" ref="V83">IF(J83&lt;&gt;"",CONCATENATE(",    (",
"(SELECT ROW_IDT `ufr_asso`.`usr` WHERE USR_ID = '",$D83,"')",REPT(" ",MAX(LEN($D$3:$D$100))-LEN($D83)),",",
IF(J$2=$F$2,CONCATENATE("null",REPT(" ",52+MAX(LEN($E$3:$E$100))-4)),CONCATENATE("(SELECT ROW_IDT `ufr_asso`.`aso` WHERE SIR_NBR = '",$E83,"'",REPT(" ",MAX(LEN($E$3:$E$100))-LEN($E83)),")")),",",
"(SELECT ROW_IDT `ufr_asso`.`rol` WHERE NAM = '",J$2,"'",REPT(" ",MAX(LEN($F$2:$N$2))-LEN(J$2)),"),",
"'INIT_SCRIPT', NOW(), 'INIT_SCRIPT', NOW())"),"")</f>
        <v/>
      </c>
      <c r="W83" s="26" t="str" cm="1">
        <f t="array" ref="W83">IF(K83&lt;&gt;"",CONCATENATE(",    (",
"(SELECT ROW_IDT `ufr_asso`.`usr` WHERE USR_ID = '",$D83,"')",REPT(" ",MAX(LEN($D$3:$D$100))-LEN($D83)),",",
IF(K$2=$F$2,CONCATENATE("null",REPT(" ",52+MAX(LEN($E$3:$E$100))-4)),CONCATENATE("(SELECT ROW_IDT `ufr_asso`.`aso` WHERE SIR_NBR = '",$E83,"'",REPT(" ",MAX(LEN($E$3:$E$100))-LEN($E83)),")")),",",
"(SELECT ROW_IDT `ufr_asso`.`rol` WHERE NAM = '",K$2,"'",REPT(" ",MAX(LEN($F$2:$N$2))-LEN(K$2)),"),",
"'INIT_SCRIPT', NOW(), 'INIT_SCRIPT', NOW())"),"")</f>
        <v/>
      </c>
      <c r="X83" s="26" t="str" cm="1">
        <f t="array" ref="X83">IF(L83&lt;&gt;"",CONCATENATE(",    (",
"(SELECT ROW_IDT `ufr_asso`.`usr` WHERE USR_ID = '",$D83,"')",REPT(" ",MAX(LEN($D$3:$D$100))-LEN($D83)),",",
IF(L$2=$F$2,CONCATENATE("null",REPT(" ",52+MAX(LEN($E$3:$E$100))-4)),CONCATENATE("(SELECT ROW_IDT `ufr_asso`.`aso` WHERE SIR_NBR = '",$E83,"'",REPT(" ",MAX(LEN($E$3:$E$100))-LEN($E83)),")")),",",
"(SELECT ROW_IDT `ufr_asso`.`rol` WHERE NAM = '",L$2,"'",REPT(" ",MAX(LEN($F$2:$N$2))-LEN(L$2)),"),",
"'INIT_SCRIPT', NOW(), 'INIT_SCRIPT', NOW())"),"")</f>
        <v/>
      </c>
      <c r="Y83" s="26" t="str" cm="1">
        <f t="array" ref="Y83">IF(M83&lt;&gt;"",CONCATENATE(",    (",
"(SELECT ROW_IDT `ufr_asso`.`usr` WHERE USR_ID = '",$D83,"')",REPT(" ",MAX(LEN($D$3:$D$100))-LEN($D83)),",",
IF(M$2=$F$2,CONCATENATE("null",REPT(" ",52+MAX(LEN($E$3:$E$100))-4)),CONCATENATE("(SELECT ROW_IDT `ufr_asso`.`aso` WHERE SIR_NBR = '",$E83,"'",REPT(" ",MAX(LEN($E$3:$E$100))-LEN($E83)),")")),",",
"(SELECT ROW_IDT `ufr_asso`.`rol` WHERE NAM = '",M$2,"'",REPT(" ",MAX(LEN($F$2:$N$2))-LEN(M$2)),"),",
"'INIT_SCRIPT', NOW(), 'INIT_SCRIPT', NOW())"),"")</f>
        <v/>
      </c>
      <c r="Z83" s="26" t="str" cm="1">
        <f t="array" ref="Z83">IF(N83&lt;&gt;"",CONCATENATE(",    (",
"(SELECT ROW_IDT `ufr_asso`.`usr` WHERE USR_ID = '",$D83,"')",REPT(" ",MAX(LEN($D$3:$D$100))-LEN($D83)),",",
IF(N$2=$F$2,CONCATENATE("null",REPT(" ",52+MAX(LEN($E$3:$E$100))-4)),CONCATENATE("(SELECT ROW_IDT `ufr_asso`.`aso` WHERE SIR_NBR = '",$E83,"'",REPT(" ",MAX(LEN($E$3:$E$100))-LEN($E83)),")")),",",
"(SELECT ROW_IDT `ufr_asso`.`rol` WHERE NAM = '",N$2,"'",REPT(" ",MAX(LEN($F$2:$N$2))-LEN(N$2)),"),",
"'INIT_SCRIPT', NOW(), 'INIT_SCRIPT', NOW())"),"")</f>
        <v/>
      </c>
    </row>
    <row r="84" spans="1:26" x14ac:dyDescent="0.3">
      <c r="E84" s="27"/>
      <c r="F84" s="46"/>
      <c r="G84" s="46"/>
      <c r="H84" s="46"/>
      <c r="I84" s="46"/>
      <c r="J84" s="46"/>
      <c r="K84" s="46"/>
      <c r="L84" s="46"/>
      <c r="M84" s="46"/>
      <c r="N84" s="46"/>
      <c r="O84" s="12" t="str">
        <f t="shared" si="12"/>
        <v/>
      </c>
      <c r="P84" s="26" t="str">
        <f>CONCATENATE(
IF(R84&lt;&gt;"",CONCATENATE(R84,CHAR(13),CHAR(10)),""),IF(S84&lt;&gt;"",CONCATENATE(S84,CHAR(13),CHAR(10)),""),IF(T84&lt;&gt;"",CONCATENATE(T84,CHAR(13),CHAR(10)),""),IF(U84&lt;&gt;"",CONCATENATE(U84,CHAR(13),CHAR(10)),""),IF(V84&lt;&gt;"",CONCATENATE(V84,CHAR(13),CHAR(10)),""),IF(W84&lt;&gt;"",CONCATENATE(W84,CHAR(13),CHAR(10)),""),IF(X84&lt;&gt;"",CONCATENATE(X84,CHAR(13),CHAR(10)),""),IF(Y84&lt;&gt;"",CONCATENATE(Y84,CHAR(13),CHAR(10)),""),IF(Z84&lt;&gt;"",CONCATENATE(Z84,CHAR(13),CHAR(10)),"")
)</f>
        <v/>
      </c>
      <c r="Q84" s="26">
        <f t="shared" si="13"/>
        <v>2</v>
      </c>
      <c r="R84" s="26" t="str" cm="1">
        <f t="array" ref="R84">IF(F84&lt;&gt;"",CONCATENATE(",    (",
"(SELECT ROW_IDT `ufr_asso`.`usr` WHERE USR_ID = '",$D84,"')",REPT(" ",MAX(LEN($D$3:$D$100))-LEN($D84)),",",
IF(F$2=$F$2,CONCATENATE("null",REPT(" ",52+MAX(LEN($E$3:$E$100))-4)),CONCATENATE("(SELECT ROW_IDT `ufr_asso`.`aso` WHERE SIR_NBR = '",$E84,"'",REPT(" ",MAX(LEN($E$3:$E$100))-LEN($E84)),")")),",",
"(SELECT ROW_IDT `ufr_asso`.`rol` WHERE NAM = '",F$2,"'",REPT(" ",MAX(LEN($F$2:$N$2))-LEN(F$2)),"),",
"'INIT_SCRIPT', NOW(), 'INIT_SCRIPT', NOW())"),"")</f>
        <v/>
      </c>
      <c r="S84" s="26" t="str" cm="1">
        <f t="array" ref="S84">IF(G84&lt;&gt;"",CONCATENATE(",    (",
"(SELECT ROW_IDT `ufr_asso`.`usr` WHERE USR_ID = '",$D84,"')",REPT(" ",MAX(LEN($D$3:$D$100))-LEN($D84)),",",
IF(G$2=$F$2,CONCATENATE("null",REPT(" ",52+MAX(LEN($E$3:$E$100))-4)),CONCATENATE("(SELECT ROW_IDT `ufr_asso`.`aso` WHERE SIR_NBR = '",$E84,"'",REPT(" ",MAX(LEN($E$3:$E$100))-LEN($E84)),")")),",",
"(SELECT ROW_IDT `ufr_asso`.`rol` WHERE NAM = '",G$2,"'",REPT(" ",MAX(LEN($F$2:$N$2))-LEN(G$2)),"),",
"'INIT_SCRIPT', NOW(), 'INIT_SCRIPT', NOW())"),"")</f>
        <v/>
      </c>
      <c r="T84" s="26" t="str" cm="1">
        <f t="array" ref="T84">IF(H84&lt;&gt;"",CONCATENATE(",    (",
"(SELECT ROW_IDT `ufr_asso`.`usr` WHERE USR_ID = '",$D84,"')",REPT(" ",MAX(LEN($D$3:$D$100))-LEN($D84)),",",
IF(H$2=$F$2,CONCATENATE("null",REPT(" ",52+MAX(LEN($E$3:$E$100))-4)),CONCATENATE("(SELECT ROW_IDT `ufr_asso`.`aso` WHERE SIR_NBR = '",$E84,"'",REPT(" ",MAX(LEN($E$3:$E$100))-LEN($E84)),")")),",",
"(SELECT ROW_IDT `ufr_asso`.`rol` WHERE NAM = '",H$2,"'",REPT(" ",MAX(LEN($F$2:$N$2))-LEN(H$2)),"),",
"'INIT_SCRIPT', NOW(), 'INIT_SCRIPT', NOW())"),"")</f>
        <v/>
      </c>
      <c r="U84" s="26" t="str" cm="1">
        <f t="array" ref="U84">IF(I84&lt;&gt;"",CONCATENATE(",    (",
"(SELECT ROW_IDT `ufr_asso`.`usr` WHERE USR_ID = '",$D84,"')",REPT(" ",MAX(LEN($D$3:$D$100))-LEN($D84)),",",
IF(I$2=$F$2,CONCATENATE("null",REPT(" ",52+MAX(LEN($E$3:$E$100))-4)),CONCATENATE("(SELECT ROW_IDT `ufr_asso`.`aso` WHERE SIR_NBR = '",$E84,"'",REPT(" ",MAX(LEN($E$3:$E$100))-LEN($E84)),")")),",",
"(SELECT ROW_IDT `ufr_asso`.`rol` WHERE NAM = '",I$2,"'",REPT(" ",MAX(LEN($F$2:$N$2))-LEN(I$2)),"),",
"'INIT_SCRIPT', NOW(), 'INIT_SCRIPT', NOW())"),"")</f>
        <v/>
      </c>
      <c r="V84" s="26" t="str" cm="1">
        <f t="array" ref="V84">IF(J84&lt;&gt;"",CONCATENATE(",    (",
"(SELECT ROW_IDT `ufr_asso`.`usr` WHERE USR_ID = '",$D84,"')",REPT(" ",MAX(LEN($D$3:$D$100))-LEN($D84)),",",
IF(J$2=$F$2,CONCATENATE("null",REPT(" ",52+MAX(LEN($E$3:$E$100))-4)),CONCATENATE("(SELECT ROW_IDT `ufr_asso`.`aso` WHERE SIR_NBR = '",$E84,"'",REPT(" ",MAX(LEN($E$3:$E$100))-LEN($E84)),")")),",",
"(SELECT ROW_IDT `ufr_asso`.`rol` WHERE NAM = '",J$2,"'",REPT(" ",MAX(LEN($F$2:$N$2))-LEN(J$2)),"),",
"'INIT_SCRIPT', NOW(), 'INIT_SCRIPT', NOW())"),"")</f>
        <v/>
      </c>
      <c r="W84" s="26" t="str" cm="1">
        <f t="array" ref="W84">IF(K84&lt;&gt;"",CONCATENATE(",    (",
"(SELECT ROW_IDT `ufr_asso`.`usr` WHERE USR_ID = '",$D84,"')",REPT(" ",MAX(LEN($D$3:$D$100))-LEN($D84)),",",
IF(K$2=$F$2,CONCATENATE("null",REPT(" ",52+MAX(LEN($E$3:$E$100))-4)),CONCATENATE("(SELECT ROW_IDT `ufr_asso`.`aso` WHERE SIR_NBR = '",$E84,"'",REPT(" ",MAX(LEN($E$3:$E$100))-LEN($E84)),")")),",",
"(SELECT ROW_IDT `ufr_asso`.`rol` WHERE NAM = '",K$2,"'",REPT(" ",MAX(LEN($F$2:$N$2))-LEN(K$2)),"),",
"'INIT_SCRIPT', NOW(), 'INIT_SCRIPT', NOW())"),"")</f>
        <v/>
      </c>
      <c r="X84" s="26" t="str" cm="1">
        <f t="array" ref="X84">IF(L84&lt;&gt;"",CONCATENATE(",    (",
"(SELECT ROW_IDT `ufr_asso`.`usr` WHERE USR_ID = '",$D84,"')",REPT(" ",MAX(LEN($D$3:$D$100))-LEN($D84)),",",
IF(L$2=$F$2,CONCATENATE("null",REPT(" ",52+MAX(LEN($E$3:$E$100))-4)),CONCATENATE("(SELECT ROW_IDT `ufr_asso`.`aso` WHERE SIR_NBR = '",$E84,"'",REPT(" ",MAX(LEN($E$3:$E$100))-LEN($E84)),")")),",",
"(SELECT ROW_IDT `ufr_asso`.`rol` WHERE NAM = '",L$2,"'",REPT(" ",MAX(LEN($F$2:$N$2))-LEN(L$2)),"),",
"'INIT_SCRIPT', NOW(), 'INIT_SCRIPT', NOW())"),"")</f>
        <v/>
      </c>
      <c r="Y84" s="26" t="str" cm="1">
        <f t="array" ref="Y84">IF(M84&lt;&gt;"",CONCATENATE(",    (",
"(SELECT ROW_IDT `ufr_asso`.`usr` WHERE USR_ID = '",$D84,"')",REPT(" ",MAX(LEN($D$3:$D$100))-LEN($D84)),",",
IF(M$2=$F$2,CONCATENATE("null",REPT(" ",52+MAX(LEN($E$3:$E$100))-4)),CONCATENATE("(SELECT ROW_IDT `ufr_asso`.`aso` WHERE SIR_NBR = '",$E84,"'",REPT(" ",MAX(LEN($E$3:$E$100))-LEN($E84)),")")),",",
"(SELECT ROW_IDT `ufr_asso`.`rol` WHERE NAM = '",M$2,"'",REPT(" ",MAX(LEN($F$2:$N$2))-LEN(M$2)),"),",
"'INIT_SCRIPT', NOW(), 'INIT_SCRIPT', NOW())"),"")</f>
        <v/>
      </c>
      <c r="Z84" s="26" t="str" cm="1">
        <f t="array" ref="Z84">IF(N84&lt;&gt;"",CONCATENATE(",    (",
"(SELECT ROW_IDT `ufr_asso`.`usr` WHERE USR_ID = '",$D84,"')",REPT(" ",MAX(LEN($D$3:$D$100))-LEN($D84)),",",
IF(N$2=$F$2,CONCATENATE("null",REPT(" ",52+MAX(LEN($E$3:$E$100))-4)),CONCATENATE("(SELECT ROW_IDT `ufr_asso`.`aso` WHERE SIR_NBR = '",$E84,"'",REPT(" ",MAX(LEN($E$3:$E$100))-LEN($E84)),")")),",",
"(SELECT ROW_IDT `ufr_asso`.`rol` WHERE NAM = '",N$2,"'",REPT(" ",MAX(LEN($F$2:$N$2))-LEN(N$2)),"),",
"'INIT_SCRIPT', NOW(), 'INIT_SCRIPT', NOW())"),"")</f>
        <v/>
      </c>
    </row>
    <row r="85" spans="1:26" x14ac:dyDescent="0.3">
      <c r="E85" s="27"/>
      <c r="F85" s="46"/>
      <c r="G85" s="46"/>
      <c r="H85" s="46"/>
      <c r="I85" s="46"/>
      <c r="J85" s="46"/>
      <c r="K85" s="46"/>
      <c r="L85" s="46"/>
      <c r="M85" s="46"/>
      <c r="N85" s="46"/>
      <c r="O85" s="12" t="str">
        <f t="shared" si="12"/>
        <v/>
      </c>
      <c r="P85" s="26" t="str">
        <f>CONCATENATE(
IF(R85&lt;&gt;"",CONCATENATE(R85,CHAR(13),CHAR(10)),""),IF(S85&lt;&gt;"",CONCATENATE(S85,CHAR(13),CHAR(10)),""),IF(T85&lt;&gt;"",CONCATENATE(T85,CHAR(13),CHAR(10)),""),IF(U85&lt;&gt;"",CONCATENATE(U85,CHAR(13),CHAR(10)),""),IF(V85&lt;&gt;"",CONCATENATE(V85,CHAR(13),CHAR(10)),""),IF(W85&lt;&gt;"",CONCATENATE(W85,CHAR(13),CHAR(10)),""),IF(X85&lt;&gt;"",CONCATENATE(X85,CHAR(13),CHAR(10)),""),IF(Y85&lt;&gt;"",CONCATENATE(Y85,CHAR(13),CHAR(10)),""),IF(Z85&lt;&gt;"",CONCATENATE(Z85,CHAR(13),CHAR(10)),"")
)</f>
        <v/>
      </c>
      <c r="Q85" s="26">
        <f t="shared" si="13"/>
        <v>2</v>
      </c>
      <c r="R85" s="26" t="str" cm="1">
        <f t="array" ref="R85">IF(F85&lt;&gt;"",CONCATENATE(",    (",
"(SELECT ROW_IDT `ufr_asso`.`usr` WHERE USR_ID = '",$D85,"')",REPT(" ",MAX(LEN($D$3:$D$100))-LEN($D85)),",",
IF(F$2=$F$2,CONCATENATE("null",REPT(" ",52+MAX(LEN($E$3:$E$100))-4)),CONCATENATE("(SELECT ROW_IDT `ufr_asso`.`aso` WHERE SIR_NBR = '",$E85,"'",REPT(" ",MAX(LEN($E$3:$E$100))-LEN($E85)),")")),",",
"(SELECT ROW_IDT `ufr_asso`.`rol` WHERE NAM = '",F$2,"'",REPT(" ",MAX(LEN($F$2:$N$2))-LEN(F$2)),"),",
"'INIT_SCRIPT', NOW(), 'INIT_SCRIPT', NOW())"),"")</f>
        <v/>
      </c>
      <c r="S85" s="26" t="str" cm="1">
        <f t="array" ref="S85">IF(G85&lt;&gt;"",CONCATENATE(",    (",
"(SELECT ROW_IDT `ufr_asso`.`usr` WHERE USR_ID = '",$D85,"')",REPT(" ",MAX(LEN($D$3:$D$100))-LEN($D85)),",",
IF(G$2=$F$2,CONCATENATE("null",REPT(" ",52+MAX(LEN($E$3:$E$100))-4)),CONCATENATE("(SELECT ROW_IDT `ufr_asso`.`aso` WHERE SIR_NBR = '",$E85,"'",REPT(" ",MAX(LEN($E$3:$E$100))-LEN($E85)),")")),",",
"(SELECT ROW_IDT `ufr_asso`.`rol` WHERE NAM = '",G$2,"'",REPT(" ",MAX(LEN($F$2:$N$2))-LEN(G$2)),"),",
"'INIT_SCRIPT', NOW(), 'INIT_SCRIPT', NOW())"),"")</f>
        <v/>
      </c>
      <c r="T85" s="26" t="str" cm="1">
        <f t="array" ref="T85">IF(H85&lt;&gt;"",CONCATENATE(",    (",
"(SELECT ROW_IDT `ufr_asso`.`usr` WHERE USR_ID = '",$D85,"')",REPT(" ",MAX(LEN($D$3:$D$100))-LEN($D85)),",",
IF(H$2=$F$2,CONCATENATE("null",REPT(" ",52+MAX(LEN($E$3:$E$100))-4)),CONCATENATE("(SELECT ROW_IDT `ufr_asso`.`aso` WHERE SIR_NBR = '",$E85,"'",REPT(" ",MAX(LEN($E$3:$E$100))-LEN($E85)),")")),",",
"(SELECT ROW_IDT `ufr_asso`.`rol` WHERE NAM = '",H$2,"'",REPT(" ",MAX(LEN($F$2:$N$2))-LEN(H$2)),"),",
"'INIT_SCRIPT', NOW(), 'INIT_SCRIPT', NOW())"),"")</f>
        <v/>
      </c>
      <c r="U85" s="26" t="str" cm="1">
        <f t="array" ref="U85">IF(I85&lt;&gt;"",CONCATENATE(",    (",
"(SELECT ROW_IDT `ufr_asso`.`usr` WHERE USR_ID = '",$D85,"')",REPT(" ",MAX(LEN($D$3:$D$100))-LEN($D85)),",",
IF(I$2=$F$2,CONCATENATE("null",REPT(" ",52+MAX(LEN($E$3:$E$100))-4)),CONCATENATE("(SELECT ROW_IDT `ufr_asso`.`aso` WHERE SIR_NBR = '",$E85,"'",REPT(" ",MAX(LEN($E$3:$E$100))-LEN($E85)),")")),",",
"(SELECT ROW_IDT `ufr_asso`.`rol` WHERE NAM = '",I$2,"'",REPT(" ",MAX(LEN($F$2:$N$2))-LEN(I$2)),"),",
"'INIT_SCRIPT', NOW(), 'INIT_SCRIPT', NOW())"),"")</f>
        <v/>
      </c>
      <c r="V85" s="26" t="str" cm="1">
        <f t="array" ref="V85">IF(J85&lt;&gt;"",CONCATENATE(",    (",
"(SELECT ROW_IDT `ufr_asso`.`usr` WHERE USR_ID = '",$D85,"')",REPT(" ",MAX(LEN($D$3:$D$100))-LEN($D85)),",",
IF(J$2=$F$2,CONCATENATE("null",REPT(" ",52+MAX(LEN($E$3:$E$100))-4)),CONCATENATE("(SELECT ROW_IDT `ufr_asso`.`aso` WHERE SIR_NBR = '",$E85,"'",REPT(" ",MAX(LEN($E$3:$E$100))-LEN($E85)),")")),",",
"(SELECT ROW_IDT `ufr_asso`.`rol` WHERE NAM = '",J$2,"'",REPT(" ",MAX(LEN($F$2:$N$2))-LEN(J$2)),"),",
"'INIT_SCRIPT', NOW(), 'INIT_SCRIPT', NOW())"),"")</f>
        <v/>
      </c>
      <c r="W85" s="26" t="str" cm="1">
        <f t="array" ref="W85">IF(K85&lt;&gt;"",CONCATENATE(",    (",
"(SELECT ROW_IDT `ufr_asso`.`usr` WHERE USR_ID = '",$D85,"')",REPT(" ",MAX(LEN($D$3:$D$100))-LEN($D85)),",",
IF(K$2=$F$2,CONCATENATE("null",REPT(" ",52+MAX(LEN($E$3:$E$100))-4)),CONCATENATE("(SELECT ROW_IDT `ufr_asso`.`aso` WHERE SIR_NBR = '",$E85,"'",REPT(" ",MAX(LEN($E$3:$E$100))-LEN($E85)),")")),",",
"(SELECT ROW_IDT `ufr_asso`.`rol` WHERE NAM = '",K$2,"'",REPT(" ",MAX(LEN($F$2:$N$2))-LEN(K$2)),"),",
"'INIT_SCRIPT', NOW(), 'INIT_SCRIPT', NOW())"),"")</f>
        <v/>
      </c>
      <c r="X85" s="26" t="str" cm="1">
        <f t="array" ref="X85">IF(L85&lt;&gt;"",CONCATENATE(",    (",
"(SELECT ROW_IDT `ufr_asso`.`usr` WHERE USR_ID = '",$D85,"')",REPT(" ",MAX(LEN($D$3:$D$100))-LEN($D85)),",",
IF(L$2=$F$2,CONCATENATE("null",REPT(" ",52+MAX(LEN($E$3:$E$100))-4)),CONCATENATE("(SELECT ROW_IDT `ufr_asso`.`aso` WHERE SIR_NBR = '",$E85,"'",REPT(" ",MAX(LEN($E$3:$E$100))-LEN($E85)),")")),",",
"(SELECT ROW_IDT `ufr_asso`.`rol` WHERE NAM = '",L$2,"'",REPT(" ",MAX(LEN($F$2:$N$2))-LEN(L$2)),"),",
"'INIT_SCRIPT', NOW(), 'INIT_SCRIPT', NOW())"),"")</f>
        <v/>
      </c>
      <c r="Y85" s="26" t="str" cm="1">
        <f t="array" ref="Y85">IF(M85&lt;&gt;"",CONCATENATE(",    (",
"(SELECT ROW_IDT `ufr_asso`.`usr` WHERE USR_ID = '",$D85,"')",REPT(" ",MAX(LEN($D$3:$D$100))-LEN($D85)),",",
IF(M$2=$F$2,CONCATENATE("null",REPT(" ",52+MAX(LEN($E$3:$E$100))-4)),CONCATENATE("(SELECT ROW_IDT `ufr_asso`.`aso` WHERE SIR_NBR = '",$E85,"'",REPT(" ",MAX(LEN($E$3:$E$100))-LEN($E85)),")")),",",
"(SELECT ROW_IDT `ufr_asso`.`rol` WHERE NAM = '",M$2,"'",REPT(" ",MAX(LEN($F$2:$N$2))-LEN(M$2)),"),",
"'INIT_SCRIPT', NOW(), 'INIT_SCRIPT', NOW())"),"")</f>
        <v/>
      </c>
      <c r="Z85" s="26" t="str" cm="1">
        <f t="array" ref="Z85">IF(N85&lt;&gt;"",CONCATENATE(",    (",
"(SELECT ROW_IDT `ufr_asso`.`usr` WHERE USR_ID = '",$D85,"')",REPT(" ",MAX(LEN($D$3:$D$100))-LEN($D85)),",",
IF(N$2=$F$2,CONCATENATE("null",REPT(" ",52+MAX(LEN($E$3:$E$100))-4)),CONCATENATE("(SELECT ROW_IDT `ufr_asso`.`aso` WHERE SIR_NBR = '",$E85,"'",REPT(" ",MAX(LEN($E$3:$E$100))-LEN($E85)),")")),",",
"(SELECT ROW_IDT `ufr_asso`.`rol` WHERE NAM = '",N$2,"'",REPT(" ",MAX(LEN($F$2:$N$2))-LEN(N$2)),"),",
"'INIT_SCRIPT', NOW(), 'INIT_SCRIPT', NOW())"),"")</f>
        <v/>
      </c>
    </row>
    <row r="86" spans="1:26" x14ac:dyDescent="0.3">
      <c r="E86" s="27"/>
      <c r="F86" s="46"/>
      <c r="G86" s="46"/>
      <c r="H86" s="46"/>
      <c r="I86" s="46"/>
      <c r="J86" s="46"/>
      <c r="K86" s="46"/>
      <c r="L86" s="46"/>
      <c r="M86" s="46"/>
      <c r="N86" s="46"/>
      <c r="O86" s="12" t="str">
        <f t="shared" si="12"/>
        <v/>
      </c>
      <c r="P86" s="26" t="str">
        <f>CONCATENATE(
IF(R86&lt;&gt;"",CONCATENATE(R86,CHAR(13),CHAR(10)),""),IF(S86&lt;&gt;"",CONCATENATE(S86,CHAR(13),CHAR(10)),""),IF(T86&lt;&gt;"",CONCATENATE(T86,CHAR(13),CHAR(10)),""),IF(U86&lt;&gt;"",CONCATENATE(U86,CHAR(13),CHAR(10)),""),IF(V86&lt;&gt;"",CONCATENATE(V86,CHAR(13),CHAR(10)),""),IF(W86&lt;&gt;"",CONCATENATE(W86,CHAR(13),CHAR(10)),""),IF(X86&lt;&gt;"",CONCATENATE(X86,CHAR(13),CHAR(10)),""),IF(Y86&lt;&gt;"",CONCATENATE(Y86,CHAR(13),CHAR(10)),""),IF(Z86&lt;&gt;"",CONCATENATE(Z86,CHAR(13),CHAR(10)),"")
)</f>
        <v/>
      </c>
      <c r="Q86" s="26">
        <f t="shared" si="13"/>
        <v>2</v>
      </c>
      <c r="R86" s="26" t="str" cm="1">
        <f t="array" ref="R86">IF(F86&lt;&gt;"",CONCATENATE(",    (",
"(SELECT ROW_IDT `ufr_asso`.`usr` WHERE USR_ID = '",$D86,"')",REPT(" ",MAX(LEN($D$3:$D$100))-LEN($D86)),",",
IF(F$2=$F$2,CONCATENATE("null",REPT(" ",52+MAX(LEN($E$3:$E$100))-4)),CONCATENATE("(SELECT ROW_IDT `ufr_asso`.`aso` WHERE SIR_NBR = '",$E86,"'",REPT(" ",MAX(LEN($E$3:$E$100))-LEN($E86)),")")),",",
"(SELECT ROW_IDT `ufr_asso`.`rol` WHERE NAM = '",F$2,"'",REPT(" ",MAX(LEN($F$2:$N$2))-LEN(F$2)),"),",
"'INIT_SCRIPT', NOW(), 'INIT_SCRIPT', NOW())"),"")</f>
        <v/>
      </c>
      <c r="S86" s="26" t="str" cm="1">
        <f t="array" ref="S86">IF(G86&lt;&gt;"",CONCATENATE(",    (",
"(SELECT ROW_IDT `ufr_asso`.`usr` WHERE USR_ID = '",$D86,"')",REPT(" ",MAX(LEN($D$3:$D$100))-LEN($D86)),",",
IF(G$2=$F$2,CONCATENATE("null",REPT(" ",52+MAX(LEN($E$3:$E$100))-4)),CONCATENATE("(SELECT ROW_IDT `ufr_asso`.`aso` WHERE SIR_NBR = '",$E86,"'",REPT(" ",MAX(LEN($E$3:$E$100))-LEN($E86)),")")),",",
"(SELECT ROW_IDT `ufr_asso`.`rol` WHERE NAM = '",G$2,"'",REPT(" ",MAX(LEN($F$2:$N$2))-LEN(G$2)),"),",
"'INIT_SCRIPT', NOW(), 'INIT_SCRIPT', NOW())"),"")</f>
        <v/>
      </c>
      <c r="T86" s="26" t="str" cm="1">
        <f t="array" ref="T86">IF(H86&lt;&gt;"",CONCATENATE(",    (",
"(SELECT ROW_IDT `ufr_asso`.`usr` WHERE USR_ID = '",$D86,"')",REPT(" ",MAX(LEN($D$3:$D$100))-LEN($D86)),",",
IF(H$2=$F$2,CONCATENATE("null",REPT(" ",52+MAX(LEN($E$3:$E$100))-4)),CONCATENATE("(SELECT ROW_IDT `ufr_asso`.`aso` WHERE SIR_NBR = '",$E86,"'",REPT(" ",MAX(LEN($E$3:$E$100))-LEN($E86)),")")),",",
"(SELECT ROW_IDT `ufr_asso`.`rol` WHERE NAM = '",H$2,"'",REPT(" ",MAX(LEN($F$2:$N$2))-LEN(H$2)),"),",
"'INIT_SCRIPT', NOW(), 'INIT_SCRIPT', NOW())"),"")</f>
        <v/>
      </c>
      <c r="U86" s="26" t="str" cm="1">
        <f t="array" ref="U86">IF(I86&lt;&gt;"",CONCATENATE(",    (",
"(SELECT ROW_IDT `ufr_asso`.`usr` WHERE USR_ID = '",$D86,"')",REPT(" ",MAX(LEN($D$3:$D$100))-LEN($D86)),",",
IF(I$2=$F$2,CONCATENATE("null",REPT(" ",52+MAX(LEN($E$3:$E$100))-4)),CONCATENATE("(SELECT ROW_IDT `ufr_asso`.`aso` WHERE SIR_NBR = '",$E86,"'",REPT(" ",MAX(LEN($E$3:$E$100))-LEN($E86)),")")),",",
"(SELECT ROW_IDT `ufr_asso`.`rol` WHERE NAM = '",I$2,"'",REPT(" ",MAX(LEN($F$2:$N$2))-LEN(I$2)),"),",
"'INIT_SCRIPT', NOW(), 'INIT_SCRIPT', NOW())"),"")</f>
        <v/>
      </c>
      <c r="V86" s="26" t="str" cm="1">
        <f t="array" ref="V86">IF(J86&lt;&gt;"",CONCATENATE(",    (",
"(SELECT ROW_IDT `ufr_asso`.`usr` WHERE USR_ID = '",$D86,"')",REPT(" ",MAX(LEN($D$3:$D$100))-LEN($D86)),",",
IF(J$2=$F$2,CONCATENATE("null",REPT(" ",52+MAX(LEN($E$3:$E$100))-4)),CONCATENATE("(SELECT ROW_IDT `ufr_asso`.`aso` WHERE SIR_NBR = '",$E86,"'",REPT(" ",MAX(LEN($E$3:$E$100))-LEN($E86)),")")),",",
"(SELECT ROW_IDT `ufr_asso`.`rol` WHERE NAM = '",J$2,"'",REPT(" ",MAX(LEN($F$2:$N$2))-LEN(J$2)),"),",
"'INIT_SCRIPT', NOW(), 'INIT_SCRIPT', NOW())"),"")</f>
        <v/>
      </c>
      <c r="W86" s="26" t="str" cm="1">
        <f t="array" ref="W86">IF(K86&lt;&gt;"",CONCATENATE(",    (",
"(SELECT ROW_IDT `ufr_asso`.`usr` WHERE USR_ID = '",$D86,"')",REPT(" ",MAX(LEN($D$3:$D$100))-LEN($D86)),",",
IF(K$2=$F$2,CONCATENATE("null",REPT(" ",52+MAX(LEN($E$3:$E$100))-4)),CONCATENATE("(SELECT ROW_IDT `ufr_asso`.`aso` WHERE SIR_NBR = '",$E86,"'",REPT(" ",MAX(LEN($E$3:$E$100))-LEN($E86)),")")),",",
"(SELECT ROW_IDT `ufr_asso`.`rol` WHERE NAM = '",K$2,"'",REPT(" ",MAX(LEN($F$2:$N$2))-LEN(K$2)),"),",
"'INIT_SCRIPT', NOW(), 'INIT_SCRIPT', NOW())"),"")</f>
        <v/>
      </c>
      <c r="X86" s="26" t="str" cm="1">
        <f t="array" ref="X86">IF(L86&lt;&gt;"",CONCATENATE(",    (",
"(SELECT ROW_IDT `ufr_asso`.`usr` WHERE USR_ID = '",$D86,"')",REPT(" ",MAX(LEN($D$3:$D$100))-LEN($D86)),",",
IF(L$2=$F$2,CONCATENATE("null",REPT(" ",52+MAX(LEN($E$3:$E$100))-4)),CONCATENATE("(SELECT ROW_IDT `ufr_asso`.`aso` WHERE SIR_NBR = '",$E86,"'",REPT(" ",MAX(LEN($E$3:$E$100))-LEN($E86)),")")),",",
"(SELECT ROW_IDT `ufr_asso`.`rol` WHERE NAM = '",L$2,"'",REPT(" ",MAX(LEN($F$2:$N$2))-LEN(L$2)),"),",
"'INIT_SCRIPT', NOW(), 'INIT_SCRIPT', NOW())"),"")</f>
        <v/>
      </c>
      <c r="Y86" s="26" t="str" cm="1">
        <f t="array" ref="Y86">IF(M86&lt;&gt;"",CONCATENATE(",    (",
"(SELECT ROW_IDT `ufr_asso`.`usr` WHERE USR_ID = '",$D86,"')",REPT(" ",MAX(LEN($D$3:$D$100))-LEN($D86)),",",
IF(M$2=$F$2,CONCATENATE("null",REPT(" ",52+MAX(LEN($E$3:$E$100))-4)),CONCATENATE("(SELECT ROW_IDT `ufr_asso`.`aso` WHERE SIR_NBR = '",$E86,"'",REPT(" ",MAX(LEN($E$3:$E$100))-LEN($E86)),")")),",",
"(SELECT ROW_IDT `ufr_asso`.`rol` WHERE NAM = '",M$2,"'",REPT(" ",MAX(LEN($F$2:$N$2))-LEN(M$2)),"),",
"'INIT_SCRIPT', NOW(), 'INIT_SCRIPT', NOW())"),"")</f>
        <v/>
      </c>
      <c r="Z86" s="26" t="str" cm="1">
        <f t="array" ref="Z86">IF(N86&lt;&gt;"",CONCATENATE(",    (",
"(SELECT ROW_IDT `ufr_asso`.`usr` WHERE USR_ID = '",$D86,"')",REPT(" ",MAX(LEN($D$3:$D$100))-LEN($D86)),",",
IF(N$2=$F$2,CONCATENATE("null",REPT(" ",52+MAX(LEN($E$3:$E$100))-4)),CONCATENATE("(SELECT ROW_IDT `ufr_asso`.`aso` WHERE SIR_NBR = '",$E86,"'",REPT(" ",MAX(LEN($E$3:$E$100))-LEN($E86)),")")),",",
"(SELECT ROW_IDT `ufr_asso`.`rol` WHERE NAM = '",N$2,"'",REPT(" ",MAX(LEN($F$2:$N$2))-LEN(N$2)),"),",
"'INIT_SCRIPT', NOW(), 'INIT_SCRIPT', NOW())"),"")</f>
        <v/>
      </c>
    </row>
    <row r="87" spans="1:26" x14ac:dyDescent="0.3">
      <c r="E87" s="27"/>
      <c r="F87" s="46"/>
      <c r="G87" s="46"/>
      <c r="H87" s="46"/>
      <c r="I87" s="46"/>
      <c r="J87" s="46"/>
      <c r="K87" s="46"/>
      <c r="L87" s="46"/>
      <c r="M87" s="46"/>
      <c r="N87" s="46"/>
      <c r="O87" s="12" t="str">
        <f t="shared" si="12"/>
        <v/>
      </c>
      <c r="P87" s="26" t="str">
        <f>CONCATENATE(
IF(R87&lt;&gt;"",CONCATENATE(R87,CHAR(13),CHAR(10)),""),IF(S87&lt;&gt;"",CONCATENATE(S87,CHAR(13),CHAR(10)),""),IF(T87&lt;&gt;"",CONCATENATE(T87,CHAR(13),CHAR(10)),""),IF(U87&lt;&gt;"",CONCATENATE(U87,CHAR(13),CHAR(10)),""),IF(V87&lt;&gt;"",CONCATENATE(V87,CHAR(13),CHAR(10)),""),IF(W87&lt;&gt;"",CONCATENATE(W87,CHAR(13),CHAR(10)),""),IF(X87&lt;&gt;"",CONCATENATE(X87,CHAR(13),CHAR(10)),""),IF(Y87&lt;&gt;"",CONCATENATE(Y87,CHAR(13),CHAR(10)),""),IF(Z87&lt;&gt;"",CONCATENATE(Z87,CHAR(13),CHAR(10)),"")
)</f>
        <v/>
      </c>
      <c r="Q87" s="26">
        <f t="shared" si="13"/>
        <v>2</v>
      </c>
      <c r="R87" s="26" t="str" cm="1">
        <f t="array" ref="R87">IF(F87&lt;&gt;"",CONCATENATE(",    (",
"(SELECT ROW_IDT `ufr_asso`.`usr` WHERE USR_ID = '",$D87,"')",REPT(" ",MAX(LEN($D$3:$D$100))-LEN($D87)),",",
IF(F$2=$F$2,CONCATENATE("null",REPT(" ",52+MAX(LEN($E$3:$E$100))-4)),CONCATENATE("(SELECT ROW_IDT `ufr_asso`.`aso` WHERE SIR_NBR = '",$E87,"'",REPT(" ",MAX(LEN($E$3:$E$100))-LEN($E87)),")")),",",
"(SELECT ROW_IDT `ufr_asso`.`rol` WHERE NAM = '",F$2,"'",REPT(" ",MAX(LEN($F$2:$N$2))-LEN(F$2)),"),",
"'INIT_SCRIPT', NOW(), 'INIT_SCRIPT', NOW())"),"")</f>
        <v/>
      </c>
      <c r="S87" s="26" t="str" cm="1">
        <f t="array" ref="S87">IF(G87&lt;&gt;"",CONCATENATE(",    (",
"(SELECT ROW_IDT `ufr_asso`.`usr` WHERE USR_ID = '",$D87,"')",REPT(" ",MAX(LEN($D$3:$D$100))-LEN($D87)),",",
IF(G$2=$F$2,CONCATENATE("null",REPT(" ",52+MAX(LEN($E$3:$E$100))-4)),CONCATENATE("(SELECT ROW_IDT `ufr_asso`.`aso` WHERE SIR_NBR = '",$E87,"'",REPT(" ",MAX(LEN($E$3:$E$100))-LEN($E87)),")")),",",
"(SELECT ROW_IDT `ufr_asso`.`rol` WHERE NAM = '",G$2,"'",REPT(" ",MAX(LEN($F$2:$N$2))-LEN(G$2)),"),",
"'INIT_SCRIPT', NOW(), 'INIT_SCRIPT', NOW())"),"")</f>
        <v/>
      </c>
      <c r="T87" s="26" t="str" cm="1">
        <f t="array" ref="T87">IF(H87&lt;&gt;"",CONCATENATE(",    (",
"(SELECT ROW_IDT `ufr_asso`.`usr` WHERE USR_ID = '",$D87,"')",REPT(" ",MAX(LEN($D$3:$D$100))-LEN($D87)),",",
IF(H$2=$F$2,CONCATENATE("null",REPT(" ",52+MAX(LEN($E$3:$E$100))-4)),CONCATENATE("(SELECT ROW_IDT `ufr_asso`.`aso` WHERE SIR_NBR = '",$E87,"'",REPT(" ",MAX(LEN($E$3:$E$100))-LEN($E87)),")")),",",
"(SELECT ROW_IDT `ufr_asso`.`rol` WHERE NAM = '",H$2,"'",REPT(" ",MAX(LEN($F$2:$N$2))-LEN(H$2)),"),",
"'INIT_SCRIPT', NOW(), 'INIT_SCRIPT', NOW())"),"")</f>
        <v/>
      </c>
      <c r="U87" s="26" t="str" cm="1">
        <f t="array" ref="U87">IF(I87&lt;&gt;"",CONCATENATE(",    (",
"(SELECT ROW_IDT `ufr_asso`.`usr` WHERE USR_ID = '",$D87,"')",REPT(" ",MAX(LEN($D$3:$D$100))-LEN($D87)),",",
IF(I$2=$F$2,CONCATENATE("null",REPT(" ",52+MAX(LEN($E$3:$E$100))-4)),CONCATENATE("(SELECT ROW_IDT `ufr_asso`.`aso` WHERE SIR_NBR = '",$E87,"'",REPT(" ",MAX(LEN($E$3:$E$100))-LEN($E87)),")")),",",
"(SELECT ROW_IDT `ufr_asso`.`rol` WHERE NAM = '",I$2,"'",REPT(" ",MAX(LEN($F$2:$N$2))-LEN(I$2)),"),",
"'INIT_SCRIPT', NOW(), 'INIT_SCRIPT', NOW())"),"")</f>
        <v/>
      </c>
      <c r="V87" s="26" t="str" cm="1">
        <f t="array" ref="V87">IF(J87&lt;&gt;"",CONCATENATE(",    (",
"(SELECT ROW_IDT `ufr_asso`.`usr` WHERE USR_ID = '",$D87,"')",REPT(" ",MAX(LEN($D$3:$D$100))-LEN($D87)),",",
IF(J$2=$F$2,CONCATENATE("null",REPT(" ",52+MAX(LEN($E$3:$E$100))-4)),CONCATENATE("(SELECT ROW_IDT `ufr_asso`.`aso` WHERE SIR_NBR = '",$E87,"'",REPT(" ",MAX(LEN($E$3:$E$100))-LEN($E87)),")")),",",
"(SELECT ROW_IDT `ufr_asso`.`rol` WHERE NAM = '",J$2,"'",REPT(" ",MAX(LEN($F$2:$N$2))-LEN(J$2)),"),",
"'INIT_SCRIPT', NOW(), 'INIT_SCRIPT', NOW())"),"")</f>
        <v/>
      </c>
      <c r="W87" s="26" t="str" cm="1">
        <f t="array" ref="W87">IF(K87&lt;&gt;"",CONCATENATE(",    (",
"(SELECT ROW_IDT `ufr_asso`.`usr` WHERE USR_ID = '",$D87,"')",REPT(" ",MAX(LEN($D$3:$D$100))-LEN($D87)),",",
IF(K$2=$F$2,CONCATENATE("null",REPT(" ",52+MAX(LEN($E$3:$E$100))-4)),CONCATENATE("(SELECT ROW_IDT `ufr_asso`.`aso` WHERE SIR_NBR = '",$E87,"'",REPT(" ",MAX(LEN($E$3:$E$100))-LEN($E87)),")")),",",
"(SELECT ROW_IDT `ufr_asso`.`rol` WHERE NAM = '",K$2,"'",REPT(" ",MAX(LEN($F$2:$N$2))-LEN(K$2)),"),",
"'INIT_SCRIPT', NOW(), 'INIT_SCRIPT', NOW())"),"")</f>
        <v/>
      </c>
      <c r="X87" s="26" t="str" cm="1">
        <f t="array" ref="X87">IF(L87&lt;&gt;"",CONCATENATE(",    (",
"(SELECT ROW_IDT `ufr_asso`.`usr` WHERE USR_ID = '",$D87,"')",REPT(" ",MAX(LEN($D$3:$D$100))-LEN($D87)),",",
IF(L$2=$F$2,CONCATENATE("null",REPT(" ",52+MAX(LEN($E$3:$E$100))-4)),CONCATENATE("(SELECT ROW_IDT `ufr_asso`.`aso` WHERE SIR_NBR = '",$E87,"'",REPT(" ",MAX(LEN($E$3:$E$100))-LEN($E87)),")")),",",
"(SELECT ROW_IDT `ufr_asso`.`rol` WHERE NAM = '",L$2,"'",REPT(" ",MAX(LEN($F$2:$N$2))-LEN(L$2)),"),",
"'INIT_SCRIPT', NOW(), 'INIT_SCRIPT', NOW())"),"")</f>
        <v/>
      </c>
      <c r="Y87" s="26" t="str" cm="1">
        <f t="array" ref="Y87">IF(M87&lt;&gt;"",CONCATENATE(",    (",
"(SELECT ROW_IDT `ufr_asso`.`usr` WHERE USR_ID = '",$D87,"')",REPT(" ",MAX(LEN($D$3:$D$100))-LEN($D87)),",",
IF(M$2=$F$2,CONCATENATE("null",REPT(" ",52+MAX(LEN($E$3:$E$100))-4)),CONCATENATE("(SELECT ROW_IDT `ufr_asso`.`aso` WHERE SIR_NBR = '",$E87,"'",REPT(" ",MAX(LEN($E$3:$E$100))-LEN($E87)),")")),",",
"(SELECT ROW_IDT `ufr_asso`.`rol` WHERE NAM = '",M$2,"'",REPT(" ",MAX(LEN($F$2:$N$2))-LEN(M$2)),"),",
"'INIT_SCRIPT', NOW(), 'INIT_SCRIPT', NOW())"),"")</f>
        <v/>
      </c>
      <c r="Z87" s="26" t="str" cm="1">
        <f t="array" ref="Z87">IF(N87&lt;&gt;"",CONCATENATE(",    (",
"(SELECT ROW_IDT `ufr_asso`.`usr` WHERE USR_ID = '",$D87,"')",REPT(" ",MAX(LEN($D$3:$D$100))-LEN($D87)),",",
IF(N$2=$F$2,CONCATENATE("null",REPT(" ",52+MAX(LEN($E$3:$E$100))-4)),CONCATENATE("(SELECT ROW_IDT `ufr_asso`.`aso` WHERE SIR_NBR = '",$E87,"'",REPT(" ",MAX(LEN($E$3:$E$100))-LEN($E87)),")")),",",
"(SELECT ROW_IDT `ufr_asso`.`rol` WHERE NAM = '",N$2,"'",REPT(" ",MAX(LEN($F$2:$N$2))-LEN(N$2)),"),",
"'INIT_SCRIPT', NOW(), 'INIT_SCRIPT', NOW())"),"")</f>
        <v/>
      </c>
    </row>
    <row r="88" spans="1:26" x14ac:dyDescent="0.3">
      <c r="E88" s="27"/>
      <c r="F88" s="46"/>
      <c r="G88" s="46"/>
      <c r="H88" s="46"/>
      <c r="I88" s="46"/>
      <c r="J88" s="46"/>
      <c r="K88" s="46"/>
      <c r="L88" s="46"/>
      <c r="M88" s="46"/>
      <c r="N88" s="46"/>
      <c r="O88" s="12" t="str">
        <f t="shared" si="12"/>
        <v/>
      </c>
      <c r="P88" s="26" t="str">
        <f>CONCATENATE(
IF(R88&lt;&gt;"",CONCATENATE(R88,CHAR(13),CHAR(10)),""),IF(S88&lt;&gt;"",CONCATENATE(S88,CHAR(13),CHAR(10)),""),IF(T88&lt;&gt;"",CONCATENATE(T88,CHAR(13),CHAR(10)),""),IF(U88&lt;&gt;"",CONCATENATE(U88,CHAR(13),CHAR(10)),""),IF(V88&lt;&gt;"",CONCATENATE(V88,CHAR(13),CHAR(10)),""),IF(W88&lt;&gt;"",CONCATENATE(W88,CHAR(13),CHAR(10)),""),IF(X88&lt;&gt;"",CONCATENATE(X88,CHAR(13),CHAR(10)),""),IF(Y88&lt;&gt;"",CONCATENATE(Y88,CHAR(13),CHAR(10)),""),IF(Z88&lt;&gt;"",CONCATENATE(Z88,CHAR(13),CHAR(10)),"")
)</f>
        <v/>
      </c>
      <c r="Q88" s="26">
        <f t="shared" si="13"/>
        <v>2</v>
      </c>
      <c r="R88" s="26" t="str" cm="1">
        <f t="array" ref="R88">IF(F88&lt;&gt;"",CONCATENATE(",    (",
"(SELECT ROW_IDT `ufr_asso`.`usr` WHERE USR_ID = '",$D88,"')",REPT(" ",MAX(LEN($D$3:$D$100))-LEN($D88)),",",
IF(F$2=$F$2,CONCATENATE("null",REPT(" ",52+MAX(LEN($E$3:$E$100))-4)),CONCATENATE("(SELECT ROW_IDT `ufr_asso`.`aso` WHERE SIR_NBR = '",$E88,"'",REPT(" ",MAX(LEN($E$3:$E$100))-LEN($E88)),")")),",",
"(SELECT ROW_IDT `ufr_asso`.`rol` WHERE NAM = '",F$2,"'",REPT(" ",MAX(LEN($F$2:$N$2))-LEN(F$2)),"),",
"'INIT_SCRIPT', NOW(), 'INIT_SCRIPT', NOW())"),"")</f>
        <v/>
      </c>
      <c r="S88" s="26" t="str" cm="1">
        <f t="array" ref="S88">IF(G88&lt;&gt;"",CONCATENATE(",    (",
"(SELECT ROW_IDT `ufr_asso`.`usr` WHERE USR_ID = '",$D88,"')",REPT(" ",MAX(LEN($D$3:$D$100))-LEN($D88)),",",
IF(G$2=$F$2,CONCATENATE("null",REPT(" ",52+MAX(LEN($E$3:$E$100))-4)),CONCATENATE("(SELECT ROW_IDT `ufr_asso`.`aso` WHERE SIR_NBR = '",$E88,"'",REPT(" ",MAX(LEN($E$3:$E$100))-LEN($E88)),")")),",",
"(SELECT ROW_IDT `ufr_asso`.`rol` WHERE NAM = '",G$2,"'",REPT(" ",MAX(LEN($F$2:$N$2))-LEN(G$2)),"),",
"'INIT_SCRIPT', NOW(), 'INIT_SCRIPT', NOW())"),"")</f>
        <v/>
      </c>
      <c r="T88" s="26" t="str" cm="1">
        <f t="array" ref="T88">IF(H88&lt;&gt;"",CONCATENATE(",    (",
"(SELECT ROW_IDT `ufr_asso`.`usr` WHERE USR_ID = '",$D88,"')",REPT(" ",MAX(LEN($D$3:$D$100))-LEN($D88)),",",
IF(H$2=$F$2,CONCATENATE("null",REPT(" ",52+MAX(LEN($E$3:$E$100))-4)),CONCATENATE("(SELECT ROW_IDT `ufr_asso`.`aso` WHERE SIR_NBR = '",$E88,"'",REPT(" ",MAX(LEN($E$3:$E$100))-LEN($E88)),")")),",",
"(SELECT ROW_IDT `ufr_asso`.`rol` WHERE NAM = '",H$2,"'",REPT(" ",MAX(LEN($F$2:$N$2))-LEN(H$2)),"),",
"'INIT_SCRIPT', NOW(), 'INIT_SCRIPT', NOW())"),"")</f>
        <v/>
      </c>
      <c r="U88" s="26" t="str" cm="1">
        <f t="array" ref="U88">IF(I88&lt;&gt;"",CONCATENATE(",    (",
"(SELECT ROW_IDT `ufr_asso`.`usr` WHERE USR_ID = '",$D88,"')",REPT(" ",MAX(LEN($D$3:$D$100))-LEN($D88)),",",
IF(I$2=$F$2,CONCATENATE("null",REPT(" ",52+MAX(LEN($E$3:$E$100))-4)),CONCATENATE("(SELECT ROW_IDT `ufr_asso`.`aso` WHERE SIR_NBR = '",$E88,"'",REPT(" ",MAX(LEN($E$3:$E$100))-LEN($E88)),")")),",",
"(SELECT ROW_IDT `ufr_asso`.`rol` WHERE NAM = '",I$2,"'",REPT(" ",MAX(LEN($F$2:$N$2))-LEN(I$2)),"),",
"'INIT_SCRIPT', NOW(), 'INIT_SCRIPT', NOW())"),"")</f>
        <v/>
      </c>
      <c r="V88" s="26" t="str" cm="1">
        <f t="array" ref="V88">IF(J88&lt;&gt;"",CONCATENATE(",    (",
"(SELECT ROW_IDT `ufr_asso`.`usr` WHERE USR_ID = '",$D88,"')",REPT(" ",MAX(LEN($D$3:$D$100))-LEN($D88)),",",
IF(J$2=$F$2,CONCATENATE("null",REPT(" ",52+MAX(LEN($E$3:$E$100))-4)),CONCATENATE("(SELECT ROW_IDT `ufr_asso`.`aso` WHERE SIR_NBR = '",$E88,"'",REPT(" ",MAX(LEN($E$3:$E$100))-LEN($E88)),")")),",",
"(SELECT ROW_IDT `ufr_asso`.`rol` WHERE NAM = '",J$2,"'",REPT(" ",MAX(LEN($F$2:$N$2))-LEN(J$2)),"),",
"'INIT_SCRIPT', NOW(), 'INIT_SCRIPT', NOW())"),"")</f>
        <v/>
      </c>
      <c r="W88" s="26" t="str" cm="1">
        <f t="array" ref="W88">IF(K88&lt;&gt;"",CONCATENATE(",    (",
"(SELECT ROW_IDT `ufr_asso`.`usr` WHERE USR_ID = '",$D88,"')",REPT(" ",MAX(LEN($D$3:$D$100))-LEN($D88)),",",
IF(K$2=$F$2,CONCATENATE("null",REPT(" ",52+MAX(LEN($E$3:$E$100))-4)),CONCATENATE("(SELECT ROW_IDT `ufr_asso`.`aso` WHERE SIR_NBR = '",$E88,"'",REPT(" ",MAX(LEN($E$3:$E$100))-LEN($E88)),")")),",",
"(SELECT ROW_IDT `ufr_asso`.`rol` WHERE NAM = '",K$2,"'",REPT(" ",MAX(LEN($F$2:$N$2))-LEN(K$2)),"),",
"'INIT_SCRIPT', NOW(), 'INIT_SCRIPT', NOW())"),"")</f>
        <v/>
      </c>
      <c r="X88" s="26" t="str" cm="1">
        <f t="array" ref="X88">IF(L88&lt;&gt;"",CONCATENATE(",    (",
"(SELECT ROW_IDT `ufr_asso`.`usr` WHERE USR_ID = '",$D88,"')",REPT(" ",MAX(LEN($D$3:$D$100))-LEN($D88)),",",
IF(L$2=$F$2,CONCATENATE("null",REPT(" ",52+MAX(LEN($E$3:$E$100))-4)),CONCATENATE("(SELECT ROW_IDT `ufr_asso`.`aso` WHERE SIR_NBR = '",$E88,"'",REPT(" ",MAX(LEN($E$3:$E$100))-LEN($E88)),")")),",",
"(SELECT ROW_IDT `ufr_asso`.`rol` WHERE NAM = '",L$2,"'",REPT(" ",MAX(LEN($F$2:$N$2))-LEN(L$2)),"),",
"'INIT_SCRIPT', NOW(), 'INIT_SCRIPT', NOW())"),"")</f>
        <v/>
      </c>
      <c r="Y88" s="26" t="str" cm="1">
        <f t="array" ref="Y88">IF(M88&lt;&gt;"",CONCATENATE(",    (",
"(SELECT ROW_IDT `ufr_asso`.`usr` WHERE USR_ID = '",$D88,"')",REPT(" ",MAX(LEN($D$3:$D$100))-LEN($D88)),",",
IF(M$2=$F$2,CONCATENATE("null",REPT(" ",52+MAX(LEN($E$3:$E$100))-4)),CONCATENATE("(SELECT ROW_IDT `ufr_asso`.`aso` WHERE SIR_NBR = '",$E88,"'",REPT(" ",MAX(LEN($E$3:$E$100))-LEN($E88)),")")),",",
"(SELECT ROW_IDT `ufr_asso`.`rol` WHERE NAM = '",M$2,"'",REPT(" ",MAX(LEN($F$2:$N$2))-LEN(M$2)),"),",
"'INIT_SCRIPT', NOW(), 'INIT_SCRIPT', NOW())"),"")</f>
        <v/>
      </c>
      <c r="Z88" s="26" t="str" cm="1">
        <f t="array" ref="Z88">IF(N88&lt;&gt;"",CONCATENATE(",    (",
"(SELECT ROW_IDT `ufr_asso`.`usr` WHERE USR_ID = '",$D88,"')",REPT(" ",MAX(LEN($D$3:$D$100))-LEN($D88)),",",
IF(N$2=$F$2,CONCATENATE("null",REPT(" ",52+MAX(LEN($E$3:$E$100))-4)),CONCATENATE("(SELECT ROW_IDT `ufr_asso`.`aso` WHERE SIR_NBR = '",$E88,"'",REPT(" ",MAX(LEN($E$3:$E$100))-LEN($E88)),")")),",",
"(SELECT ROW_IDT `ufr_asso`.`rol` WHERE NAM = '",N$2,"'",REPT(" ",MAX(LEN($F$2:$N$2))-LEN(N$2)),"),",
"'INIT_SCRIPT', NOW(), 'INIT_SCRIPT', NOW())"),"")</f>
        <v/>
      </c>
    </row>
    <row r="89" spans="1:26" x14ac:dyDescent="0.3">
      <c r="E89" s="27"/>
      <c r="F89" s="46"/>
      <c r="G89" s="46"/>
      <c r="H89" s="46"/>
      <c r="I89" s="46"/>
      <c r="J89" s="46"/>
      <c r="K89" s="46"/>
      <c r="L89" s="46"/>
      <c r="M89" s="46"/>
      <c r="N89" s="46"/>
      <c r="O89" s="12" t="str">
        <f t="shared" si="12"/>
        <v/>
      </c>
      <c r="P89" s="26" t="str">
        <f>CONCATENATE(
IF(R89&lt;&gt;"",CONCATENATE(R89,CHAR(13),CHAR(10)),""),IF(S89&lt;&gt;"",CONCATENATE(S89,CHAR(13),CHAR(10)),""),IF(T89&lt;&gt;"",CONCATENATE(T89,CHAR(13),CHAR(10)),""),IF(U89&lt;&gt;"",CONCATENATE(U89,CHAR(13),CHAR(10)),""),IF(V89&lt;&gt;"",CONCATENATE(V89,CHAR(13),CHAR(10)),""),IF(W89&lt;&gt;"",CONCATENATE(W89,CHAR(13),CHAR(10)),""),IF(X89&lt;&gt;"",CONCATENATE(X89,CHAR(13),CHAR(10)),""),IF(Y89&lt;&gt;"",CONCATENATE(Y89,CHAR(13),CHAR(10)),""),IF(Z89&lt;&gt;"",CONCATENATE(Z89,CHAR(13),CHAR(10)),"")
)</f>
        <v/>
      </c>
      <c r="Q89" s="26">
        <f t="shared" si="13"/>
        <v>2</v>
      </c>
      <c r="R89" s="26" t="str" cm="1">
        <f t="array" ref="R89">IF(F89&lt;&gt;"",CONCATENATE(",    (",
"(SELECT ROW_IDT `ufr_asso`.`usr` WHERE USR_ID = '",$D89,"')",REPT(" ",MAX(LEN($D$3:$D$100))-LEN($D89)),",",
IF(F$2=$F$2,CONCATENATE("null",REPT(" ",52+MAX(LEN($E$3:$E$100))-4)),CONCATENATE("(SELECT ROW_IDT `ufr_asso`.`aso` WHERE SIR_NBR = '",$E89,"'",REPT(" ",MAX(LEN($E$3:$E$100))-LEN($E89)),")")),",",
"(SELECT ROW_IDT `ufr_asso`.`rol` WHERE NAM = '",F$2,"'",REPT(" ",MAX(LEN($F$2:$N$2))-LEN(F$2)),"),",
"'INIT_SCRIPT', NOW(), 'INIT_SCRIPT', NOW())"),"")</f>
        <v/>
      </c>
      <c r="S89" s="26" t="str" cm="1">
        <f t="array" ref="S89">IF(G89&lt;&gt;"",CONCATENATE(",    (",
"(SELECT ROW_IDT `ufr_asso`.`usr` WHERE USR_ID = '",$D89,"')",REPT(" ",MAX(LEN($D$3:$D$100))-LEN($D89)),",",
IF(G$2=$F$2,CONCATENATE("null",REPT(" ",52+MAX(LEN($E$3:$E$100))-4)),CONCATENATE("(SELECT ROW_IDT `ufr_asso`.`aso` WHERE SIR_NBR = '",$E89,"'",REPT(" ",MAX(LEN($E$3:$E$100))-LEN($E89)),")")),",",
"(SELECT ROW_IDT `ufr_asso`.`rol` WHERE NAM = '",G$2,"'",REPT(" ",MAX(LEN($F$2:$N$2))-LEN(G$2)),"),",
"'INIT_SCRIPT', NOW(), 'INIT_SCRIPT', NOW())"),"")</f>
        <v/>
      </c>
      <c r="T89" s="26" t="str" cm="1">
        <f t="array" ref="T89">IF(H89&lt;&gt;"",CONCATENATE(",    (",
"(SELECT ROW_IDT `ufr_asso`.`usr` WHERE USR_ID = '",$D89,"')",REPT(" ",MAX(LEN($D$3:$D$100))-LEN($D89)),",",
IF(H$2=$F$2,CONCATENATE("null",REPT(" ",52+MAX(LEN($E$3:$E$100))-4)),CONCATENATE("(SELECT ROW_IDT `ufr_asso`.`aso` WHERE SIR_NBR = '",$E89,"'",REPT(" ",MAX(LEN($E$3:$E$100))-LEN($E89)),")")),",",
"(SELECT ROW_IDT `ufr_asso`.`rol` WHERE NAM = '",H$2,"'",REPT(" ",MAX(LEN($F$2:$N$2))-LEN(H$2)),"),",
"'INIT_SCRIPT', NOW(), 'INIT_SCRIPT', NOW())"),"")</f>
        <v/>
      </c>
      <c r="U89" s="26" t="str" cm="1">
        <f t="array" ref="U89">IF(I89&lt;&gt;"",CONCATENATE(",    (",
"(SELECT ROW_IDT `ufr_asso`.`usr` WHERE USR_ID = '",$D89,"')",REPT(" ",MAX(LEN($D$3:$D$100))-LEN($D89)),",",
IF(I$2=$F$2,CONCATENATE("null",REPT(" ",52+MAX(LEN($E$3:$E$100))-4)),CONCATENATE("(SELECT ROW_IDT `ufr_asso`.`aso` WHERE SIR_NBR = '",$E89,"'",REPT(" ",MAX(LEN($E$3:$E$100))-LEN($E89)),")")),",",
"(SELECT ROW_IDT `ufr_asso`.`rol` WHERE NAM = '",I$2,"'",REPT(" ",MAX(LEN($F$2:$N$2))-LEN(I$2)),"),",
"'INIT_SCRIPT', NOW(), 'INIT_SCRIPT', NOW())"),"")</f>
        <v/>
      </c>
      <c r="V89" s="26" t="str" cm="1">
        <f t="array" ref="V89">IF(J89&lt;&gt;"",CONCATENATE(",    (",
"(SELECT ROW_IDT `ufr_asso`.`usr` WHERE USR_ID = '",$D89,"')",REPT(" ",MAX(LEN($D$3:$D$100))-LEN($D89)),",",
IF(J$2=$F$2,CONCATENATE("null",REPT(" ",52+MAX(LEN($E$3:$E$100))-4)),CONCATENATE("(SELECT ROW_IDT `ufr_asso`.`aso` WHERE SIR_NBR = '",$E89,"'",REPT(" ",MAX(LEN($E$3:$E$100))-LEN($E89)),")")),",",
"(SELECT ROW_IDT `ufr_asso`.`rol` WHERE NAM = '",J$2,"'",REPT(" ",MAX(LEN($F$2:$N$2))-LEN(J$2)),"),",
"'INIT_SCRIPT', NOW(), 'INIT_SCRIPT', NOW())"),"")</f>
        <v/>
      </c>
      <c r="W89" s="26" t="str" cm="1">
        <f t="array" ref="W89">IF(K89&lt;&gt;"",CONCATENATE(",    (",
"(SELECT ROW_IDT `ufr_asso`.`usr` WHERE USR_ID = '",$D89,"')",REPT(" ",MAX(LEN($D$3:$D$100))-LEN($D89)),",",
IF(K$2=$F$2,CONCATENATE("null",REPT(" ",52+MAX(LEN($E$3:$E$100))-4)),CONCATENATE("(SELECT ROW_IDT `ufr_asso`.`aso` WHERE SIR_NBR = '",$E89,"'",REPT(" ",MAX(LEN($E$3:$E$100))-LEN($E89)),")")),",",
"(SELECT ROW_IDT `ufr_asso`.`rol` WHERE NAM = '",K$2,"'",REPT(" ",MAX(LEN($F$2:$N$2))-LEN(K$2)),"),",
"'INIT_SCRIPT', NOW(), 'INIT_SCRIPT', NOW())"),"")</f>
        <v/>
      </c>
      <c r="X89" s="26" t="str" cm="1">
        <f t="array" ref="X89">IF(L89&lt;&gt;"",CONCATENATE(",    (",
"(SELECT ROW_IDT `ufr_asso`.`usr` WHERE USR_ID = '",$D89,"')",REPT(" ",MAX(LEN($D$3:$D$100))-LEN($D89)),",",
IF(L$2=$F$2,CONCATENATE("null",REPT(" ",52+MAX(LEN($E$3:$E$100))-4)),CONCATENATE("(SELECT ROW_IDT `ufr_asso`.`aso` WHERE SIR_NBR = '",$E89,"'",REPT(" ",MAX(LEN($E$3:$E$100))-LEN($E89)),")")),",",
"(SELECT ROW_IDT `ufr_asso`.`rol` WHERE NAM = '",L$2,"'",REPT(" ",MAX(LEN($F$2:$N$2))-LEN(L$2)),"),",
"'INIT_SCRIPT', NOW(), 'INIT_SCRIPT', NOW())"),"")</f>
        <v/>
      </c>
      <c r="Y89" s="26" t="str" cm="1">
        <f t="array" ref="Y89">IF(M89&lt;&gt;"",CONCATENATE(",    (",
"(SELECT ROW_IDT `ufr_asso`.`usr` WHERE USR_ID = '",$D89,"')",REPT(" ",MAX(LEN($D$3:$D$100))-LEN($D89)),",",
IF(M$2=$F$2,CONCATENATE("null",REPT(" ",52+MAX(LEN($E$3:$E$100))-4)),CONCATENATE("(SELECT ROW_IDT `ufr_asso`.`aso` WHERE SIR_NBR = '",$E89,"'",REPT(" ",MAX(LEN($E$3:$E$100))-LEN($E89)),")")),",",
"(SELECT ROW_IDT `ufr_asso`.`rol` WHERE NAM = '",M$2,"'",REPT(" ",MAX(LEN($F$2:$N$2))-LEN(M$2)),"),",
"'INIT_SCRIPT', NOW(), 'INIT_SCRIPT', NOW())"),"")</f>
        <v/>
      </c>
      <c r="Z89" s="26" t="str" cm="1">
        <f t="array" ref="Z89">IF(N89&lt;&gt;"",CONCATENATE(",    (",
"(SELECT ROW_IDT `ufr_asso`.`usr` WHERE USR_ID = '",$D89,"')",REPT(" ",MAX(LEN($D$3:$D$100))-LEN($D89)),",",
IF(N$2=$F$2,CONCATENATE("null",REPT(" ",52+MAX(LEN($E$3:$E$100))-4)),CONCATENATE("(SELECT ROW_IDT `ufr_asso`.`aso` WHERE SIR_NBR = '",$E89,"'",REPT(" ",MAX(LEN($E$3:$E$100))-LEN($E89)),")")),",",
"(SELECT ROW_IDT `ufr_asso`.`rol` WHERE NAM = '",N$2,"'",REPT(" ",MAX(LEN($F$2:$N$2))-LEN(N$2)),"),",
"'INIT_SCRIPT', NOW(), 'INIT_SCRIPT', NOW())"),"")</f>
        <v/>
      </c>
    </row>
    <row r="90" spans="1:26" x14ac:dyDescent="0.3">
      <c r="E90" s="27"/>
      <c r="F90" s="46"/>
      <c r="G90" s="46"/>
      <c r="H90" s="46"/>
      <c r="I90" s="46"/>
      <c r="J90" s="46"/>
      <c r="K90" s="46"/>
      <c r="L90" s="46"/>
      <c r="M90" s="46"/>
      <c r="N90" s="46"/>
      <c r="O90" s="12" t="str">
        <f t="shared" si="12"/>
        <v/>
      </c>
      <c r="P90" s="26" t="str">
        <f>CONCATENATE(
IF(R90&lt;&gt;"",CONCATENATE(R90,CHAR(13),CHAR(10)),""),IF(S90&lt;&gt;"",CONCATENATE(S90,CHAR(13),CHAR(10)),""),IF(T90&lt;&gt;"",CONCATENATE(T90,CHAR(13),CHAR(10)),""),IF(U90&lt;&gt;"",CONCATENATE(U90,CHAR(13),CHAR(10)),""),IF(V90&lt;&gt;"",CONCATENATE(V90,CHAR(13),CHAR(10)),""),IF(W90&lt;&gt;"",CONCATENATE(W90,CHAR(13),CHAR(10)),""),IF(X90&lt;&gt;"",CONCATENATE(X90,CHAR(13),CHAR(10)),""),IF(Y90&lt;&gt;"",CONCATENATE(Y90,CHAR(13),CHAR(10)),""),IF(Z90&lt;&gt;"",CONCATENATE(Z90,CHAR(13),CHAR(10)),"")
)</f>
        <v/>
      </c>
      <c r="Q90" s="26">
        <f t="shared" si="13"/>
        <v>2</v>
      </c>
      <c r="R90" s="26" t="str" cm="1">
        <f t="array" ref="R90">IF(F90&lt;&gt;"",CONCATENATE(",    (",
"(SELECT ROW_IDT `ufr_asso`.`usr` WHERE USR_ID = '",$D90,"')",REPT(" ",MAX(LEN($D$3:$D$100))-LEN($D90)),",",
IF(F$2=$F$2,CONCATENATE("null",REPT(" ",52+MAX(LEN($E$3:$E$100))-4)),CONCATENATE("(SELECT ROW_IDT `ufr_asso`.`aso` WHERE SIR_NBR = '",$E90,"'",REPT(" ",MAX(LEN($E$3:$E$100))-LEN($E90)),")")),",",
"(SELECT ROW_IDT `ufr_asso`.`rol` WHERE NAM = '",F$2,"'",REPT(" ",MAX(LEN($F$2:$N$2))-LEN(F$2)),"),",
"'INIT_SCRIPT', NOW(), 'INIT_SCRIPT', NOW())"),"")</f>
        <v/>
      </c>
      <c r="S90" s="26" t="str" cm="1">
        <f t="array" ref="S90">IF(G90&lt;&gt;"",CONCATENATE(",    (",
"(SELECT ROW_IDT `ufr_asso`.`usr` WHERE USR_ID = '",$D90,"')",REPT(" ",MAX(LEN($D$3:$D$100))-LEN($D90)),",",
IF(G$2=$F$2,CONCATENATE("null",REPT(" ",52+MAX(LEN($E$3:$E$100))-4)),CONCATENATE("(SELECT ROW_IDT `ufr_asso`.`aso` WHERE SIR_NBR = '",$E90,"'",REPT(" ",MAX(LEN($E$3:$E$100))-LEN($E90)),")")),",",
"(SELECT ROW_IDT `ufr_asso`.`rol` WHERE NAM = '",G$2,"'",REPT(" ",MAX(LEN($F$2:$N$2))-LEN(G$2)),"),",
"'INIT_SCRIPT', NOW(), 'INIT_SCRIPT', NOW())"),"")</f>
        <v/>
      </c>
      <c r="T90" s="26" t="str" cm="1">
        <f t="array" ref="T90">IF(H90&lt;&gt;"",CONCATENATE(",    (",
"(SELECT ROW_IDT `ufr_asso`.`usr` WHERE USR_ID = '",$D90,"')",REPT(" ",MAX(LEN($D$3:$D$100))-LEN($D90)),",",
IF(H$2=$F$2,CONCATENATE("null",REPT(" ",52+MAX(LEN($E$3:$E$100))-4)),CONCATENATE("(SELECT ROW_IDT `ufr_asso`.`aso` WHERE SIR_NBR = '",$E90,"'",REPT(" ",MAX(LEN($E$3:$E$100))-LEN($E90)),")")),",",
"(SELECT ROW_IDT `ufr_asso`.`rol` WHERE NAM = '",H$2,"'",REPT(" ",MAX(LEN($F$2:$N$2))-LEN(H$2)),"),",
"'INIT_SCRIPT', NOW(), 'INIT_SCRIPT', NOW())"),"")</f>
        <v/>
      </c>
      <c r="U90" s="26" t="str" cm="1">
        <f t="array" ref="U90">IF(I90&lt;&gt;"",CONCATENATE(",    (",
"(SELECT ROW_IDT `ufr_asso`.`usr` WHERE USR_ID = '",$D90,"')",REPT(" ",MAX(LEN($D$3:$D$100))-LEN($D90)),",",
IF(I$2=$F$2,CONCATENATE("null",REPT(" ",52+MAX(LEN($E$3:$E$100))-4)),CONCATENATE("(SELECT ROW_IDT `ufr_asso`.`aso` WHERE SIR_NBR = '",$E90,"'",REPT(" ",MAX(LEN($E$3:$E$100))-LEN($E90)),")")),",",
"(SELECT ROW_IDT `ufr_asso`.`rol` WHERE NAM = '",I$2,"'",REPT(" ",MAX(LEN($F$2:$N$2))-LEN(I$2)),"),",
"'INIT_SCRIPT', NOW(), 'INIT_SCRIPT', NOW())"),"")</f>
        <v/>
      </c>
      <c r="V90" s="26" t="str" cm="1">
        <f t="array" ref="V90">IF(J90&lt;&gt;"",CONCATENATE(",    (",
"(SELECT ROW_IDT `ufr_asso`.`usr` WHERE USR_ID = '",$D90,"')",REPT(" ",MAX(LEN($D$3:$D$100))-LEN($D90)),",",
IF(J$2=$F$2,CONCATENATE("null",REPT(" ",52+MAX(LEN($E$3:$E$100))-4)),CONCATENATE("(SELECT ROW_IDT `ufr_asso`.`aso` WHERE SIR_NBR = '",$E90,"'",REPT(" ",MAX(LEN($E$3:$E$100))-LEN($E90)),")")),",",
"(SELECT ROW_IDT `ufr_asso`.`rol` WHERE NAM = '",J$2,"'",REPT(" ",MAX(LEN($F$2:$N$2))-LEN(J$2)),"),",
"'INIT_SCRIPT', NOW(), 'INIT_SCRIPT', NOW())"),"")</f>
        <v/>
      </c>
      <c r="W90" s="26" t="str" cm="1">
        <f t="array" ref="W90">IF(K90&lt;&gt;"",CONCATENATE(",    (",
"(SELECT ROW_IDT `ufr_asso`.`usr` WHERE USR_ID = '",$D90,"')",REPT(" ",MAX(LEN($D$3:$D$100))-LEN($D90)),",",
IF(K$2=$F$2,CONCATENATE("null",REPT(" ",52+MAX(LEN($E$3:$E$100))-4)),CONCATENATE("(SELECT ROW_IDT `ufr_asso`.`aso` WHERE SIR_NBR = '",$E90,"'",REPT(" ",MAX(LEN($E$3:$E$100))-LEN($E90)),")")),",",
"(SELECT ROW_IDT `ufr_asso`.`rol` WHERE NAM = '",K$2,"'",REPT(" ",MAX(LEN($F$2:$N$2))-LEN(K$2)),"),",
"'INIT_SCRIPT', NOW(), 'INIT_SCRIPT', NOW())"),"")</f>
        <v/>
      </c>
      <c r="X90" s="26" t="str" cm="1">
        <f t="array" ref="X90">IF(L90&lt;&gt;"",CONCATENATE(",    (",
"(SELECT ROW_IDT `ufr_asso`.`usr` WHERE USR_ID = '",$D90,"')",REPT(" ",MAX(LEN($D$3:$D$100))-LEN($D90)),",",
IF(L$2=$F$2,CONCATENATE("null",REPT(" ",52+MAX(LEN($E$3:$E$100))-4)),CONCATENATE("(SELECT ROW_IDT `ufr_asso`.`aso` WHERE SIR_NBR = '",$E90,"'",REPT(" ",MAX(LEN($E$3:$E$100))-LEN($E90)),")")),",",
"(SELECT ROW_IDT `ufr_asso`.`rol` WHERE NAM = '",L$2,"'",REPT(" ",MAX(LEN($F$2:$N$2))-LEN(L$2)),"),",
"'INIT_SCRIPT', NOW(), 'INIT_SCRIPT', NOW())"),"")</f>
        <v/>
      </c>
      <c r="Y90" s="26" t="str" cm="1">
        <f t="array" ref="Y90">IF(M90&lt;&gt;"",CONCATENATE(",    (",
"(SELECT ROW_IDT `ufr_asso`.`usr` WHERE USR_ID = '",$D90,"')",REPT(" ",MAX(LEN($D$3:$D$100))-LEN($D90)),",",
IF(M$2=$F$2,CONCATENATE("null",REPT(" ",52+MAX(LEN($E$3:$E$100))-4)),CONCATENATE("(SELECT ROW_IDT `ufr_asso`.`aso` WHERE SIR_NBR = '",$E90,"'",REPT(" ",MAX(LEN($E$3:$E$100))-LEN($E90)),")")),",",
"(SELECT ROW_IDT `ufr_asso`.`rol` WHERE NAM = '",M$2,"'",REPT(" ",MAX(LEN($F$2:$N$2))-LEN(M$2)),"),",
"'INIT_SCRIPT', NOW(), 'INIT_SCRIPT', NOW())"),"")</f>
        <v/>
      </c>
      <c r="Z90" s="26" t="str" cm="1">
        <f t="array" ref="Z90">IF(N90&lt;&gt;"",CONCATENATE(",    (",
"(SELECT ROW_IDT `ufr_asso`.`usr` WHERE USR_ID = '",$D90,"')",REPT(" ",MAX(LEN($D$3:$D$100))-LEN($D90)),",",
IF(N$2=$F$2,CONCATENATE("null",REPT(" ",52+MAX(LEN($E$3:$E$100))-4)),CONCATENATE("(SELECT ROW_IDT `ufr_asso`.`aso` WHERE SIR_NBR = '",$E90,"'",REPT(" ",MAX(LEN($E$3:$E$100))-LEN($E90)),")")),",",
"(SELECT ROW_IDT `ufr_asso`.`rol` WHERE NAM = '",N$2,"'",REPT(" ",MAX(LEN($F$2:$N$2))-LEN(N$2)),"),",
"'INIT_SCRIPT', NOW(), 'INIT_SCRIPT', NOW())"),"")</f>
        <v/>
      </c>
    </row>
    <row r="91" spans="1:26" x14ac:dyDescent="0.3">
      <c r="E91" s="27"/>
      <c r="F91" s="46"/>
      <c r="G91" s="46"/>
      <c r="H91" s="46"/>
      <c r="I91" s="46"/>
      <c r="J91" s="46"/>
      <c r="K91" s="46"/>
      <c r="L91" s="46"/>
      <c r="M91" s="46"/>
      <c r="N91" s="46"/>
      <c r="O91" s="12" t="str">
        <f t="shared" si="12"/>
        <v/>
      </c>
      <c r="P91" s="26" t="str">
        <f>CONCATENATE(
IF(R91&lt;&gt;"",CONCATENATE(R91,CHAR(13),CHAR(10)),""),IF(S91&lt;&gt;"",CONCATENATE(S91,CHAR(13),CHAR(10)),""),IF(T91&lt;&gt;"",CONCATENATE(T91,CHAR(13),CHAR(10)),""),IF(U91&lt;&gt;"",CONCATENATE(U91,CHAR(13),CHAR(10)),""),IF(V91&lt;&gt;"",CONCATENATE(V91,CHAR(13),CHAR(10)),""),IF(W91&lt;&gt;"",CONCATENATE(W91,CHAR(13),CHAR(10)),""),IF(X91&lt;&gt;"",CONCATENATE(X91,CHAR(13),CHAR(10)),""),IF(Y91&lt;&gt;"",CONCATENATE(Y91,CHAR(13),CHAR(10)),""),IF(Z91&lt;&gt;"",CONCATENATE(Z91,CHAR(13),CHAR(10)),"")
)</f>
        <v/>
      </c>
      <c r="Q91" s="26">
        <f t="shared" si="13"/>
        <v>2</v>
      </c>
      <c r="R91" s="26" t="str" cm="1">
        <f t="array" ref="R91">IF(F91&lt;&gt;"",CONCATENATE(",    (",
"(SELECT ROW_IDT `ufr_asso`.`usr` WHERE USR_ID = '",$D91,"')",REPT(" ",MAX(LEN($D$3:$D$100))-LEN($D91)),",",
IF(F$2=$F$2,CONCATENATE("null",REPT(" ",52+MAX(LEN($E$3:$E$100))-4)),CONCATENATE("(SELECT ROW_IDT `ufr_asso`.`aso` WHERE SIR_NBR = '",$E91,"'",REPT(" ",MAX(LEN($E$3:$E$100))-LEN($E91)),")")),",",
"(SELECT ROW_IDT `ufr_asso`.`rol` WHERE NAM = '",F$2,"'",REPT(" ",MAX(LEN($F$2:$N$2))-LEN(F$2)),"),",
"'INIT_SCRIPT', NOW(), 'INIT_SCRIPT', NOW())"),"")</f>
        <v/>
      </c>
      <c r="S91" s="26" t="str" cm="1">
        <f t="array" ref="S91">IF(G91&lt;&gt;"",CONCATENATE(",    (",
"(SELECT ROW_IDT `ufr_asso`.`usr` WHERE USR_ID = '",$D91,"')",REPT(" ",MAX(LEN($D$3:$D$100))-LEN($D91)),",",
IF(G$2=$F$2,CONCATENATE("null",REPT(" ",52+MAX(LEN($E$3:$E$100))-4)),CONCATENATE("(SELECT ROW_IDT `ufr_asso`.`aso` WHERE SIR_NBR = '",$E91,"'",REPT(" ",MAX(LEN($E$3:$E$100))-LEN($E91)),")")),",",
"(SELECT ROW_IDT `ufr_asso`.`rol` WHERE NAM = '",G$2,"'",REPT(" ",MAX(LEN($F$2:$N$2))-LEN(G$2)),"),",
"'INIT_SCRIPT', NOW(), 'INIT_SCRIPT', NOW())"),"")</f>
        <v/>
      </c>
      <c r="T91" s="26" t="str" cm="1">
        <f t="array" ref="T91">IF(H91&lt;&gt;"",CONCATENATE(",    (",
"(SELECT ROW_IDT `ufr_asso`.`usr` WHERE USR_ID = '",$D91,"')",REPT(" ",MAX(LEN($D$3:$D$100))-LEN($D91)),",",
IF(H$2=$F$2,CONCATENATE("null",REPT(" ",52+MAX(LEN($E$3:$E$100))-4)),CONCATENATE("(SELECT ROW_IDT `ufr_asso`.`aso` WHERE SIR_NBR = '",$E91,"'",REPT(" ",MAX(LEN($E$3:$E$100))-LEN($E91)),")")),",",
"(SELECT ROW_IDT `ufr_asso`.`rol` WHERE NAM = '",H$2,"'",REPT(" ",MAX(LEN($F$2:$N$2))-LEN(H$2)),"),",
"'INIT_SCRIPT', NOW(), 'INIT_SCRIPT', NOW())"),"")</f>
        <v/>
      </c>
      <c r="U91" s="26" t="str" cm="1">
        <f t="array" ref="U91">IF(I91&lt;&gt;"",CONCATENATE(",    (",
"(SELECT ROW_IDT `ufr_asso`.`usr` WHERE USR_ID = '",$D91,"')",REPT(" ",MAX(LEN($D$3:$D$100))-LEN($D91)),",",
IF(I$2=$F$2,CONCATENATE("null",REPT(" ",52+MAX(LEN($E$3:$E$100))-4)),CONCATENATE("(SELECT ROW_IDT `ufr_asso`.`aso` WHERE SIR_NBR = '",$E91,"'",REPT(" ",MAX(LEN($E$3:$E$100))-LEN($E91)),")")),",",
"(SELECT ROW_IDT `ufr_asso`.`rol` WHERE NAM = '",I$2,"'",REPT(" ",MAX(LEN($F$2:$N$2))-LEN(I$2)),"),",
"'INIT_SCRIPT', NOW(), 'INIT_SCRIPT', NOW())"),"")</f>
        <v/>
      </c>
      <c r="V91" s="26" t="str" cm="1">
        <f t="array" ref="V91">IF(J91&lt;&gt;"",CONCATENATE(",    (",
"(SELECT ROW_IDT `ufr_asso`.`usr` WHERE USR_ID = '",$D91,"')",REPT(" ",MAX(LEN($D$3:$D$100))-LEN($D91)),",",
IF(J$2=$F$2,CONCATENATE("null",REPT(" ",52+MAX(LEN($E$3:$E$100))-4)),CONCATENATE("(SELECT ROW_IDT `ufr_asso`.`aso` WHERE SIR_NBR = '",$E91,"'",REPT(" ",MAX(LEN($E$3:$E$100))-LEN($E91)),")")),",",
"(SELECT ROW_IDT `ufr_asso`.`rol` WHERE NAM = '",J$2,"'",REPT(" ",MAX(LEN($F$2:$N$2))-LEN(J$2)),"),",
"'INIT_SCRIPT', NOW(), 'INIT_SCRIPT', NOW())"),"")</f>
        <v/>
      </c>
      <c r="W91" s="26" t="str" cm="1">
        <f t="array" ref="W91">IF(K91&lt;&gt;"",CONCATENATE(",    (",
"(SELECT ROW_IDT `ufr_asso`.`usr` WHERE USR_ID = '",$D91,"')",REPT(" ",MAX(LEN($D$3:$D$100))-LEN($D91)),",",
IF(K$2=$F$2,CONCATENATE("null",REPT(" ",52+MAX(LEN($E$3:$E$100))-4)),CONCATENATE("(SELECT ROW_IDT `ufr_asso`.`aso` WHERE SIR_NBR = '",$E91,"'",REPT(" ",MAX(LEN($E$3:$E$100))-LEN($E91)),")")),",",
"(SELECT ROW_IDT `ufr_asso`.`rol` WHERE NAM = '",K$2,"'",REPT(" ",MAX(LEN($F$2:$N$2))-LEN(K$2)),"),",
"'INIT_SCRIPT', NOW(), 'INIT_SCRIPT', NOW())"),"")</f>
        <v/>
      </c>
      <c r="X91" s="26" t="str" cm="1">
        <f t="array" ref="X91">IF(L91&lt;&gt;"",CONCATENATE(",    (",
"(SELECT ROW_IDT `ufr_asso`.`usr` WHERE USR_ID = '",$D91,"')",REPT(" ",MAX(LEN($D$3:$D$100))-LEN($D91)),",",
IF(L$2=$F$2,CONCATENATE("null",REPT(" ",52+MAX(LEN($E$3:$E$100))-4)),CONCATENATE("(SELECT ROW_IDT `ufr_asso`.`aso` WHERE SIR_NBR = '",$E91,"'",REPT(" ",MAX(LEN($E$3:$E$100))-LEN($E91)),")")),",",
"(SELECT ROW_IDT `ufr_asso`.`rol` WHERE NAM = '",L$2,"'",REPT(" ",MAX(LEN($F$2:$N$2))-LEN(L$2)),"),",
"'INIT_SCRIPT', NOW(), 'INIT_SCRIPT', NOW())"),"")</f>
        <v/>
      </c>
      <c r="Y91" s="26" t="str" cm="1">
        <f t="array" ref="Y91">IF(M91&lt;&gt;"",CONCATENATE(",    (",
"(SELECT ROW_IDT `ufr_asso`.`usr` WHERE USR_ID = '",$D91,"')",REPT(" ",MAX(LEN($D$3:$D$100))-LEN($D91)),",",
IF(M$2=$F$2,CONCATENATE("null",REPT(" ",52+MAX(LEN($E$3:$E$100))-4)),CONCATENATE("(SELECT ROW_IDT `ufr_asso`.`aso` WHERE SIR_NBR = '",$E91,"'",REPT(" ",MAX(LEN($E$3:$E$100))-LEN($E91)),")")),",",
"(SELECT ROW_IDT `ufr_asso`.`rol` WHERE NAM = '",M$2,"'",REPT(" ",MAX(LEN($F$2:$N$2))-LEN(M$2)),"),",
"'INIT_SCRIPT', NOW(), 'INIT_SCRIPT', NOW())"),"")</f>
        <v/>
      </c>
      <c r="Z91" s="26" t="str" cm="1">
        <f t="array" ref="Z91">IF(N91&lt;&gt;"",CONCATENATE(",    (",
"(SELECT ROW_IDT `ufr_asso`.`usr` WHERE USR_ID = '",$D91,"')",REPT(" ",MAX(LEN($D$3:$D$100))-LEN($D91)),",",
IF(N$2=$F$2,CONCATENATE("null",REPT(" ",52+MAX(LEN($E$3:$E$100))-4)),CONCATENATE("(SELECT ROW_IDT `ufr_asso`.`aso` WHERE SIR_NBR = '",$E91,"'",REPT(" ",MAX(LEN($E$3:$E$100))-LEN($E91)),")")),",",
"(SELECT ROW_IDT `ufr_asso`.`rol` WHERE NAM = '",N$2,"'",REPT(" ",MAX(LEN($F$2:$N$2))-LEN(N$2)),"),",
"'INIT_SCRIPT', NOW(), 'INIT_SCRIPT', NOW())"),"")</f>
        <v/>
      </c>
    </row>
    <row r="92" spans="1:26" x14ac:dyDescent="0.3">
      <c r="E92" s="27"/>
      <c r="F92" s="46"/>
      <c r="G92" s="46"/>
      <c r="H92" s="46"/>
      <c r="I92" s="46"/>
      <c r="J92" s="46"/>
      <c r="K92" s="46"/>
      <c r="L92" s="46"/>
      <c r="M92" s="46"/>
      <c r="N92" s="46"/>
      <c r="O92" s="12" t="str">
        <f t="shared" si="12"/>
        <v/>
      </c>
      <c r="P92" s="26" t="str">
        <f>CONCATENATE(
IF(R92&lt;&gt;"",CONCATENATE(R92,CHAR(13),CHAR(10)),""),IF(S92&lt;&gt;"",CONCATENATE(S92,CHAR(13),CHAR(10)),""),IF(T92&lt;&gt;"",CONCATENATE(T92,CHAR(13),CHAR(10)),""),IF(U92&lt;&gt;"",CONCATENATE(U92,CHAR(13),CHAR(10)),""),IF(V92&lt;&gt;"",CONCATENATE(V92,CHAR(13),CHAR(10)),""),IF(W92&lt;&gt;"",CONCATENATE(W92,CHAR(13),CHAR(10)),""),IF(X92&lt;&gt;"",CONCATENATE(X92,CHAR(13),CHAR(10)),""),IF(Y92&lt;&gt;"",CONCATENATE(Y92,CHAR(13),CHAR(10)),""),IF(Z92&lt;&gt;"",CONCATENATE(Z92,CHAR(13),CHAR(10)),"")
)</f>
        <v/>
      </c>
      <c r="Q92" s="26">
        <f t="shared" si="13"/>
        <v>2</v>
      </c>
      <c r="R92" s="26" t="str" cm="1">
        <f t="array" ref="R92">IF(F92&lt;&gt;"",CONCATENATE(",    (",
"(SELECT ROW_IDT `ufr_asso`.`usr` WHERE USR_ID = '",$D92,"')",REPT(" ",MAX(LEN($D$3:$D$100))-LEN($D92)),",",
IF(F$2=$F$2,CONCATENATE("null",REPT(" ",52+MAX(LEN($E$3:$E$100))-4)),CONCATENATE("(SELECT ROW_IDT `ufr_asso`.`aso` WHERE SIR_NBR = '",$E92,"'",REPT(" ",MAX(LEN($E$3:$E$100))-LEN($E92)),")")),",",
"(SELECT ROW_IDT `ufr_asso`.`rol` WHERE NAM = '",F$2,"'",REPT(" ",MAX(LEN($F$2:$N$2))-LEN(F$2)),"),",
"'INIT_SCRIPT', NOW(), 'INIT_SCRIPT', NOW())"),"")</f>
        <v/>
      </c>
      <c r="S92" s="26" t="str" cm="1">
        <f t="array" ref="S92">IF(G92&lt;&gt;"",CONCATENATE(",    (",
"(SELECT ROW_IDT `ufr_asso`.`usr` WHERE USR_ID = '",$D92,"')",REPT(" ",MAX(LEN($D$3:$D$100))-LEN($D92)),",",
IF(G$2=$F$2,CONCATENATE("null",REPT(" ",52+MAX(LEN($E$3:$E$100))-4)),CONCATENATE("(SELECT ROW_IDT `ufr_asso`.`aso` WHERE SIR_NBR = '",$E92,"'",REPT(" ",MAX(LEN($E$3:$E$100))-LEN($E92)),")")),",",
"(SELECT ROW_IDT `ufr_asso`.`rol` WHERE NAM = '",G$2,"'",REPT(" ",MAX(LEN($F$2:$N$2))-LEN(G$2)),"),",
"'INIT_SCRIPT', NOW(), 'INIT_SCRIPT', NOW())"),"")</f>
        <v/>
      </c>
      <c r="T92" s="26" t="str" cm="1">
        <f t="array" ref="T92">IF(H92&lt;&gt;"",CONCATENATE(",    (",
"(SELECT ROW_IDT `ufr_asso`.`usr` WHERE USR_ID = '",$D92,"')",REPT(" ",MAX(LEN($D$3:$D$100))-LEN($D92)),",",
IF(H$2=$F$2,CONCATENATE("null",REPT(" ",52+MAX(LEN($E$3:$E$100))-4)),CONCATENATE("(SELECT ROW_IDT `ufr_asso`.`aso` WHERE SIR_NBR = '",$E92,"'",REPT(" ",MAX(LEN($E$3:$E$100))-LEN($E92)),")")),",",
"(SELECT ROW_IDT `ufr_asso`.`rol` WHERE NAM = '",H$2,"'",REPT(" ",MAX(LEN($F$2:$N$2))-LEN(H$2)),"),",
"'INIT_SCRIPT', NOW(), 'INIT_SCRIPT', NOW())"),"")</f>
        <v/>
      </c>
      <c r="U92" s="26" t="str" cm="1">
        <f t="array" ref="U92">IF(I92&lt;&gt;"",CONCATENATE(",    (",
"(SELECT ROW_IDT `ufr_asso`.`usr` WHERE USR_ID = '",$D92,"')",REPT(" ",MAX(LEN($D$3:$D$100))-LEN($D92)),",",
IF(I$2=$F$2,CONCATENATE("null",REPT(" ",52+MAX(LEN($E$3:$E$100))-4)),CONCATENATE("(SELECT ROW_IDT `ufr_asso`.`aso` WHERE SIR_NBR = '",$E92,"'",REPT(" ",MAX(LEN($E$3:$E$100))-LEN($E92)),")")),",",
"(SELECT ROW_IDT `ufr_asso`.`rol` WHERE NAM = '",I$2,"'",REPT(" ",MAX(LEN($F$2:$N$2))-LEN(I$2)),"),",
"'INIT_SCRIPT', NOW(), 'INIT_SCRIPT', NOW())"),"")</f>
        <v/>
      </c>
      <c r="V92" s="26" t="str" cm="1">
        <f t="array" ref="V92">IF(J92&lt;&gt;"",CONCATENATE(",    (",
"(SELECT ROW_IDT `ufr_asso`.`usr` WHERE USR_ID = '",$D92,"')",REPT(" ",MAX(LEN($D$3:$D$100))-LEN($D92)),",",
IF(J$2=$F$2,CONCATENATE("null",REPT(" ",52+MAX(LEN($E$3:$E$100))-4)),CONCATENATE("(SELECT ROW_IDT `ufr_asso`.`aso` WHERE SIR_NBR = '",$E92,"'",REPT(" ",MAX(LEN($E$3:$E$100))-LEN($E92)),")")),",",
"(SELECT ROW_IDT `ufr_asso`.`rol` WHERE NAM = '",J$2,"'",REPT(" ",MAX(LEN($F$2:$N$2))-LEN(J$2)),"),",
"'INIT_SCRIPT', NOW(), 'INIT_SCRIPT', NOW())"),"")</f>
        <v/>
      </c>
      <c r="W92" s="26" t="str" cm="1">
        <f t="array" ref="W92">IF(K92&lt;&gt;"",CONCATENATE(",    (",
"(SELECT ROW_IDT `ufr_asso`.`usr` WHERE USR_ID = '",$D92,"')",REPT(" ",MAX(LEN($D$3:$D$100))-LEN($D92)),",",
IF(K$2=$F$2,CONCATENATE("null",REPT(" ",52+MAX(LEN($E$3:$E$100))-4)),CONCATENATE("(SELECT ROW_IDT `ufr_asso`.`aso` WHERE SIR_NBR = '",$E92,"'",REPT(" ",MAX(LEN($E$3:$E$100))-LEN($E92)),")")),",",
"(SELECT ROW_IDT `ufr_asso`.`rol` WHERE NAM = '",K$2,"'",REPT(" ",MAX(LEN($F$2:$N$2))-LEN(K$2)),"),",
"'INIT_SCRIPT', NOW(), 'INIT_SCRIPT', NOW())"),"")</f>
        <v/>
      </c>
      <c r="X92" s="26" t="str" cm="1">
        <f t="array" ref="X92">IF(L92&lt;&gt;"",CONCATENATE(",    (",
"(SELECT ROW_IDT `ufr_asso`.`usr` WHERE USR_ID = '",$D92,"')",REPT(" ",MAX(LEN($D$3:$D$100))-LEN($D92)),",",
IF(L$2=$F$2,CONCATENATE("null",REPT(" ",52+MAX(LEN($E$3:$E$100))-4)),CONCATENATE("(SELECT ROW_IDT `ufr_asso`.`aso` WHERE SIR_NBR = '",$E92,"'",REPT(" ",MAX(LEN($E$3:$E$100))-LEN($E92)),")")),",",
"(SELECT ROW_IDT `ufr_asso`.`rol` WHERE NAM = '",L$2,"'",REPT(" ",MAX(LEN($F$2:$N$2))-LEN(L$2)),"),",
"'INIT_SCRIPT', NOW(), 'INIT_SCRIPT', NOW())"),"")</f>
        <v/>
      </c>
      <c r="Y92" s="26" t="str" cm="1">
        <f t="array" ref="Y92">IF(M92&lt;&gt;"",CONCATENATE(",    (",
"(SELECT ROW_IDT `ufr_asso`.`usr` WHERE USR_ID = '",$D92,"')",REPT(" ",MAX(LEN($D$3:$D$100))-LEN($D92)),",",
IF(M$2=$F$2,CONCATENATE("null",REPT(" ",52+MAX(LEN($E$3:$E$100))-4)),CONCATENATE("(SELECT ROW_IDT `ufr_asso`.`aso` WHERE SIR_NBR = '",$E92,"'",REPT(" ",MAX(LEN($E$3:$E$100))-LEN($E92)),")")),",",
"(SELECT ROW_IDT `ufr_asso`.`rol` WHERE NAM = '",M$2,"'",REPT(" ",MAX(LEN($F$2:$N$2))-LEN(M$2)),"),",
"'INIT_SCRIPT', NOW(), 'INIT_SCRIPT', NOW())"),"")</f>
        <v/>
      </c>
      <c r="Z92" s="26" t="str" cm="1">
        <f t="array" ref="Z92">IF(N92&lt;&gt;"",CONCATENATE(",    (",
"(SELECT ROW_IDT `ufr_asso`.`usr` WHERE USR_ID = '",$D92,"')",REPT(" ",MAX(LEN($D$3:$D$100))-LEN($D92)),",",
IF(N$2=$F$2,CONCATENATE("null",REPT(" ",52+MAX(LEN($E$3:$E$100))-4)),CONCATENATE("(SELECT ROW_IDT `ufr_asso`.`aso` WHERE SIR_NBR = '",$E92,"'",REPT(" ",MAX(LEN($E$3:$E$100))-LEN($E92)),")")),",",
"(SELECT ROW_IDT `ufr_asso`.`rol` WHERE NAM = '",N$2,"'",REPT(" ",MAX(LEN($F$2:$N$2))-LEN(N$2)),"),",
"'INIT_SCRIPT', NOW(), 'INIT_SCRIPT', NOW())"),"")</f>
        <v/>
      </c>
    </row>
    <row r="93" spans="1:26" x14ac:dyDescent="0.3">
      <c r="E93" s="27"/>
      <c r="F93" s="46"/>
      <c r="G93" s="46"/>
      <c r="H93" s="46"/>
      <c r="I93" s="46"/>
      <c r="J93" s="46"/>
      <c r="K93" s="46"/>
      <c r="L93" s="46"/>
      <c r="M93" s="46"/>
      <c r="N93" s="46"/>
      <c r="O93" s="12" t="str">
        <f t="shared" si="12"/>
        <v/>
      </c>
      <c r="P93" s="26" t="str">
        <f>CONCATENATE(
IF(R93&lt;&gt;"",CONCATENATE(R93,CHAR(13),CHAR(10)),""),IF(S93&lt;&gt;"",CONCATENATE(S93,CHAR(13),CHAR(10)),""),IF(T93&lt;&gt;"",CONCATENATE(T93,CHAR(13),CHAR(10)),""),IF(U93&lt;&gt;"",CONCATENATE(U93,CHAR(13),CHAR(10)),""),IF(V93&lt;&gt;"",CONCATENATE(V93,CHAR(13),CHAR(10)),""),IF(W93&lt;&gt;"",CONCATENATE(W93,CHAR(13),CHAR(10)),""),IF(X93&lt;&gt;"",CONCATENATE(X93,CHAR(13),CHAR(10)),""),IF(Y93&lt;&gt;"",CONCATENATE(Y93,CHAR(13),CHAR(10)),""),IF(Z93&lt;&gt;"",CONCATENATE(Z93,CHAR(13),CHAR(10)),"")
)</f>
        <v/>
      </c>
      <c r="Q93" s="26">
        <f t="shared" si="13"/>
        <v>2</v>
      </c>
      <c r="R93" s="26" t="str" cm="1">
        <f t="array" ref="R93">IF(F93&lt;&gt;"",CONCATENATE(",    (",
"(SELECT ROW_IDT `ufr_asso`.`usr` WHERE USR_ID = '",$D93,"')",REPT(" ",MAX(LEN($D$3:$D$100))-LEN($D93)),",",
IF(F$2=$F$2,CONCATENATE("null",REPT(" ",52+MAX(LEN($E$3:$E$100))-4)),CONCATENATE("(SELECT ROW_IDT `ufr_asso`.`aso` WHERE SIR_NBR = '",$E93,"'",REPT(" ",MAX(LEN($E$3:$E$100))-LEN($E93)),")")),",",
"(SELECT ROW_IDT `ufr_asso`.`rol` WHERE NAM = '",F$2,"'",REPT(" ",MAX(LEN($F$2:$N$2))-LEN(F$2)),"),",
"'INIT_SCRIPT', NOW(), 'INIT_SCRIPT', NOW())"),"")</f>
        <v/>
      </c>
      <c r="S93" s="26" t="str" cm="1">
        <f t="array" ref="S93">IF(G93&lt;&gt;"",CONCATENATE(",    (",
"(SELECT ROW_IDT `ufr_asso`.`usr` WHERE USR_ID = '",$D93,"')",REPT(" ",MAX(LEN($D$3:$D$100))-LEN($D93)),",",
IF(G$2=$F$2,CONCATENATE("null",REPT(" ",52+MAX(LEN($E$3:$E$100))-4)),CONCATENATE("(SELECT ROW_IDT `ufr_asso`.`aso` WHERE SIR_NBR = '",$E93,"'",REPT(" ",MAX(LEN($E$3:$E$100))-LEN($E93)),")")),",",
"(SELECT ROW_IDT `ufr_asso`.`rol` WHERE NAM = '",G$2,"'",REPT(" ",MAX(LEN($F$2:$N$2))-LEN(G$2)),"),",
"'INIT_SCRIPT', NOW(), 'INIT_SCRIPT', NOW())"),"")</f>
        <v/>
      </c>
      <c r="T93" s="26" t="str" cm="1">
        <f t="array" ref="T93">IF(H93&lt;&gt;"",CONCATENATE(",    (",
"(SELECT ROW_IDT `ufr_asso`.`usr` WHERE USR_ID = '",$D93,"')",REPT(" ",MAX(LEN($D$3:$D$100))-LEN($D93)),",",
IF(H$2=$F$2,CONCATENATE("null",REPT(" ",52+MAX(LEN($E$3:$E$100))-4)),CONCATENATE("(SELECT ROW_IDT `ufr_asso`.`aso` WHERE SIR_NBR = '",$E93,"'",REPT(" ",MAX(LEN($E$3:$E$100))-LEN($E93)),")")),",",
"(SELECT ROW_IDT `ufr_asso`.`rol` WHERE NAM = '",H$2,"'",REPT(" ",MAX(LEN($F$2:$N$2))-LEN(H$2)),"),",
"'INIT_SCRIPT', NOW(), 'INIT_SCRIPT', NOW())"),"")</f>
        <v/>
      </c>
      <c r="U93" s="26" t="str" cm="1">
        <f t="array" ref="U93">IF(I93&lt;&gt;"",CONCATENATE(",    (",
"(SELECT ROW_IDT `ufr_asso`.`usr` WHERE USR_ID = '",$D93,"')",REPT(" ",MAX(LEN($D$3:$D$100))-LEN($D93)),",",
IF(I$2=$F$2,CONCATENATE("null",REPT(" ",52+MAX(LEN($E$3:$E$100))-4)),CONCATENATE("(SELECT ROW_IDT `ufr_asso`.`aso` WHERE SIR_NBR = '",$E93,"'",REPT(" ",MAX(LEN($E$3:$E$100))-LEN($E93)),")")),",",
"(SELECT ROW_IDT `ufr_asso`.`rol` WHERE NAM = '",I$2,"'",REPT(" ",MAX(LEN($F$2:$N$2))-LEN(I$2)),"),",
"'INIT_SCRIPT', NOW(), 'INIT_SCRIPT', NOW())"),"")</f>
        <v/>
      </c>
      <c r="V93" s="26" t="str" cm="1">
        <f t="array" ref="V93">IF(J93&lt;&gt;"",CONCATENATE(",    (",
"(SELECT ROW_IDT `ufr_asso`.`usr` WHERE USR_ID = '",$D93,"')",REPT(" ",MAX(LEN($D$3:$D$100))-LEN($D93)),",",
IF(J$2=$F$2,CONCATENATE("null",REPT(" ",52+MAX(LEN($E$3:$E$100))-4)),CONCATENATE("(SELECT ROW_IDT `ufr_asso`.`aso` WHERE SIR_NBR = '",$E93,"'",REPT(" ",MAX(LEN($E$3:$E$100))-LEN($E93)),")")),",",
"(SELECT ROW_IDT `ufr_asso`.`rol` WHERE NAM = '",J$2,"'",REPT(" ",MAX(LEN($F$2:$N$2))-LEN(J$2)),"),",
"'INIT_SCRIPT', NOW(), 'INIT_SCRIPT', NOW())"),"")</f>
        <v/>
      </c>
      <c r="W93" s="26" t="str" cm="1">
        <f t="array" ref="W93">IF(K93&lt;&gt;"",CONCATENATE(",    (",
"(SELECT ROW_IDT `ufr_asso`.`usr` WHERE USR_ID = '",$D93,"')",REPT(" ",MAX(LEN($D$3:$D$100))-LEN($D93)),",",
IF(K$2=$F$2,CONCATENATE("null",REPT(" ",52+MAX(LEN($E$3:$E$100))-4)),CONCATENATE("(SELECT ROW_IDT `ufr_asso`.`aso` WHERE SIR_NBR = '",$E93,"'",REPT(" ",MAX(LEN($E$3:$E$100))-LEN($E93)),")")),",",
"(SELECT ROW_IDT `ufr_asso`.`rol` WHERE NAM = '",K$2,"'",REPT(" ",MAX(LEN($F$2:$N$2))-LEN(K$2)),"),",
"'INIT_SCRIPT', NOW(), 'INIT_SCRIPT', NOW())"),"")</f>
        <v/>
      </c>
      <c r="X93" s="26" t="str" cm="1">
        <f t="array" ref="X93">IF(L93&lt;&gt;"",CONCATENATE(",    (",
"(SELECT ROW_IDT `ufr_asso`.`usr` WHERE USR_ID = '",$D93,"')",REPT(" ",MAX(LEN($D$3:$D$100))-LEN($D93)),",",
IF(L$2=$F$2,CONCATENATE("null",REPT(" ",52+MAX(LEN($E$3:$E$100))-4)),CONCATENATE("(SELECT ROW_IDT `ufr_asso`.`aso` WHERE SIR_NBR = '",$E93,"'",REPT(" ",MAX(LEN($E$3:$E$100))-LEN($E93)),")")),",",
"(SELECT ROW_IDT `ufr_asso`.`rol` WHERE NAM = '",L$2,"'",REPT(" ",MAX(LEN($F$2:$N$2))-LEN(L$2)),"),",
"'INIT_SCRIPT', NOW(), 'INIT_SCRIPT', NOW())"),"")</f>
        <v/>
      </c>
      <c r="Y93" s="26" t="str" cm="1">
        <f t="array" ref="Y93">IF(M93&lt;&gt;"",CONCATENATE(",    (",
"(SELECT ROW_IDT `ufr_asso`.`usr` WHERE USR_ID = '",$D93,"')",REPT(" ",MAX(LEN($D$3:$D$100))-LEN($D93)),",",
IF(M$2=$F$2,CONCATENATE("null",REPT(" ",52+MAX(LEN($E$3:$E$100))-4)),CONCATENATE("(SELECT ROW_IDT `ufr_asso`.`aso` WHERE SIR_NBR = '",$E93,"'",REPT(" ",MAX(LEN($E$3:$E$100))-LEN($E93)),")")),",",
"(SELECT ROW_IDT `ufr_asso`.`rol` WHERE NAM = '",M$2,"'",REPT(" ",MAX(LEN($F$2:$N$2))-LEN(M$2)),"),",
"'INIT_SCRIPT', NOW(), 'INIT_SCRIPT', NOW())"),"")</f>
        <v/>
      </c>
      <c r="Z93" s="26" t="str" cm="1">
        <f t="array" ref="Z93">IF(N93&lt;&gt;"",CONCATENATE(",    (",
"(SELECT ROW_IDT `ufr_asso`.`usr` WHERE USR_ID = '",$D93,"')",REPT(" ",MAX(LEN($D$3:$D$100))-LEN($D93)),",",
IF(N$2=$F$2,CONCATENATE("null",REPT(" ",52+MAX(LEN($E$3:$E$100))-4)),CONCATENATE("(SELECT ROW_IDT `ufr_asso`.`aso` WHERE SIR_NBR = '",$E93,"'",REPT(" ",MAX(LEN($E$3:$E$100))-LEN($E93)),")")),",",
"(SELECT ROW_IDT `ufr_asso`.`rol` WHERE NAM = '",N$2,"'",REPT(" ",MAX(LEN($F$2:$N$2))-LEN(N$2)),"),",
"'INIT_SCRIPT', NOW(), 'INIT_SCRIPT', NOW())"),"")</f>
        <v/>
      </c>
    </row>
    <row r="94" spans="1:26" x14ac:dyDescent="0.3">
      <c r="A94" t="str">
        <f>IF(Users!A59&lt;&gt;"",Users!A59,"")</f>
        <v/>
      </c>
      <c r="B94" t="str">
        <f>IF(Users!B59&lt;&gt;"",Users!B59,"")</f>
        <v/>
      </c>
      <c r="C94" t="str">
        <f>IF(Users!C59&lt;&gt;"",Users!C59,"")</f>
        <v/>
      </c>
      <c r="D94" t="str">
        <f>IF(Users!E59&lt;&gt;"",Users!E59,"")</f>
        <v/>
      </c>
      <c r="E94" s="27"/>
      <c r="F94" s="46"/>
      <c r="G94" s="46"/>
      <c r="H94" s="46"/>
      <c r="I94" s="46"/>
      <c r="J94" s="46"/>
      <c r="K94" s="46"/>
      <c r="L94" s="46"/>
      <c r="M94" s="46"/>
      <c r="N94" s="46"/>
      <c r="O94" s="12" t="str">
        <f t="shared" si="12"/>
        <v/>
      </c>
      <c r="P94" s="26" t="str">
        <f>CONCATENATE(
IF(R94&lt;&gt;"",CONCATENATE(R94,CHAR(13),CHAR(10)),""),IF(S94&lt;&gt;"",CONCATENATE(S94,CHAR(13),CHAR(10)),""),IF(T94&lt;&gt;"",CONCATENATE(T94,CHAR(13),CHAR(10)),""),IF(U94&lt;&gt;"",CONCATENATE(U94,CHAR(13),CHAR(10)),""),IF(V94&lt;&gt;"",CONCATENATE(V94,CHAR(13),CHAR(10)),""),IF(W94&lt;&gt;"",CONCATENATE(W94,CHAR(13),CHAR(10)),""),IF(X94&lt;&gt;"",CONCATENATE(X94,CHAR(13),CHAR(10)),""),IF(Y94&lt;&gt;"",CONCATENATE(Y94,CHAR(13),CHAR(10)),""),IF(Z94&lt;&gt;"",CONCATENATE(Z94,CHAR(13),CHAR(10)),"")
)</f>
        <v/>
      </c>
      <c r="Q94" s="26">
        <f t="shared" si="13"/>
        <v>2</v>
      </c>
      <c r="R94" s="26" t="str" cm="1">
        <f t="array" ref="R94">IF(F94&lt;&gt;"",CONCATENATE(",    (",
"(SELECT ROW_IDT `ufr_asso`.`usr` WHERE USR_ID = '",$D94,"')",REPT(" ",MAX(LEN($D$3:$D$100))-LEN($D94)),",",
IF(F$2=$F$2,CONCATENATE("null",REPT(" ",52+MAX(LEN($E$3:$E$100))-4)),CONCATENATE("(SELECT ROW_IDT `ufr_asso`.`aso` WHERE SIR_NBR = '",$E94,"'",REPT(" ",MAX(LEN($E$3:$E$100))-LEN($E94)),")")),",",
"(SELECT ROW_IDT `ufr_asso`.`rol` WHERE NAM = '",F$2,"'",REPT(" ",MAX(LEN($F$2:$N$2))-LEN(F$2)),"),",
"'INIT_SCRIPT', NOW(), 'INIT_SCRIPT', NOW())"),"")</f>
        <v/>
      </c>
      <c r="S94" s="26" t="str" cm="1">
        <f t="array" ref="S94">IF(G94&lt;&gt;"",CONCATENATE(",    (",
"(SELECT ROW_IDT `ufr_asso`.`usr` WHERE USR_ID = '",$D94,"')",REPT(" ",MAX(LEN($D$3:$D$100))-LEN($D94)),",",
IF(G$2=$F$2,CONCATENATE("null",REPT(" ",52+MAX(LEN($E$3:$E$100))-4)),CONCATENATE("(SELECT ROW_IDT `ufr_asso`.`aso` WHERE SIR_NBR = '",$E94,"'",REPT(" ",MAX(LEN($E$3:$E$100))-LEN($E94)),")")),",",
"(SELECT ROW_IDT `ufr_asso`.`rol` WHERE NAM = '",G$2,"'",REPT(" ",MAX(LEN($F$2:$N$2))-LEN(G$2)),"),",
"'INIT_SCRIPT', NOW(), 'INIT_SCRIPT', NOW())"),"")</f>
        <v/>
      </c>
      <c r="T94" s="26" t="str" cm="1">
        <f t="array" ref="T94">IF(H94&lt;&gt;"",CONCATENATE(",    (",
"(SELECT ROW_IDT `ufr_asso`.`usr` WHERE USR_ID = '",$D94,"')",REPT(" ",MAX(LEN($D$3:$D$100))-LEN($D94)),",",
IF(H$2=$F$2,CONCATENATE("null",REPT(" ",52+MAX(LEN($E$3:$E$100))-4)),CONCATENATE("(SELECT ROW_IDT `ufr_asso`.`aso` WHERE SIR_NBR = '",$E94,"'",REPT(" ",MAX(LEN($E$3:$E$100))-LEN($E94)),")")),",",
"(SELECT ROW_IDT `ufr_asso`.`rol` WHERE NAM = '",H$2,"'",REPT(" ",MAX(LEN($F$2:$N$2))-LEN(H$2)),"),",
"'INIT_SCRIPT', NOW(), 'INIT_SCRIPT', NOW())"),"")</f>
        <v/>
      </c>
      <c r="U94" s="26" t="str" cm="1">
        <f t="array" ref="U94">IF(I94&lt;&gt;"",CONCATENATE(",    (",
"(SELECT ROW_IDT `ufr_asso`.`usr` WHERE USR_ID = '",$D94,"')",REPT(" ",MAX(LEN($D$3:$D$100))-LEN($D94)),",",
IF(I$2=$F$2,CONCATENATE("null",REPT(" ",52+MAX(LEN($E$3:$E$100))-4)),CONCATENATE("(SELECT ROW_IDT `ufr_asso`.`aso` WHERE SIR_NBR = '",$E94,"'",REPT(" ",MAX(LEN($E$3:$E$100))-LEN($E94)),")")),",",
"(SELECT ROW_IDT `ufr_asso`.`rol` WHERE NAM = '",I$2,"'",REPT(" ",MAX(LEN($F$2:$N$2))-LEN(I$2)),"),",
"'INIT_SCRIPT', NOW(), 'INIT_SCRIPT', NOW())"),"")</f>
        <v/>
      </c>
      <c r="V94" s="26" t="str" cm="1">
        <f t="array" ref="V94">IF(J94&lt;&gt;"",CONCATENATE(",    (",
"(SELECT ROW_IDT `ufr_asso`.`usr` WHERE USR_ID = '",$D94,"')",REPT(" ",MAX(LEN($D$3:$D$100))-LEN($D94)),",",
IF(J$2=$F$2,CONCATENATE("null",REPT(" ",52+MAX(LEN($E$3:$E$100))-4)),CONCATENATE("(SELECT ROW_IDT `ufr_asso`.`aso` WHERE SIR_NBR = '",$E94,"'",REPT(" ",MAX(LEN($E$3:$E$100))-LEN($E94)),")")),",",
"(SELECT ROW_IDT `ufr_asso`.`rol` WHERE NAM = '",J$2,"'",REPT(" ",MAX(LEN($F$2:$N$2))-LEN(J$2)),"),",
"'INIT_SCRIPT', NOW(), 'INIT_SCRIPT', NOW())"),"")</f>
        <v/>
      </c>
      <c r="W94" s="26" t="str" cm="1">
        <f t="array" ref="W94">IF(K94&lt;&gt;"",CONCATENATE(",    (",
"(SELECT ROW_IDT `ufr_asso`.`usr` WHERE USR_ID = '",$D94,"')",REPT(" ",MAX(LEN($D$3:$D$100))-LEN($D94)),",",
IF(K$2=$F$2,CONCATENATE("null",REPT(" ",52+MAX(LEN($E$3:$E$100))-4)),CONCATENATE("(SELECT ROW_IDT `ufr_asso`.`aso` WHERE SIR_NBR = '",$E94,"'",REPT(" ",MAX(LEN($E$3:$E$100))-LEN($E94)),")")),",",
"(SELECT ROW_IDT `ufr_asso`.`rol` WHERE NAM = '",K$2,"'",REPT(" ",MAX(LEN($F$2:$N$2))-LEN(K$2)),"),",
"'INIT_SCRIPT', NOW(), 'INIT_SCRIPT', NOW())"),"")</f>
        <v/>
      </c>
      <c r="X94" s="26" t="str" cm="1">
        <f t="array" ref="X94">IF(L94&lt;&gt;"",CONCATENATE(",    (",
"(SELECT ROW_IDT `ufr_asso`.`usr` WHERE USR_ID = '",$D94,"')",REPT(" ",MAX(LEN($D$3:$D$100))-LEN($D94)),",",
IF(L$2=$F$2,CONCATENATE("null",REPT(" ",52+MAX(LEN($E$3:$E$100))-4)),CONCATENATE("(SELECT ROW_IDT `ufr_asso`.`aso` WHERE SIR_NBR = '",$E94,"'",REPT(" ",MAX(LEN($E$3:$E$100))-LEN($E94)),")")),",",
"(SELECT ROW_IDT `ufr_asso`.`rol` WHERE NAM = '",L$2,"'",REPT(" ",MAX(LEN($F$2:$N$2))-LEN(L$2)),"),",
"'INIT_SCRIPT', NOW(), 'INIT_SCRIPT', NOW())"),"")</f>
        <v/>
      </c>
      <c r="Y94" s="26" t="str" cm="1">
        <f t="array" ref="Y94">IF(M94&lt;&gt;"",CONCATENATE(",    (",
"(SELECT ROW_IDT `ufr_asso`.`usr` WHERE USR_ID = '",$D94,"')",REPT(" ",MAX(LEN($D$3:$D$100))-LEN($D94)),",",
IF(M$2=$F$2,CONCATENATE("null",REPT(" ",52+MAX(LEN($E$3:$E$100))-4)),CONCATENATE("(SELECT ROW_IDT `ufr_asso`.`aso` WHERE SIR_NBR = '",$E94,"'",REPT(" ",MAX(LEN($E$3:$E$100))-LEN($E94)),")")),",",
"(SELECT ROW_IDT `ufr_asso`.`rol` WHERE NAM = '",M$2,"'",REPT(" ",MAX(LEN($F$2:$N$2))-LEN(M$2)),"),",
"'INIT_SCRIPT', NOW(), 'INIT_SCRIPT', NOW())"),"")</f>
        <v/>
      </c>
      <c r="Z94" s="26" t="str" cm="1">
        <f t="array" ref="Z94">IF(N94&lt;&gt;"",CONCATENATE(",    (",
"(SELECT ROW_IDT `ufr_asso`.`usr` WHERE USR_ID = '",$D94,"')",REPT(" ",MAX(LEN($D$3:$D$100))-LEN($D94)),",",
IF(N$2=$F$2,CONCATENATE("null",REPT(" ",52+MAX(LEN($E$3:$E$100))-4)),CONCATENATE("(SELECT ROW_IDT `ufr_asso`.`aso` WHERE SIR_NBR = '",$E94,"'",REPT(" ",MAX(LEN($E$3:$E$100))-LEN($E94)),")")),",",
"(SELECT ROW_IDT `ufr_asso`.`rol` WHERE NAM = '",N$2,"'",REPT(" ",MAX(LEN($F$2:$N$2))-LEN(N$2)),"),",
"'INIT_SCRIPT', NOW(), 'INIT_SCRIPT', NOW())"),"")</f>
        <v/>
      </c>
    </row>
    <row r="95" spans="1:26" x14ac:dyDescent="0.3">
      <c r="A95" t="str">
        <f>IF(Users!A60&lt;&gt;"",Users!A60,"")</f>
        <v/>
      </c>
      <c r="B95" t="str">
        <f>IF(Users!B60&lt;&gt;"",Users!B60,"")</f>
        <v/>
      </c>
      <c r="C95" t="str">
        <f>IF(Users!C60&lt;&gt;"",Users!C60,"")</f>
        <v/>
      </c>
      <c r="D95" t="str">
        <f>IF(Users!E60&lt;&gt;"",Users!E60,"")</f>
        <v/>
      </c>
      <c r="E95" s="27"/>
      <c r="F95" s="46"/>
      <c r="G95" s="46"/>
      <c r="H95" s="46"/>
      <c r="I95" s="46"/>
      <c r="J95" s="46"/>
      <c r="K95" s="46"/>
      <c r="L95" s="46"/>
      <c r="M95" s="46"/>
      <c r="N95" s="46"/>
      <c r="O95" s="12" t="str">
        <f t="shared" si="12"/>
        <v/>
      </c>
      <c r="P95" s="26" t="str">
        <f>CONCATENATE(
IF(R95&lt;&gt;"",CONCATENATE(R95,CHAR(13),CHAR(10)),""),IF(S95&lt;&gt;"",CONCATENATE(S95,CHAR(13),CHAR(10)),""),IF(T95&lt;&gt;"",CONCATENATE(T95,CHAR(13),CHAR(10)),""),IF(U95&lt;&gt;"",CONCATENATE(U95,CHAR(13),CHAR(10)),""),IF(V95&lt;&gt;"",CONCATENATE(V95,CHAR(13),CHAR(10)),""),IF(W95&lt;&gt;"",CONCATENATE(W95,CHAR(13),CHAR(10)),""),IF(X95&lt;&gt;"",CONCATENATE(X95,CHAR(13),CHAR(10)),""),IF(Y95&lt;&gt;"",CONCATENATE(Y95,CHAR(13),CHAR(10)),""),IF(Z95&lt;&gt;"",CONCATENATE(Z95,CHAR(13),CHAR(10)),"")
)</f>
        <v/>
      </c>
      <c r="Q95" s="26">
        <f t="shared" si="13"/>
        <v>2</v>
      </c>
      <c r="R95" s="26" t="str" cm="1">
        <f t="array" ref="R95">IF(F95&lt;&gt;"",CONCATENATE(",    (",
"(SELECT ROW_IDT `ufr_asso`.`usr` WHERE USR_ID = '",$D95,"')",REPT(" ",MAX(LEN($D$3:$D$100))-LEN($D95)),",",
IF(F$2=$F$2,CONCATENATE("null",REPT(" ",52+MAX(LEN($E$3:$E$100))-4)),CONCATENATE("(SELECT ROW_IDT `ufr_asso`.`aso` WHERE SIR_NBR = '",$E95,"'",REPT(" ",MAX(LEN($E$3:$E$100))-LEN($E95)),")")),",",
"(SELECT ROW_IDT `ufr_asso`.`rol` WHERE NAM = '",F$2,"'",REPT(" ",MAX(LEN($F$2:$N$2))-LEN(F$2)),"),",
"'INIT_SCRIPT', NOW(), 'INIT_SCRIPT', NOW())"),"")</f>
        <v/>
      </c>
      <c r="S95" s="26" t="str" cm="1">
        <f t="array" ref="S95">IF(G95&lt;&gt;"",CONCATENATE(",    (",
"(SELECT ROW_IDT `ufr_asso`.`usr` WHERE USR_ID = '",$D95,"')",REPT(" ",MAX(LEN($D$3:$D$100))-LEN($D95)),",",
IF(G$2=$F$2,CONCATENATE("null",REPT(" ",52+MAX(LEN($E$3:$E$100))-4)),CONCATENATE("(SELECT ROW_IDT `ufr_asso`.`aso` WHERE SIR_NBR = '",$E95,"'",REPT(" ",MAX(LEN($E$3:$E$100))-LEN($E95)),")")),",",
"(SELECT ROW_IDT `ufr_asso`.`rol` WHERE NAM = '",G$2,"'",REPT(" ",MAX(LEN($F$2:$N$2))-LEN(G$2)),"),",
"'INIT_SCRIPT', NOW(), 'INIT_SCRIPT', NOW())"),"")</f>
        <v/>
      </c>
      <c r="T95" s="26" t="str" cm="1">
        <f t="array" ref="T95">IF(H95&lt;&gt;"",CONCATENATE(",    (",
"(SELECT ROW_IDT `ufr_asso`.`usr` WHERE USR_ID = '",$D95,"')",REPT(" ",MAX(LEN($D$3:$D$100))-LEN($D95)),",",
IF(H$2=$F$2,CONCATENATE("null",REPT(" ",52+MAX(LEN($E$3:$E$100))-4)),CONCATENATE("(SELECT ROW_IDT `ufr_asso`.`aso` WHERE SIR_NBR = '",$E95,"'",REPT(" ",MAX(LEN($E$3:$E$100))-LEN($E95)),")")),",",
"(SELECT ROW_IDT `ufr_asso`.`rol` WHERE NAM = '",H$2,"'",REPT(" ",MAX(LEN($F$2:$N$2))-LEN(H$2)),"),",
"'INIT_SCRIPT', NOW(), 'INIT_SCRIPT', NOW())"),"")</f>
        <v/>
      </c>
      <c r="U95" s="26" t="str" cm="1">
        <f t="array" ref="U95">IF(I95&lt;&gt;"",CONCATENATE(",    (",
"(SELECT ROW_IDT `ufr_asso`.`usr` WHERE USR_ID = '",$D95,"')",REPT(" ",MAX(LEN($D$3:$D$100))-LEN($D95)),",",
IF(I$2=$F$2,CONCATENATE("null",REPT(" ",52+MAX(LEN($E$3:$E$100))-4)),CONCATENATE("(SELECT ROW_IDT `ufr_asso`.`aso` WHERE SIR_NBR = '",$E95,"'",REPT(" ",MAX(LEN($E$3:$E$100))-LEN($E95)),")")),",",
"(SELECT ROW_IDT `ufr_asso`.`rol` WHERE NAM = '",I$2,"'",REPT(" ",MAX(LEN($F$2:$N$2))-LEN(I$2)),"),",
"'INIT_SCRIPT', NOW(), 'INIT_SCRIPT', NOW())"),"")</f>
        <v/>
      </c>
      <c r="V95" s="26" t="str" cm="1">
        <f t="array" ref="V95">IF(J95&lt;&gt;"",CONCATENATE(",    (",
"(SELECT ROW_IDT `ufr_asso`.`usr` WHERE USR_ID = '",$D95,"')",REPT(" ",MAX(LEN($D$3:$D$100))-LEN($D95)),",",
IF(J$2=$F$2,CONCATENATE("null",REPT(" ",52+MAX(LEN($E$3:$E$100))-4)),CONCATENATE("(SELECT ROW_IDT `ufr_asso`.`aso` WHERE SIR_NBR = '",$E95,"'",REPT(" ",MAX(LEN($E$3:$E$100))-LEN($E95)),")")),",",
"(SELECT ROW_IDT `ufr_asso`.`rol` WHERE NAM = '",J$2,"'",REPT(" ",MAX(LEN($F$2:$N$2))-LEN(J$2)),"),",
"'INIT_SCRIPT', NOW(), 'INIT_SCRIPT', NOW())"),"")</f>
        <v/>
      </c>
      <c r="W95" s="26" t="str" cm="1">
        <f t="array" ref="W95">IF(K95&lt;&gt;"",CONCATENATE(",    (",
"(SELECT ROW_IDT `ufr_asso`.`usr` WHERE USR_ID = '",$D95,"')",REPT(" ",MAX(LEN($D$3:$D$100))-LEN($D95)),",",
IF(K$2=$F$2,CONCATENATE("null",REPT(" ",52+MAX(LEN($E$3:$E$100))-4)),CONCATENATE("(SELECT ROW_IDT `ufr_asso`.`aso` WHERE SIR_NBR = '",$E95,"'",REPT(" ",MAX(LEN($E$3:$E$100))-LEN($E95)),")")),",",
"(SELECT ROW_IDT `ufr_asso`.`rol` WHERE NAM = '",K$2,"'",REPT(" ",MAX(LEN($F$2:$N$2))-LEN(K$2)),"),",
"'INIT_SCRIPT', NOW(), 'INIT_SCRIPT', NOW())"),"")</f>
        <v/>
      </c>
      <c r="X95" s="26" t="str" cm="1">
        <f t="array" ref="X95">IF(L95&lt;&gt;"",CONCATENATE(",    (",
"(SELECT ROW_IDT `ufr_asso`.`usr` WHERE USR_ID = '",$D95,"')",REPT(" ",MAX(LEN($D$3:$D$100))-LEN($D95)),",",
IF(L$2=$F$2,CONCATENATE("null",REPT(" ",52+MAX(LEN($E$3:$E$100))-4)),CONCATENATE("(SELECT ROW_IDT `ufr_asso`.`aso` WHERE SIR_NBR = '",$E95,"'",REPT(" ",MAX(LEN($E$3:$E$100))-LEN($E95)),")")),",",
"(SELECT ROW_IDT `ufr_asso`.`rol` WHERE NAM = '",L$2,"'",REPT(" ",MAX(LEN($F$2:$N$2))-LEN(L$2)),"),",
"'INIT_SCRIPT', NOW(), 'INIT_SCRIPT', NOW())"),"")</f>
        <v/>
      </c>
      <c r="Y95" s="26" t="str" cm="1">
        <f t="array" ref="Y95">IF(M95&lt;&gt;"",CONCATENATE(",    (",
"(SELECT ROW_IDT `ufr_asso`.`usr` WHERE USR_ID = '",$D95,"')",REPT(" ",MAX(LEN($D$3:$D$100))-LEN($D95)),",",
IF(M$2=$F$2,CONCATENATE("null",REPT(" ",52+MAX(LEN($E$3:$E$100))-4)),CONCATENATE("(SELECT ROW_IDT `ufr_asso`.`aso` WHERE SIR_NBR = '",$E95,"'",REPT(" ",MAX(LEN($E$3:$E$100))-LEN($E95)),")")),",",
"(SELECT ROW_IDT `ufr_asso`.`rol` WHERE NAM = '",M$2,"'",REPT(" ",MAX(LEN($F$2:$N$2))-LEN(M$2)),"),",
"'INIT_SCRIPT', NOW(), 'INIT_SCRIPT', NOW())"),"")</f>
        <v/>
      </c>
      <c r="Z95" s="26" t="str" cm="1">
        <f t="array" ref="Z95">IF(N95&lt;&gt;"",CONCATENATE(",    (",
"(SELECT ROW_IDT `ufr_asso`.`usr` WHERE USR_ID = '",$D95,"')",REPT(" ",MAX(LEN($D$3:$D$100))-LEN($D95)),",",
IF(N$2=$F$2,CONCATENATE("null",REPT(" ",52+MAX(LEN($E$3:$E$100))-4)),CONCATENATE("(SELECT ROW_IDT `ufr_asso`.`aso` WHERE SIR_NBR = '",$E95,"'",REPT(" ",MAX(LEN($E$3:$E$100))-LEN($E95)),")")),",",
"(SELECT ROW_IDT `ufr_asso`.`rol` WHERE NAM = '",N$2,"'",REPT(" ",MAX(LEN($F$2:$N$2))-LEN(N$2)),"),",
"'INIT_SCRIPT', NOW(), 'INIT_SCRIPT', NOW())"),"")</f>
        <v/>
      </c>
    </row>
    <row r="96" spans="1:26" x14ac:dyDescent="0.3">
      <c r="A96" t="str">
        <f>IF(Users!A61&lt;&gt;"",Users!A61,"")</f>
        <v/>
      </c>
      <c r="B96" t="str">
        <f>IF(Users!B61&lt;&gt;"",Users!B61,"")</f>
        <v/>
      </c>
      <c r="C96" t="str">
        <f>IF(Users!C61&lt;&gt;"",Users!C61,"")</f>
        <v/>
      </c>
      <c r="D96" t="str">
        <f>IF(Users!E61&lt;&gt;"",Users!E61,"")</f>
        <v/>
      </c>
      <c r="E96" s="27"/>
      <c r="F96" s="46"/>
      <c r="G96" s="46"/>
      <c r="H96" s="46"/>
      <c r="I96" s="46"/>
      <c r="J96" s="46"/>
      <c r="K96" s="46"/>
      <c r="L96" s="46"/>
      <c r="M96" s="46"/>
      <c r="N96" s="46"/>
      <c r="O96" s="12" t="str">
        <f t="shared" si="12"/>
        <v/>
      </c>
      <c r="P96" s="26" t="str">
        <f>CONCATENATE(
IF(R96&lt;&gt;"",CONCATENATE(R96,CHAR(13),CHAR(10)),""),IF(S96&lt;&gt;"",CONCATENATE(S96,CHAR(13),CHAR(10)),""),IF(T96&lt;&gt;"",CONCATENATE(T96,CHAR(13),CHAR(10)),""),IF(U96&lt;&gt;"",CONCATENATE(U96,CHAR(13),CHAR(10)),""),IF(V96&lt;&gt;"",CONCATENATE(V96,CHAR(13),CHAR(10)),""),IF(W96&lt;&gt;"",CONCATENATE(W96,CHAR(13),CHAR(10)),""),IF(X96&lt;&gt;"",CONCATENATE(X96,CHAR(13),CHAR(10)),""),IF(Y96&lt;&gt;"",CONCATENATE(Y96,CHAR(13),CHAR(10)),""),IF(Z96&lt;&gt;"",CONCATENATE(Z96,CHAR(13),CHAR(10)),"")
)</f>
        <v/>
      </c>
      <c r="Q96" s="26">
        <f t="shared" si="13"/>
        <v>2</v>
      </c>
      <c r="R96" s="26" t="str" cm="1">
        <f t="array" ref="R96">IF(F96&lt;&gt;"",CONCATENATE(",    (",
"(SELECT ROW_IDT `ufr_asso`.`usr` WHERE USR_ID = '",$D96,"')",REPT(" ",MAX(LEN($D$3:$D$100))-LEN($D96)),",",
IF(F$2=$F$2,CONCATENATE("null",REPT(" ",52+MAX(LEN($E$3:$E$100))-4)),CONCATENATE("(SELECT ROW_IDT `ufr_asso`.`aso` WHERE SIR_NBR = '",$E96,"'",REPT(" ",MAX(LEN($E$3:$E$100))-LEN($E96)),")")),",",
"(SELECT ROW_IDT `ufr_asso`.`rol` WHERE NAM = '",F$2,"'",REPT(" ",MAX(LEN($F$2:$N$2))-LEN(F$2)),"),",
"'INIT_SCRIPT', NOW(), 'INIT_SCRIPT', NOW())"),"")</f>
        <v/>
      </c>
      <c r="S96" s="26" t="str" cm="1">
        <f t="array" ref="S96">IF(G96&lt;&gt;"",CONCATENATE(",    (",
"(SELECT ROW_IDT `ufr_asso`.`usr` WHERE USR_ID = '",$D96,"')",REPT(" ",MAX(LEN($D$3:$D$100))-LEN($D96)),",",
IF(G$2=$F$2,CONCATENATE("null",REPT(" ",52+MAX(LEN($E$3:$E$100))-4)),CONCATENATE("(SELECT ROW_IDT `ufr_asso`.`aso` WHERE SIR_NBR = '",$E96,"'",REPT(" ",MAX(LEN($E$3:$E$100))-LEN($E96)),")")),",",
"(SELECT ROW_IDT `ufr_asso`.`rol` WHERE NAM = '",G$2,"'",REPT(" ",MAX(LEN($F$2:$N$2))-LEN(G$2)),"),",
"'INIT_SCRIPT', NOW(), 'INIT_SCRIPT', NOW())"),"")</f>
        <v/>
      </c>
      <c r="T96" s="26" t="str" cm="1">
        <f t="array" ref="T96">IF(H96&lt;&gt;"",CONCATENATE(",    (",
"(SELECT ROW_IDT `ufr_asso`.`usr` WHERE USR_ID = '",$D96,"')",REPT(" ",MAX(LEN($D$3:$D$100))-LEN($D96)),",",
IF(H$2=$F$2,CONCATENATE("null",REPT(" ",52+MAX(LEN($E$3:$E$100))-4)),CONCATENATE("(SELECT ROW_IDT `ufr_asso`.`aso` WHERE SIR_NBR = '",$E96,"'",REPT(" ",MAX(LEN($E$3:$E$100))-LEN($E96)),")")),",",
"(SELECT ROW_IDT `ufr_asso`.`rol` WHERE NAM = '",H$2,"'",REPT(" ",MAX(LEN($F$2:$N$2))-LEN(H$2)),"),",
"'INIT_SCRIPT', NOW(), 'INIT_SCRIPT', NOW())"),"")</f>
        <v/>
      </c>
      <c r="U96" s="26" t="str" cm="1">
        <f t="array" ref="U96">IF(I96&lt;&gt;"",CONCATENATE(",    (",
"(SELECT ROW_IDT `ufr_asso`.`usr` WHERE USR_ID = '",$D96,"')",REPT(" ",MAX(LEN($D$3:$D$100))-LEN($D96)),",",
IF(I$2=$F$2,CONCATENATE("null",REPT(" ",52+MAX(LEN($E$3:$E$100))-4)),CONCATENATE("(SELECT ROW_IDT `ufr_asso`.`aso` WHERE SIR_NBR = '",$E96,"'",REPT(" ",MAX(LEN($E$3:$E$100))-LEN($E96)),")")),",",
"(SELECT ROW_IDT `ufr_asso`.`rol` WHERE NAM = '",I$2,"'",REPT(" ",MAX(LEN($F$2:$N$2))-LEN(I$2)),"),",
"'INIT_SCRIPT', NOW(), 'INIT_SCRIPT', NOW())"),"")</f>
        <v/>
      </c>
      <c r="V96" s="26" t="str" cm="1">
        <f t="array" ref="V96">IF(J96&lt;&gt;"",CONCATENATE(",    (",
"(SELECT ROW_IDT `ufr_asso`.`usr` WHERE USR_ID = '",$D96,"')",REPT(" ",MAX(LEN($D$3:$D$100))-LEN($D96)),",",
IF(J$2=$F$2,CONCATENATE("null",REPT(" ",52+MAX(LEN($E$3:$E$100))-4)),CONCATENATE("(SELECT ROW_IDT `ufr_asso`.`aso` WHERE SIR_NBR = '",$E96,"'",REPT(" ",MAX(LEN($E$3:$E$100))-LEN($E96)),")")),",",
"(SELECT ROW_IDT `ufr_asso`.`rol` WHERE NAM = '",J$2,"'",REPT(" ",MAX(LEN($F$2:$N$2))-LEN(J$2)),"),",
"'INIT_SCRIPT', NOW(), 'INIT_SCRIPT', NOW())"),"")</f>
        <v/>
      </c>
      <c r="W96" s="26" t="str" cm="1">
        <f t="array" ref="W96">IF(K96&lt;&gt;"",CONCATENATE(",    (",
"(SELECT ROW_IDT `ufr_asso`.`usr` WHERE USR_ID = '",$D96,"')",REPT(" ",MAX(LEN($D$3:$D$100))-LEN($D96)),",",
IF(K$2=$F$2,CONCATENATE("null",REPT(" ",52+MAX(LEN($E$3:$E$100))-4)),CONCATENATE("(SELECT ROW_IDT `ufr_asso`.`aso` WHERE SIR_NBR = '",$E96,"'",REPT(" ",MAX(LEN($E$3:$E$100))-LEN($E96)),")")),",",
"(SELECT ROW_IDT `ufr_asso`.`rol` WHERE NAM = '",K$2,"'",REPT(" ",MAX(LEN($F$2:$N$2))-LEN(K$2)),"),",
"'INIT_SCRIPT', NOW(), 'INIT_SCRIPT', NOW())"),"")</f>
        <v/>
      </c>
      <c r="X96" s="26" t="str" cm="1">
        <f t="array" ref="X96">IF(L96&lt;&gt;"",CONCATENATE(",    (",
"(SELECT ROW_IDT `ufr_asso`.`usr` WHERE USR_ID = '",$D96,"')",REPT(" ",MAX(LEN($D$3:$D$100))-LEN($D96)),",",
IF(L$2=$F$2,CONCATENATE("null",REPT(" ",52+MAX(LEN($E$3:$E$100))-4)),CONCATENATE("(SELECT ROW_IDT `ufr_asso`.`aso` WHERE SIR_NBR = '",$E96,"'",REPT(" ",MAX(LEN($E$3:$E$100))-LEN($E96)),")")),",",
"(SELECT ROW_IDT `ufr_asso`.`rol` WHERE NAM = '",L$2,"'",REPT(" ",MAX(LEN($F$2:$N$2))-LEN(L$2)),"),",
"'INIT_SCRIPT', NOW(), 'INIT_SCRIPT', NOW())"),"")</f>
        <v/>
      </c>
      <c r="Y96" s="26" t="str" cm="1">
        <f t="array" ref="Y96">IF(M96&lt;&gt;"",CONCATENATE(",    (",
"(SELECT ROW_IDT `ufr_asso`.`usr` WHERE USR_ID = '",$D96,"')",REPT(" ",MAX(LEN($D$3:$D$100))-LEN($D96)),",",
IF(M$2=$F$2,CONCATENATE("null",REPT(" ",52+MAX(LEN($E$3:$E$100))-4)),CONCATENATE("(SELECT ROW_IDT `ufr_asso`.`aso` WHERE SIR_NBR = '",$E96,"'",REPT(" ",MAX(LEN($E$3:$E$100))-LEN($E96)),")")),",",
"(SELECT ROW_IDT `ufr_asso`.`rol` WHERE NAM = '",M$2,"'",REPT(" ",MAX(LEN($F$2:$N$2))-LEN(M$2)),"),",
"'INIT_SCRIPT', NOW(), 'INIT_SCRIPT', NOW())"),"")</f>
        <v/>
      </c>
      <c r="Z96" s="26" t="str" cm="1">
        <f t="array" ref="Z96">IF(N96&lt;&gt;"",CONCATENATE(",    (",
"(SELECT ROW_IDT `ufr_asso`.`usr` WHERE USR_ID = '",$D96,"')",REPT(" ",MAX(LEN($D$3:$D$100))-LEN($D96)),",",
IF(N$2=$F$2,CONCATENATE("null",REPT(" ",52+MAX(LEN($E$3:$E$100))-4)),CONCATENATE("(SELECT ROW_IDT `ufr_asso`.`aso` WHERE SIR_NBR = '",$E96,"'",REPT(" ",MAX(LEN($E$3:$E$100))-LEN($E96)),")")),",",
"(SELECT ROW_IDT `ufr_asso`.`rol` WHERE NAM = '",N$2,"'",REPT(" ",MAX(LEN($F$2:$N$2))-LEN(N$2)),"),",
"'INIT_SCRIPT', NOW(), 'INIT_SCRIPT', NOW())"),"")</f>
        <v/>
      </c>
    </row>
    <row r="97" spans="1:26" x14ac:dyDescent="0.3">
      <c r="A97" t="str">
        <f>IF(Users!A62&lt;&gt;"",Users!A62,"")</f>
        <v/>
      </c>
      <c r="B97" t="str">
        <f>IF(Users!B62&lt;&gt;"",Users!B62,"")</f>
        <v/>
      </c>
      <c r="C97" t="str">
        <f>IF(Users!C62&lt;&gt;"",Users!C62,"")</f>
        <v/>
      </c>
      <c r="D97" t="str">
        <f>IF(Users!E62&lt;&gt;"",Users!E62,"")</f>
        <v/>
      </c>
      <c r="E97" s="27"/>
      <c r="F97" s="46"/>
      <c r="G97" s="46"/>
      <c r="H97" s="46"/>
      <c r="I97" s="46"/>
      <c r="J97" s="46"/>
      <c r="K97" s="46"/>
      <c r="L97" s="46"/>
      <c r="M97" s="46"/>
      <c r="N97" s="46"/>
      <c r="O97" s="12" t="str">
        <f t="shared" si="12"/>
        <v/>
      </c>
      <c r="P97" s="26" t="str">
        <f>CONCATENATE(
IF(R97&lt;&gt;"",CONCATENATE(R97,CHAR(13),CHAR(10)),""),IF(S97&lt;&gt;"",CONCATENATE(S97,CHAR(13),CHAR(10)),""),IF(T97&lt;&gt;"",CONCATENATE(T97,CHAR(13),CHAR(10)),""),IF(U97&lt;&gt;"",CONCATENATE(U97,CHAR(13),CHAR(10)),""),IF(V97&lt;&gt;"",CONCATENATE(V97,CHAR(13),CHAR(10)),""),IF(W97&lt;&gt;"",CONCATENATE(W97,CHAR(13),CHAR(10)),""),IF(X97&lt;&gt;"",CONCATENATE(X97,CHAR(13),CHAR(10)),""),IF(Y97&lt;&gt;"",CONCATENATE(Y97,CHAR(13),CHAR(10)),""),IF(Z97&lt;&gt;"",CONCATENATE(Z97,CHAR(13),CHAR(10)),"")
)</f>
        <v/>
      </c>
      <c r="Q97" s="26">
        <f t="shared" si="13"/>
        <v>2</v>
      </c>
      <c r="R97" s="26" t="str" cm="1">
        <f t="array" ref="R97">IF(F97&lt;&gt;"",CONCATENATE(",    (",
"(SELECT ROW_IDT `ufr_asso`.`usr` WHERE USR_ID = '",$D97,"')",REPT(" ",MAX(LEN($D$3:$D$100))-LEN($D97)),",",
IF(F$2=$F$2,CONCATENATE("null",REPT(" ",52+MAX(LEN($E$3:$E$100))-4)),CONCATENATE("(SELECT ROW_IDT `ufr_asso`.`aso` WHERE SIR_NBR = '",$E97,"'",REPT(" ",MAX(LEN($E$3:$E$100))-LEN($E97)),")")),",",
"(SELECT ROW_IDT `ufr_asso`.`rol` WHERE NAM = '",F$2,"'",REPT(" ",MAX(LEN($F$2:$N$2))-LEN(F$2)),"),",
"'INIT_SCRIPT', NOW(), 'INIT_SCRIPT', NOW())"),"")</f>
        <v/>
      </c>
      <c r="S97" s="26" t="str" cm="1">
        <f t="array" ref="S97">IF(G97&lt;&gt;"",CONCATENATE(",    (",
"(SELECT ROW_IDT `ufr_asso`.`usr` WHERE USR_ID = '",$D97,"')",REPT(" ",MAX(LEN($D$3:$D$100))-LEN($D97)),",",
IF(G$2=$F$2,CONCATENATE("null",REPT(" ",52+MAX(LEN($E$3:$E$100))-4)),CONCATENATE("(SELECT ROW_IDT `ufr_asso`.`aso` WHERE SIR_NBR = '",$E97,"'",REPT(" ",MAX(LEN($E$3:$E$100))-LEN($E97)),")")),",",
"(SELECT ROW_IDT `ufr_asso`.`rol` WHERE NAM = '",G$2,"'",REPT(" ",MAX(LEN($F$2:$N$2))-LEN(G$2)),"),",
"'INIT_SCRIPT', NOW(), 'INIT_SCRIPT', NOW())"),"")</f>
        <v/>
      </c>
      <c r="T97" s="26" t="str" cm="1">
        <f t="array" ref="T97">IF(H97&lt;&gt;"",CONCATENATE(",    (",
"(SELECT ROW_IDT `ufr_asso`.`usr` WHERE USR_ID = '",$D97,"')",REPT(" ",MAX(LEN($D$3:$D$100))-LEN($D97)),",",
IF(H$2=$F$2,CONCATENATE("null",REPT(" ",52+MAX(LEN($E$3:$E$100))-4)),CONCATENATE("(SELECT ROW_IDT `ufr_asso`.`aso` WHERE SIR_NBR = '",$E97,"'",REPT(" ",MAX(LEN($E$3:$E$100))-LEN($E97)),")")),",",
"(SELECT ROW_IDT `ufr_asso`.`rol` WHERE NAM = '",H$2,"'",REPT(" ",MAX(LEN($F$2:$N$2))-LEN(H$2)),"),",
"'INIT_SCRIPT', NOW(), 'INIT_SCRIPT', NOW())"),"")</f>
        <v/>
      </c>
      <c r="U97" s="26" t="str" cm="1">
        <f t="array" ref="U97">IF(I97&lt;&gt;"",CONCATENATE(",    (",
"(SELECT ROW_IDT `ufr_asso`.`usr` WHERE USR_ID = '",$D97,"')",REPT(" ",MAX(LEN($D$3:$D$100))-LEN($D97)),",",
IF(I$2=$F$2,CONCATENATE("null",REPT(" ",52+MAX(LEN($E$3:$E$100))-4)),CONCATENATE("(SELECT ROW_IDT `ufr_asso`.`aso` WHERE SIR_NBR = '",$E97,"'",REPT(" ",MAX(LEN($E$3:$E$100))-LEN($E97)),")")),",",
"(SELECT ROW_IDT `ufr_asso`.`rol` WHERE NAM = '",I$2,"'",REPT(" ",MAX(LEN($F$2:$N$2))-LEN(I$2)),"),",
"'INIT_SCRIPT', NOW(), 'INIT_SCRIPT', NOW())"),"")</f>
        <v/>
      </c>
      <c r="V97" s="26" t="str" cm="1">
        <f t="array" ref="V97">IF(J97&lt;&gt;"",CONCATENATE(",    (",
"(SELECT ROW_IDT `ufr_asso`.`usr` WHERE USR_ID = '",$D97,"')",REPT(" ",MAX(LEN($D$3:$D$100))-LEN($D97)),",",
IF(J$2=$F$2,CONCATENATE("null",REPT(" ",52+MAX(LEN($E$3:$E$100))-4)),CONCATENATE("(SELECT ROW_IDT `ufr_asso`.`aso` WHERE SIR_NBR = '",$E97,"'",REPT(" ",MAX(LEN($E$3:$E$100))-LEN($E97)),")")),",",
"(SELECT ROW_IDT `ufr_asso`.`rol` WHERE NAM = '",J$2,"'",REPT(" ",MAX(LEN($F$2:$N$2))-LEN(J$2)),"),",
"'INIT_SCRIPT', NOW(), 'INIT_SCRIPT', NOW())"),"")</f>
        <v/>
      </c>
      <c r="W97" s="26" t="str" cm="1">
        <f t="array" ref="W97">IF(K97&lt;&gt;"",CONCATENATE(",    (",
"(SELECT ROW_IDT `ufr_asso`.`usr` WHERE USR_ID = '",$D97,"')",REPT(" ",MAX(LEN($D$3:$D$100))-LEN($D97)),",",
IF(K$2=$F$2,CONCATENATE("null",REPT(" ",52+MAX(LEN($E$3:$E$100))-4)),CONCATENATE("(SELECT ROW_IDT `ufr_asso`.`aso` WHERE SIR_NBR = '",$E97,"'",REPT(" ",MAX(LEN($E$3:$E$100))-LEN($E97)),")")),",",
"(SELECT ROW_IDT `ufr_asso`.`rol` WHERE NAM = '",K$2,"'",REPT(" ",MAX(LEN($F$2:$N$2))-LEN(K$2)),"),",
"'INIT_SCRIPT', NOW(), 'INIT_SCRIPT', NOW())"),"")</f>
        <v/>
      </c>
      <c r="X97" s="26" t="str" cm="1">
        <f t="array" ref="X97">IF(L97&lt;&gt;"",CONCATENATE(",    (",
"(SELECT ROW_IDT `ufr_asso`.`usr` WHERE USR_ID = '",$D97,"')",REPT(" ",MAX(LEN($D$3:$D$100))-LEN($D97)),",",
IF(L$2=$F$2,CONCATENATE("null",REPT(" ",52+MAX(LEN($E$3:$E$100))-4)),CONCATENATE("(SELECT ROW_IDT `ufr_asso`.`aso` WHERE SIR_NBR = '",$E97,"'",REPT(" ",MAX(LEN($E$3:$E$100))-LEN($E97)),")")),",",
"(SELECT ROW_IDT `ufr_asso`.`rol` WHERE NAM = '",L$2,"'",REPT(" ",MAX(LEN($F$2:$N$2))-LEN(L$2)),"),",
"'INIT_SCRIPT', NOW(), 'INIT_SCRIPT', NOW())"),"")</f>
        <v/>
      </c>
      <c r="Y97" s="26" t="str" cm="1">
        <f t="array" ref="Y97">IF(M97&lt;&gt;"",CONCATENATE(",    (",
"(SELECT ROW_IDT `ufr_asso`.`usr` WHERE USR_ID = '",$D97,"')",REPT(" ",MAX(LEN($D$3:$D$100))-LEN($D97)),",",
IF(M$2=$F$2,CONCATENATE("null",REPT(" ",52+MAX(LEN($E$3:$E$100))-4)),CONCATENATE("(SELECT ROW_IDT `ufr_asso`.`aso` WHERE SIR_NBR = '",$E97,"'",REPT(" ",MAX(LEN($E$3:$E$100))-LEN($E97)),")")),",",
"(SELECT ROW_IDT `ufr_asso`.`rol` WHERE NAM = '",M$2,"'",REPT(" ",MAX(LEN($F$2:$N$2))-LEN(M$2)),"),",
"'INIT_SCRIPT', NOW(), 'INIT_SCRIPT', NOW())"),"")</f>
        <v/>
      </c>
      <c r="Z97" s="26" t="str" cm="1">
        <f t="array" ref="Z97">IF(N97&lt;&gt;"",CONCATENATE(",    (",
"(SELECT ROW_IDT `ufr_asso`.`usr` WHERE USR_ID = '",$D97,"')",REPT(" ",MAX(LEN($D$3:$D$100))-LEN($D97)),",",
IF(N$2=$F$2,CONCATENATE("null",REPT(" ",52+MAX(LEN($E$3:$E$100))-4)),CONCATENATE("(SELECT ROW_IDT `ufr_asso`.`aso` WHERE SIR_NBR = '",$E97,"'",REPT(" ",MAX(LEN($E$3:$E$100))-LEN($E97)),")")),",",
"(SELECT ROW_IDT `ufr_asso`.`rol` WHERE NAM = '",N$2,"'",REPT(" ",MAX(LEN($F$2:$N$2))-LEN(N$2)),"),",
"'INIT_SCRIPT', NOW(), 'INIT_SCRIPT', NOW())"),"")</f>
        <v/>
      </c>
    </row>
    <row r="98" spans="1:26" x14ac:dyDescent="0.3">
      <c r="A98" t="str">
        <f>IF(Users!A63&lt;&gt;"",Users!A63,"")</f>
        <v/>
      </c>
      <c r="B98" t="str">
        <f>IF(Users!B63&lt;&gt;"",Users!B63,"")</f>
        <v/>
      </c>
      <c r="C98" t="str">
        <f>IF(Users!C63&lt;&gt;"",Users!C63,"")</f>
        <v/>
      </c>
      <c r="D98" t="str">
        <f>IF(Users!E63&lt;&gt;"",Users!E63,"")</f>
        <v/>
      </c>
      <c r="E98" s="27"/>
      <c r="F98" s="46"/>
      <c r="G98" s="46"/>
      <c r="H98" s="46"/>
      <c r="I98" s="46"/>
      <c r="J98" s="46"/>
      <c r="K98" s="46"/>
      <c r="L98" s="46"/>
      <c r="M98" s="46"/>
      <c r="N98" s="46"/>
      <c r="O98" s="12" t="str">
        <f t="shared" si="12"/>
        <v/>
      </c>
      <c r="P98" s="26" t="str">
        <f>CONCATENATE(
IF(R98&lt;&gt;"",CONCATENATE(R98,CHAR(13),CHAR(10)),""),IF(S98&lt;&gt;"",CONCATENATE(S98,CHAR(13),CHAR(10)),""),IF(T98&lt;&gt;"",CONCATENATE(T98,CHAR(13),CHAR(10)),""),IF(U98&lt;&gt;"",CONCATENATE(U98,CHAR(13),CHAR(10)),""),IF(V98&lt;&gt;"",CONCATENATE(V98,CHAR(13),CHAR(10)),""),IF(W98&lt;&gt;"",CONCATENATE(W98,CHAR(13),CHAR(10)),""),IF(X98&lt;&gt;"",CONCATENATE(X98,CHAR(13),CHAR(10)),""),IF(Y98&lt;&gt;"",CONCATENATE(Y98,CHAR(13),CHAR(10)),""),IF(Z98&lt;&gt;"",CONCATENATE(Z98,CHAR(13),CHAR(10)),"")
)</f>
        <v/>
      </c>
      <c r="Q98" s="26">
        <f t="shared" si="13"/>
        <v>2</v>
      </c>
      <c r="R98" s="26" t="str" cm="1">
        <f t="array" ref="R98">IF(F98&lt;&gt;"",CONCATENATE(",    (",
"(SELECT ROW_IDT `ufr_asso`.`usr` WHERE USR_ID = '",$D98,"')",REPT(" ",MAX(LEN($D$3:$D$100))-LEN($D98)),",",
IF(F$2=$F$2,CONCATENATE("null",REPT(" ",52+MAX(LEN($E$3:$E$100))-4)),CONCATENATE("(SELECT ROW_IDT `ufr_asso`.`aso` WHERE SIR_NBR = '",$E98,"'",REPT(" ",MAX(LEN($E$3:$E$100))-LEN($E98)),")")),",",
"(SELECT ROW_IDT `ufr_asso`.`rol` WHERE NAM = '",F$2,"'",REPT(" ",MAX(LEN($F$2:$N$2))-LEN(F$2)),"),",
"'INIT_SCRIPT', NOW(), 'INIT_SCRIPT', NOW())"),"")</f>
        <v/>
      </c>
      <c r="S98" s="26" t="str" cm="1">
        <f t="array" ref="S98">IF(G98&lt;&gt;"",CONCATENATE(",    (",
"(SELECT ROW_IDT `ufr_asso`.`usr` WHERE USR_ID = '",$D98,"')",REPT(" ",MAX(LEN($D$3:$D$100))-LEN($D98)),",",
IF(G$2=$F$2,CONCATENATE("null",REPT(" ",52+MAX(LEN($E$3:$E$100))-4)),CONCATENATE("(SELECT ROW_IDT `ufr_asso`.`aso` WHERE SIR_NBR = '",$E98,"'",REPT(" ",MAX(LEN($E$3:$E$100))-LEN($E98)),")")),",",
"(SELECT ROW_IDT `ufr_asso`.`rol` WHERE NAM = '",G$2,"'",REPT(" ",MAX(LEN($F$2:$N$2))-LEN(G$2)),"),",
"'INIT_SCRIPT', NOW(), 'INIT_SCRIPT', NOW())"),"")</f>
        <v/>
      </c>
      <c r="T98" s="26" t="str" cm="1">
        <f t="array" ref="T98">IF(H98&lt;&gt;"",CONCATENATE(",    (",
"(SELECT ROW_IDT `ufr_asso`.`usr` WHERE USR_ID = '",$D98,"')",REPT(" ",MAX(LEN($D$3:$D$100))-LEN($D98)),",",
IF(H$2=$F$2,CONCATENATE("null",REPT(" ",52+MAX(LEN($E$3:$E$100))-4)),CONCATENATE("(SELECT ROW_IDT `ufr_asso`.`aso` WHERE SIR_NBR = '",$E98,"'",REPT(" ",MAX(LEN($E$3:$E$100))-LEN($E98)),")")),",",
"(SELECT ROW_IDT `ufr_asso`.`rol` WHERE NAM = '",H$2,"'",REPT(" ",MAX(LEN($F$2:$N$2))-LEN(H$2)),"),",
"'INIT_SCRIPT', NOW(), 'INIT_SCRIPT', NOW())"),"")</f>
        <v/>
      </c>
      <c r="U98" s="26" t="str" cm="1">
        <f t="array" ref="U98">IF(I98&lt;&gt;"",CONCATENATE(",    (",
"(SELECT ROW_IDT `ufr_asso`.`usr` WHERE USR_ID = '",$D98,"')",REPT(" ",MAX(LEN($D$3:$D$100))-LEN($D98)),",",
IF(I$2=$F$2,CONCATENATE("null",REPT(" ",52+MAX(LEN($E$3:$E$100))-4)),CONCATENATE("(SELECT ROW_IDT `ufr_asso`.`aso` WHERE SIR_NBR = '",$E98,"'",REPT(" ",MAX(LEN($E$3:$E$100))-LEN($E98)),")")),",",
"(SELECT ROW_IDT `ufr_asso`.`rol` WHERE NAM = '",I$2,"'",REPT(" ",MAX(LEN($F$2:$N$2))-LEN(I$2)),"),",
"'INIT_SCRIPT', NOW(), 'INIT_SCRIPT', NOW())"),"")</f>
        <v/>
      </c>
      <c r="V98" s="26" t="str" cm="1">
        <f t="array" ref="V98">IF(J98&lt;&gt;"",CONCATENATE(",    (",
"(SELECT ROW_IDT `ufr_asso`.`usr` WHERE USR_ID = '",$D98,"')",REPT(" ",MAX(LEN($D$3:$D$100))-LEN($D98)),",",
IF(J$2=$F$2,CONCATENATE("null",REPT(" ",52+MAX(LEN($E$3:$E$100))-4)),CONCATENATE("(SELECT ROW_IDT `ufr_asso`.`aso` WHERE SIR_NBR = '",$E98,"'",REPT(" ",MAX(LEN($E$3:$E$100))-LEN($E98)),")")),",",
"(SELECT ROW_IDT `ufr_asso`.`rol` WHERE NAM = '",J$2,"'",REPT(" ",MAX(LEN($F$2:$N$2))-LEN(J$2)),"),",
"'INIT_SCRIPT', NOW(), 'INIT_SCRIPT', NOW())"),"")</f>
        <v/>
      </c>
      <c r="W98" s="26" t="str" cm="1">
        <f t="array" ref="W98">IF(K98&lt;&gt;"",CONCATENATE(",    (",
"(SELECT ROW_IDT `ufr_asso`.`usr` WHERE USR_ID = '",$D98,"')",REPT(" ",MAX(LEN($D$3:$D$100))-LEN($D98)),",",
IF(K$2=$F$2,CONCATENATE("null",REPT(" ",52+MAX(LEN($E$3:$E$100))-4)),CONCATENATE("(SELECT ROW_IDT `ufr_asso`.`aso` WHERE SIR_NBR = '",$E98,"'",REPT(" ",MAX(LEN($E$3:$E$100))-LEN($E98)),")")),",",
"(SELECT ROW_IDT `ufr_asso`.`rol` WHERE NAM = '",K$2,"'",REPT(" ",MAX(LEN($F$2:$N$2))-LEN(K$2)),"),",
"'INIT_SCRIPT', NOW(), 'INIT_SCRIPT', NOW())"),"")</f>
        <v/>
      </c>
      <c r="X98" s="26" t="str" cm="1">
        <f t="array" ref="X98">IF(L98&lt;&gt;"",CONCATENATE(",    (",
"(SELECT ROW_IDT `ufr_asso`.`usr` WHERE USR_ID = '",$D98,"')",REPT(" ",MAX(LEN($D$3:$D$100))-LEN($D98)),",",
IF(L$2=$F$2,CONCATENATE("null",REPT(" ",52+MAX(LEN($E$3:$E$100))-4)),CONCATENATE("(SELECT ROW_IDT `ufr_asso`.`aso` WHERE SIR_NBR = '",$E98,"'",REPT(" ",MAX(LEN($E$3:$E$100))-LEN($E98)),")")),",",
"(SELECT ROW_IDT `ufr_asso`.`rol` WHERE NAM = '",L$2,"'",REPT(" ",MAX(LEN($F$2:$N$2))-LEN(L$2)),"),",
"'INIT_SCRIPT', NOW(), 'INIT_SCRIPT', NOW())"),"")</f>
        <v/>
      </c>
      <c r="Y98" s="26" t="str" cm="1">
        <f t="array" ref="Y98">IF(M98&lt;&gt;"",CONCATENATE(",    (",
"(SELECT ROW_IDT `ufr_asso`.`usr` WHERE USR_ID = '",$D98,"')",REPT(" ",MAX(LEN($D$3:$D$100))-LEN($D98)),",",
IF(M$2=$F$2,CONCATENATE("null",REPT(" ",52+MAX(LEN($E$3:$E$100))-4)),CONCATENATE("(SELECT ROW_IDT `ufr_asso`.`aso` WHERE SIR_NBR = '",$E98,"'",REPT(" ",MAX(LEN($E$3:$E$100))-LEN($E98)),")")),",",
"(SELECT ROW_IDT `ufr_asso`.`rol` WHERE NAM = '",M$2,"'",REPT(" ",MAX(LEN($F$2:$N$2))-LEN(M$2)),"),",
"'INIT_SCRIPT', NOW(), 'INIT_SCRIPT', NOW())"),"")</f>
        <v/>
      </c>
      <c r="Z98" s="26" t="str" cm="1">
        <f t="array" ref="Z98">IF(N98&lt;&gt;"",CONCATENATE(",    (",
"(SELECT ROW_IDT `ufr_asso`.`usr` WHERE USR_ID = '",$D98,"')",REPT(" ",MAX(LEN($D$3:$D$100))-LEN($D98)),",",
IF(N$2=$F$2,CONCATENATE("null",REPT(" ",52+MAX(LEN($E$3:$E$100))-4)),CONCATENATE("(SELECT ROW_IDT `ufr_asso`.`aso` WHERE SIR_NBR = '",$E98,"'",REPT(" ",MAX(LEN($E$3:$E$100))-LEN($E98)),")")),",",
"(SELECT ROW_IDT `ufr_asso`.`rol` WHERE NAM = '",N$2,"'",REPT(" ",MAX(LEN($F$2:$N$2))-LEN(N$2)),"),",
"'INIT_SCRIPT', NOW(), 'INIT_SCRIPT', NOW())"),"")</f>
        <v/>
      </c>
    </row>
    <row r="99" spans="1:26" x14ac:dyDescent="0.3">
      <c r="A99" t="str">
        <f>IF(Users!A64&lt;&gt;"",Users!A64,"")</f>
        <v/>
      </c>
      <c r="B99" t="str">
        <f>IF(Users!B64&lt;&gt;"",Users!B64,"")</f>
        <v/>
      </c>
      <c r="C99" t="str">
        <f>IF(Users!C64&lt;&gt;"",Users!C64,"")</f>
        <v/>
      </c>
      <c r="D99" t="str">
        <f>IF(Users!E64&lt;&gt;"",Users!E64,"")</f>
        <v/>
      </c>
      <c r="E99" s="27"/>
      <c r="F99" s="46"/>
      <c r="G99" s="46"/>
      <c r="H99" s="46"/>
      <c r="I99" s="46"/>
      <c r="J99" s="46"/>
      <c r="K99" s="46"/>
      <c r="L99" s="46"/>
      <c r="M99" s="46"/>
      <c r="N99" s="46"/>
      <c r="O99" s="12" t="str">
        <f t="shared" si="12"/>
        <v/>
      </c>
      <c r="P99" s="26" t="str">
        <f>CONCATENATE(
IF(R99&lt;&gt;"",CONCATENATE(R99,CHAR(13),CHAR(10)),""),IF(S99&lt;&gt;"",CONCATENATE(S99,CHAR(13),CHAR(10)),""),IF(T99&lt;&gt;"",CONCATENATE(T99,CHAR(13),CHAR(10)),""),IF(U99&lt;&gt;"",CONCATENATE(U99,CHAR(13),CHAR(10)),""),IF(V99&lt;&gt;"",CONCATENATE(V99,CHAR(13),CHAR(10)),""),IF(W99&lt;&gt;"",CONCATENATE(W99,CHAR(13),CHAR(10)),""),IF(X99&lt;&gt;"",CONCATENATE(X99,CHAR(13),CHAR(10)),""),IF(Y99&lt;&gt;"",CONCATENATE(Y99,CHAR(13),CHAR(10)),""),IF(Z99&lt;&gt;"",CONCATENATE(Z99,CHAR(13),CHAR(10)),"")
)</f>
        <v/>
      </c>
      <c r="Q99" s="26">
        <f t="shared" si="13"/>
        <v>2</v>
      </c>
      <c r="R99" s="26" t="str" cm="1">
        <f t="array" ref="R99">IF(F99&lt;&gt;"",CONCATENATE(",    (",
"(SELECT ROW_IDT `ufr_asso`.`usr` WHERE USR_ID = '",$D99,"')",REPT(" ",MAX(LEN($D$3:$D$100))-LEN($D99)),",",
IF(F$2=$F$2,CONCATENATE("null",REPT(" ",52+MAX(LEN($E$3:$E$100))-4)),CONCATENATE("(SELECT ROW_IDT `ufr_asso`.`aso` WHERE SIR_NBR = '",$E99,"'",REPT(" ",MAX(LEN($E$3:$E$100))-LEN($E99)),")")),",",
"(SELECT ROW_IDT `ufr_asso`.`rol` WHERE NAM = '",F$2,"'",REPT(" ",MAX(LEN($F$2:$N$2))-LEN(F$2)),"),",
"'INIT_SCRIPT', NOW(), 'INIT_SCRIPT', NOW())"),"")</f>
        <v/>
      </c>
      <c r="S99" s="26" t="str" cm="1">
        <f t="array" ref="S99">IF(G99&lt;&gt;"",CONCATENATE(",    (",
"(SELECT ROW_IDT `ufr_asso`.`usr` WHERE USR_ID = '",$D99,"')",REPT(" ",MAX(LEN($D$3:$D$100))-LEN($D99)),",",
IF(G$2=$F$2,CONCATENATE("null",REPT(" ",52+MAX(LEN($E$3:$E$100))-4)),CONCATENATE("(SELECT ROW_IDT `ufr_asso`.`aso` WHERE SIR_NBR = '",$E99,"'",REPT(" ",MAX(LEN($E$3:$E$100))-LEN($E99)),")")),",",
"(SELECT ROW_IDT `ufr_asso`.`rol` WHERE NAM = '",G$2,"'",REPT(" ",MAX(LEN($F$2:$N$2))-LEN(G$2)),"),",
"'INIT_SCRIPT', NOW(), 'INIT_SCRIPT', NOW())"),"")</f>
        <v/>
      </c>
      <c r="T99" s="26" t="str" cm="1">
        <f t="array" ref="T99">IF(H99&lt;&gt;"",CONCATENATE(",    (",
"(SELECT ROW_IDT `ufr_asso`.`usr` WHERE USR_ID = '",$D99,"')",REPT(" ",MAX(LEN($D$3:$D$100))-LEN($D99)),",",
IF(H$2=$F$2,CONCATENATE("null",REPT(" ",52+MAX(LEN($E$3:$E$100))-4)),CONCATENATE("(SELECT ROW_IDT `ufr_asso`.`aso` WHERE SIR_NBR = '",$E99,"'",REPT(" ",MAX(LEN($E$3:$E$100))-LEN($E99)),")")),",",
"(SELECT ROW_IDT `ufr_asso`.`rol` WHERE NAM = '",H$2,"'",REPT(" ",MAX(LEN($F$2:$N$2))-LEN(H$2)),"),",
"'INIT_SCRIPT', NOW(), 'INIT_SCRIPT', NOW())"),"")</f>
        <v/>
      </c>
      <c r="U99" s="26" t="str" cm="1">
        <f t="array" ref="U99">IF(I99&lt;&gt;"",CONCATENATE(",    (",
"(SELECT ROW_IDT `ufr_asso`.`usr` WHERE USR_ID = '",$D99,"')",REPT(" ",MAX(LEN($D$3:$D$100))-LEN($D99)),",",
IF(I$2=$F$2,CONCATENATE("null",REPT(" ",52+MAX(LEN($E$3:$E$100))-4)),CONCATENATE("(SELECT ROW_IDT `ufr_asso`.`aso` WHERE SIR_NBR = '",$E99,"'",REPT(" ",MAX(LEN($E$3:$E$100))-LEN($E99)),")")),",",
"(SELECT ROW_IDT `ufr_asso`.`rol` WHERE NAM = '",I$2,"'",REPT(" ",MAX(LEN($F$2:$N$2))-LEN(I$2)),"),",
"'INIT_SCRIPT', NOW(), 'INIT_SCRIPT', NOW())"),"")</f>
        <v/>
      </c>
      <c r="V99" s="26" t="str" cm="1">
        <f t="array" ref="V99">IF(J99&lt;&gt;"",CONCATENATE(",    (",
"(SELECT ROW_IDT `ufr_asso`.`usr` WHERE USR_ID = '",$D99,"')",REPT(" ",MAX(LEN($D$3:$D$100))-LEN($D99)),",",
IF(J$2=$F$2,CONCATENATE("null",REPT(" ",52+MAX(LEN($E$3:$E$100))-4)),CONCATENATE("(SELECT ROW_IDT `ufr_asso`.`aso` WHERE SIR_NBR = '",$E99,"'",REPT(" ",MAX(LEN($E$3:$E$100))-LEN($E99)),")")),",",
"(SELECT ROW_IDT `ufr_asso`.`rol` WHERE NAM = '",J$2,"'",REPT(" ",MAX(LEN($F$2:$N$2))-LEN(J$2)),"),",
"'INIT_SCRIPT', NOW(), 'INIT_SCRIPT', NOW())"),"")</f>
        <v/>
      </c>
      <c r="W99" s="26" t="str" cm="1">
        <f t="array" ref="W99">IF(K99&lt;&gt;"",CONCATENATE(",    (",
"(SELECT ROW_IDT `ufr_asso`.`usr` WHERE USR_ID = '",$D99,"')",REPT(" ",MAX(LEN($D$3:$D$100))-LEN($D99)),",",
IF(K$2=$F$2,CONCATENATE("null",REPT(" ",52+MAX(LEN($E$3:$E$100))-4)),CONCATENATE("(SELECT ROW_IDT `ufr_asso`.`aso` WHERE SIR_NBR = '",$E99,"'",REPT(" ",MAX(LEN($E$3:$E$100))-LEN($E99)),")")),",",
"(SELECT ROW_IDT `ufr_asso`.`rol` WHERE NAM = '",K$2,"'",REPT(" ",MAX(LEN($F$2:$N$2))-LEN(K$2)),"),",
"'INIT_SCRIPT', NOW(), 'INIT_SCRIPT', NOW())"),"")</f>
        <v/>
      </c>
      <c r="X99" s="26" t="str" cm="1">
        <f t="array" ref="X99">IF(L99&lt;&gt;"",CONCATENATE(",    (",
"(SELECT ROW_IDT `ufr_asso`.`usr` WHERE USR_ID = '",$D99,"')",REPT(" ",MAX(LEN($D$3:$D$100))-LEN($D99)),",",
IF(L$2=$F$2,CONCATENATE("null",REPT(" ",52+MAX(LEN($E$3:$E$100))-4)),CONCATENATE("(SELECT ROW_IDT `ufr_asso`.`aso` WHERE SIR_NBR = '",$E99,"'",REPT(" ",MAX(LEN($E$3:$E$100))-LEN($E99)),")")),",",
"(SELECT ROW_IDT `ufr_asso`.`rol` WHERE NAM = '",L$2,"'",REPT(" ",MAX(LEN($F$2:$N$2))-LEN(L$2)),"),",
"'INIT_SCRIPT', NOW(), 'INIT_SCRIPT', NOW())"),"")</f>
        <v/>
      </c>
      <c r="Y99" s="26" t="str" cm="1">
        <f t="array" ref="Y99">IF(M99&lt;&gt;"",CONCATENATE(",    (",
"(SELECT ROW_IDT `ufr_asso`.`usr` WHERE USR_ID = '",$D99,"')",REPT(" ",MAX(LEN($D$3:$D$100))-LEN($D99)),",",
IF(M$2=$F$2,CONCATENATE("null",REPT(" ",52+MAX(LEN($E$3:$E$100))-4)),CONCATENATE("(SELECT ROW_IDT `ufr_asso`.`aso` WHERE SIR_NBR = '",$E99,"'",REPT(" ",MAX(LEN($E$3:$E$100))-LEN($E99)),")")),",",
"(SELECT ROW_IDT `ufr_asso`.`rol` WHERE NAM = '",M$2,"'",REPT(" ",MAX(LEN($F$2:$N$2))-LEN(M$2)),"),",
"'INIT_SCRIPT', NOW(), 'INIT_SCRIPT', NOW())"),"")</f>
        <v/>
      </c>
      <c r="Z99" s="26" t="str" cm="1">
        <f t="array" ref="Z99">IF(N99&lt;&gt;"",CONCATENATE(",    (",
"(SELECT ROW_IDT `ufr_asso`.`usr` WHERE USR_ID = '",$D99,"')",REPT(" ",MAX(LEN($D$3:$D$100))-LEN($D99)),",",
IF(N$2=$F$2,CONCATENATE("null",REPT(" ",52+MAX(LEN($E$3:$E$100))-4)),CONCATENATE("(SELECT ROW_IDT `ufr_asso`.`aso` WHERE SIR_NBR = '",$E99,"'",REPT(" ",MAX(LEN($E$3:$E$100))-LEN($E99)),")")),",",
"(SELECT ROW_IDT `ufr_asso`.`rol` WHERE NAM = '",N$2,"'",REPT(" ",MAX(LEN($F$2:$N$2))-LEN(N$2)),"),",
"'INIT_SCRIPT', NOW(), 'INIT_SCRIPT', NOW())"),"")</f>
        <v/>
      </c>
    </row>
    <row r="100" spans="1:26" x14ac:dyDescent="0.3">
      <c r="A100" t="str">
        <f>IF(Users!A65&lt;&gt;"",Users!A65,"")</f>
        <v/>
      </c>
      <c r="B100" t="str">
        <f>IF(Users!B65&lt;&gt;"",Users!B65,"")</f>
        <v/>
      </c>
      <c r="C100" t="str">
        <f>IF(Users!C65&lt;&gt;"",Users!C65,"")</f>
        <v/>
      </c>
      <c r="D100" t="str">
        <f>IF(Users!E65&lt;&gt;"",Users!E65,"")</f>
        <v/>
      </c>
      <c r="E100" s="27"/>
      <c r="F100" s="46"/>
      <c r="G100" s="46"/>
      <c r="H100" s="46"/>
      <c r="I100" s="46"/>
      <c r="J100" s="46"/>
      <c r="K100" s="46"/>
      <c r="L100" s="46"/>
      <c r="M100" s="46"/>
      <c r="N100" s="46"/>
      <c r="O100" s="12" t="str">
        <f t="shared" si="12"/>
        <v/>
      </c>
      <c r="P100" s="26" t="str">
        <f>CONCATENATE(
IF(R100&lt;&gt;"",CONCATENATE(R100,CHAR(13),CHAR(10)),""),IF(S100&lt;&gt;"",CONCATENATE(S100,CHAR(13),CHAR(10)),""),IF(T100&lt;&gt;"",CONCATENATE(T100,CHAR(13),CHAR(10)),""),IF(U100&lt;&gt;"",CONCATENATE(U100,CHAR(13),CHAR(10)),""),IF(V100&lt;&gt;"",CONCATENATE(V100,CHAR(13),CHAR(10)),""),IF(W100&lt;&gt;"",CONCATENATE(W100,CHAR(13),CHAR(10)),""),IF(X100&lt;&gt;"",CONCATENATE(X100,CHAR(13),CHAR(10)),""),IF(Y100&lt;&gt;"",CONCATENATE(Y100,CHAR(13),CHAR(10)),""),IF(Z100&lt;&gt;"",CONCATENATE(Z100,CHAR(13),CHAR(10)),"")
)</f>
        <v/>
      </c>
      <c r="Q100" s="26">
        <f t="shared" si="13"/>
        <v>2</v>
      </c>
      <c r="R100" s="26" t="str" cm="1">
        <f t="array" ref="R100">IF(F100&lt;&gt;"",CONCATENATE(",    (",
"(SELECT ROW_IDT `ufr_asso`.`usr` WHERE USR_ID = '",$D100,"')",REPT(" ",MAX(LEN($D$3:$D$100))-LEN($D100)),",",
IF(F$2=$F$2,CONCATENATE("null",REPT(" ",52+MAX(LEN($E$3:$E$100))-4)),CONCATENATE("(SELECT ROW_IDT `ufr_asso`.`aso` WHERE SIR_NBR = '",$E100,"'",REPT(" ",MAX(LEN($E$3:$E$100))-LEN($E100)),")")),",",
"(SELECT ROW_IDT `ufr_asso`.`rol` WHERE NAM = '",F$2,"'",REPT(" ",MAX(LEN($F$2:$N$2))-LEN(F$2)),"),",
"'INIT_SCRIPT', NOW(), 'INIT_SCRIPT', NOW())"),"")</f>
        <v/>
      </c>
      <c r="S100" s="26" t="str" cm="1">
        <f t="array" ref="S100">IF(G100&lt;&gt;"",CONCATENATE(",    (",
"(SELECT ROW_IDT `ufr_asso`.`usr` WHERE USR_ID = '",$D100,"')",REPT(" ",MAX(LEN($D$3:$D$100))-LEN($D100)),",",
IF(G$2=$F$2,CONCATENATE("null",REPT(" ",52+MAX(LEN($E$3:$E$100))-4)),CONCATENATE("(SELECT ROW_IDT `ufr_asso`.`aso` WHERE SIR_NBR = '",$E100,"'",REPT(" ",MAX(LEN($E$3:$E$100))-LEN($E100)),")")),",",
"(SELECT ROW_IDT `ufr_asso`.`rol` WHERE NAM = '",G$2,"'",REPT(" ",MAX(LEN($F$2:$N$2))-LEN(G$2)),"),",
"'INIT_SCRIPT', NOW(), 'INIT_SCRIPT', NOW())"),"")</f>
        <v/>
      </c>
      <c r="T100" s="26" t="str" cm="1">
        <f t="array" ref="T100">IF(H100&lt;&gt;"",CONCATENATE(",    (",
"(SELECT ROW_IDT `ufr_asso`.`usr` WHERE USR_ID = '",$D100,"')",REPT(" ",MAX(LEN($D$3:$D$100))-LEN($D100)),",",
IF(H$2=$F$2,CONCATENATE("null",REPT(" ",52+MAX(LEN($E$3:$E$100))-4)),CONCATENATE("(SELECT ROW_IDT `ufr_asso`.`aso` WHERE SIR_NBR = '",$E100,"'",REPT(" ",MAX(LEN($E$3:$E$100))-LEN($E100)),")")),",",
"(SELECT ROW_IDT `ufr_asso`.`rol` WHERE NAM = '",H$2,"'",REPT(" ",MAX(LEN($F$2:$N$2))-LEN(H$2)),"),",
"'INIT_SCRIPT', NOW(), 'INIT_SCRIPT', NOW())"),"")</f>
        <v/>
      </c>
      <c r="U100" s="26" t="str" cm="1">
        <f t="array" ref="U100">IF(I100&lt;&gt;"",CONCATENATE(",    (",
"(SELECT ROW_IDT `ufr_asso`.`usr` WHERE USR_ID = '",$D100,"')",REPT(" ",MAX(LEN($D$3:$D$100))-LEN($D100)),",",
IF(I$2=$F$2,CONCATENATE("null",REPT(" ",52+MAX(LEN($E$3:$E$100))-4)),CONCATENATE("(SELECT ROW_IDT `ufr_asso`.`aso` WHERE SIR_NBR = '",$E100,"'",REPT(" ",MAX(LEN($E$3:$E$100))-LEN($E100)),")")),",",
"(SELECT ROW_IDT `ufr_asso`.`rol` WHERE NAM = '",I$2,"'",REPT(" ",MAX(LEN($F$2:$N$2))-LEN(I$2)),"),",
"'INIT_SCRIPT', NOW(), 'INIT_SCRIPT', NOW())"),"")</f>
        <v/>
      </c>
      <c r="V100" s="26" t="str" cm="1">
        <f t="array" ref="V100">IF(J100&lt;&gt;"",CONCATENATE(",    (",
"(SELECT ROW_IDT `ufr_asso`.`usr` WHERE USR_ID = '",$D100,"')",REPT(" ",MAX(LEN($D$3:$D$100))-LEN($D100)),",",
IF(J$2=$F$2,CONCATENATE("null",REPT(" ",52+MAX(LEN($E$3:$E$100))-4)),CONCATENATE("(SELECT ROW_IDT `ufr_asso`.`aso` WHERE SIR_NBR = '",$E100,"'",REPT(" ",MAX(LEN($E$3:$E$100))-LEN($E100)),")")),",",
"(SELECT ROW_IDT `ufr_asso`.`rol` WHERE NAM = '",J$2,"'",REPT(" ",MAX(LEN($F$2:$N$2))-LEN(J$2)),"),",
"'INIT_SCRIPT', NOW(), 'INIT_SCRIPT', NOW())"),"")</f>
        <v/>
      </c>
      <c r="W100" s="26" t="str" cm="1">
        <f t="array" ref="W100">IF(K100&lt;&gt;"",CONCATENATE(",    (",
"(SELECT ROW_IDT `ufr_asso`.`usr` WHERE USR_ID = '",$D100,"')",REPT(" ",MAX(LEN($D$3:$D$100))-LEN($D100)),",",
IF(K$2=$F$2,CONCATENATE("null",REPT(" ",52+MAX(LEN($E$3:$E$100))-4)),CONCATENATE("(SELECT ROW_IDT `ufr_asso`.`aso` WHERE SIR_NBR = '",$E100,"'",REPT(" ",MAX(LEN($E$3:$E$100))-LEN($E100)),")")),",",
"(SELECT ROW_IDT `ufr_asso`.`rol` WHERE NAM = '",K$2,"'",REPT(" ",MAX(LEN($F$2:$N$2))-LEN(K$2)),"),",
"'INIT_SCRIPT', NOW(), 'INIT_SCRIPT', NOW())"),"")</f>
        <v/>
      </c>
      <c r="X100" s="26" t="str" cm="1">
        <f t="array" ref="X100">IF(L100&lt;&gt;"",CONCATENATE(",    (",
"(SELECT ROW_IDT `ufr_asso`.`usr` WHERE USR_ID = '",$D100,"')",REPT(" ",MAX(LEN($D$3:$D$100))-LEN($D100)),",",
IF(L$2=$F$2,CONCATENATE("null",REPT(" ",52+MAX(LEN($E$3:$E$100))-4)),CONCATENATE("(SELECT ROW_IDT `ufr_asso`.`aso` WHERE SIR_NBR = '",$E100,"'",REPT(" ",MAX(LEN($E$3:$E$100))-LEN($E100)),")")),",",
"(SELECT ROW_IDT `ufr_asso`.`rol` WHERE NAM = '",L$2,"'",REPT(" ",MAX(LEN($F$2:$N$2))-LEN(L$2)),"),",
"'INIT_SCRIPT', NOW(), 'INIT_SCRIPT', NOW())"),"")</f>
        <v/>
      </c>
      <c r="Y100" s="26" t="str" cm="1">
        <f t="array" ref="Y100">IF(M100&lt;&gt;"",CONCATENATE(",    (",
"(SELECT ROW_IDT `ufr_asso`.`usr` WHERE USR_ID = '",$D100,"')",REPT(" ",MAX(LEN($D$3:$D$100))-LEN($D100)),",",
IF(M$2=$F$2,CONCATENATE("null",REPT(" ",52+MAX(LEN($E$3:$E$100))-4)),CONCATENATE("(SELECT ROW_IDT `ufr_asso`.`aso` WHERE SIR_NBR = '",$E100,"'",REPT(" ",MAX(LEN($E$3:$E$100))-LEN($E100)),")")),",",
"(SELECT ROW_IDT `ufr_asso`.`rol` WHERE NAM = '",M$2,"'",REPT(" ",MAX(LEN($F$2:$N$2))-LEN(M$2)),"),",
"'INIT_SCRIPT', NOW(), 'INIT_SCRIPT', NOW())"),"")</f>
        <v/>
      </c>
      <c r="Z100" s="26" t="str" cm="1">
        <f t="array" ref="Z100">IF(N100&lt;&gt;"",CONCATENATE(",    (",
"(SELECT ROW_IDT `ufr_asso`.`usr` WHERE USR_ID = '",$D100,"')",REPT(" ",MAX(LEN($D$3:$D$100))-LEN($D100)),",",
IF(N$2=$F$2,CONCATENATE("null",REPT(" ",52+MAX(LEN($E$3:$E$100))-4)),CONCATENATE("(SELECT ROW_IDT `ufr_asso`.`aso` WHERE SIR_NBR = '",$E100,"'",REPT(" ",MAX(LEN($E$3:$E$100))-LEN($E100)),")")),",",
"(SELECT ROW_IDT `ufr_asso`.`rol` WHERE NAM = '",N$2,"'",REPT(" ",MAX(LEN($F$2:$N$2))-LEN(N$2)),"),",
"'INIT_SCRIPT', NOW(), 'INIT_SCRIPT', NOW())"),"")</f>
        <v/>
      </c>
    </row>
    <row r="101" spans="1:26" x14ac:dyDescent="0.3">
      <c r="A101" t="str">
        <f>IF(Users!A66&lt;&gt;"",Users!A66,"")</f>
        <v/>
      </c>
      <c r="B101" t="str">
        <f>IF(Users!B66&lt;&gt;"",Users!B66,"")</f>
        <v/>
      </c>
      <c r="C101" t="str">
        <f>IF(Users!C66&lt;&gt;"",Users!C66,"")</f>
        <v/>
      </c>
      <c r="D101" t="str">
        <f>IF(Users!E66&lt;&gt;"",Users!E66,"")</f>
        <v/>
      </c>
      <c r="E101" s="27"/>
      <c r="F101" s="46"/>
      <c r="G101" s="46"/>
      <c r="H101" s="46"/>
      <c r="I101" s="46"/>
      <c r="J101" s="46"/>
      <c r="K101" s="46"/>
      <c r="L101" s="46"/>
      <c r="M101" s="46"/>
      <c r="N101" s="46"/>
      <c r="O101" s="12" t="str">
        <f t="shared" si="12"/>
        <v/>
      </c>
      <c r="P101" s="26" t="str">
        <f>CONCATENATE(
IF(R101&lt;&gt;"",CONCATENATE(R101,CHAR(13),CHAR(10)),""),IF(S101&lt;&gt;"",CONCATENATE(S101,CHAR(13),CHAR(10)),""),IF(T101&lt;&gt;"",CONCATENATE(T101,CHAR(13),CHAR(10)),""),IF(U101&lt;&gt;"",CONCATENATE(U101,CHAR(13),CHAR(10)),""),IF(V101&lt;&gt;"",CONCATENATE(V101,CHAR(13),CHAR(10)),""),IF(W101&lt;&gt;"",CONCATENATE(W101,CHAR(13),CHAR(10)),""),IF(X101&lt;&gt;"",CONCATENATE(X101,CHAR(13),CHAR(10)),""),IF(Y101&lt;&gt;"",CONCATENATE(Y101,CHAR(13),CHAR(10)),""),IF(Z101&lt;&gt;"",CONCATENATE(Z101,CHAR(13),CHAR(10)),"")
)</f>
        <v/>
      </c>
      <c r="Q101" s="26">
        <f t="shared" si="13"/>
        <v>2</v>
      </c>
      <c r="R101" s="26" t="str" cm="1">
        <f t="array" ref="R101">IF(F101&lt;&gt;"",CONCATENATE(",    (",
"(SELECT ROW_IDT `ufr_asso`.`usr` WHERE USR_ID = '",$D101,"')",REPT(" ",MAX(LEN($D$3:$D$100))-LEN($D101)),",",
IF(F$2=$F$2,CONCATENATE("null",REPT(" ",52+MAX(LEN($E$3:$E$100))-4)),CONCATENATE("(SELECT ROW_IDT `ufr_asso`.`aso` WHERE SIR_NBR = '",$E101,"'",REPT(" ",MAX(LEN($E$3:$E$100))-LEN($E101)),")")),",",
"(SELECT ROW_IDT `ufr_asso`.`rol` WHERE NAM = '",F$2,"'",REPT(" ",MAX(LEN($F$2:$N$2))-LEN(F$2)),"),",
"'INIT_SCRIPT', NOW(), 'INIT_SCRIPT', NOW())"),"")</f>
        <v/>
      </c>
      <c r="S101" s="26" t="str" cm="1">
        <f t="array" ref="S101">IF(G101&lt;&gt;"",CONCATENATE(",    (",
"(SELECT ROW_IDT `ufr_asso`.`usr` WHERE USR_ID = '",$D101,"')",REPT(" ",MAX(LEN($D$3:$D$100))-LEN($D101)),",",
IF(G$2=$F$2,CONCATENATE("null",REPT(" ",52+MAX(LEN($E$3:$E$100))-4)),CONCATENATE("(SELECT ROW_IDT `ufr_asso`.`aso` WHERE SIR_NBR = '",$E101,"'",REPT(" ",MAX(LEN($E$3:$E$100))-LEN($E101)),")")),",",
"(SELECT ROW_IDT `ufr_asso`.`rol` WHERE NAM = '",G$2,"'",REPT(" ",MAX(LEN($F$2:$N$2))-LEN(G$2)),"),",
"'INIT_SCRIPT', NOW(), 'INIT_SCRIPT', NOW())"),"")</f>
        <v/>
      </c>
      <c r="T101" s="26" t="str" cm="1">
        <f t="array" ref="T101">IF(H101&lt;&gt;"",CONCATENATE(",    (",
"(SELECT ROW_IDT `ufr_asso`.`usr` WHERE USR_ID = '",$D101,"')",REPT(" ",MAX(LEN($D$3:$D$100))-LEN($D101)),",",
IF(H$2=$F$2,CONCATENATE("null",REPT(" ",52+MAX(LEN($E$3:$E$100))-4)),CONCATENATE("(SELECT ROW_IDT `ufr_asso`.`aso` WHERE SIR_NBR = '",$E101,"'",REPT(" ",MAX(LEN($E$3:$E$100))-LEN($E101)),")")),",",
"(SELECT ROW_IDT `ufr_asso`.`rol` WHERE NAM = '",H$2,"'",REPT(" ",MAX(LEN($F$2:$N$2))-LEN(H$2)),"),",
"'INIT_SCRIPT', NOW(), 'INIT_SCRIPT', NOW())"),"")</f>
        <v/>
      </c>
      <c r="U101" s="26" t="str" cm="1">
        <f t="array" ref="U101">IF(I101&lt;&gt;"",CONCATENATE(",    (",
"(SELECT ROW_IDT `ufr_asso`.`usr` WHERE USR_ID = '",$D101,"')",REPT(" ",MAX(LEN($D$3:$D$100))-LEN($D101)),",",
IF(I$2=$F$2,CONCATENATE("null",REPT(" ",52+MAX(LEN($E$3:$E$100))-4)),CONCATENATE("(SELECT ROW_IDT `ufr_asso`.`aso` WHERE SIR_NBR = '",$E101,"'",REPT(" ",MAX(LEN($E$3:$E$100))-LEN($E101)),")")),",",
"(SELECT ROW_IDT `ufr_asso`.`rol` WHERE NAM = '",I$2,"'",REPT(" ",MAX(LEN($F$2:$N$2))-LEN(I$2)),"),",
"'INIT_SCRIPT', NOW(), 'INIT_SCRIPT', NOW())"),"")</f>
        <v/>
      </c>
      <c r="V101" s="26" t="str" cm="1">
        <f t="array" ref="V101">IF(J101&lt;&gt;"",CONCATENATE(",    (",
"(SELECT ROW_IDT `ufr_asso`.`usr` WHERE USR_ID = '",$D101,"')",REPT(" ",MAX(LEN($D$3:$D$100))-LEN($D101)),",",
IF(J$2=$F$2,CONCATENATE("null",REPT(" ",52+MAX(LEN($E$3:$E$100))-4)),CONCATENATE("(SELECT ROW_IDT `ufr_asso`.`aso` WHERE SIR_NBR = '",$E101,"'",REPT(" ",MAX(LEN($E$3:$E$100))-LEN($E101)),")")),",",
"(SELECT ROW_IDT `ufr_asso`.`rol` WHERE NAM = '",J$2,"'",REPT(" ",MAX(LEN($F$2:$N$2))-LEN(J$2)),"),",
"'INIT_SCRIPT', NOW(), 'INIT_SCRIPT', NOW())"),"")</f>
        <v/>
      </c>
      <c r="W101" s="26" t="str" cm="1">
        <f t="array" ref="W101">IF(K101&lt;&gt;"",CONCATENATE(",    (",
"(SELECT ROW_IDT `ufr_asso`.`usr` WHERE USR_ID = '",$D101,"')",REPT(" ",MAX(LEN($D$3:$D$100))-LEN($D101)),",",
IF(K$2=$F$2,CONCATENATE("null",REPT(" ",52+MAX(LEN($E$3:$E$100))-4)),CONCATENATE("(SELECT ROW_IDT `ufr_asso`.`aso` WHERE SIR_NBR = '",$E101,"'",REPT(" ",MAX(LEN($E$3:$E$100))-LEN($E101)),")")),",",
"(SELECT ROW_IDT `ufr_asso`.`rol` WHERE NAM = '",K$2,"'",REPT(" ",MAX(LEN($F$2:$N$2))-LEN(K$2)),"),",
"'INIT_SCRIPT', NOW(), 'INIT_SCRIPT', NOW())"),"")</f>
        <v/>
      </c>
      <c r="X101" s="26" t="str" cm="1">
        <f t="array" ref="X101">IF(L101&lt;&gt;"",CONCATENATE(",    (",
"(SELECT ROW_IDT `ufr_asso`.`usr` WHERE USR_ID = '",$D101,"')",REPT(" ",MAX(LEN($D$3:$D$100))-LEN($D101)),",",
IF(L$2=$F$2,CONCATENATE("null",REPT(" ",52+MAX(LEN($E$3:$E$100))-4)),CONCATENATE("(SELECT ROW_IDT `ufr_asso`.`aso` WHERE SIR_NBR = '",$E101,"'",REPT(" ",MAX(LEN($E$3:$E$100))-LEN($E101)),")")),",",
"(SELECT ROW_IDT `ufr_asso`.`rol` WHERE NAM = '",L$2,"'",REPT(" ",MAX(LEN($F$2:$N$2))-LEN(L$2)),"),",
"'INIT_SCRIPT', NOW(), 'INIT_SCRIPT', NOW())"),"")</f>
        <v/>
      </c>
      <c r="Y101" s="26" t="str" cm="1">
        <f t="array" ref="Y101">IF(M101&lt;&gt;"",CONCATENATE(",    (",
"(SELECT ROW_IDT `ufr_asso`.`usr` WHERE USR_ID = '",$D101,"')",REPT(" ",MAX(LEN($D$3:$D$100))-LEN($D101)),",",
IF(M$2=$F$2,CONCATENATE("null",REPT(" ",52+MAX(LEN($E$3:$E$100))-4)),CONCATENATE("(SELECT ROW_IDT `ufr_asso`.`aso` WHERE SIR_NBR = '",$E101,"'",REPT(" ",MAX(LEN($E$3:$E$100))-LEN($E101)),")")),",",
"(SELECT ROW_IDT `ufr_asso`.`rol` WHERE NAM = '",M$2,"'",REPT(" ",MAX(LEN($F$2:$N$2))-LEN(M$2)),"),",
"'INIT_SCRIPT', NOW(), 'INIT_SCRIPT', NOW())"),"")</f>
        <v/>
      </c>
      <c r="Z101" s="26" t="str" cm="1">
        <f t="array" ref="Z101">IF(N101&lt;&gt;"",CONCATENATE(",    (",
"(SELECT ROW_IDT `ufr_asso`.`usr` WHERE USR_ID = '",$D101,"')",REPT(" ",MAX(LEN($D$3:$D$100))-LEN($D101)),",",
IF(N$2=$F$2,CONCATENATE("null",REPT(" ",52+MAX(LEN($E$3:$E$100))-4)),CONCATENATE("(SELECT ROW_IDT `ufr_asso`.`aso` WHERE SIR_NBR = '",$E101,"'",REPT(" ",MAX(LEN($E$3:$E$100))-LEN($E101)),")")),",",
"(SELECT ROW_IDT `ufr_asso`.`rol` WHERE NAM = '",N$2,"'",REPT(" ",MAX(LEN($F$2:$N$2))-LEN(N$2)),"),",
"'INIT_SCRIPT', NOW(), 'INIT_SCRIPT', NOW())"),"")</f>
        <v/>
      </c>
    </row>
    <row r="102" spans="1:26" x14ac:dyDescent="0.3">
      <c r="A102" t="str">
        <f>IF(Users!A67&lt;&gt;"",Users!A67,"")</f>
        <v/>
      </c>
      <c r="B102" t="str">
        <f>IF(Users!B67&lt;&gt;"",Users!B67,"")</f>
        <v/>
      </c>
      <c r="C102" t="str">
        <f>IF(Users!C67&lt;&gt;"",Users!C67,"")</f>
        <v/>
      </c>
      <c r="D102" t="str">
        <f>IF(Users!E67&lt;&gt;"",Users!E67,"")</f>
        <v/>
      </c>
      <c r="E102" s="27"/>
      <c r="F102" s="46"/>
      <c r="G102" s="46"/>
      <c r="H102" s="46"/>
      <c r="I102" s="46"/>
      <c r="J102" s="46"/>
      <c r="K102" s="46"/>
      <c r="L102" s="46"/>
      <c r="M102" s="46"/>
      <c r="N102" s="46"/>
      <c r="O102" s="12" t="str">
        <f t="shared" si="12"/>
        <v/>
      </c>
      <c r="P102" s="26" t="str">
        <f>CONCATENATE(
IF(R102&lt;&gt;"",CONCATENATE(R102,CHAR(13),CHAR(10)),""),IF(S102&lt;&gt;"",CONCATENATE(S102,CHAR(13),CHAR(10)),""),IF(T102&lt;&gt;"",CONCATENATE(T102,CHAR(13),CHAR(10)),""),IF(U102&lt;&gt;"",CONCATENATE(U102,CHAR(13),CHAR(10)),""),IF(V102&lt;&gt;"",CONCATENATE(V102,CHAR(13),CHAR(10)),""),IF(W102&lt;&gt;"",CONCATENATE(W102,CHAR(13),CHAR(10)),""),IF(X102&lt;&gt;"",CONCATENATE(X102,CHAR(13),CHAR(10)),""),IF(Y102&lt;&gt;"",CONCATENATE(Y102,CHAR(13),CHAR(10)),""),IF(Z102&lt;&gt;"",CONCATENATE(Z102,CHAR(13),CHAR(10)),"")
)</f>
        <v/>
      </c>
      <c r="Q102" s="26">
        <f t="shared" si="13"/>
        <v>2</v>
      </c>
      <c r="R102" s="26" t="str" cm="1">
        <f t="array" ref="R102">IF(F102&lt;&gt;"",CONCATENATE(",    (",
"(SELECT ROW_IDT `ufr_asso`.`usr` WHERE USR_ID = '",$D102,"')",REPT(" ",MAX(LEN($D$3:$D$100))-LEN($D102)),",",
IF(F$2=$F$2,CONCATENATE("null",REPT(" ",52+MAX(LEN($E$3:$E$100))-4)),CONCATENATE("(SELECT ROW_IDT `ufr_asso`.`aso` WHERE SIR_NBR = '",$E102,"'",REPT(" ",MAX(LEN($E$3:$E$100))-LEN($E102)),")")),",",
"(SELECT ROW_IDT `ufr_asso`.`rol` WHERE NAM = '",F$2,"'",REPT(" ",MAX(LEN($F$2:$N$2))-LEN(F$2)),"),",
"'INIT_SCRIPT', NOW(), 'INIT_SCRIPT', NOW())"),"")</f>
        <v/>
      </c>
      <c r="S102" s="26" t="str" cm="1">
        <f t="array" ref="S102">IF(G102&lt;&gt;"",CONCATENATE(",    (",
"(SELECT ROW_IDT `ufr_asso`.`usr` WHERE USR_ID = '",$D102,"')",REPT(" ",MAX(LEN($D$3:$D$100))-LEN($D102)),",",
IF(G$2=$F$2,CONCATENATE("null",REPT(" ",52+MAX(LEN($E$3:$E$100))-4)),CONCATENATE("(SELECT ROW_IDT `ufr_asso`.`aso` WHERE SIR_NBR = '",$E102,"'",REPT(" ",MAX(LEN($E$3:$E$100))-LEN($E102)),")")),",",
"(SELECT ROW_IDT `ufr_asso`.`rol` WHERE NAM = '",G$2,"'",REPT(" ",MAX(LEN($F$2:$N$2))-LEN(G$2)),"),",
"'INIT_SCRIPT', NOW(), 'INIT_SCRIPT', NOW())"),"")</f>
        <v/>
      </c>
      <c r="T102" s="26" t="str" cm="1">
        <f t="array" ref="T102">IF(H102&lt;&gt;"",CONCATENATE(",    (",
"(SELECT ROW_IDT `ufr_asso`.`usr` WHERE USR_ID = '",$D102,"')",REPT(" ",MAX(LEN($D$3:$D$100))-LEN($D102)),",",
IF(H$2=$F$2,CONCATENATE("null",REPT(" ",52+MAX(LEN($E$3:$E$100))-4)),CONCATENATE("(SELECT ROW_IDT `ufr_asso`.`aso` WHERE SIR_NBR = '",$E102,"'",REPT(" ",MAX(LEN($E$3:$E$100))-LEN($E102)),")")),",",
"(SELECT ROW_IDT `ufr_asso`.`rol` WHERE NAM = '",H$2,"'",REPT(" ",MAX(LEN($F$2:$N$2))-LEN(H$2)),"),",
"'INIT_SCRIPT', NOW(), 'INIT_SCRIPT', NOW())"),"")</f>
        <v/>
      </c>
      <c r="U102" s="26" t="str" cm="1">
        <f t="array" ref="U102">IF(I102&lt;&gt;"",CONCATENATE(",    (",
"(SELECT ROW_IDT `ufr_asso`.`usr` WHERE USR_ID = '",$D102,"')",REPT(" ",MAX(LEN($D$3:$D$100))-LEN($D102)),",",
IF(I$2=$F$2,CONCATENATE("null",REPT(" ",52+MAX(LEN($E$3:$E$100))-4)),CONCATENATE("(SELECT ROW_IDT `ufr_asso`.`aso` WHERE SIR_NBR = '",$E102,"'",REPT(" ",MAX(LEN($E$3:$E$100))-LEN($E102)),")")),",",
"(SELECT ROW_IDT `ufr_asso`.`rol` WHERE NAM = '",I$2,"'",REPT(" ",MAX(LEN($F$2:$N$2))-LEN(I$2)),"),",
"'INIT_SCRIPT', NOW(), 'INIT_SCRIPT', NOW())"),"")</f>
        <v/>
      </c>
      <c r="V102" s="26" t="str" cm="1">
        <f t="array" ref="V102">IF(J102&lt;&gt;"",CONCATENATE(",    (",
"(SELECT ROW_IDT `ufr_asso`.`usr` WHERE USR_ID = '",$D102,"')",REPT(" ",MAX(LEN($D$3:$D$100))-LEN($D102)),",",
IF(J$2=$F$2,CONCATENATE("null",REPT(" ",52+MAX(LEN($E$3:$E$100))-4)),CONCATENATE("(SELECT ROW_IDT `ufr_asso`.`aso` WHERE SIR_NBR = '",$E102,"'",REPT(" ",MAX(LEN($E$3:$E$100))-LEN($E102)),")")),",",
"(SELECT ROW_IDT `ufr_asso`.`rol` WHERE NAM = '",J$2,"'",REPT(" ",MAX(LEN($F$2:$N$2))-LEN(J$2)),"),",
"'INIT_SCRIPT', NOW(), 'INIT_SCRIPT', NOW())"),"")</f>
        <v/>
      </c>
      <c r="W102" s="26" t="str" cm="1">
        <f t="array" ref="W102">IF(K102&lt;&gt;"",CONCATENATE(",    (",
"(SELECT ROW_IDT `ufr_asso`.`usr` WHERE USR_ID = '",$D102,"')",REPT(" ",MAX(LEN($D$3:$D$100))-LEN($D102)),",",
IF(K$2=$F$2,CONCATENATE("null",REPT(" ",52+MAX(LEN($E$3:$E$100))-4)),CONCATENATE("(SELECT ROW_IDT `ufr_asso`.`aso` WHERE SIR_NBR = '",$E102,"'",REPT(" ",MAX(LEN($E$3:$E$100))-LEN($E102)),")")),",",
"(SELECT ROW_IDT `ufr_asso`.`rol` WHERE NAM = '",K$2,"'",REPT(" ",MAX(LEN($F$2:$N$2))-LEN(K$2)),"),",
"'INIT_SCRIPT', NOW(), 'INIT_SCRIPT', NOW())"),"")</f>
        <v/>
      </c>
      <c r="X102" s="26" t="str" cm="1">
        <f t="array" ref="X102">IF(L102&lt;&gt;"",CONCATENATE(",    (",
"(SELECT ROW_IDT `ufr_asso`.`usr` WHERE USR_ID = '",$D102,"')",REPT(" ",MAX(LEN($D$3:$D$100))-LEN($D102)),",",
IF(L$2=$F$2,CONCATENATE("null",REPT(" ",52+MAX(LEN($E$3:$E$100))-4)),CONCATENATE("(SELECT ROW_IDT `ufr_asso`.`aso` WHERE SIR_NBR = '",$E102,"'",REPT(" ",MAX(LEN($E$3:$E$100))-LEN($E102)),")")),",",
"(SELECT ROW_IDT `ufr_asso`.`rol` WHERE NAM = '",L$2,"'",REPT(" ",MAX(LEN($F$2:$N$2))-LEN(L$2)),"),",
"'INIT_SCRIPT', NOW(), 'INIT_SCRIPT', NOW())"),"")</f>
        <v/>
      </c>
      <c r="Y102" s="26" t="str" cm="1">
        <f t="array" ref="Y102">IF(M102&lt;&gt;"",CONCATENATE(",    (",
"(SELECT ROW_IDT `ufr_asso`.`usr` WHERE USR_ID = '",$D102,"')",REPT(" ",MAX(LEN($D$3:$D$100))-LEN($D102)),",",
IF(M$2=$F$2,CONCATENATE("null",REPT(" ",52+MAX(LEN($E$3:$E$100))-4)),CONCATENATE("(SELECT ROW_IDT `ufr_asso`.`aso` WHERE SIR_NBR = '",$E102,"'",REPT(" ",MAX(LEN($E$3:$E$100))-LEN($E102)),")")),",",
"(SELECT ROW_IDT `ufr_asso`.`rol` WHERE NAM = '",M$2,"'",REPT(" ",MAX(LEN($F$2:$N$2))-LEN(M$2)),"),",
"'INIT_SCRIPT', NOW(), 'INIT_SCRIPT', NOW())"),"")</f>
        <v/>
      </c>
      <c r="Z102" s="26" t="str" cm="1">
        <f t="array" ref="Z102">IF(N102&lt;&gt;"",CONCATENATE(",    (",
"(SELECT ROW_IDT `ufr_asso`.`usr` WHERE USR_ID = '",$D102,"')",REPT(" ",MAX(LEN($D$3:$D$100))-LEN($D102)),",",
IF(N$2=$F$2,CONCATENATE("null",REPT(" ",52+MAX(LEN($E$3:$E$100))-4)),CONCATENATE("(SELECT ROW_IDT `ufr_asso`.`aso` WHERE SIR_NBR = '",$E102,"'",REPT(" ",MAX(LEN($E$3:$E$100))-LEN($E102)),")")),",",
"(SELECT ROW_IDT `ufr_asso`.`rol` WHERE NAM = '",N$2,"'",REPT(" ",MAX(LEN($F$2:$N$2))-LEN(N$2)),"),",
"'INIT_SCRIPT', NOW(), 'INIT_SCRIPT', NOW())"),"")</f>
        <v/>
      </c>
    </row>
    <row r="103" spans="1:26" x14ac:dyDescent="0.3">
      <c r="A103" t="str">
        <f>IF(Users!A68&lt;&gt;"",Users!A68,"")</f>
        <v/>
      </c>
      <c r="B103" t="str">
        <f>IF(Users!B68&lt;&gt;"",Users!B68,"")</f>
        <v/>
      </c>
      <c r="C103" t="str">
        <f>IF(Users!C68&lt;&gt;"",Users!C68,"")</f>
        <v/>
      </c>
      <c r="D103" t="str">
        <f>IF(Users!E68&lt;&gt;"",Users!E68,"")</f>
        <v/>
      </c>
      <c r="E103" s="27"/>
      <c r="F103" s="46"/>
      <c r="G103" s="46"/>
      <c r="H103" s="46"/>
      <c r="I103" s="46"/>
      <c r="J103" s="46"/>
      <c r="K103" s="46"/>
      <c r="L103" s="46"/>
      <c r="M103" s="46"/>
      <c r="N103" s="46"/>
      <c r="O103" s="12" t="str">
        <f t="shared" si="12"/>
        <v/>
      </c>
      <c r="P103" s="26" t="str">
        <f>CONCATENATE(
IF(R103&lt;&gt;"",CONCATENATE(R103,CHAR(13),CHAR(10)),""),IF(S103&lt;&gt;"",CONCATENATE(S103,CHAR(13),CHAR(10)),""),IF(T103&lt;&gt;"",CONCATENATE(T103,CHAR(13),CHAR(10)),""),IF(U103&lt;&gt;"",CONCATENATE(U103,CHAR(13),CHAR(10)),""),IF(V103&lt;&gt;"",CONCATENATE(V103,CHAR(13),CHAR(10)),""),IF(W103&lt;&gt;"",CONCATENATE(W103,CHAR(13),CHAR(10)),""),IF(X103&lt;&gt;"",CONCATENATE(X103,CHAR(13),CHAR(10)),""),IF(Y103&lt;&gt;"",CONCATENATE(Y103,CHAR(13),CHAR(10)),""),IF(Z103&lt;&gt;"",CONCATENATE(Z103,CHAR(13),CHAR(10)),"")
)</f>
        <v/>
      </c>
      <c r="Q103" s="26">
        <f t="shared" si="13"/>
        <v>2</v>
      </c>
      <c r="R103" s="26" t="str" cm="1">
        <f t="array" ref="R103">IF(F103&lt;&gt;"",CONCATENATE(",    (",
"(SELECT ROW_IDT `ufr_asso`.`usr` WHERE USR_ID = '",$D103,"')",REPT(" ",MAX(LEN($D$3:$D$100))-LEN($D103)),",",
IF(F$2=$F$2,CONCATENATE("null",REPT(" ",52+MAX(LEN($E$3:$E$100))-4)),CONCATENATE("(SELECT ROW_IDT `ufr_asso`.`aso` WHERE SIR_NBR = '",$E103,"'",REPT(" ",MAX(LEN($E$3:$E$100))-LEN($E103)),")")),",",
"(SELECT ROW_IDT `ufr_asso`.`rol` WHERE NAM = '",F$2,"'",REPT(" ",MAX(LEN($F$2:$N$2))-LEN(F$2)),"),",
"'INIT_SCRIPT', NOW(), 'INIT_SCRIPT', NOW())"),"")</f>
        <v/>
      </c>
      <c r="S103" s="26" t="str" cm="1">
        <f t="array" ref="S103">IF(G103&lt;&gt;"",CONCATENATE(",    (",
"(SELECT ROW_IDT `ufr_asso`.`usr` WHERE USR_ID = '",$D103,"')",REPT(" ",MAX(LEN($D$3:$D$100))-LEN($D103)),",",
IF(G$2=$F$2,CONCATENATE("null",REPT(" ",52+MAX(LEN($E$3:$E$100))-4)),CONCATENATE("(SELECT ROW_IDT `ufr_asso`.`aso` WHERE SIR_NBR = '",$E103,"'",REPT(" ",MAX(LEN($E$3:$E$100))-LEN($E103)),")")),",",
"(SELECT ROW_IDT `ufr_asso`.`rol` WHERE NAM = '",G$2,"'",REPT(" ",MAX(LEN($F$2:$N$2))-LEN(G$2)),"),",
"'INIT_SCRIPT', NOW(), 'INIT_SCRIPT', NOW())"),"")</f>
        <v/>
      </c>
      <c r="T103" s="26" t="str" cm="1">
        <f t="array" ref="T103">IF(H103&lt;&gt;"",CONCATENATE(",    (",
"(SELECT ROW_IDT `ufr_asso`.`usr` WHERE USR_ID = '",$D103,"')",REPT(" ",MAX(LEN($D$3:$D$100))-LEN($D103)),",",
IF(H$2=$F$2,CONCATENATE("null",REPT(" ",52+MAX(LEN($E$3:$E$100))-4)),CONCATENATE("(SELECT ROW_IDT `ufr_asso`.`aso` WHERE SIR_NBR = '",$E103,"'",REPT(" ",MAX(LEN($E$3:$E$100))-LEN($E103)),")")),",",
"(SELECT ROW_IDT `ufr_asso`.`rol` WHERE NAM = '",H$2,"'",REPT(" ",MAX(LEN($F$2:$N$2))-LEN(H$2)),"),",
"'INIT_SCRIPT', NOW(), 'INIT_SCRIPT', NOW())"),"")</f>
        <v/>
      </c>
      <c r="U103" s="26" t="str" cm="1">
        <f t="array" ref="U103">IF(I103&lt;&gt;"",CONCATENATE(",    (",
"(SELECT ROW_IDT `ufr_asso`.`usr` WHERE USR_ID = '",$D103,"')",REPT(" ",MAX(LEN($D$3:$D$100))-LEN($D103)),",",
IF(I$2=$F$2,CONCATENATE("null",REPT(" ",52+MAX(LEN($E$3:$E$100))-4)),CONCATENATE("(SELECT ROW_IDT `ufr_asso`.`aso` WHERE SIR_NBR = '",$E103,"'",REPT(" ",MAX(LEN($E$3:$E$100))-LEN($E103)),")")),",",
"(SELECT ROW_IDT `ufr_asso`.`rol` WHERE NAM = '",I$2,"'",REPT(" ",MAX(LEN($F$2:$N$2))-LEN(I$2)),"),",
"'INIT_SCRIPT', NOW(), 'INIT_SCRIPT', NOW())"),"")</f>
        <v/>
      </c>
      <c r="V103" s="26" t="str" cm="1">
        <f t="array" ref="V103">IF(J103&lt;&gt;"",CONCATENATE(",    (",
"(SELECT ROW_IDT `ufr_asso`.`usr` WHERE USR_ID = '",$D103,"')",REPT(" ",MAX(LEN($D$3:$D$100))-LEN($D103)),",",
IF(J$2=$F$2,CONCATENATE("null",REPT(" ",52+MAX(LEN($E$3:$E$100))-4)),CONCATENATE("(SELECT ROW_IDT `ufr_asso`.`aso` WHERE SIR_NBR = '",$E103,"'",REPT(" ",MAX(LEN($E$3:$E$100))-LEN($E103)),")")),",",
"(SELECT ROW_IDT `ufr_asso`.`rol` WHERE NAM = '",J$2,"'",REPT(" ",MAX(LEN($F$2:$N$2))-LEN(J$2)),"),",
"'INIT_SCRIPT', NOW(), 'INIT_SCRIPT', NOW())"),"")</f>
        <v/>
      </c>
      <c r="W103" s="26" t="str" cm="1">
        <f t="array" ref="W103">IF(K103&lt;&gt;"",CONCATENATE(",    (",
"(SELECT ROW_IDT `ufr_asso`.`usr` WHERE USR_ID = '",$D103,"')",REPT(" ",MAX(LEN($D$3:$D$100))-LEN($D103)),",",
IF(K$2=$F$2,CONCATENATE("null",REPT(" ",52+MAX(LEN($E$3:$E$100))-4)),CONCATENATE("(SELECT ROW_IDT `ufr_asso`.`aso` WHERE SIR_NBR = '",$E103,"'",REPT(" ",MAX(LEN($E$3:$E$100))-LEN($E103)),")")),",",
"(SELECT ROW_IDT `ufr_asso`.`rol` WHERE NAM = '",K$2,"'",REPT(" ",MAX(LEN($F$2:$N$2))-LEN(K$2)),"),",
"'INIT_SCRIPT', NOW(), 'INIT_SCRIPT', NOW())"),"")</f>
        <v/>
      </c>
      <c r="X103" s="26" t="str" cm="1">
        <f t="array" ref="X103">IF(L103&lt;&gt;"",CONCATENATE(",    (",
"(SELECT ROW_IDT `ufr_asso`.`usr` WHERE USR_ID = '",$D103,"')",REPT(" ",MAX(LEN($D$3:$D$100))-LEN($D103)),",",
IF(L$2=$F$2,CONCATENATE("null",REPT(" ",52+MAX(LEN($E$3:$E$100))-4)),CONCATENATE("(SELECT ROW_IDT `ufr_asso`.`aso` WHERE SIR_NBR = '",$E103,"'",REPT(" ",MAX(LEN($E$3:$E$100))-LEN($E103)),")")),",",
"(SELECT ROW_IDT `ufr_asso`.`rol` WHERE NAM = '",L$2,"'",REPT(" ",MAX(LEN($F$2:$N$2))-LEN(L$2)),"),",
"'INIT_SCRIPT', NOW(), 'INIT_SCRIPT', NOW())"),"")</f>
        <v/>
      </c>
      <c r="Y103" s="26" t="str" cm="1">
        <f t="array" ref="Y103">IF(M103&lt;&gt;"",CONCATENATE(",    (",
"(SELECT ROW_IDT `ufr_asso`.`usr` WHERE USR_ID = '",$D103,"')",REPT(" ",MAX(LEN($D$3:$D$100))-LEN($D103)),",",
IF(M$2=$F$2,CONCATENATE("null",REPT(" ",52+MAX(LEN($E$3:$E$100))-4)),CONCATENATE("(SELECT ROW_IDT `ufr_asso`.`aso` WHERE SIR_NBR = '",$E103,"'",REPT(" ",MAX(LEN($E$3:$E$100))-LEN($E103)),")")),",",
"(SELECT ROW_IDT `ufr_asso`.`rol` WHERE NAM = '",M$2,"'",REPT(" ",MAX(LEN($F$2:$N$2))-LEN(M$2)),"),",
"'INIT_SCRIPT', NOW(), 'INIT_SCRIPT', NOW())"),"")</f>
        <v/>
      </c>
      <c r="Z103" s="26" t="str" cm="1">
        <f t="array" ref="Z103">IF(N103&lt;&gt;"",CONCATENATE(",    (",
"(SELECT ROW_IDT `ufr_asso`.`usr` WHERE USR_ID = '",$D103,"')",REPT(" ",MAX(LEN($D$3:$D$100))-LEN($D103)),",",
IF(N$2=$F$2,CONCATENATE("null",REPT(" ",52+MAX(LEN($E$3:$E$100))-4)),CONCATENATE("(SELECT ROW_IDT `ufr_asso`.`aso` WHERE SIR_NBR = '",$E103,"'",REPT(" ",MAX(LEN($E$3:$E$100))-LEN($E103)),")")),",",
"(SELECT ROW_IDT `ufr_asso`.`rol` WHERE NAM = '",N$2,"'",REPT(" ",MAX(LEN($F$2:$N$2))-LEN(N$2)),"),",
"'INIT_SCRIPT', NOW(), 'INIT_SCRIPT', NOW())"),"")</f>
        <v/>
      </c>
    </row>
    <row r="104" spans="1:26" x14ac:dyDescent="0.3">
      <c r="A104" t="str">
        <f>IF(Users!A69&lt;&gt;"",Users!A69,"")</f>
        <v/>
      </c>
      <c r="B104" t="str">
        <f>IF(Users!B69&lt;&gt;"",Users!B69,"")</f>
        <v/>
      </c>
      <c r="C104" t="str">
        <f>IF(Users!C69&lt;&gt;"",Users!C69,"")</f>
        <v/>
      </c>
      <c r="D104" t="str">
        <f>IF(Users!E69&lt;&gt;"",Users!E69,"")</f>
        <v/>
      </c>
      <c r="E104" s="27"/>
      <c r="F104" s="46"/>
      <c r="G104" s="46"/>
      <c r="H104" s="46"/>
      <c r="I104" s="46"/>
      <c r="J104" s="46"/>
      <c r="K104" s="46"/>
      <c r="L104" s="46"/>
      <c r="M104" s="46"/>
      <c r="N104" s="46"/>
      <c r="O104" s="12" t="str">
        <f t="shared" si="12"/>
        <v/>
      </c>
      <c r="P104" s="26" t="str">
        <f>CONCATENATE(
IF(R104&lt;&gt;"",CONCATENATE(R104,CHAR(13),CHAR(10)),""),IF(S104&lt;&gt;"",CONCATENATE(S104,CHAR(13),CHAR(10)),""),IF(T104&lt;&gt;"",CONCATENATE(T104,CHAR(13),CHAR(10)),""),IF(U104&lt;&gt;"",CONCATENATE(U104,CHAR(13),CHAR(10)),""),IF(V104&lt;&gt;"",CONCATENATE(V104,CHAR(13),CHAR(10)),""),IF(W104&lt;&gt;"",CONCATENATE(W104,CHAR(13),CHAR(10)),""),IF(X104&lt;&gt;"",CONCATENATE(X104,CHAR(13),CHAR(10)),""),IF(Y104&lt;&gt;"",CONCATENATE(Y104,CHAR(13),CHAR(10)),""),IF(Z104&lt;&gt;"",CONCATENATE(Z104,CHAR(13),CHAR(10)),"")
)</f>
        <v/>
      </c>
      <c r="Q104" s="26">
        <f t="shared" si="13"/>
        <v>2</v>
      </c>
      <c r="R104" s="26" t="str" cm="1">
        <f t="array" ref="R104">IF(F104&lt;&gt;"",CONCATENATE(",    (",
"(SELECT ROW_IDT `ufr_asso`.`usr` WHERE USR_ID = '",$D104,"')",REPT(" ",MAX(LEN($D$3:$D$100))-LEN($D104)),",",
IF(F$2=$F$2,CONCATENATE("null",REPT(" ",52+MAX(LEN($E$3:$E$100))-4)),CONCATENATE("(SELECT ROW_IDT `ufr_asso`.`aso` WHERE SIR_NBR = '",$E104,"'",REPT(" ",MAX(LEN($E$3:$E$100))-LEN($E104)),")")),",",
"(SELECT ROW_IDT `ufr_asso`.`rol` WHERE NAM = '",F$2,"'",REPT(" ",MAX(LEN($F$2:$N$2))-LEN(F$2)),"),",
"'INIT_SCRIPT', NOW(), 'INIT_SCRIPT', NOW())"),"")</f>
        <v/>
      </c>
      <c r="S104" s="26" t="str" cm="1">
        <f t="array" ref="S104">IF(G104&lt;&gt;"",CONCATENATE(",    (",
"(SELECT ROW_IDT `ufr_asso`.`usr` WHERE USR_ID = '",$D104,"')",REPT(" ",MAX(LEN($D$3:$D$100))-LEN($D104)),",",
IF(G$2=$F$2,CONCATENATE("null",REPT(" ",52+MAX(LEN($E$3:$E$100))-4)),CONCATENATE("(SELECT ROW_IDT `ufr_asso`.`aso` WHERE SIR_NBR = '",$E104,"'",REPT(" ",MAX(LEN($E$3:$E$100))-LEN($E104)),")")),",",
"(SELECT ROW_IDT `ufr_asso`.`rol` WHERE NAM = '",G$2,"'",REPT(" ",MAX(LEN($F$2:$N$2))-LEN(G$2)),"),",
"'INIT_SCRIPT', NOW(), 'INIT_SCRIPT', NOW())"),"")</f>
        <v/>
      </c>
      <c r="T104" s="26" t="str" cm="1">
        <f t="array" ref="T104">IF(H104&lt;&gt;"",CONCATENATE(",    (",
"(SELECT ROW_IDT `ufr_asso`.`usr` WHERE USR_ID = '",$D104,"')",REPT(" ",MAX(LEN($D$3:$D$100))-LEN($D104)),",",
IF(H$2=$F$2,CONCATENATE("null",REPT(" ",52+MAX(LEN($E$3:$E$100))-4)),CONCATENATE("(SELECT ROW_IDT `ufr_asso`.`aso` WHERE SIR_NBR = '",$E104,"'",REPT(" ",MAX(LEN($E$3:$E$100))-LEN($E104)),")")),",",
"(SELECT ROW_IDT `ufr_asso`.`rol` WHERE NAM = '",H$2,"'",REPT(" ",MAX(LEN($F$2:$N$2))-LEN(H$2)),"),",
"'INIT_SCRIPT', NOW(), 'INIT_SCRIPT', NOW())"),"")</f>
        <v/>
      </c>
      <c r="U104" s="26" t="str" cm="1">
        <f t="array" ref="U104">IF(I104&lt;&gt;"",CONCATENATE(",    (",
"(SELECT ROW_IDT `ufr_asso`.`usr` WHERE USR_ID = '",$D104,"')",REPT(" ",MAX(LEN($D$3:$D$100))-LEN($D104)),",",
IF(I$2=$F$2,CONCATENATE("null",REPT(" ",52+MAX(LEN($E$3:$E$100))-4)),CONCATENATE("(SELECT ROW_IDT `ufr_asso`.`aso` WHERE SIR_NBR = '",$E104,"'",REPT(" ",MAX(LEN($E$3:$E$100))-LEN($E104)),")")),",",
"(SELECT ROW_IDT `ufr_asso`.`rol` WHERE NAM = '",I$2,"'",REPT(" ",MAX(LEN($F$2:$N$2))-LEN(I$2)),"),",
"'INIT_SCRIPT', NOW(), 'INIT_SCRIPT', NOW())"),"")</f>
        <v/>
      </c>
      <c r="V104" s="26" t="str" cm="1">
        <f t="array" ref="V104">IF(J104&lt;&gt;"",CONCATENATE(",    (",
"(SELECT ROW_IDT `ufr_asso`.`usr` WHERE USR_ID = '",$D104,"')",REPT(" ",MAX(LEN($D$3:$D$100))-LEN($D104)),",",
IF(J$2=$F$2,CONCATENATE("null",REPT(" ",52+MAX(LEN($E$3:$E$100))-4)),CONCATENATE("(SELECT ROW_IDT `ufr_asso`.`aso` WHERE SIR_NBR = '",$E104,"'",REPT(" ",MAX(LEN($E$3:$E$100))-LEN($E104)),")")),",",
"(SELECT ROW_IDT `ufr_asso`.`rol` WHERE NAM = '",J$2,"'",REPT(" ",MAX(LEN($F$2:$N$2))-LEN(J$2)),"),",
"'INIT_SCRIPT', NOW(), 'INIT_SCRIPT', NOW())"),"")</f>
        <v/>
      </c>
      <c r="W104" s="26" t="str" cm="1">
        <f t="array" ref="W104">IF(K104&lt;&gt;"",CONCATENATE(",    (",
"(SELECT ROW_IDT `ufr_asso`.`usr` WHERE USR_ID = '",$D104,"')",REPT(" ",MAX(LEN($D$3:$D$100))-LEN($D104)),",",
IF(K$2=$F$2,CONCATENATE("null",REPT(" ",52+MAX(LEN($E$3:$E$100))-4)),CONCATENATE("(SELECT ROW_IDT `ufr_asso`.`aso` WHERE SIR_NBR = '",$E104,"'",REPT(" ",MAX(LEN($E$3:$E$100))-LEN($E104)),")")),",",
"(SELECT ROW_IDT `ufr_asso`.`rol` WHERE NAM = '",K$2,"'",REPT(" ",MAX(LEN($F$2:$N$2))-LEN(K$2)),"),",
"'INIT_SCRIPT', NOW(), 'INIT_SCRIPT', NOW())"),"")</f>
        <v/>
      </c>
      <c r="X104" s="26" t="str" cm="1">
        <f t="array" ref="X104">IF(L104&lt;&gt;"",CONCATENATE(",    (",
"(SELECT ROW_IDT `ufr_asso`.`usr` WHERE USR_ID = '",$D104,"')",REPT(" ",MAX(LEN($D$3:$D$100))-LEN($D104)),",",
IF(L$2=$F$2,CONCATENATE("null",REPT(" ",52+MAX(LEN($E$3:$E$100))-4)),CONCATENATE("(SELECT ROW_IDT `ufr_asso`.`aso` WHERE SIR_NBR = '",$E104,"'",REPT(" ",MAX(LEN($E$3:$E$100))-LEN($E104)),")")),",",
"(SELECT ROW_IDT `ufr_asso`.`rol` WHERE NAM = '",L$2,"'",REPT(" ",MAX(LEN($F$2:$N$2))-LEN(L$2)),"),",
"'INIT_SCRIPT', NOW(), 'INIT_SCRIPT', NOW())"),"")</f>
        <v/>
      </c>
      <c r="Y104" s="26" t="str" cm="1">
        <f t="array" ref="Y104">IF(M104&lt;&gt;"",CONCATENATE(",    (",
"(SELECT ROW_IDT `ufr_asso`.`usr` WHERE USR_ID = '",$D104,"')",REPT(" ",MAX(LEN($D$3:$D$100))-LEN($D104)),",",
IF(M$2=$F$2,CONCATENATE("null",REPT(" ",52+MAX(LEN($E$3:$E$100))-4)),CONCATENATE("(SELECT ROW_IDT `ufr_asso`.`aso` WHERE SIR_NBR = '",$E104,"'",REPT(" ",MAX(LEN($E$3:$E$100))-LEN($E104)),")")),",",
"(SELECT ROW_IDT `ufr_asso`.`rol` WHERE NAM = '",M$2,"'",REPT(" ",MAX(LEN($F$2:$N$2))-LEN(M$2)),"),",
"'INIT_SCRIPT', NOW(), 'INIT_SCRIPT', NOW())"),"")</f>
        <v/>
      </c>
      <c r="Z104" s="26" t="str" cm="1">
        <f t="array" ref="Z104">IF(N104&lt;&gt;"",CONCATENATE(",    (",
"(SELECT ROW_IDT `ufr_asso`.`usr` WHERE USR_ID = '",$D104,"')",REPT(" ",MAX(LEN($D$3:$D$100))-LEN($D104)),",",
IF(N$2=$F$2,CONCATENATE("null",REPT(" ",52+MAX(LEN($E$3:$E$100))-4)),CONCATENATE("(SELECT ROW_IDT `ufr_asso`.`aso` WHERE SIR_NBR = '",$E104,"'",REPT(" ",MAX(LEN($E$3:$E$100))-LEN($E104)),")")),",",
"(SELECT ROW_IDT `ufr_asso`.`rol` WHERE NAM = '",N$2,"'",REPT(" ",MAX(LEN($F$2:$N$2))-LEN(N$2)),"),",
"'INIT_SCRIPT', NOW(), 'INIT_SCRIPT', NOW())"),"")</f>
        <v/>
      </c>
    </row>
    <row r="105" spans="1:26" x14ac:dyDescent="0.3">
      <c r="A105" t="str">
        <f>IF(Users!A70&lt;&gt;"",Users!A70,"")</f>
        <v/>
      </c>
      <c r="B105" t="str">
        <f>IF(Users!B70&lt;&gt;"",Users!B70,"")</f>
        <v/>
      </c>
      <c r="C105" t="str">
        <f>IF(Users!C70&lt;&gt;"",Users!C70,"")</f>
        <v/>
      </c>
      <c r="D105" t="str">
        <f>IF(Users!E70&lt;&gt;"",Users!E70,"")</f>
        <v/>
      </c>
      <c r="E105" s="27"/>
      <c r="F105" s="46"/>
      <c r="G105" s="46"/>
      <c r="H105" s="46"/>
      <c r="I105" s="46"/>
      <c r="J105" s="46"/>
      <c r="K105" s="46"/>
      <c r="L105" s="46"/>
      <c r="M105" s="46"/>
      <c r="N105" s="46"/>
      <c r="O105" s="12" t="str">
        <f t="shared" si="12"/>
        <v/>
      </c>
      <c r="P105" s="26" t="str">
        <f>CONCATENATE(
IF(R105&lt;&gt;"",CONCATENATE(R105,CHAR(13),CHAR(10)),""),IF(S105&lt;&gt;"",CONCATENATE(S105,CHAR(13),CHAR(10)),""),IF(T105&lt;&gt;"",CONCATENATE(T105,CHAR(13),CHAR(10)),""),IF(U105&lt;&gt;"",CONCATENATE(U105,CHAR(13),CHAR(10)),""),IF(V105&lt;&gt;"",CONCATENATE(V105,CHAR(13),CHAR(10)),""),IF(W105&lt;&gt;"",CONCATENATE(W105,CHAR(13),CHAR(10)),""),IF(X105&lt;&gt;"",CONCATENATE(X105,CHAR(13),CHAR(10)),""),IF(Y105&lt;&gt;"",CONCATENATE(Y105,CHAR(13),CHAR(10)),""),IF(Z105&lt;&gt;"",CONCATENATE(Z105,CHAR(13),CHAR(10)),"")
)</f>
        <v/>
      </c>
      <c r="Q105" s="26">
        <f t="shared" si="13"/>
        <v>2</v>
      </c>
      <c r="R105" s="26" t="str" cm="1">
        <f t="array" ref="R105">IF(F105&lt;&gt;"",CONCATENATE(",    (",
"(SELECT ROW_IDT `ufr_asso`.`usr` WHERE USR_ID = '",$D105,"')",REPT(" ",MAX(LEN($D$3:$D$100))-LEN($D105)),",",
IF(F$2=$F$2,CONCATENATE("null",REPT(" ",52+MAX(LEN($E$3:$E$100))-4)),CONCATENATE("(SELECT ROW_IDT `ufr_asso`.`aso` WHERE SIR_NBR = '",$E105,"'",REPT(" ",MAX(LEN($E$3:$E$100))-LEN($E105)),")")),",",
"(SELECT ROW_IDT `ufr_asso`.`rol` WHERE NAM = '",F$2,"'",REPT(" ",MAX(LEN($F$2:$N$2))-LEN(F$2)),"),",
"'INIT_SCRIPT', NOW(), 'INIT_SCRIPT', NOW())"),"")</f>
        <v/>
      </c>
      <c r="S105" s="26" t="str" cm="1">
        <f t="array" ref="S105">IF(G105&lt;&gt;"",CONCATENATE(",    (",
"(SELECT ROW_IDT `ufr_asso`.`usr` WHERE USR_ID = '",$D105,"')",REPT(" ",MAX(LEN($D$3:$D$100))-LEN($D105)),",",
IF(G$2=$F$2,CONCATENATE("null",REPT(" ",52+MAX(LEN($E$3:$E$100))-4)),CONCATENATE("(SELECT ROW_IDT `ufr_asso`.`aso` WHERE SIR_NBR = '",$E105,"'",REPT(" ",MAX(LEN($E$3:$E$100))-LEN($E105)),")")),",",
"(SELECT ROW_IDT `ufr_asso`.`rol` WHERE NAM = '",G$2,"'",REPT(" ",MAX(LEN($F$2:$N$2))-LEN(G$2)),"),",
"'INIT_SCRIPT', NOW(), 'INIT_SCRIPT', NOW())"),"")</f>
        <v/>
      </c>
      <c r="T105" s="26" t="str" cm="1">
        <f t="array" ref="T105">IF(H105&lt;&gt;"",CONCATENATE(",    (",
"(SELECT ROW_IDT `ufr_asso`.`usr` WHERE USR_ID = '",$D105,"')",REPT(" ",MAX(LEN($D$3:$D$100))-LEN($D105)),",",
IF(H$2=$F$2,CONCATENATE("null",REPT(" ",52+MAX(LEN($E$3:$E$100))-4)),CONCATENATE("(SELECT ROW_IDT `ufr_asso`.`aso` WHERE SIR_NBR = '",$E105,"'",REPT(" ",MAX(LEN($E$3:$E$100))-LEN($E105)),")")),",",
"(SELECT ROW_IDT `ufr_asso`.`rol` WHERE NAM = '",H$2,"'",REPT(" ",MAX(LEN($F$2:$N$2))-LEN(H$2)),"),",
"'INIT_SCRIPT', NOW(), 'INIT_SCRIPT', NOW())"),"")</f>
        <v/>
      </c>
      <c r="U105" s="26" t="str" cm="1">
        <f t="array" ref="U105">IF(I105&lt;&gt;"",CONCATENATE(",    (",
"(SELECT ROW_IDT `ufr_asso`.`usr` WHERE USR_ID = '",$D105,"')",REPT(" ",MAX(LEN($D$3:$D$100))-LEN($D105)),",",
IF(I$2=$F$2,CONCATENATE("null",REPT(" ",52+MAX(LEN($E$3:$E$100))-4)),CONCATENATE("(SELECT ROW_IDT `ufr_asso`.`aso` WHERE SIR_NBR = '",$E105,"'",REPT(" ",MAX(LEN($E$3:$E$100))-LEN($E105)),")")),",",
"(SELECT ROW_IDT `ufr_asso`.`rol` WHERE NAM = '",I$2,"'",REPT(" ",MAX(LEN($F$2:$N$2))-LEN(I$2)),"),",
"'INIT_SCRIPT', NOW(), 'INIT_SCRIPT', NOW())"),"")</f>
        <v/>
      </c>
      <c r="V105" s="26" t="str" cm="1">
        <f t="array" ref="V105">IF(J105&lt;&gt;"",CONCATENATE(",    (",
"(SELECT ROW_IDT `ufr_asso`.`usr` WHERE USR_ID = '",$D105,"')",REPT(" ",MAX(LEN($D$3:$D$100))-LEN($D105)),",",
IF(J$2=$F$2,CONCATENATE("null",REPT(" ",52+MAX(LEN($E$3:$E$100))-4)),CONCATENATE("(SELECT ROW_IDT `ufr_asso`.`aso` WHERE SIR_NBR = '",$E105,"'",REPT(" ",MAX(LEN($E$3:$E$100))-LEN($E105)),")")),",",
"(SELECT ROW_IDT `ufr_asso`.`rol` WHERE NAM = '",J$2,"'",REPT(" ",MAX(LEN($F$2:$N$2))-LEN(J$2)),"),",
"'INIT_SCRIPT', NOW(), 'INIT_SCRIPT', NOW())"),"")</f>
        <v/>
      </c>
      <c r="W105" s="26" t="str" cm="1">
        <f t="array" ref="W105">IF(K105&lt;&gt;"",CONCATENATE(",    (",
"(SELECT ROW_IDT `ufr_asso`.`usr` WHERE USR_ID = '",$D105,"')",REPT(" ",MAX(LEN($D$3:$D$100))-LEN($D105)),",",
IF(K$2=$F$2,CONCATENATE("null",REPT(" ",52+MAX(LEN($E$3:$E$100))-4)),CONCATENATE("(SELECT ROW_IDT `ufr_asso`.`aso` WHERE SIR_NBR = '",$E105,"'",REPT(" ",MAX(LEN($E$3:$E$100))-LEN($E105)),")")),",",
"(SELECT ROW_IDT `ufr_asso`.`rol` WHERE NAM = '",K$2,"'",REPT(" ",MAX(LEN($F$2:$N$2))-LEN(K$2)),"),",
"'INIT_SCRIPT', NOW(), 'INIT_SCRIPT', NOW())"),"")</f>
        <v/>
      </c>
      <c r="X105" s="26" t="str" cm="1">
        <f t="array" ref="X105">IF(L105&lt;&gt;"",CONCATENATE(",    (",
"(SELECT ROW_IDT `ufr_asso`.`usr` WHERE USR_ID = '",$D105,"')",REPT(" ",MAX(LEN($D$3:$D$100))-LEN($D105)),",",
IF(L$2=$F$2,CONCATENATE("null",REPT(" ",52+MAX(LEN($E$3:$E$100))-4)),CONCATENATE("(SELECT ROW_IDT `ufr_asso`.`aso` WHERE SIR_NBR = '",$E105,"'",REPT(" ",MAX(LEN($E$3:$E$100))-LEN($E105)),")")),",",
"(SELECT ROW_IDT `ufr_asso`.`rol` WHERE NAM = '",L$2,"'",REPT(" ",MAX(LEN($F$2:$N$2))-LEN(L$2)),"),",
"'INIT_SCRIPT', NOW(), 'INIT_SCRIPT', NOW())"),"")</f>
        <v/>
      </c>
      <c r="Y105" s="26" t="str" cm="1">
        <f t="array" ref="Y105">IF(M105&lt;&gt;"",CONCATENATE(",    (",
"(SELECT ROW_IDT `ufr_asso`.`usr` WHERE USR_ID = '",$D105,"')",REPT(" ",MAX(LEN($D$3:$D$100))-LEN($D105)),",",
IF(M$2=$F$2,CONCATENATE("null",REPT(" ",52+MAX(LEN($E$3:$E$100))-4)),CONCATENATE("(SELECT ROW_IDT `ufr_asso`.`aso` WHERE SIR_NBR = '",$E105,"'",REPT(" ",MAX(LEN($E$3:$E$100))-LEN($E105)),")")),",",
"(SELECT ROW_IDT `ufr_asso`.`rol` WHERE NAM = '",M$2,"'",REPT(" ",MAX(LEN($F$2:$N$2))-LEN(M$2)),"),",
"'INIT_SCRIPT', NOW(), 'INIT_SCRIPT', NOW())"),"")</f>
        <v/>
      </c>
      <c r="Z105" s="26" t="str" cm="1">
        <f t="array" ref="Z105">IF(N105&lt;&gt;"",CONCATENATE(",    (",
"(SELECT ROW_IDT `ufr_asso`.`usr` WHERE USR_ID = '",$D105,"')",REPT(" ",MAX(LEN($D$3:$D$100))-LEN($D105)),",",
IF(N$2=$F$2,CONCATENATE("null",REPT(" ",52+MAX(LEN($E$3:$E$100))-4)),CONCATENATE("(SELECT ROW_IDT `ufr_asso`.`aso` WHERE SIR_NBR = '",$E105,"'",REPT(" ",MAX(LEN($E$3:$E$100))-LEN($E105)),")")),",",
"(SELECT ROW_IDT `ufr_asso`.`rol` WHERE NAM = '",N$2,"'",REPT(" ",MAX(LEN($F$2:$N$2))-LEN(N$2)),"),",
"'INIT_SCRIPT', NOW(), 'INIT_SCRIPT', NOW())"),"")</f>
        <v/>
      </c>
    </row>
    <row r="106" spans="1:26" x14ac:dyDescent="0.3">
      <c r="A106" t="str">
        <f>IF(Users!A71&lt;&gt;"",Users!A71,"")</f>
        <v/>
      </c>
      <c r="B106" t="str">
        <f>IF(Users!B71&lt;&gt;"",Users!B71,"")</f>
        <v/>
      </c>
      <c r="C106" t="str">
        <f>IF(Users!C71&lt;&gt;"",Users!C71,"")</f>
        <v/>
      </c>
      <c r="D106" t="str">
        <f>IF(Users!E71&lt;&gt;"",Users!E71,"")</f>
        <v/>
      </c>
      <c r="E106" s="27"/>
      <c r="F106" s="46"/>
      <c r="G106" s="46"/>
      <c r="H106" s="46"/>
      <c r="I106" s="46"/>
      <c r="J106" s="46"/>
      <c r="K106" s="46"/>
      <c r="L106" s="46"/>
      <c r="M106" s="46"/>
      <c r="N106" s="46"/>
      <c r="O106" s="12" t="str">
        <f t="shared" si="12"/>
        <v/>
      </c>
      <c r="P106" s="26" t="str">
        <f>CONCATENATE(
IF(R106&lt;&gt;"",CONCATENATE(R106,CHAR(13),CHAR(10)),""),IF(S106&lt;&gt;"",CONCATENATE(S106,CHAR(13),CHAR(10)),""),IF(T106&lt;&gt;"",CONCATENATE(T106,CHAR(13),CHAR(10)),""),IF(U106&lt;&gt;"",CONCATENATE(U106,CHAR(13),CHAR(10)),""),IF(V106&lt;&gt;"",CONCATENATE(V106,CHAR(13),CHAR(10)),""),IF(W106&lt;&gt;"",CONCATENATE(W106,CHAR(13),CHAR(10)),""),IF(X106&lt;&gt;"",CONCATENATE(X106,CHAR(13),CHAR(10)),""),IF(Y106&lt;&gt;"",CONCATENATE(Y106,CHAR(13),CHAR(10)),""),IF(Z106&lt;&gt;"",CONCATENATE(Z106,CHAR(13),CHAR(10)),"")
)</f>
        <v/>
      </c>
      <c r="Q106" s="26">
        <f t="shared" si="13"/>
        <v>2</v>
      </c>
      <c r="R106" s="26" t="str" cm="1">
        <f t="array" ref="R106">IF(F106&lt;&gt;"",CONCATENATE(",    (",
"(SELECT ROW_IDT `ufr_asso`.`usr` WHERE USR_ID = '",$D106,"')",REPT(" ",MAX(LEN($D$3:$D$100))-LEN($D106)),",",
IF(F$2=$F$2,CONCATENATE("null",REPT(" ",52+MAX(LEN($E$3:$E$100))-4)),CONCATENATE("(SELECT ROW_IDT `ufr_asso`.`aso` WHERE SIR_NBR = '",$E106,"'",REPT(" ",MAX(LEN($E$3:$E$100))-LEN($E106)),")")),",",
"(SELECT ROW_IDT `ufr_asso`.`rol` WHERE NAM = '",F$2,"'",REPT(" ",MAX(LEN($F$2:$N$2))-LEN(F$2)),"),",
"'INIT_SCRIPT', NOW(), 'INIT_SCRIPT', NOW())"),"")</f>
        <v/>
      </c>
      <c r="S106" s="26" t="str" cm="1">
        <f t="array" ref="S106">IF(G106&lt;&gt;"",CONCATENATE(",    (",
"(SELECT ROW_IDT `ufr_asso`.`usr` WHERE USR_ID = '",$D106,"')",REPT(" ",MAX(LEN($D$3:$D$100))-LEN($D106)),",",
IF(G$2=$F$2,CONCATENATE("null",REPT(" ",52+MAX(LEN($E$3:$E$100))-4)),CONCATENATE("(SELECT ROW_IDT `ufr_asso`.`aso` WHERE SIR_NBR = '",$E106,"'",REPT(" ",MAX(LEN($E$3:$E$100))-LEN($E106)),")")),",",
"(SELECT ROW_IDT `ufr_asso`.`rol` WHERE NAM = '",G$2,"'",REPT(" ",MAX(LEN($F$2:$N$2))-LEN(G$2)),"),",
"'INIT_SCRIPT', NOW(), 'INIT_SCRIPT', NOW())"),"")</f>
        <v/>
      </c>
      <c r="T106" s="26" t="str" cm="1">
        <f t="array" ref="T106">IF(H106&lt;&gt;"",CONCATENATE(",    (",
"(SELECT ROW_IDT `ufr_asso`.`usr` WHERE USR_ID = '",$D106,"')",REPT(" ",MAX(LEN($D$3:$D$100))-LEN($D106)),",",
IF(H$2=$F$2,CONCATENATE("null",REPT(" ",52+MAX(LEN($E$3:$E$100))-4)),CONCATENATE("(SELECT ROW_IDT `ufr_asso`.`aso` WHERE SIR_NBR = '",$E106,"'",REPT(" ",MAX(LEN($E$3:$E$100))-LEN($E106)),")")),",",
"(SELECT ROW_IDT `ufr_asso`.`rol` WHERE NAM = '",H$2,"'",REPT(" ",MAX(LEN($F$2:$N$2))-LEN(H$2)),"),",
"'INIT_SCRIPT', NOW(), 'INIT_SCRIPT', NOW())"),"")</f>
        <v/>
      </c>
      <c r="U106" s="26" t="str" cm="1">
        <f t="array" ref="U106">IF(I106&lt;&gt;"",CONCATENATE(",    (",
"(SELECT ROW_IDT `ufr_asso`.`usr` WHERE USR_ID = '",$D106,"')",REPT(" ",MAX(LEN($D$3:$D$100))-LEN($D106)),",",
IF(I$2=$F$2,CONCATENATE("null",REPT(" ",52+MAX(LEN($E$3:$E$100))-4)),CONCATENATE("(SELECT ROW_IDT `ufr_asso`.`aso` WHERE SIR_NBR = '",$E106,"'",REPT(" ",MAX(LEN($E$3:$E$100))-LEN($E106)),")")),",",
"(SELECT ROW_IDT `ufr_asso`.`rol` WHERE NAM = '",I$2,"'",REPT(" ",MAX(LEN($F$2:$N$2))-LEN(I$2)),"),",
"'INIT_SCRIPT', NOW(), 'INIT_SCRIPT', NOW())"),"")</f>
        <v/>
      </c>
      <c r="V106" s="26" t="str" cm="1">
        <f t="array" ref="V106">IF(J106&lt;&gt;"",CONCATENATE(",    (",
"(SELECT ROW_IDT `ufr_asso`.`usr` WHERE USR_ID = '",$D106,"')",REPT(" ",MAX(LEN($D$3:$D$100))-LEN($D106)),",",
IF(J$2=$F$2,CONCATENATE("null",REPT(" ",52+MAX(LEN($E$3:$E$100))-4)),CONCATENATE("(SELECT ROW_IDT `ufr_asso`.`aso` WHERE SIR_NBR = '",$E106,"'",REPT(" ",MAX(LEN($E$3:$E$100))-LEN($E106)),")")),",",
"(SELECT ROW_IDT `ufr_asso`.`rol` WHERE NAM = '",J$2,"'",REPT(" ",MAX(LEN($F$2:$N$2))-LEN(J$2)),"),",
"'INIT_SCRIPT', NOW(), 'INIT_SCRIPT', NOW())"),"")</f>
        <v/>
      </c>
      <c r="W106" s="26" t="str" cm="1">
        <f t="array" ref="W106">IF(K106&lt;&gt;"",CONCATENATE(",    (",
"(SELECT ROW_IDT `ufr_asso`.`usr` WHERE USR_ID = '",$D106,"')",REPT(" ",MAX(LEN($D$3:$D$100))-LEN($D106)),",",
IF(K$2=$F$2,CONCATENATE("null",REPT(" ",52+MAX(LEN($E$3:$E$100))-4)),CONCATENATE("(SELECT ROW_IDT `ufr_asso`.`aso` WHERE SIR_NBR = '",$E106,"'",REPT(" ",MAX(LEN($E$3:$E$100))-LEN($E106)),")")),",",
"(SELECT ROW_IDT `ufr_asso`.`rol` WHERE NAM = '",K$2,"'",REPT(" ",MAX(LEN($F$2:$N$2))-LEN(K$2)),"),",
"'INIT_SCRIPT', NOW(), 'INIT_SCRIPT', NOW())"),"")</f>
        <v/>
      </c>
      <c r="X106" s="26" t="str" cm="1">
        <f t="array" ref="X106">IF(L106&lt;&gt;"",CONCATENATE(",    (",
"(SELECT ROW_IDT `ufr_asso`.`usr` WHERE USR_ID = '",$D106,"')",REPT(" ",MAX(LEN($D$3:$D$100))-LEN($D106)),",",
IF(L$2=$F$2,CONCATENATE("null",REPT(" ",52+MAX(LEN($E$3:$E$100))-4)),CONCATENATE("(SELECT ROW_IDT `ufr_asso`.`aso` WHERE SIR_NBR = '",$E106,"'",REPT(" ",MAX(LEN($E$3:$E$100))-LEN($E106)),")")),",",
"(SELECT ROW_IDT `ufr_asso`.`rol` WHERE NAM = '",L$2,"'",REPT(" ",MAX(LEN($F$2:$N$2))-LEN(L$2)),"),",
"'INIT_SCRIPT', NOW(), 'INIT_SCRIPT', NOW())"),"")</f>
        <v/>
      </c>
      <c r="Y106" s="26" t="str" cm="1">
        <f t="array" ref="Y106">IF(M106&lt;&gt;"",CONCATENATE(",    (",
"(SELECT ROW_IDT `ufr_asso`.`usr` WHERE USR_ID = '",$D106,"')",REPT(" ",MAX(LEN($D$3:$D$100))-LEN($D106)),",",
IF(M$2=$F$2,CONCATENATE("null",REPT(" ",52+MAX(LEN($E$3:$E$100))-4)),CONCATENATE("(SELECT ROW_IDT `ufr_asso`.`aso` WHERE SIR_NBR = '",$E106,"'",REPT(" ",MAX(LEN($E$3:$E$100))-LEN($E106)),")")),",",
"(SELECT ROW_IDT `ufr_asso`.`rol` WHERE NAM = '",M$2,"'",REPT(" ",MAX(LEN($F$2:$N$2))-LEN(M$2)),"),",
"'INIT_SCRIPT', NOW(), 'INIT_SCRIPT', NOW())"),"")</f>
        <v/>
      </c>
      <c r="Z106" s="26" t="str" cm="1">
        <f t="array" ref="Z106">IF(N106&lt;&gt;"",CONCATENATE(",    (",
"(SELECT ROW_IDT `ufr_asso`.`usr` WHERE USR_ID = '",$D106,"')",REPT(" ",MAX(LEN($D$3:$D$100))-LEN($D106)),",",
IF(N$2=$F$2,CONCATENATE("null",REPT(" ",52+MAX(LEN($E$3:$E$100))-4)),CONCATENATE("(SELECT ROW_IDT `ufr_asso`.`aso` WHERE SIR_NBR = '",$E106,"'",REPT(" ",MAX(LEN($E$3:$E$100))-LEN($E106)),")")),",",
"(SELECT ROW_IDT `ufr_asso`.`rol` WHERE NAM = '",N$2,"'",REPT(" ",MAX(LEN($F$2:$N$2))-LEN(N$2)),"),",
"'INIT_SCRIPT', NOW(), 'INIT_SCRIPT', NOW())"),"")</f>
        <v/>
      </c>
    </row>
    <row r="107" spans="1:26" x14ac:dyDescent="0.3">
      <c r="A107" t="str">
        <f>IF(Users!A72&lt;&gt;"",Users!A72,"")</f>
        <v/>
      </c>
      <c r="B107" t="str">
        <f>IF(Users!B72&lt;&gt;"",Users!B72,"")</f>
        <v/>
      </c>
      <c r="C107" t="str">
        <f>IF(Users!C72&lt;&gt;"",Users!C72,"")</f>
        <v/>
      </c>
      <c r="D107" t="str">
        <f>IF(Users!E72&lt;&gt;"",Users!E72,"")</f>
        <v/>
      </c>
      <c r="E107" s="27"/>
      <c r="F107" s="46"/>
      <c r="G107" s="46"/>
      <c r="H107" s="46"/>
      <c r="I107" s="46"/>
      <c r="J107" s="46"/>
      <c r="K107" s="46"/>
      <c r="L107" s="46"/>
      <c r="M107" s="46"/>
      <c r="N107" s="46"/>
      <c r="O107" s="12" t="str">
        <f t="shared" si="12"/>
        <v/>
      </c>
      <c r="P107" s="26" t="str">
        <f>CONCATENATE(
IF(R107&lt;&gt;"",CONCATENATE(R107,CHAR(13),CHAR(10)),""),IF(S107&lt;&gt;"",CONCATENATE(S107,CHAR(13),CHAR(10)),""),IF(T107&lt;&gt;"",CONCATENATE(T107,CHAR(13),CHAR(10)),""),IF(U107&lt;&gt;"",CONCATENATE(U107,CHAR(13),CHAR(10)),""),IF(V107&lt;&gt;"",CONCATENATE(V107,CHAR(13),CHAR(10)),""),IF(W107&lt;&gt;"",CONCATENATE(W107,CHAR(13),CHAR(10)),""),IF(X107&lt;&gt;"",CONCATENATE(X107,CHAR(13),CHAR(10)),""),IF(Y107&lt;&gt;"",CONCATENATE(Y107,CHAR(13),CHAR(10)),""),IF(Z107&lt;&gt;"",CONCATENATE(Z107,CHAR(13),CHAR(10)),"")
)</f>
        <v/>
      </c>
      <c r="Q107" s="26">
        <f t="shared" si="13"/>
        <v>2</v>
      </c>
      <c r="R107" s="26" t="str" cm="1">
        <f t="array" ref="R107">IF(F107&lt;&gt;"",CONCATENATE(",    (",
"(SELECT ROW_IDT `ufr_asso`.`usr` WHERE USR_ID = '",$D107,"')",REPT(" ",MAX(LEN($D$3:$D$100))-LEN($D107)),",",
IF(F$2=$F$2,CONCATENATE("null",REPT(" ",52+MAX(LEN($E$3:$E$100))-4)),CONCATENATE("(SELECT ROW_IDT `ufr_asso`.`aso` WHERE SIR_NBR = '",$E107,"'",REPT(" ",MAX(LEN($E$3:$E$100))-LEN($E107)),")")),",",
"(SELECT ROW_IDT `ufr_asso`.`rol` WHERE NAM = '",F$2,"'",REPT(" ",MAX(LEN($F$2:$N$2))-LEN(F$2)),"),",
"'INIT_SCRIPT', NOW(), 'INIT_SCRIPT', NOW())"),"")</f>
        <v/>
      </c>
      <c r="S107" s="26" t="str" cm="1">
        <f t="array" ref="S107">IF(G107&lt;&gt;"",CONCATENATE(",    (",
"(SELECT ROW_IDT `ufr_asso`.`usr` WHERE USR_ID = '",$D107,"')",REPT(" ",MAX(LEN($D$3:$D$100))-LEN($D107)),",",
IF(G$2=$F$2,CONCATENATE("null",REPT(" ",52+MAX(LEN($E$3:$E$100))-4)),CONCATENATE("(SELECT ROW_IDT `ufr_asso`.`aso` WHERE SIR_NBR = '",$E107,"'",REPT(" ",MAX(LEN($E$3:$E$100))-LEN($E107)),")")),",",
"(SELECT ROW_IDT `ufr_asso`.`rol` WHERE NAM = '",G$2,"'",REPT(" ",MAX(LEN($F$2:$N$2))-LEN(G$2)),"),",
"'INIT_SCRIPT', NOW(), 'INIT_SCRIPT', NOW())"),"")</f>
        <v/>
      </c>
      <c r="T107" s="26" t="str" cm="1">
        <f t="array" ref="T107">IF(H107&lt;&gt;"",CONCATENATE(",    (",
"(SELECT ROW_IDT `ufr_asso`.`usr` WHERE USR_ID = '",$D107,"')",REPT(" ",MAX(LEN($D$3:$D$100))-LEN($D107)),",",
IF(H$2=$F$2,CONCATENATE("null",REPT(" ",52+MAX(LEN($E$3:$E$100))-4)),CONCATENATE("(SELECT ROW_IDT `ufr_asso`.`aso` WHERE SIR_NBR = '",$E107,"'",REPT(" ",MAX(LEN($E$3:$E$100))-LEN($E107)),")")),",",
"(SELECT ROW_IDT `ufr_asso`.`rol` WHERE NAM = '",H$2,"'",REPT(" ",MAX(LEN($F$2:$N$2))-LEN(H$2)),"),",
"'INIT_SCRIPT', NOW(), 'INIT_SCRIPT', NOW())"),"")</f>
        <v/>
      </c>
      <c r="U107" s="26" t="str" cm="1">
        <f t="array" ref="U107">IF(I107&lt;&gt;"",CONCATENATE(",    (",
"(SELECT ROW_IDT `ufr_asso`.`usr` WHERE USR_ID = '",$D107,"')",REPT(" ",MAX(LEN($D$3:$D$100))-LEN($D107)),",",
IF(I$2=$F$2,CONCATENATE("null",REPT(" ",52+MAX(LEN($E$3:$E$100))-4)),CONCATENATE("(SELECT ROW_IDT `ufr_asso`.`aso` WHERE SIR_NBR = '",$E107,"'",REPT(" ",MAX(LEN($E$3:$E$100))-LEN($E107)),")")),",",
"(SELECT ROW_IDT `ufr_asso`.`rol` WHERE NAM = '",I$2,"'",REPT(" ",MAX(LEN($F$2:$N$2))-LEN(I$2)),"),",
"'INIT_SCRIPT', NOW(), 'INIT_SCRIPT', NOW())"),"")</f>
        <v/>
      </c>
      <c r="V107" s="26" t="str" cm="1">
        <f t="array" ref="V107">IF(J107&lt;&gt;"",CONCATENATE(",    (",
"(SELECT ROW_IDT `ufr_asso`.`usr` WHERE USR_ID = '",$D107,"')",REPT(" ",MAX(LEN($D$3:$D$100))-LEN($D107)),",",
IF(J$2=$F$2,CONCATENATE("null",REPT(" ",52+MAX(LEN($E$3:$E$100))-4)),CONCATENATE("(SELECT ROW_IDT `ufr_asso`.`aso` WHERE SIR_NBR = '",$E107,"'",REPT(" ",MAX(LEN($E$3:$E$100))-LEN($E107)),")")),",",
"(SELECT ROW_IDT `ufr_asso`.`rol` WHERE NAM = '",J$2,"'",REPT(" ",MAX(LEN($F$2:$N$2))-LEN(J$2)),"),",
"'INIT_SCRIPT', NOW(), 'INIT_SCRIPT', NOW())"),"")</f>
        <v/>
      </c>
      <c r="W107" s="26" t="str" cm="1">
        <f t="array" ref="W107">IF(K107&lt;&gt;"",CONCATENATE(",    (",
"(SELECT ROW_IDT `ufr_asso`.`usr` WHERE USR_ID = '",$D107,"')",REPT(" ",MAX(LEN($D$3:$D$100))-LEN($D107)),",",
IF(K$2=$F$2,CONCATENATE("null",REPT(" ",52+MAX(LEN($E$3:$E$100))-4)),CONCATENATE("(SELECT ROW_IDT `ufr_asso`.`aso` WHERE SIR_NBR = '",$E107,"'",REPT(" ",MAX(LEN($E$3:$E$100))-LEN($E107)),")")),",",
"(SELECT ROW_IDT `ufr_asso`.`rol` WHERE NAM = '",K$2,"'",REPT(" ",MAX(LEN($F$2:$N$2))-LEN(K$2)),"),",
"'INIT_SCRIPT', NOW(), 'INIT_SCRIPT', NOW())"),"")</f>
        <v/>
      </c>
      <c r="X107" s="26" t="str" cm="1">
        <f t="array" ref="X107">IF(L107&lt;&gt;"",CONCATENATE(",    (",
"(SELECT ROW_IDT `ufr_asso`.`usr` WHERE USR_ID = '",$D107,"')",REPT(" ",MAX(LEN($D$3:$D$100))-LEN($D107)),",",
IF(L$2=$F$2,CONCATENATE("null",REPT(" ",52+MAX(LEN($E$3:$E$100))-4)),CONCATENATE("(SELECT ROW_IDT `ufr_asso`.`aso` WHERE SIR_NBR = '",$E107,"'",REPT(" ",MAX(LEN($E$3:$E$100))-LEN($E107)),")")),",",
"(SELECT ROW_IDT `ufr_asso`.`rol` WHERE NAM = '",L$2,"'",REPT(" ",MAX(LEN($F$2:$N$2))-LEN(L$2)),"),",
"'INIT_SCRIPT', NOW(), 'INIT_SCRIPT', NOW())"),"")</f>
        <v/>
      </c>
      <c r="Y107" s="26" t="str" cm="1">
        <f t="array" ref="Y107">IF(M107&lt;&gt;"",CONCATENATE(",    (",
"(SELECT ROW_IDT `ufr_asso`.`usr` WHERE USR_ID = '",$D107,"')",REPT(" ",MAX(LEN($D$3:$D$100))-LEN($D107)),",",
IF(M$2=$F$2,CONCATENATE("null",REPT(" ",52+MAX(LEN($E$3:$E$100))-4)),CONCATENATE("(SELECT ROW_IDT `ufr_asso`.`aso` WHERE SIR_NBR = '",$E107,"'",REPT(" ",MAX(LEN($E$3:$E$100))-LEN($E107)),")")),",",
"(SELECT ROW_IDT `ufr_asso`.`rol` WHERE NAM = '",M$2,"'",REPT(" ",MAX(LEN($F$2:$N$2))-LEN(M$2)),"),",
"'INIT_SCRIPT', NOW(), 'INIT_SCRIPT', NOW())"),"")</f>
        <v/>
      </c>
      <c r="Z107" s="26" t="str" cm="1">
        <f t="array" ref="Z107">IF(N107&lt;&gt;"",CONCATENATE(",    (",
"(SELECT ROW_IDT `ufr_asso`.`usr` WHERE USR_ID = '",$D107,"')",REPT(" ",MAX(LEN($D$3:$D$100))-LEN($D107)),",",
IF(N$2=$F$2,CONCATENATE("null",REPT(" ",52+MAX(LEN($E$3:$E$100))-4)),CONCATENATE("(SELECT ROW_IDT `ufr_asso`.`aso` WHERE SIR_NBR = '",$E107,"'",REPT(" ",MAX(LEN($E$3:$E$100))-LEN($E107)),")")),",",
"(SELECT ROW_IDT `ufr_asso`.`rol` WHERE NAM = '",N$2,"'",REPT(" ",MAX(LEN($F$2:$N$2))-LEN(N$2)),"),",
"'INIT_SCRIPT', NOW(), 'INIT_SCRIPT', NOW())"),"")</f>
        <v/>
      </c>
    </row>
    <row r="108" spans="1:26" x14ac:dyDescent="0.3">
      <c r="A108" t="str">
        <f>IF(Users!A73&lt;&gt;"",Users!A73,"")</f>
        <v/>
      </c>
      <c r="B108" t="str">
        <f>IF(Users!B73&lt;&gt;"",Users!B73,"")</f>
        <v/>
      </c>
      <c r="C108" t="str">
        <f>IF(Users!C73&lt;&gt;"",Users!C73,"")</f>
        <v/>
      </c>
      <c r="D108" t="str">
        <f>IF(Users!E73&lt;&gt;"",Users!E73,"")</f>
        <v/>
      </c>
      <c r="E108" s="27"/>
      <c r="F108" s="46"/>
      <c r="G108" s="46"/>
      <c r="H108" s="46"/>
      <c r="I108" s="46"/>
      <c r="J108" s="46"/>
      <c r="K108" s="46"/>
      <c r="L108" s="46"/>
      <c r="M108" s="46"/>
      <c r="N108" s="46"/>
      <c r="O108" s="12" t="str">
        <f t="shared" si="12"/>
        <v/>
      </c>
      <c r="P108" s="26" t="str">
        <f>CONCATENATE(
IF(R108&lt;&gt;"",CONCATENATE(R108,CHAR(13),CHAR(10)),""),IF(S108&lt;&gt;"",CONCATENATE(S108,CHAR(13),CHAR(10)),""),IF(T108&lt;&gt;"",CONCATENATE(T108,CHAR(13),CHAR(10)),""),IF(U108&lt;&gt;"",CONCATENATE(U108,CHAR(13),CHAR(10)),""),IF(V108&lt;&gt;"",CONCATENATE(V108,CHAR(13),CHAR(10)),""),IF(W108&lt;&gt;"",CONCATENATE(W108,CHAR(13),CHAR(10)),""),IF(X108&lt;&gt;"",CONCATENATE(X108,CHAR(13),CHAR(10)),""),IF(Y108&lt;&gt;"",CONCATENATE(Y108,CHAR(13),CHAR(10)),""),IF(Z108&lt;&gt;"",CONCATENATE(Z108,CHAR(13),CHAR(10)),"")
)</f>
        <v/>
      </c>
      <c r="Q108" s="26">
        <f t="shared" si="13"/>
        <v>2</v>
      </c>
      <c r="R108" s="26" t="str" cm="1">
        <f t="array" ref="R108">IF(F108&lt;&gt;"",CONCATENATE(",    (",
"(SELECT ROW_IDT `ufr_asso`.`usr` WHERE USR_ID = '",$D108,"')",REPT(" ",MAX(LEN($D$3:$D$100))-LEN($D108)),",",
IF(F$2=$F$2,CONCATENATE("null",REPT(" ",52+MAX(LEN($E$3:$E$100))-4)),CONCATENATE("(SELECT ROW_IDT `ufr_asso`.`aso` WHERE SIR_NBR = '",$E108,"'",REPT(" ",MAX(LEN($E$3:$E$100))-LEN($E108)),")")),",",
"(SELECT ROW_IDT `ufr_asso`.`rol` WHERE NAM = '",F$2,"'",REPT(" ",MAX(LEN($F$2:$N$2))-LEN(F$2)),"),",
"'INIT_SCRIPT', NOW(), 'INIT_SCRIPT', NOW())"),"")</f>
        <v/>
      </c>
      <c r="S108" s="26" t="str" cm="1">
        <f t="array" ref="S108">IF(G108&lt;&gt;"",CONCATENATE(",    (",
"(SELECT ROW_IDT `ufr_asso`.`usr` WHERE USR_ID = '",$D108,"')",REPT(" ",MAX(LEN($D$3:$D$100))-LEN($D108)),",",
IF(G$2=$F$2,CONCATENATE("null",REPT(" ",52+MAX(LEN($E$3:$E$100))-4)),CONCATENATE("(SELECT ROW_IDT `ufr_asso`.`aso` WHERE SIR_NBR = '",$E108,"'",REPT(" ",MAX(LEN($E$3:$E$100))-LEN($E108)),")")),",",
"(SELECT ROW_IDT `ufr_asso`.`rol` WHERE NAM = '",G$2,"'",REPT(" ",MAX(LEN($F$2:$N$2))-LEN(G$2)),"),",
"'INIT_SCRIPT', NOW(), 'INIT_SCRIPT', NOW())"),"")</f>
        <v/>
      </c>
      <c r="T108" s="26" t="str" cm="1">
        <f t="array" ref="T108">IF(H108&lt;&gt;"",CONCATENATE(",    (",
"(SELECT ROW_IDT `ufr_asso`.`usr` WHERE USR_ID = '",$D108,"')",REPT(" ",MAX(LEN($D$3:$D$100))-LEN($D108)),",",
IF(H$2=$F$2,CONCATENATE("null",REPT(" ",52+MAX(LEN($E$3:$E$100))-4)),CONCATENATE("(SELECT ROW_IDT `ufr_asso`.`aso` WHERE SIR_NBR = '",$E108,"'",REPT(" ",MAX(LEN($E$3:$E$100))-LEN($E108)),")")),",",
"(SELECT ROW_IDT `ufr_asso`.`rol` WHERE NAM = '",H$2,"'",REPT(" ",MAX(LEN($F$2:$N$2))-LEN(H$2)),"),",
"'INIT_SCRIPT', NOW(), 'INIT_SCRIPT', NOW())"),"")</f>
        <v/>
      </c>
      <c r="U108" s="26" t="str" cm="1">
        <f t="array" ref="U108">IF(I108&lt;&gt;"",CONCATENATE(",    (",
"(SELECT ROW_IDT `ufr_asso`.`usr` WHERE USR_ID = '",$D108,"')",REPT(" ",MAX(LEN($D$3:$D$100))-LEN($D108)),",",
IF(I$2=$F$2,CONCATENATE("null",REPT(" ",52+MAX(LEN($E$3:$E$100))-4)),CONCATENATE("(SELECT ROW_IDT `ufr_asso`.`aso` WHERE SIR_NBR = '",$E108,"'",REPT(" ",MAX(LEN($E$3:$E$100))-LEN($E108)),")")),",",
"(SELECT ROW_IDT `ufr_asso`.`rol` WHERE NAM = '",I$2,"'",REPT(" ",MAX(LEN($F$2:$N$2))-LEN(I$2)),"),",
"'INIT_SCRIPT', NOW(), 'INIT_SCRIPT', NOW())"),"")</f>
        <v/>
      </c>
      <c r="V108" s="26" t="str" cm="1">
        <f t="array" ref="V108">IF(J108&lt;&gt;"",CONCATENATE(",    (",
"(SELECT ROW_IDT `ufr_asso`.`usr` WHERE USR_ID = '",$D108,"')",REPT(" ",MAX(LEN($D$3:$D$100))-LEN($D108)),",",
IF(J$2=$F$2,CONCATENATE("null",REPT(" ",52+MAX(LEN($E$3:$E$100))-4)),CONCATENATE("(SELECT ROW_IDT `ufr_asso`.`aso` WHERE SIR_NBR = '",$E108,"'",REPT(" ",MAX(LEN($E$3:$E$100))-LEN($E108)),")")),",",
"(SELECT ROW_IDT `ufr_asso`.`rol` WHERE NAM = '",J$2,"'",REPT(" ",MAX(LEN($F$2:$N$2))-LEN(J$2)),"),",
"'INIT_SCRIPT', NOW(), 'INIT_SCRIPT', NOW())"),"")</f>
        <v/>
      </c>
      <c r="W108" s="26" t="str" cm="1">
        <f t="array" ref="W108">IF(K108&lt;&gt;"",CONCATENATE(",    (",
"(SELECT ROW_IDT `ufr_asso`.`usr` WHERE USR_ID = '",$D108,"')",REPT(" ",MAX(LEN($D$3:$D$100))-LEN($D108)),",",
IF(K$2=$F$2,CONCATENATE("null",REPT(" ",52+MAX(LEN($E$3:$E$100))-4)),CONCATENATE("(SELECT ROW_IDT `ufr_asso`.`aso` WHERE SIR_NBR = '",$E108,"'",REPT(" ",MAX(LEN($E$3:$E$100))-LEN($E108)),")")),",",
"(SELECT ROW_IDT `ufr_asso`.`rol` WHERE NAM = '",K$2,"'",REPT(" ",MAX(LEN($F$2:$N$2))-LEN(K$2)),"),",
"'INIT_SCRIPT', NOW(), 'INIT_SCRIPT', NOW())"),"")</f>
        <v/>
      </c>
      <c r="X108" s="26" t="str" cm="1">
        <f t="array" ref="X108">IF(L108&lt;&gt;"",CONCATENATE(",    (",
"(SELECT ROW_IDT `ufr_asso`.`usr` WHERE USR_ID = '",$D108,"')",REPT(" ",MAX(LEN($D$3:$D$100))-LEN($D108)),",",
IF(L$2=$F$2,CONCATENATE("null",REPT(" ",52+MAX(LEN($E$3:$E$100))-4)),CONCATENATE("(SELECT ROW_IDT `ufr_asso`.`aso` WHERE SIR_NBR = '",$E108,"'",REPT(" ",MAX(LEN($E$3:$E$100))-LEN($E108)),")")),",",
"(SELECT ROW_IDT `ufr_asso`.`rol` WHERE NAM = '",L$2,"'",REPT(" ",MAX(LEN($F$2:$N$2))-LEN(L$2)),"),",
"'INIT_SCRIPT', NOW(), 'INIT_SCRIPT', NOW())"),"")</f>
        <v/>
      </c>
      <c r="Y108" s="26" t="str" cm="1">
        <f t="array" ref="Y108">IF(M108&lt;&gt;"",CONCATENATE(",    (",
"(SELECT ROW_IDT `ufr_asso`.`usr` WHERE USR_ID = '",$D108,"')",REPT(" ",MAX(LEN($D$3:$D$100))-LEN($D108)),",",
IF(M$2=$F$2,CONCATENATE("null",REPT(" ",52+MAX(LEN($E$3:$E$100))-4)),CONCATENATE("(SELECT ROW_IDT `ufr_asso`.`aso` WHERE SIR_NBR = '",$E108,"'",REPT(" ",MAX(LEN($E$3:$E$100))-LEN($E108)),")")),",",
"(SELECT ROW_IDT `ufr_asso`.`rol` WHERE NAM = '",M$2,"'",REPT(" ",MAX(LEN($F$2:$N$2))-LEN(M$2)),"),",
"'INIT_SCRIPT', NOW(), 'INIT_SCRIPT', NOW())"),"")</f>
        <v/>
      </c>
      <c r="Z108" s="26" t="str" cm="1">
        <f t="array" ref="Z108">IF(N108&lt;&gt;"",CONCATENATE(",    (",
"(SELECT ROW_IDT `ufr_asso`.`usr` WHERE USR_ID = '",$D108,"')",REPT(" ",MAX(LEN($D$3:$D$100))-LEN($D108)),",",
IF(N$2=$F$2,CONCATENATE("null",REPT(" ",52+MAX(LEN($E$3:$E$100))-4)),CONCATENATE("(SELECT ROW_IDT `ufr_asso`.`aso` WHERE SIR_NBR = '",$E108,"'",REPT(" ",MAX(LEN($E$3:$E$100))-LEN($E108)),")")),",",
"(SELECT ROW_IDT `ufr_asso`.`rol` WHERE NAM = '",N$2,"'",REPT(" ",MAX(LEN($F$2:$N$2))-LEN(N$2)),"),",
"'INIT_SCRIPT', NOW(), 'INIT_SCRIPT', NOW())"),"")</f>
        <v/>
      </c>
    </row>
    <row r="109" spans="1:26" x14ac:dyDescent="0.3">
      <c r="A109" t="str">
        <f>IF(Users!A74&lt;&gt;"",Users!A74,"")</f>
        <v/>
      </c>
      <c r="B109" t="str">
        <f>IF(Users!B74&lt;&gt;"",Users!B74,"")</f>
        <v/>
      </c>
      <c r="C109" t="str">
        <f>IF(Users!C74&lt;&gt;"",Users!C74,"")</f>
        <v/>
      </c>
      <c r="D109" t="str">
        <f>IF(Users!E74&lt;&gt;"",Users!E74,"")</f>
        <v/>
      </c>
      <c r="E109" s="27"/>
      <c r="F109" s="46"/>
      <c r="G109" s="46"/>
      <c r="H109" s="46"/>
      <c r="I109" s="46"/>
      <c r="J109" s="46"/>
      <c r="K109" s="46"/>
      <c r="L109" s="46"/>
      <c r="M109" s="46"/>
      <c r="N109" s="46"/>
      <c r="O109" s="12" t="str">
        <f t="shared" si="12"/>
        <v/>
      </c>
      <c r="P109" s="26" t="str">
        <f>CONCATENATE(
IF(R109&lt;&gt;"",CONCATENATE(R109,CHAR(13),CHAR(10)),""),IF(S109&lt;&gt;"",CONCATENATE(S109,CHAR(13),CHAR(10)),""),IF(T109&lt;&gt;"",CONCATENATE(T109,CHAR(13),CHAR(10)),""),IF(U109&lt;&gt;"",CONCATENATE(U109,CHAR(13),CHAR(10)),""),IF(V109&lt;&gt;"",CONCATENATE(V109,CHAR(13),CHAR(10)),""),IF(W109&lt;&gt;"",CONCATENATE(W109,CHAR(13),CHAR(10)),""),IF(X109&lt;&gt;"",CONCATENATE(X109,CHAR(13),CHAR(10)),""),IF(Y109&lt;&gt;"",CONCATENATE(Y109,CHAR(13),CHAR(10)),""),IF(Z109&lt;&gt;"",CONCATENATE(Z109,CHAR(13),CHAR(10)),"")
)</f>
        <v/>
      </c>
      <c r="Q109" s="26">
        <f t="shared" si="13"/>
        <v>2</v>
      </c>
      <c r="R109" s="26" t="str" cm="1">
        <f t="array" ref="R109">IF(F109&lt;&gt;"",CONCATENATE(",    (",
"(SELECT ROW_IDT `ufr_asso`.`usr` WHERE USR_ID = '",$D109,"')",REPT(" ",MAX(LEN($D$3:$D$100))-LEN($D109)),",",
IF(F$2=$F$2,CONCATENATE("null",REPT(" ",52+MAX(LEN($E$3:$E$100))-4)),CONCATENATE("(SELECT ROW_IDT `ufr_asso`.`aso` WHERE SIR_NBR = '",$E109,"'",REPT(" ",MAX(LEN($E$3:$E$100))-LEN($E109)),")")),",",
"(SELECT ROW_IDT `ufr_asso`.`rol` WHERE NAM = '",F$2,"'",REPT(" ",MAX(LEN($F$2:$N$2))-LEN(F$2)),"),",
"'INIT_SCRIPT', NOW(), 'INIT_SCRIPT', NOW())"),"")</f>
        <v/>
      </c>
      <c r="S109" s="26" t="str" cm="1">
        <f t="array" ref="S109">IF(G109&lt;&gt;"",CONCATENATE(",    (",
"(SELECT ROW_IDT `ufr_asso`.`usr` WHERE USR_ID = '",$D109,"')",REPT(" ",MAX(LEN($D$3:$D$100))-LEN($D109)),",",
IF(G$2=$F$2,CONCATENATE("null",REPT(" ",52+MAX(LEN($E$3:$E$100))-4)),CONCATENATE("(SELECT ROW_IDT `ufr_asso`.`aso` WHERE SIR_NBR = '",$E109,"'",REPT(" ",MAX(LEN($E$3:$E$100))-LEN($E109)),")")),",",
"(SELECT ROW_IDT `ufr_asso`.`rol` WHERE NAM = '",G$2,"'",REPT(" ",MAX(LEN($F$2:$N$2))-LEN(G$2)),"),",
"'INIT_SCRIPT', NOW(), 'INIT_SCRIPT', NOW())"),"")</f>
        <v/>
      </c>
      <c r="T109" s="26" t="str" cm="1">
        <f t="array" ref="T109">IF(H109&lt;&gt;"",CONCATENATE(",    (",
"(SELECT ROW_IDT `ufr_asso`.`usr` WHERE USR_ID = '",$D109,"')",REPT(" ",MAX(LEN($D$3:$D$100))-LEN($D109)),",",
IF(H$2=$F$2,CONCATENATE("null",REPT(" ",52+MAX(LEN($E$3:$E$100))-4)),CONCATENATE("(SELECT ROW_IDT `ufr_asso`.`aso` WHERE SIR_NBR = '",$E109,"'",REPT(" ",MAX(LEN($E$3:$E$100))-LEN($E109)),")")),",",
"(SELECT ROW_IDT `ufr_asso`.`rol` WHERE NAM = '",H$2,"'",REPT(" ",MAX(LEN($F$2:$N$2))-LEN(H$2)),"),",
"'INIT_SCRIPT', NOW(), 'INIT_SCRIPT', NOW())"),"")</f>
        <v/>
      </c>
      <c r="U109" s="26" t="str" cm="1">
        <f t="array" ref="U109">IF(I109&lt;&gt;"",CONCATENATE(",    (",
"(SELECT ROW_IDT `ufr_asso`.`usr` WHERE USR_ID = '",$D109,"')",REPT(" ",MAX(LEN($D$3:$D$100))-LEN($D109)),",",
IF(I$2=$F$2,CONCATENATE("null",REPT(" ",52+MAX(LEN($E$3:$E$100))-4)),CONCATENATE("(SELECT ROW_IDT `ufr_asso`.`aso` WHERE SIR_NBR = '",$E109,"'",REPT(" ",MAX(LEN($E$3:$E$100))-LEN($E109)),")")),",",
"(SELECT ROW_IDT `ufr_asso`.`rol` WHERE NAM = '",I$2,"'",REPT(" ",MAX(LEN($F$2:$N$2))-LEN(I$2)),"),",
"'INIT_SCRIPT', NOW(), 'INIT_SCRIPT', NOW())"),"")</f>
        <v/>
      </c>
      <c r="V109" s="26" t="str" cm="1">
        <f t="array" ref="V109">IF(J109&lt;&gt;"",CONCATENATE(",    (",
"(SELECT ROW_IDT `ufr_asso`.`usr` WHERE USR_ID = '",$D109,"')",REPT(" ",MAX(LEN($D$3:$D$100))-LEN($D109)),",",
IF(J$2=$F$2,CONCATENATE("null",REPT(" ",52+MAX(LEN($E$3:$E$100))-4)),CONCATENATE("(SELECT ROW_IDT `ufr_asso`.`aso` WHERE SIR_NBR = '",$E109,"'",REPT(" ",MAX(LEN($E$3:$E$100))-LEN($E109)),")")),",",
"(SELECT ROW_IDT `ufr_asso`.`rol` WHERE NAM = '",J$2,"'",REPT(" ",MAX(LEN($F$2:$N$2))-LEN(J$2)),"),",
"'INIT_SCRIPT', NOW(), 'INIT_SCRIPT', NOW())"),"")</f>
        <v/>
      </c>
      <c r="W109" s="26" t="str" cm="1">
        <f t="array" ref="W109">IF(K109&lt;&gt;"",CONCATENATE(",    (",
"(SELECT ROW_IDT `ufr_asso`.`usr` WHERE USR_ID = '",$D109,"')",REPT(" ",MAX(LEN($D$3:$D$100))-LEN($D109)),",",
IF(K$2=$F$2,CONCATENATE("null",REPT(" ",52+MAX(LEN($E$3:$E$100))-4)),CONCATENATE("(SELECT ROW_IDT `ufr_asso`.`aso` WHERE SIR_NBR = '",$E109,"'",REPT(" ",MAX(LEN($E$3:$E$100))-LEN($E109)),")")),",",
"(SELECT ROW_IDT `ufr_asso`.`rol` WHERE NAM = '",K$2,"'",REPT(" ",MAX(LEN($F$2:$N$2))-LEN(K$2)),"),",
"'INIT_SCRIPT', NOW(), 'INIT_SCRIPT', NOW())"),"")</f>
        <v/>
      </c>
      <c r="X109" s="26" t="str" cm="1">
        <f t="array" ref="X109">IF(L109&lt;&gt;"",CONCATENATE(",    (",
"(SELECT ROW_IDT `ufr_asso`.`usr` WHERE USR_ID = '",$D109,"')",REPT(" ",MAX(LEN($D$3:$D$100))-LEN($D109)),",",
IF(L$2=$F$2,CONCATENATE("null",REPT(" ",52+MAX(LEN($E$3:$E$100))-4)),CONCATENATE("(SELECT ROW_IDT `ufr_asso`.`aso` WHERE SIR_NBR = '",$E109,"'",REPT(" ",MAX(LEN($E$3:$E$100))-LEN($E109)),")")),",",
"(SELECT ROW_IDT `ufr_asso`.`rol` WHERE NAM = '",L$2,"'",REPT(" ",MAX(LEN($F$2:$N$2))-LEN(L$2)),"),",
"'INIT_SCRIPT', NOW(), 'INIT_SCRIPT', NOW())"),"")</f>
        <v/>
      </c>
      <c r="Y109" s="26" t="str" cm="1">
        <f t="array" ref="Y109">IF(M109&lt;&gt;"",CONCATENATE(",    (",
"(SELECT ROW_IDT `ufr_asso`.`usr` WHERE USR_ID = '",$D109,"')",REPT(" ",MAX(LEN($D$3:$D$100))-LEN($D109)),",",
IF(M$2=$F$2,CONCATENATE("null",REPT(" ",52+MAX(LEN($E$3:$E$100))-4)),CONCATENATE("(SELECT ROW_IDT `ufr_asso`.`aso` WHERE SIR_NBR = '",$E109,"'",REPT(" ",MAX(LEN($E$3:$E$100))-LEN($E109)),")")),",",
"(SELECT ROW_IDT `ufr_asso`.`rol` WHERE NAM = '",M$2,"'",REPT(" ",MAX(LEN($F$2:$N$2))-LEN(M$2)),"),",
"'INIT_SCRIPT', NOW(), 'INIT_SCRIPT', NOW())"),"")</f>
        <v/>
      </c>
      <c r="Z109" s="26" t="str" cm="1">
        <f t="array" ref="Z109">IF(N109&lt;&gt;"",CONCATENATE(",    (",
"(SELECT ROW_IDT `ufr_asso`.`usr` WHERE USR_ID = '",$D109,"')",REPT(" ",MAX(LEN($D$3:$D$100))-LEN($D109)),",",
IF(N$2=$F$2,CONCATENATE("null",REPT(" ",52+MAX(LEN($E$3:$E$100))-4)),CONCATENATE("(SELECT ROW_IDT `ufr_asso`.`aso` WHERE SIR_NBR = '",$E109,"'",REPT(" ",MAX(LEN($E$3:$E$100))-LEN($E109)),")")),",",
"(SELECT ROW_IDT `ufr_asso`.`rol` WHERE NAM = '",N$2,"'",REPT(" ",MAX(LEN($F$2:$N$2))-LEN(N$2)),"),",
"'INIT_SCRIPT', NOW(), 'INIT_SCRIPT', NOW())"),"")</f>
        <v/>
      </c>
    </row>
    <row r="110" spans="1:26" x14ac:dyDescent="0.3">
      <c r="A110" t="str">
        <f>IF(Users!A75&lt;&gt;"",Users!A75,"")</f>
        <v/>
      </c>
      <c r="B110" t="str">
        <f>IF(Users!B75&lt;&gt;"",Users!B75,"")</f>
        <v/>
      </c>
      <c r="C110" t="str">
        <f>IF(Users!C75&lt;&gt;"",Users!C75,"")</f>
        <v/>
      </c>
      <c r="D110" t="str">
        <f>IF(Users!E75&lt;&gt;"",Users!E75,"")</f>
        <v/>
      </c>
      <c r="E110" s="27"/>
      <c r="F110" s="46"/>
      <c r="G110" s="46"/>
      <c r="H110" s="46"/>
      <c r="I110" s="46"/>
      <c r="J110" s="46"/>
      <c r="K110" s="46"/>
      <c r="L110" s="46"/>
      <c r="M110" s="46"/>
      <c r="N110" s="46"/>
      <c r="O110" s="12" t="str">
        <f t="shared" si="12"/>
        <v/>
      </c>
      <c r="P110" s="26" t="str">
        <f>CONCATENATE(
IF(R110&lt;&gt;"",CONCATENATE(R110,CHAR(13),CHAR(10)),""),IF(S110&lt;&gt;"",CONCATENATE(S110,CHAR(13),CHAR(10)),""),IF(T110&lt;&gt;"",CONCATENATE(T110,CHAR(13),CHAR(10)),""),IF(U110&lt;&gt;"",CONCATENATE(U110,CHAR(13),CHAR(10)),""),IF(V110&lt;&gt;"",CONCATENATE(V110,CHAR(13),CHAR(10)),""),IF(W110&lt;&gt;"",CONCATENATE(W110,CHAR(13),CHAR(10)),""),IF(X110&lt;&gt;"",CONCATENATE(X110,CHAR(13),CHAR(10)),""),IF(Y110&lt;&gt;"",CONCATENATE(Y110,CHAR(13),CHAR(10)),""),IF(Z110&lt;&gt;"",CONCATENATE(Z110,CHAR(13),CHAR(10)),"")
)</f>
        <v/>
      </c>
      <c r="Q110" s="26">
        <f t="shared" si="13"/>
        <v>2</v>
      </c>
      <c r="R110" s="26" t="str" cm="1">
        <f t="array" ref="R110">IF(F110&lt;&gt;"",CONCATENATE(",    (",
"(SELECT ROW_IDT `ufr_asso`.`usr` WHERE USR_ID = '",$D110,"')",REPT(" ",MAX(LEN($D$3:$D$100))-LEN($D110)),",",
IF(F$2=$F$2,CONCATENATE("null",REPT(" ",52+MAX(LEN($E$3:$E$100))-4)),CONCATENATE("(SELECT ROW_IDT `ufr_asso`.`aso` WHERE SIR_NBR = '",$E110,"'",REPT(" ",MAX(LEN($E$3:$E$100))-LEN($E110)),")")),",",
"(SELECT ROW_IDT `ufr_asso`.`rol` WHERE NAM = '",F$2,"'",REPT(" ",MAX(LEN($F$2:$N$2))-LEN(F$2)),"),",
"'INIT_SCRIPT', NOW(), 'INIT_SCRIPT', NOW())"),"")</f>
        <v/>
      </c>
      <c r="S110" s="26" t="str" cm="1">
        <f t="array" ref="S110">IF(G110&lt;&gt;"",CONCATENATE(",    (",
"(SELECT ROW_IDT `ufr_asso`.`usr` WHERE USR_ID = '",$D110,"')",REPT(" ",MAX(LEN($D$3:$D$100))-LEN($D110)),",",
IF(G$2=$F$2,CONCATENATE("null",REPT(" ",52+MAX(LEN($E$3:$E$100))-4)),CONCATENATE("(SELECT ROW_IDT `ufr_asso`.`aso` WHERE SIR_NBR = '",$E110,"'",REPT(" ",MAX(LEN($E$3:$E$100))-LEN($E110)),")")),",",
"(SELECT ROW_IDT `ufr_asso`.`rol` WHERE NAM = '",G$2,"'",REPT(" ",MAX(LEN($F$2:$N$2))-LEN(G$2)),"),",
"'INIT_SCRIPT', NOW(), 'INIT_SCRIPT', NOW())"),"")</f>
        <v/>
      </c>
      <c r="T110" s="26" t="str" cm="1">
        <f t="array" ref="T110">IF(H110&lt;&gt;"",CONCATENATE(",    (",
"(SELECT ROW_IDT `ufr_asso`.`usr` WHERE USR_ID = '",$D110,"')",REPT(" ",MAX(LEN($D$3:$D$100))-LEN($D110)),",",
IF(H$2=$F$2,CONCATENATE("null",REPT(" ",52+MAX(LEN($E$3:$E$100))-4)),CONCATENATE("(SELECT ROW_IDT `ufr_asso`.`aso` WHERE SIR_NBR = '",$E110,"'",REPT(" ",MAX(LEN($E$3:$E$100))-LEN($E110)),")")),",",
"(SELECT ROW_IDT `ufr_asso`.`rol` WHERE NAM = '",H$2,"'",REPT(" ",MAX(LEN($F$2:$N$2))-LEN(H$2)),"),",
"'INIT_SCRIPT', NOW(), 'INIT_SCRIPT', NOW())"),"")</f>
        <v/>
      </c>
      <c r="U110" s="26" t="str" cm="1">
        <f t="array" ref="U110">IF(I110&lt;&gt;"",CONCATENATE(",    (",
"(SELECT ROW_IDT `ufr_asso`.`usr` WHERE USR_ID = '",$D110,"')",REPT(" ",MAX(LEN($D$3:$D$100))-LEN($D110)),",",
IF(I$2=$F$2,CONCATENATE("null",REPT(" ",52+MAX(LEN($E$3:$E$100))-4)),CONCATENATE("(SELECT ROW_IDT `ufr_asso`.`aso` WHERE SIR_NBR = '",$E110,"'",REPT(" ",MAX(LEN($E$3:$E$100))-LEN($E110)),")")),",",
"(SELECT ROW_IDT `ufr_asso`.`rol` WHERE NAM = '",I$2,"'",REPT(" ",MAX(LEN($F$2:$N$2))-LEN(I$2)),"),",
"'INIT_SCRIPT', NOW(), 'INIT_SCRIPT', NOW())"),"")</f>
        <v/>
      </c>
      <c r="V110" s="26" t="str" cm="1">
        <f t="array" ref="V110">IF(J110&lt;&gt;"",CONCATENATE(",    (",
"(SELECT ROW_IDT `ufr_asso`.`usr` WHERE USR_ID = '",$D110,"')",REPT(" ",MAX(LEN($D$3:$D$100))-LEN($D110)),",",
IF(J$2=$F$2,CONCATENATE("null",REPT(" ",52+MAX(LEN($E$3:$E$100))-4)),CONCATENATE("(SELECT ROW_IDT `ufr_asso`.`aso` WHERE SIR_NBR = '",$E110,"'",REPT(" ",MAX(LEN($E$3:$E$100))-LEN($E110)),")")),",",
"(SELECT ROW_IDT `ufr_asso`.`rol` WHERE NAM = '",J$2,"'",REPT(" ",MAX(LEN($F$2:$N$2))-LEN(J$2)),"),",
"'INIT_SCRIPT', NOW(), 'INIT_SCRIPT', NOW())"),"")</f>
        <v/>
      </c>
      <c r="W110" s="26" t="str" cm="1">
        <f t="array" ref="W110">IF(K110&lt;&gt;"",CONCATENATE(",    (",
"(SELECT ROW_IDT `ufr_asso`.`usr` WHERE USR_ID = '",$D110,"')",REPT(" ",MAX(LEN($D$3:$D$100))-LEN($D110)),",",
IF(K$2=$F$2,CONCATENATE("null",REPT(" ",52+MAX(LEN($E$3:$E$100))-4)),CONCATENATE("(SELECT ROW_IDT `ufr_asso`.`aso` WHERE SIR_NBR = '",$E110,"'",REPT(" ",MAX(LEN($E$3:$E$100))-LEN($E110)),")")),",",
"(SELECT ROW_IDT `ufr_asso`.`rol` WHERE NAM = '",K$2,"'",REPT(" ",MAX(LEN($F$2:$N$2))-LEN(K$2)),"),",
"'INIT_SCRIPT', NOW(), 'INIT_SCRIPT', NOW())"),"")</f>
        <v/>
      </c>
      <c r="X110" s="26" t="str" cm="1">
        <f t="array" ref="X110">IF(L110&lt;&gt;"",CONCATENATE(",    (",
"(SELECT ROW_IDT `ufr_asso`.`usr` WHERE USR_ID = '",$D110,"')",REPT(" ",MAX(LEN($D$3:$D$100))-LEN($D110)),",",
IF(L$2=$F$2,CONCATENATE("null",REPT(" ",52+MAX(LEN($E$3:$E$100))-4)),CONCATENATE("(SELECT ROW_IDT `ufr_asso`.`aso` WHERE SIR_NBR = '",$E110,"'",REPT(" ",MAX(LEN($E$3:$E$100))-LEN($E110)),")")),",",
"(SELECT ROW_IDT `ufr_asso`.`rol` WHERE NAM = '",L$2,"'",REPT(" ",MAX(LEN($F$2:$N$2))-LEN(L$2)),"),",
"'INIT_SCRIPT', NOW(), 'INIT_SCRIPT', NOW())"),"")</f>
        <v/>
      </c>
      <c r="Y110" s="26" t="str" cm="1">
        <f t="array" ref="Y110">IF(M110&lt;&gt;"",CONCATENATE(",    (",
"(SELECT ROW_IDT `ufr_asso`.`usr` WHERE USR_ID = '",$D110,"')",REPT(" ",MAX(LEN($D$3:$D$100))-LEN($D110)),",",
IF(M$2=$F$2,CONCATENATE("null",REPT(" ",52+MAX(LEN($E$3:$E$100))-4)),CONCATENATE("(SELECT ROW_IDT `ufr_asso`.`aso` WHERE SIR_NBR = '",$E110,"'",REPT(" ",MAX(LEN($E$3:$E$100))-LEN($E110)),")")),",",
"(SELECT ROW_IDT `ufr_asso`.`rol` WHERE NAM = '",M$2,"'",REPT(" ",MAX(LEN($F$2:$N$2))-LEN(M$2)),"),",
"'INIT_SCRIPT', NOW(), 'INIT_SCRIPT', NOW())"),"")</f>
        <v/>
      </c>
      <c r="Z110" s="26" t="str" cm="1">
        <f t="array" ref="Z110">IF(N110&lt;&gt;"",CONCATENATE(",    (",
"(SELECT ROW_IDT `ufr_asso`.`usr` WHERE USR_ID = '",$D110,"')",REPT(" ",MAX(LEN($D$3:$D$100))-LEN($D110)),",",
IF(N$2=$F$2,CONCATENATE("null",REPT(" ",52+MAX(LEN($E$3:$E$100))-4)),CONCATENATE("(SELECT ROW_IDT `ufr_asso`.`aso` WHERE SIR_NBR = '",$E110,"'",REPT(" ",MAX(LEN($E$3:$E$100))-LEN($E110)),")")),",",
"(SELECT ROW_IDT `ufr_asso`.`rol` WHERE NAM = '",N$2,"'",REPT(" ",MAX(LEN($F$2:$N$2))-LEN(N$2)),"),",
"'INIT_SCRIPT', NOW(), 'INIT_SCRIPT', NOW())"),"")</f>
        <v/>
      </c>
    </row>
    <row r="111" spans="1:26" x14ac:dyDescent="0.3">
      <c r="A111" t="str">
        <f>IF(Users!A76&lt;&gt;"",Users!A76,"")</f>
        <v/>
      </c>
      <c r="B111" t="str">
        <f>IF(Users!B76&lt;&gt;"",Users!B76,"")</f>
        <v/>
      </c>
      <c r="C111" t="str">
        <f>IF(Users!C76&lt;&gt;"",Users!C76,"")</f>
        <v/>
      </c>
      <c r="D111" t="str">
        <f>IF(Users!E76&lt;&gt;"",Users!E76,"")</f>
        <v/>
      </c>
      <c r="E111" s="27"/>
      <c r="F111" s="46"/>
      <c r="G111" s="46"/>
      <c r="H111" s="46"/>
      <c r="I111" s="46"/>
      <c r="J111" s="46"/>
      <c r="K111" s="46"/>
      <c r="L111" s="46"/>
      <c r="M111" s="46"/>
      <c r="N111" s="46"/>
      <c r="O111" s="12" t="str">
        <f t="shared" si="12"/>
        <v/>
      </c>
      <c r="P111" s="26" t="str">
        <f>CONCATENATE(
IF(R111&lt;&gt;"",CONCATENATE(R111,CHAR(13),CHAR(10)),""),IF(S111&lt;&gt;"",CONCATENATE(S111,CHAR(13),CHAR(10)),""),IF(T111&lt;&gt;"",CONCATENATE(T111,CHAR(13),CHAR(10)),""),IF(U111&lt;&gt;"",CONCATENATE(U111,CHAR(13),CHAR(10)),""),IF(V111&lt;&gt;"",CONCATENATE(V111,CHAR(13),CHAR(10)),""),IF(W111&lt;&gt;"",CONCATENATE(W111,CHAR(13),CHAR(10)),""),IF(X111&lt;&gt;"",CONCATENATE(X111,CHAR(13),CHAR(10)),""),IF(Y111&lt;&gt;"",CONCATENATE(Y111,CHAR(13),CHAR(10)),""),IF(Z111&lt;&gt;"",CONCATENATE(Z111,CHAR(13),CHAR(10)),"")
)</f>
        <v/>
      </c>
      <c r="Q111" s="26">
        <f t="shared" si="13"/>
        <v>2</v>
      </c>
      <c r="R111" s="26" t="str" cm="1">
        <f t="array" ref="R111">IF(F111&lt;&gt;"",CONCATENATE(",    (",
"(SELECT ROW_IDT `ufr_asso`.`usr` WHERE USR_ID = '",$D111,"')",REPT(" ",MAX(LEN($D$3:$D$100))-LEN($D111)),",",
IF(F$2=$F$2,CONCATENATE("null",REPT(" ",52+MAX(LEN($E$3:$E$100))-4)),CONCATENATE("(SELECT ROW_IDT `ufr_asso`.`aso` WHERE SIR_NBR = '",$E111,"'",REPT(" ",MAX(LEN($E$3:$E$100))-LEN($E111)),")")),",",
"(SELECT ROW_IDT `ufr_asso`.`rol` WHERE NAM = '",F$2,"'",REPT(" ",MAX(LEN($F$2:$N$2))-LEN(F$2)),"),",
"'INIT_SCRIPT', NOW(), 'INIT_SCRIPT', NOW())"),"")</f>
        <v/>
      </c>
      <c r="S111" s="26" t="str" cm="1">
        <f t="array" ref="S111">IF(G111&lt;&gt;"",CONCATENATE(",    (",
"(SELECT ROW_IDT `ufr_asso`.`usr` WHERE USR_ID = '",$D111,"')",REPT(" ",MAX(LEN($D$3:$D$100))-LEN($D111)),",",
IF(G$2=$F$2,CONCATENATE("null",REPT(" ",52+MAX(LEN($E$3:$E$100))-4)),CONCATENATE("(SELECT ROW_IDT `ufr_asso`.`aso` WHERE SIR_NBR = '",$E111,"'",REPT(" ",MAX(LEN($E$3:$E$100))-LEN($E111)),")")),",",
"(SELECT ROW_IDT `ufr_asso`.`rol` WHERE NAM = '",G$2,"'",REPT(" ",MAX(LEN($F$2:$N$2))-LEN(G$2)),"),",
"'INIT_SCRIPT', NOW(), 'INIT_SCRIPT', NOW())"),"")</f>
        <v/>
      </c>
      <c r="T111" s="26" t="str" cm="1">
        <f t="array" ref="T111">IF(H111&lt;&gt;"",CONCATENATE(",    (",
"(SELECT ROW_IDT `ufr_asso`.`usr` WHERE USR_ID = '",$D111,"')",REPT(" ",MAX(LEN($D$3:$D$100))-LEN($D111)),",",
IF(H$2=$F$2,CONCATENATE("null",REPT(" ",52+MAX(LEN($E$3:$E$100))-4)),CONCATENATE("(SELECT ROW_IDT `ufr_asso`.`aso` WHERE SIR_NBR = '",$E111,"'",REPT(" ",MAX(LEN($E$3:$E$100))-LEN($E111)),")")),",",
"(SELECT ROW_IDT `ufr_asso`.`rol` WHERE NAM = '",H$2,"'",REPT(" ",MAX(LEN($F$2:$N$2))-LEN(H$2)),"),",
"'INIT_SCRIPT', NOW(), 'INIT_SCRIPT', NOW())"),"")</f>
        <v/>
      </c>
      <c r="U111" s="26" t="str" cm="1">
        <f t="array" ref="U111">IF(I111&lt;&gt;"",CONCATENATE(",    (",
"(SELECT ROW_IDT `ufr_asso`.`usr` WHERE USR_ID = '",$D111,"')",REPT(" ",MAX(LEN($D$3:$D$100))-LEN($D111)),",",
IF(I$2=$F$2,CONCATENATE("null",REPT(" ",52+MAX(LEN($E$3:$E$100))-4)),CONCATENATE("(SELECT ROW_IDT `ufr_asso`.`aso` WHERE SIR_NBR = '",$E111,"'",REPT(" ",MAX(LEN($E$3:$E$100))-LEN($E111)),")")),",",
"(SELECT ROW_IDT `ufr_asso`.`rol` WHERE NAM = '",I$2,"'",REPT(" ",MAX(LEN($F$2:$N$2))-LEN(I$2)),"),",
"'INIT_SCRIPT', NOW(), 'INIT_SCRIPT', NOW())"),"")</f>
        <v/>
      </c>
      <c r="V111" s="26" t="str" cm="1">
        <f t="array" ref="V111">IF(J111&lt;&gt;"",CONCATENATE(",    (",
"(SELECT ROW_IDT `ufr_asso`.`usr` WHERE USR_ID = '",$D111,"')",REPT(" ",MAX(LEN($D$3:$D$100))-LEN($D111)),",",
IF(J$2=$F$2,CONCATENATE("null",REPT(" ",52+MAX(LEN($E$3:$E$100))-4)),CONCATENATE("(SELECT ROW_IDT `ufr_asso`.`aso` WHERE SIR_NBR = '",$E111,"'",REPT(" ",MAX(LEN($E$3:$E$100))-LEN($E111)),")")),",",
"(SELECT ROW_IDT `ufr_asso`.`rol` WHERE NAM = '",J$2,"'",REPT(" ",MAX(LEN($F$2:$N$2))-LEN(J$2)),"),",
"'INIT_SCRIPT', NOW(), 'INIT_SCRIPT', NOW())"),"")</f>
        <v/>
      </c>
      <c r="W111" s="26" t="str" cm="1">
        <f t="array" ref="W111">IF(K111&lt;&gt;"",CONCATENATE(",    (",
"(SELECT ROW_IDT `ufr_asso`.`usr` WHERE USR_ID = '",$D111,"')",REPT(" ",MAX(LEN($D$3:$D$100))-LEN($D111)),",",
IF(K$2=$F$2,CONCATENATE("null",REPT(" ",52+MAX(LEN($E$3:$E$100))-4)),CONCATENATE("(SELECT ROW_IDT `ufr_asso`.`aso` WHERE SIR_NBR = '",$E111,"'",REPT(" ",MAX(LEN($E$3:$E$100))-LEN($E111)),")")),",",
"(SELECT ROW_IDT `ufr_asso`.`rol` WHERE NAM = '",K$2,"'",REPT(" ",MAX(LEN($F$2:$N$2))-LEN(K$2)),"),",
"'INIT_SCRIPT', NOW(), 'INIT_SCRIPT', NOW())"),"")</f>
        <v/>
      </c>
      <c r="X111" s="26" t="str" cm="1">
        <f t="array" ref="X111">IF(L111&lt;&gt;"",CONCATENATE(",    (",
"(SELECT ROW_IDT `ufr_asso`.`usr` WHERE USR_ID = '",$D111,"')",REPT(" ",MAX(LEN($D$3:$D$100))-LEN($D111)),",",
IF(L$2=$F$2,CONCATENATE("null",REPT(" ",52+MAX(LEN($E$3:$E$100))-4)),CONCATENATE("(SELECT ROW_IDT `ufr_asso`.`aso` WHERE SIR_NBR = '",$E111,"'",REPT(" ",MAX(LEN($E$3:$E$100))-LEN($E111)),")")),",",
"(SELECT ROW_IDT `ufr_asso`.`rol` WHERE NAM = '",L$2,"'",REPT(" ",MAX(LEN($F$2:$N$2))-LEN(L$2)),"),",
"'INIT_SCRIPT', NOW(), 'INIT_SCRIPT', NOW())"),"")</f>
        <v/>
      </c>
      <c r="Y111" s="26" t="str" cm="1">
        <f t="array" ref="Y111">IF(M111&lt;&gt;"",CONCATENATE(",    (",
"(SELECT ROW_IDT `ufr_asso`.`usr` WHERE USR_ID = '",$D111,"')",REPT(" ",MAX(LEN($D$3:$D$100))-LEN($D111)),",",
IF(M$2=$F$2,CONCATENATE("null",REPT(" ",52+MAX(LEN($E$3:$E$100))-4)),CONCATENATE("(SELECT ROW_IDT `ufr_asso`.`aso` WHERE SIR_NBR = '",$E111,"'",REPT(" ",MAX(LEN($E$3:$E$100))-LEN($E111)),")")),",",
"(SELECT ROW_IDT `ufr_asso`.`rol` WHERE NAM = '",M$2,"'",REPT(" ",MAX(LEN($F$2:$N$2))-LEN(M$2)),"),",
"'INIT_SCRIPT', NOW(), 'INIT_SCRIPT', NOW())"),"")</f>
        <v/>
      </c>
      <c r="Z111" s="26" t="str" cm="1">
        <f t="array" ref="Z111">IF(N111&lt;&gt;"",CONCATENATE(",    (",
"(SELECT ROW_IDT `ufr_asso`.`usr` WHERE USR_ID = '",$D111,"')",REPT(" ",MAX(LEN($D$3:$D$100))-LEN($D111)),",",
IF(N$2=$F$2,CONCATENATE("null",REPT(" ",52+MAX(LEN($E$3:$E$100))-4)),CONCATENATE("(SELECT ROW_IDT `ufr_asso`.`aso` WHERE SIR_NBR = '",$E111,"'",REPT(" ",MAX(LEN($E$3:$E$100))-LEN($E111)),")")),",",
"(SELECT ROW_IDT `ufr_asso`.`rol` WHERE NAM = '",N$2,"'",REPT(" ",MAX(LEN($F$2:$N$2))-LEN(N$2)),"),",
"'INIT_SCRIPT', NOW(), 'INIT_SCRIPT', NOW())"),"")</f>
        <v/>
      </c>
    </row>
    <row r="112" spans="1:26" x14ac:dyDescent="0.3">
      <c r="A112" t="str">
        <f>IF(Users!A77&lt;&gt;"",Users!A77,"")</f>
        <v/>
      </c>
      <c r="B112" t="str">
        <f>IF(Users!B77&lt;&gt;"",Users!B77,"")</f>
        <v/>
      </c>
      <c r="C112" t="str">
        <f>IF(Users!C77&lt;&gt;"",Users!C77,"")</f>
        <v/>
      </c>
      <c r="D112" t="str">
        <f>IF(Users!E77&lt;&gt;"",Users!E77,"")</f>
        <v/>
      </c>
      <c r="E112" s="27"/>
      <c r="F112" s="46"/>
      <c r="G112" s="46"/>
      <c r="H112" s="46"/>
      <c r="I112" s="46"/>
      <c r="J112" s="46"/>
      <c r="K112" s="46"/>
      <c r="L112" s="46"/>
      <c r="M112" s="46"/>
      <c r="N112" s="46"/>
      <c r="O112" s="12" t="str">
        <f t="shared" si="12"/>
        <v/>
      </c>
      <c r="P112" s="26" t="str">
        <f>CONCATENATE(
IF(R112&lt;&gt;"",CONCATENATE(R112,CHAR(13),CHAR(10)),""),IF(S112&lt;&gt;"",CONCATENATE(S112,CHAR(13),CHAR(10)),""),IF(T112&lt;&gt;"",CONCATENATE(T112,CHAR(13),CHAR(10)),""),IF(U112&lt;&gt;"",CONCATENATE(U112,CHAR(13),CHAR(10)),""),IF(V112&lt;&gt;"",CONCATENATE(V112,CHAR(13),CHAR(10)),""),IF(W112&lt;&gt;"",CONCATENATE(W112,CHAR(13),CHAR(10)),""),IF(X112&lt;&gt;"",CONCATENATE(X112,CHAR(13),CHAR(10)),""),IF(Y112&lt;&gt;"",CONCATENATE(Y112,CHAR(13),CHAR(10)),""),IF(Z112&lt;&gt;"",CONCATENATE(Z112,CHAR(13),CHAR(10)),"")
)</f>
        <v/>
      </c>
      <c r="Q112" s="26">
        <f t="shared" si="13"/>
        <v>2</v>
      </c>
      <c r="R112" s="26" t="str" cm="1">
        <f t="array" ref="R112">IF(F112&lt;&gt;"",CONCATENATE(",    (",
"(SELECT ROW_IDT `ufr_asso`.`usr` WHERE USR_ID = '",$D112,"')",REPT(" ",MAX(LEN($D$3:$D$100))-LEN($D112)),",",
IF(F$2=$F$2,CONCATENATE("null",REPT(" ",52+MAX(LEN($E$3:$E$100))-4)),CONCATENATE("(SELECT ROW_IDT `ufr_asso`.`aso` WHERE SIR_NBR = '",$E112,"'",REPT(" ",MAX(LEN($E$3:$E$100))-LEN($E112)),")")),",",
"(SELECT ROW_IDT `ufr_asso`.`rol` WHERE NAM = '",F$2,"'",REPT(" ",MAX(LEN($F$2:$N$2))-LEN(F$2)),"),",
"'INIT_SCRIPT', NOW(), 'INIT_SCRIPT', NOW())"),"")</f>
        <v/>
      </c>
      <c r="S112" s="26" t="str" cm="1">
        <f t="array" ref="S112">IF(G112&lt;&gt;"",CONCATENATE(",    (",
"(SELECT ROW_IDT `ufr_asso`.`usr` WHERE USR_ID = '",$D112,"')",REPT(" ",MAX(LEN($D$3:$D$100))-LEN($D112)),",",
IF(G$2=$F$2,CONCATENATE("null",REPT(" ",52+MAX(LEN($E$3:$E$100))-4)),CONCATENATE("(SELECT ROW_IDT `ufr_asso`.`aso` WHERE SIR_NBR = '",$E112,"'",REPT(" ",MAX(LEN($E$3:$E$100))-LEN($E112)),")")),",",
"(SELECT ROW_IDT `ufr_asso`.`rol` WHERE NAM = '",G$2,"'",REPT(" ",MAX(LEN($F$2:$N$2))-LEN(G$2)),"),",
"'INIT_SCRIPT', NOW(), 'INIT_SCRIPT', NOW())"),"")</f>
        <v/>
      </c>
      <c r="T112" s="26" t="str" cm="1">
        <f t="array" ref="T112">IF(H112&lt;&gt;"",CONCATENATE(",    (",
"(SELECT ROW_IDT `ufr_asso`.`usr` WHERE USR_ID = '",$D112,"')",REPT(" ",MAX(LEN($D$3:$D$100))-LEN($D112)),",",
IF(H$2=$F$2,CONCATENATE("null",REPT(" ",52+MAX(LEN($E$3:$E$100))-4)),CONCATENATE("(SELECT ROW_IDT `ufr_asso`.`aso` WHERE SIR_NBR = '",$E112,"'",REPT(" ",MAX(LEN($E$3:$E$100))-LEN($E112)),")")),",",
"(SELECT ROW_IDT `ufr_asso`.`rol` WHERE NAM = '",H$2,"'",REPT(" ",MAX(LEN($F$2:$N$2))-LEN(H$2)),"),",
"'INIT_SCRIPT', NOW(), 'INIT_SCRIPT', NOW())"),"")</f>
        <v/>
      </c>
      <c r="U112" s="26" t="str" cm="1">
        <f t="array" ref="U112">IF(I112&lt;&gt;"",CONCATENATE(",    (",
"(SELECT ROW_IDT `ufr_asso`.`usr` WHERE USR_ID = '",$D112,"')",REPT(" ",MAX(LEN($D$3:$D$100))-LEN($D112)),",",
IF(I$2=$F$2,CONCATENATE("null",REPT(" ",52+MAX(LEN($E$3:$E$100))-4)),CONCATENATE("(SELECT ROW_IDT `ufr_asso`.`aso` WHERE SIR_NBR = '",$E112,"'",REPT(" ",MAX(LEN($E$3:$E$100))-LEN($E112)),")")),",",
"(SELECT ROW_IDT `ufr_asso`.`rol` WHERE NAM = '",I$2,"'",REPT(" ",MAX(LEN($F$2:$N$2))-LEN(I$2)),"),",
"'INIT_SCRIPT', NOW(), 'INIT_SCRIPT', NOW())"),"")</f>
        <v/>
      </c>
      <c r="V112" s="26" t="str" cm="1">
        <f t="array" ref="V112">IF(J112&lt;&gt;"",CONCATENATE(",    (",
"(SELECT ROW_IDT `ufr_asso`.`usr` WHERE USR_ID = '",$D112,"')",REPT(" ",MAX(LEN($D$3:$D$100))-LEN($D112)),",",
IF(J$2=$F$2,CONCATENATE("null",REPT(" ",52+MAX(LEN($E$3:$E$100))-4)),CONCATENATE("(SELECT ROW_IDT `ufr_asso`.`aso` WHERE SIR_NBR = '",$E112,"'",REPT(" ",MAX(LEN($E$3:$E$100))-LEN($E112)),")")),",",
"(SELECT ROW_IDT `ufr_asso`.`rol` WHERE NAM = '",J$2,"'",REPT(" ",MAX(LEN($F$2:$N$2))-LEN(J$2)),"),",
"'INIT_SCRIPT', NOW(), 'INIT_SCRIPT', NOW())"),"")</f>
        <v/>
      </c>
      <c r="W112" s="26" t="str" cm="1">
        <f t="array" ref="W112">IF(K112&lt;&gt;"",CONCATENATE(",    (",
"(SELECT ROW_IDT `ufr_asso`.`usr` WHERE USR_ID = '",$D112,"')",REPT(" ",MAX(LEN($D$3:$D$100))-LEN($D112)),",",
IF(K$2=$F$2,CONCATENATE("null",REPT(" ",52+MAX(LEN($E$3:$E$100))-4)),CONCATENATE("(SELECT ROW_IDT `ufr_asso`.`aso` WHERE SIR_NBR = '",$E112,"'",REPT(" ",MAX(LEN($E$3:$E$100))-LEN($E112)),")")),",",
"(SELECT ROW_IDT `ufr_asso`.`rol` WHERE NAM = '",K$2,"'",REPT(" ",MAX(LEN($F$2:$N$2))-LEN(K$2)),"),",
"'INIT_SCRIPT', NOW(), 'INIT_SCRIPT', NOW())"),"")</f>
        <v/>
      </c>
      <c r="X112" s="26" t="str" cm="1">
        <f t="array" ref="X112">IF(L112&lt;&gt;"",CONCATENATE(",    (",
"(SELECT ROW_IDT `ufr_asso`.`usr` WHERE USR_ID = '",$D112,"')",REPT(" ",MAX(LEN($D$3:$D$100))-LEN($D112)),",",
IF(L$2=$F$2,CONCATENATE("null",REPT(" ",52+MAX(LEN($E$3:$E$100))-4)),CONCATENATE("(SELECT ROW_IDT `ufr_asso`.`aso` WHERE SIR_NBR = '",$E112,"'",REPT(" ",MAX(LEN($E$3:$E$100))-LEN($E112)),")")),",",
"(SELECT ROW_IDT `ufr_asso`.`rol` WHERE NAM = '",L$2,"'",REPT(" ",MAX(LEN($F$2:$N$2))-LEN(L$2)),"),",
"'INIT_SCRIPT', NOW(), 'INIT_SCRIPT', NOW())"),"")</f>
        <v/>
      </c>
      <c r="Y112" s="26" t="str" cm="1">
        <f t="array" ref="Y112">IF(M112&lt;&gt;"",CONCATENATE(",    (",
"(SELECT ROW_IDT `ufr_asso`.`usr` WHERE USR_ID = '",$D112,"')",REPT(" ",MAX(LEN($D$3:$D$100))-LEN($D112)),",",
IF(M$2=$F$2,CONCATENATE("null",REPT(" ",52+MAX(LEN($E$3:$E$100))-4)),CONCATENATE("(SELECT ROW_IDT `ufr_asso`.`aso` WHERE SIR_NBR = '",$E112,"'",REPT(" ",MAX(LEN($E$3:$E$100))-LEN($E112)),")")),",",
"(SELECT ROW_IDT `ufr_asso`.`rol` WHERE NAM = '",M$2,"'",REPT(" ",MAX(LEN($F$2:$N$2))-LEN(M$2)),"),",
"'INIT_SCRIPT', NOW(), 'INIT_SCRIPT', NOW())"),"")</f>
        <v/>
      </c>
      <c r="Z112" s="26" t="str" cm="1">
        <f t="array" ref="Z112">IF(N112&lt;&gt;"",CONCATENATE(",    (",
"(SELECT ROW_IDT `ufr_asso`.`usr` WHERE USR_ID = '",$D112,"')",REPT(" ",MAX(LEN($D$3:$D$100))-LEN($D112)),",",
IF(N$2=$F$2,CONCATENATE("null",REPT(" ",52+MAX(LEN($E$3:$E$100))-4)),CONCATENATE("(SELECT ROW_IDT `ufr_asso`.`aso` WHERE SIR_NBR = '",$E112,"'",REPT(" ",MAX(LEN($E$3:$E$100))-LEN($E112)),")")),",",
"(SELECT ROW_IDT `ufr_asso`.`rol` WHERE NAM = '",N$2,"'",REPT(" ",MAX(LEN($F$2:$N$2))-LEN(N$2)),"),",
"'INIT_SCRIPT', NOW(), 'INIT_SCRIPT', NOW())"),"")</f>
        <v/>
      </c>
    </row>
    <row r="113" spans="1:26" x14ac:dyDescent="0.3">
      <c r="A113" t="str">
        <f>IF(Users!A78&lt;&gt;"",Users!A78,"")</f>
        <v/>
      </c>
      <c r="B113" t="str">
        <f>IF(Users!B78&lt;&gt;"",Users!B78,"")</f>
        <v/>
      </c>
      <c r="C113" t="str">
        <f>IF(Users!C78&lt;&gt;"",Users!C78,"")</f>
        <v/>
      </c>
      <c r="D113" t="str">
        <f>IF(Users!E78&lt;&gt;"",Users!E78,"")</f>
        <v/>
      </c>
      <c r="E113" s="27"/>
      <c r="F113" s="46"/>
      <c r="G113" s="46"/>
      <c r="H113" s="46"/>
      <c r="I113" s="46"/>
      <c r="J113" s="46"/>
      <c r="K113" s="46"/>
      <c r="L113" s="46"/>
      <c r="M113" s="46"/>
      <c r="N113" s="46"/>
      <c r="O113" s="12" t="str">
        <f t="shared" si="12"/>
        <v/>
      </c>
      <c r="P113" s="26" t="str">
        <f>CONCATENATE(
IF(R113&lt;&gt;"",CONCATENATE(R113,CHAR(13),CHAR(10)),""),IF(S113&lt;&gt;"",CONCATENATE(S113,CHAR(13),CHAR(10)),""),IF(T113&lt;&gt;"",CONCATENATE(T113,CHAR(13),CHAR(10)),""),IF(U113&lt;&gt;"",CONCATENATE(U113,CHAR(13),CHAR(10)),""),IF(V113&lt;&gt;"",CONCATENATE(V113,CHAR(13),CHAR(10)),""),IF(W113&lt;&gt;"",CONCATENATE(W113,CHAR(13),CHAR(10)),""),IF(X113&lt;&gt;"",CONCATENATE(X113,CHAR(13),CHAR(10)),""),IF(Y113&lt;&gt;"",CONCATENATE(Y113,CHAR(13),CHAR(10)),""),IF(Z113&lt;&gt;"",CONCATENATE(Z113,CHAR(13),CHAR(10)),"")
)</f>
        <v/>
      </c>
      <c r="Q113" s="26">
        <f t="shared" si="13"/>
        <v>2</v>
      </c>
      <c r="R113" s="26" t="str" cm="1">
        <f t="array" ref="R113">IF(F113&lt;&gt;"",CONCATENATE(",    (",
"(SELECT ROW_IDT `ufr_asso`.`usr` WHERE USR_ID = '",$D113,"')",REPT(" ",MAX(LEN($D$3:$D$100))-LEN($D113)),",",
IF(F$2=$F$2,CONCATENATE("null",REPT(" ",52+MAX(LEN($E$3:$E$100))-4)),CONCATENATE("(SELECT ROW_IDT `ufr_asso`.`aso` WHERE SIR_NBR = '",$E113,"'",REPT(" ",MAX(LEN($E$3:$E$100))-LEN($E113)),")")),",",
"(SELECT ROW_IDT `ufr_asso`.`rol` WHERE NAM = '",F$2,"'",REPT(" ",MAX(LEN($F$2:$N$2))-LEN(F$2)),"),",
"'INIT_SCRIPT', NOW(), 'INIT_SCRIPT', NOW())"),"")</f>
        <v/>
      </c>
      <c r="S113" s="26" t="str" cm="1">
        <f t="array" ref="S113">IF(G113&lt;&gt;"",CONCATENATE(",    (",
"(SELECT ROW_IDT `ufr_asso`.`usr` WHERE USR_ID = '",$D113,"')",REPT(" ",MAX(LEN($D$3:$D$100))-LEN($D113)),",",
IF(G$2=$F$2,CONCATENATE("null",REPT(" ",52+MAX(LEN($E$3:$E$100))-4)),CONCATENATE("(SELECT ROW_IDT `ufr_asso`.`aso` WHERE SIR_NBR = '",$E113,"'",REPT(" ",MAX(LEN($E$3:$E$100))-LEN($E113)),")")),",",
"(SELECT ROW_IDT `ufr_asso`.`rol` WHERE NAM = '",G$2,"'",REPT(" ",MAX(LEN($F$2:$N$2))-LEN(G$2)),"),",
"'INIT_SCRIPT', NOW(), 'INIT_SCRIPT', NOW())"),"")</f>
        <v/>
      </c>
      <c r="T113" s="26" t="str" cm="1">
        <f t="array" ref="T113">IF(H113&lt;&gt;"",CONCATENATE(",    (",
"(SELECT ROW_IDT `ufr_asso`.`usr` WHERE USR_ID = '",$D113,"')",REPT(" ",MAX(LEN($D$3:$D$100))-LEN($D113)),",",
IF(H$2=$F$2,CONCATENATE("null",REPT(" ",52+MAX(LEN($E$3:$E$100))-4)),CONCATENATE("(SELECT ROW_IDT `ufr_asso`.`aso` WHERE SIR_NBR = '",$E113,"'",REPT(" ",MAX(LEN($E$3:$E$100))-LEN($E113)),")")),",",
"(SELECT ROW_IDT `ufr_asso`.`rol` WHERE NAM = '",H$2,"'",REPT(" ",MAX(LEN($F$2:$N$2))-LEN(H$2)),"),",
"'INIT_SCRIPT', NOW(), 'INIT_SCRIPT', NOW())"),"")</f>
        <v/>
      </c>
      <c r="U113" s="26" t="str" cm="1">
        <f t="array" ref="U113">IF(I113&lt;&gt;"",CONCATENATE(",    (",
"(SELECT ROW_IDT `ufr_asso`.`usr` WHERE USR_ID = '",$D113,"')",REPT(" ",MAX(LEN($D$3:$D$100))-LEN($D113)),",",
IF(I$2=$F$2,CONCATENATE("null",REPT(" ",52+MAX(LEN($E$3:$E$100))-4)),CONCATENATE("(SELECT ROW_IDT `ufr_asso`.`aso` WHERE SIR_NBR = '",$E113,"'",REPT(" ",MAX(LEN($E$3:$E$100))-LEN($E113)),")")),",",
"(SELECT ROW_IDT `ufr_asso`.`rol` WHERE NAM = '",I$2,"'",REPT(" ",MAX(LEN($F$2:$N$2))-LEN(I$2)),"),",
"'INIT_SCRIPT', NOW(), 'INIT_SCRIPT', NOW())"),"")</f>
        <v/>
      </c>
      <c r="V113" s="26" t="str" cm="1">
        <f t="array" ref="V113">IF(J113&lt;&gt;"",CONCATENATE(",    (",
"(SELECT ROW_IDT `ufr_asso`.`usr` WHERE USR_ID = '",$D113,"')",REPT(" ",MAX(LEN($D$3:$D$100))-LEN($D113)),",",
IF(J$2=$F$2,CONCATENATE("null",REPT(" ",52+MAX(LEN($E$3:$E$100))-4)),CONCATENATE("(SELECT ROW_IDT `ufr_asso`.`aso` WHERE SIR_NBR = '",$E113,"'",REPT(" ",MAX(LEN($E$3:$E$100))-LEN($E113)),")")),",",
"(SELECT ROW_IDT `ufr_asso`.`rol` WHERE NAM = '",J$2,"'",REPT(" ",MAX(LEN($F$2:$N$2))-LEN(J$2)),"),",
"'INIT_SCRIPT', NOW(), 'INIT_SCRIPT', NOW())"),"")</f>
        <v/>
      </c>
      <c r="W113" s="26" t="str" cm="1">
        <f t="array" ref="W113">IF(K113&lt;&gt;"",CONCATENATE(",    (",
"(SELECT ROW_IDT `ufr_asso`.`usr` WHERE USR_ID = '",$D113,"')",REPT(" ",MAX(LEN($D$3:$D$100))-LEN($D113)),",",
IF(K$2=$F$2,CONCATENATE("null",REPT(" ",52+MAX(LEN($E$3:$E$100))-4)),CONCATENATE("(SELECT ROW_IDT `ufr_asso`.`aso` WHERE SIR_NBR = '",$E113,"'",REPT(" ",MAX(LEN($E$3:$E$100))-LEN($E113)),")")),",",
"(SELECT ROW_IDT `ufr_asso`.`rol` WHERE NAM = '",K$2,"'",REPT(" ",MAX(LEN($F$2:$N$2))-LEN(K$2)),"),",
"'INIT_SCRIPT', NOW(), 'INIT_SCRIPT', NOW())"),"")</f>
        <v/>
      </c>
      <c r="X113" s="26" t="str" cm="1">
        <f t="array" ref="X113">IF(L113&lt;&gt;"",CONCATENATE(",    (",
"(SELECT ROW_IDT `ufr_asso`.`usr` WHERE USR_ID = '",$D113,"')",REPT(" ",MAX(LEN($D$3:$D$100))-LEN($D113)),",",
IF(L$2=$F$2,CONCATENATE("null",REPT(" ",52+MAX(LEN($E$3:$E$100))-4)),CONCATENATE("(SELECT ROW_IDT `ufr_asso`.`aso` WHERE SIR_NBR = '",$E113,"'",REPT(" ",MAX(LEN($E$3:$E$100))-LEN($E113)),")")),",",
"(SELECT ROW_IDT `ufr_asso`.`rol` WHERE NAM = '",L$2,"'",REPT(" ",MAX(LEN($F$2:$N$2))-LEN(L$2)),"),",
"'INIT_SCRIPT', NOW(), 'INIT_SCRIPT', NOW())"),"")</f>
        <v/>
      </c>
      <c r="Y113" s="26" t="str" cm="1">
        <f t="array" ref="Y113">IF(M113&lt;&gt;"",CONCATENATE(",    (",
"(SELECT ROW_IDT `ufr_asso`.`usr` WHERE USR_ID = '",$D113,"')",REPT(" ",MAX(LEN($D$3:$D$100))-LEN($D113)),",",
IF(M$2=$F$2,CONCATENATE("null",REPT(" ",52+MAX(LEN($E$3:$E$100))-4)),CONCATENATE("(SELECT ROW_IDT `ufr_asso`.`aso` WHERE SIR_NBR = '",$E113,"'",REPT(" ",MAX(LEN($E$3:$E$100))-LEN($E113)),")")),",",
"(SELECT ROW_IDT `ufr_asso`.`rol` WHERE NAM = '",M$2,"'",REPT(" ",MAX(LEN($F$2:$N$2))-LEN(M$2)),"),",
"'INIT_SCRIPT', NOW(), 'INIT_SCRIPT', NOW())"),"")</f>
        <v/>
      </c>
      <c r="Z113" s="26" t="str" cm="1">
        <f t="array" ref="Z113">IF(N113&lt;&gt;"",CONCATENATE(",    (",
"(SELECT ROW_IDT `ufr_asso`.`usr` WHERE USR_ID = '",$D113,"')",REPT(" ",MAX(LEN($D$3:$D$100))-LEN($D113)),",",
IF(N$2=$F$2,CONCATENATE("null",REPT(" ",52+MAX(LEN($E$3:$E$100))-4)),CONCATENATE("(SELECT ROW_IDT `ufr_asso`.`aso` WHERE SIR_NBR = '",$E113,"'",REPT(" ",MAX(LEN($E$3:$E$100))-LEN($E113)),")")),",",
"(SELECT ROW_IDT `ufr_asso`.`rol` WHERE NAM = '",N$2,"'",REPT(" ",MAX(LEN($F$2:$N$2))-LEN(N$2)),"),",
"'INIT_SCRIPT', NOW(), 'INIT_SCRIPT', NOW())"),"")</f>
        <v/>
      </c>
    </row>
    <row r="114" spans="1:26" x14ac:dyDescent="0.3">
      <c r="A114" t="str">
        <f>IF(Users!A79&lt;&gt;"",Users!A79,"")</f>
        <v/>
      </c>
      <c r="B114" t="str">
        <f>IF(Users!B79&lt;&gt;"",Users!B79,"")</f>
        <v/>
      </c>
      <c r="C114" t="str">
        <f>IF(Users!C79&lt;&gt;"",Users!C79,"")</f>
        <v/>
      </c>
      <c r="D114" t="str">
        <f>IF(Users!E79&lt;&gt;"",Users!E79,"")</f>
        <v/>
      </c>
      <c r="E114" s="27"/>
      <c r="F114" s="46"/>
      <c r="G114" s="46"/>
      <c r="H114" s="46"/>
      <c r="I114" s="46"/>
      <c r="J114" s="46"/>
      <c r="K114" s="46"/>
      <c r="L114" s="46"/>
      <c r="M114" s="46"/>
      <c r="N114" s="46"/>
      <c r="O114" s="12" t="str">
        <f t="shared" si="12"/>
        <v/>
      </c>
      <c r="P114" s="26" t="str">
        <f>CONCATENATE(
IF(R114&lt;&gt;"",CONCATENATE(R114,CHAR(13),CHAR(10)),""),IF(S114&lt;&gt;"",CONCATENATE(S114,CHAR(13),CHAR(10)),""),IF(T114&lt;&gt;"",CONCATENATE(T114,CHAR(13),CHAR(10)),""),IF(U114&lt;&gt;"",CONCATENATE(U114,CHAR(13),CHAR(10)),""),IF(V114&lt;&gt;"",CONCATENATE(V114,CHAR(13),CHAR(10)),""),IF(W114&lt;&gt;"",CONCATENATE(W114,CHAR(13),CHAR(10)),""),IF(X114&lt;&gt;"",CONCATENATE(X114,CHAR(13),CHAR(10)),""),IF(Y114&lt;&gt;"",CONCATENATE(Y114,CHAR(13),CHAR(10)),""),IF(Z114&lt;&gt;"",CONCATENATE(Z114,CHAR(13),CHAR(10)),"")
)</f>
        <v/>
      </c>
      <c r="Q114" s="26">
        <f t="shared" si="13"/>
        <v>2</v>
      </c>
      <c r="R114" s="26" t="str" cm="1">
        <f t="array" ref="R114">IF(F114&lt;&gt;"",CONCATENATE(",    (",
"(SELECT ROW_IDT `ufr_asso`.`usr` WHERE USR_ID = '",$D114,"')",REPT(" ",MAX(LEN($D$3:$D$100))-LEN($D114)),",",
IF(F$2=$F$2,CONCATENATE("null",REPT(" ",52+MAX(LEN($E$3:$E$100))-4)),CONCATENATE("(SELECT ROW_IDT `ufr_asso`.`aso` WHERE SIR_NBR = '",$E114,"'",REPT(" ",MAX(LEN($E$3:$E$100))-LEN($E114)),")")),",",
"(SELECT ROW_IDT `ufr_asso`.`rol` WHERE NAM = '",F$2,"'",REPT(" ",MAX(LEN($F$2:$N$2))-LEN(F$2)),"),",
"'INIT_SCRIPT', NOW(), 'INIT_SCRIPT', NOW())"),"")</f>
        <v/>
      </c>
      <c r="S114" s="26" t="str" cm="1">
        <f t="array" ref="S114">IF(G114&lt;&gt;"",CONCATENATE(",    (",
"(SELECT ROW_IDT `ufr_asso`.`usr` WHERE USR_ID = '",$D114,"')",REPT(" ",MAX(LEN($D$3:$D$100))-LEN($D114)),",",
IF(G$2=$F$2,CONCATENATE("null",REPT(" ",52+MAX(LEN($E$3:$E$100))-4)),CONCATENATE("(SELECT ROW_IDT `ufr_asso`.`aso` WHERE SIR_NBR = '",$E114,"'",REPT(" ",MAX(LEN($E$3:$E$100))-LEN($E114)),")")),",",
"(SELECT ROW_IDT `ufr_asso`.`rol` WHERE NAM = '",G$2,"'",REPT(" ",MAX(LEN($F$2:$N$2))-LEN(G$2)),"),",
"'INIT_SCRIPT', NOW(), 'INIT_SCRIPT', NOW())"),"")</f>
        <v/>
      </c>
      <c r="T114" s="26" t="str" cm="1">
        <f t="array" ref="T114">IF(H114&lt;&gt;"",CONCATENATE(",    (",
"(SELECT ROW_IDT `ufr_asso`.`usr` WHERE USR_ID = '",$D114,"')",REPT(" ",MAX(LEN($D$3:$D$100))-LEN($D114)),",",
IF(H$2=$F$2,CONCATENATE("null",REPT(" ",52+MAX(LEN($E$3:$E$100))-4)),CONCATENATE("(SELECT ROW_IDT `ufr_asso`.`aso` WHERE SIR_NBR = '",$E114,"'",REPT(" ",MAX(LEN($E$3:$E$100))-LEN($E114)),")")),",",
"(SELECT ROW_IDT `ufr_asso`.`rol` WHERE NAM = '",H$2,"'",REPT(" ",MAX(LEN($F$2:$N$2))-LEN(H$2)),"),",
"'INIT_SCRIPT', NOW(), 'INIT_SCRIPT', NOW())"),"")</f>
        <v/>
      </c>
      <c r="U114" s="26" t="str" cm="1">
        <f t="array" ref="U114">IF(I114&lt;&gt;"",CONCATENATE(",    (",
"(SELECT ROW_IDT `ufr_asso`.`usr` WHERE USR_ID = '",$D114,"')",REPT(" ",MAX(LEN($D$3:$D$100))-LEN($D114)),",",
IF(I$2=$F$2,CONCATENATE("null",REPT(" ",52+MAX(LEN($E$3:$E$100))-4)),CONCATENATE("(SELECT ROW_IDT `ufr_asso`.`aso` WHERE SIR_NBR = '",$E114,"'",REPT(" ",MAX(LEN($E$3:$E$100))-LEN($E114)),")")),",",
"(SELECT ROW_IDT `ufr_asso`.`rol` WHERE NAM = '",I$2,"'",REPT(" ",MAX(LEN($F$2:$N$2))-LEN(I$2)),"),",
"'INIT_SCRIPT', NOW(), 'INIT_SCRIPT', NOW())"),"")</f>
        <v/>
      </c>
      <c r="V114" s="26" t="str" cm="1">
        <f t="array" ref="V114">IF(J114&lt;&gt;"",CONCATENATE(",    (",
"(SELECT ROW_IDT `ufr_asso`.`usr` WHERE USR_ID = '",$D114,"')",REPT(" ",MAX(LEN($D$3:$D$100))-LEN($D114)),",",
IF(J$2=$F$2,CONCATENATE("null",REPT(" ",52+MAX(LEN($E$3:$E$100))-4)),CONCATENATE("(SELECT ROW_IDT `ufr_asso`.`aso` WHERE SIR_NBR = '",$E114,"'",REPT(" ",MAX(LEN($E$3:$E$100))-LEN($E114)),")")),",",
"(SELECT ROW_IDT `ufr_asso`.`rol` WHERE NAM = '",J$2,"'",REPT(" ",MAX(LEN($F$2:$N$2))-LEN(J$2)),"),",
"'INIT_SCRIPT', NOW(), 'INIT_SCRIPT', NOW())"),"")</f>
        <v/>
      </c>
      <c r="W114" s="26" t="str" cm="1">
        <f t="array" ref="W114">IF(K114&lt;&gt;"",CONCATENATE(",    (",
"(SELECT ROW_IDT `ufr_asso`.`usr` WHERE USR_ID = '",$D114,"')",REPT(" ",MAX(LEN($D$3:$D$100))-LEN($D114)),",",
IF(K$2=$F$2,CONCATENATE("null",REPT(" ",52+MAX(LEN($E$3:$E$100))-4)),CONCATENATE("(SELECT ROW_IDT `ufr_asso`.`aso` WHERE SIR_NBR = '",$E114,"'",REPT(" ",MAX(LEN($E$3:$E$100))-LEN($E114)),")")),",",
"(SELECT ROW_IDT `ufr_asso`.`rol` WHERE NAM = '",K$2,"'",REPT(" ",MAX(LEN($F$2:$N$2))-LEN(K$2)),"),",
"'INIT_SCRIPT', NOW(), 'INIT_SCRIPT', NOW())"),"")</f>
        <v/>
      </c>
      <c r="X114" s="26" t="str" cm="1">
        <f t="array" ref="X114">IF(L114&lt;&gt;"",CONCATENATE(",    (",
"(SELECT ROW_IDT `ufr_asso`.`usr` WHERE USR_ID = '",$D114,"')",REPT(" ",MAX(LEN($D$3:$D$100))-LEN($D114)),",",
IF(L$2=$F$2,CONCATENATE("null",REPT(" ",52+MAX(LEN($E$3:$E$100))-4)),CONCATENATE("(SELECT ROW_IDT `ufr_asso`.`aso` WHERE SIR_NBR = '",$E114,"'",REPT(" ",MAX(LEN($E$3:$E$100))-LEN($E114)),")")),",",
"(SELECT ROW_IDT `ufr_asso`.`rol` WHERE NAM = '",L$2,"'",REPT(" ",MAX(LEN($F$2:$N$2))-LEN(L$2)),"),",
"'INIT_SCRIPT', NOW(), 'INIT_SCRIPT', NOW())"),"")</f>
        <v/>
      </c>
      <c r="Y114" s="26" t="str" cm="1">
        <f t="array" ref="Y114">IF(M114&lt;&gt;"",CONCATENATE(",    (",
"(SELECT ROW_IDT `ufr_asso`.`usr` WHERE USR_ID = '",$D114,"')",REPT(" ",MAX(LEN($D$3:$D$100))-LEN($D114)),",",
IF(M$2=$F$2,CONCATENATE("null",REPT(" ",52+MAX(LEN($E$3:$E$100))-4)),CONCATENATE("(SELECT ROW_IDT `ufr_asso`.`aso` WHERE SIR_NBR = '",$E114,"'",REPT(" ",MAX(LEN($E$3:$E$100))-LEN($E114)),")")),",",
"(SELECT ROW_IDT `ufr_asso`.`rol` WHERE NAM = '",M$2,"'",REPT(" ",MAX(LEN($F$2:$N$2))-LEN(M$2)),"),",
"'INIT_SCRIPT', NOW(), 'INIT_SCRIPT', NOW())"),"")</f>
        <v/>
      </c>
      <c r="Z114" s="26" t="str" cm="1">
        <f t="array" ref="Z114">IF(N114&lt;&gt;"",CONCATENATE(",    (",
"(SELECT ROW_IDT `ufr_asso`.`usr` WHERE USR_ID = '",$D114,"')",REPT(" ",MAX(LEN($D$3:$D$100))-LEN($D114)),",",
IF(N$2=$F$2,CONCATENATE("null",REPT(" ",52+MAX(LEN($E$3:$E$100))-4)),CONCATENATE("(SELECT ROW_IDT `ufr_asso`.`aso` WHERE SIR_NBR = '",$E114,"'",REPT(" ",MAX(LEN($E$3:$E$100))-LEN($E114)),")")),",",
"(SELECT ROW_IDT `ufr_asso`.`rol` WHERE NAM = '",N$2,"'",REPT(" ",MAX(LEN($F$2:$N$2))-LEN(N$2)),"),",
"'INIT_SCRIPT', NOW(), 'INIT_SCRIPT', NOW())"),"")</f>
        <v/>
      </c>
    </row>
    <row r="115" spans="1:26" x14ac:dyDescent="0.3">
      <c r="A115" t="str">
        <f>IF(Users!A80&lt;&gt;"",Users!A80,"")</f>
        <v/>
      </c>
      <c r="B115" t="str">
        <f>IF(Users!B80&lt;&gt;"",Users!B80,"")</f>
        <v/>
      </c>
      <c r="C115" t="str">
        <f>IF(Users!C80&lt;&gt;"",Users!C80,"")</f>
        <v/>
      </c>
      <c r="D115" t="str">
        <f>IF(Users!E80&lt;&gt;"",Users!E80,"")</f>
        <v/>
      </c>
      <c r="E115" s="27"/>
      <c r="F115" s="46"/>
      <c r="G115" s="46"/>
      <c r="H115" s="46"/>
      <c r="I115" s="46"/>
      <c r="J115" s="46"/>
      <c r="K115" s="46"/>
      <c r="L115" s="46"/>
      <c r="M115" s="46"/>
      <c r="N115" s="46"/>
      <c r="O115" s="12" t="str">
        <f t="shared" si="12"/>
        <v/>
      </c>
      <c r="P115" s="26" t="str">
        <f>CONCATENATE(
IF(R115&lt;&gt;"",CONCATENATE(R115,CHAR(13),CHAR(10)),""),IF(S115&lt;&gt;"",CONCATENATE(S115,CHAR(13),CHAR(10)),""),IF(T115&lt;&gt;"",CONCATENATE(T115,CHAR(13),CHAR(10)),""),IF(U115&lt;&gt;"",CONCATENATE(U115,CHAR(13),CHAR(10)),""),IF(V115&lt;&gt;"",CONCATENATE(V115,CHAR(13),CHAR(10)),""),IF(W115&lt;&gt;"",CONCATENATE(W115,CHAR(13),CHAR(10)),""),IF(X115&lt;&gt;"",CONCATENATE(X115,CHAR(13),CHAR(10)),""),IF(Y115&lt;&gt;"",CONCATENATE(Y115,CHAR(13),CHAR(10)),""),IF(Z115&lt;&gt;"",CONCATENATE(Z115,CHAR(13),CHAR(10)),"")
)</f>
        <v/>
      </c>
      <c r="Q115" s="26">
        <f t="shared" si="13"/>
        <v>2</v>
      </c>
      <c r="R115" s="26" t="str" cm="1">
        <f t="array" ref="R115">IF(F115&lt;&gt;"",CONCATENATE(",    (",
"(SELECT ROW_IDT `ufr_asso`.`usr` WHERE USR_ID = '",$D115,"')",REPT(" ",MAX(LEN($D$3:$D$100))-LEN($D115)),",",
IF(F$2=$F$2,CONCATENATE("null",REPT(" ",52+MAX(LEN($E$3:$E$100))-4)),CONCATENATE("(SELECT ROW_IDT `ufr_asso`.`aso` WHERE SIR_NBR = '",$E115,"'",REPT(" ",MAX(LEN($E$3:$E$100))-LEN($E115)),")")),",",
"(SELECT ROW_IDT `ufr_asso`.`rol` WHERE NAM = '",F$2,"'",REPT(" ",MAX(LEN($F$2:$N$2))-LEN(F$2)),"),",
"'INIT_SCRIPT', NOW(), 'INIT_SCRIPT', NOW())"),"")</f>
        <v/>
      </c>
      <c r="S115" s="26" t="str" cm="1">
        <f t="array" ref="S115">IF(G115&lt;&gt;"",CONCATENATE(",    (",
"(SELECT ROW_IDT `ufr_asso`.`usr` WHERE USR_ID = '",$D115,"')",REPT(" ",MAX(LEN($D$3:$D$100))-LEN($D115)),",",
IF(G$2=$F$2,CONCATENATE("null",REPT(" ",52+MAX(LEN($E$3:$E$100))-4)),CONCATENATE("(SELECT ROW_IDT `ufr_asso`.`aso` WHERE SIR_NBR = '",$E115,"'",REPT(" ",MAX(LEN($E$3:$E$100))-LEN($E115)),")")),",",
"(SELECT ROW_IDT `ufr_asso`.`rol` WHERE NAM = '",G$2,"'",REPT(" ",MAX(LEN($F$2:$N$2))-LEN(G$2)),"),",
"'INIT_SCRIPT', NOW(), 'INIT_SCRIPT', NOW())"),"")</f>
        <v/>
      </c>
      <c r="T115" s="26" t="str" cm="1">
        <f t="array" ref="T115">IF(H115&lt;&gt;"",CONCATENATE(",    (",
"(SELECT ROW_IDT `ufr_asso`.`usr` WHERE USR_ID = '",$D115,"')",REPT(" ",MAX(LEN($D$3:$D$100))-LEN($D115)),",",
IF(H$2=$F$2,CONCATENATE("null",REPT(" ",52+MAX(LEN($E$3:$E$100))-4)),CONCATENATE("(SELECT ROW_IDT `ufr_asso`.`aso` WHERE SIR_NBR = '",$E115,"'",REPT(" ",MAX(LEN($E$3:$E$100))-LEN($E115)),")")),",",
"(SELECT ROW_IDT `ufr_asso`.`rol` WHERE NAM = '",H$2,"'",REPT(" ",MAX(LEN($F$2:$N$2))-LEN(H$2)),"),",
"'INIT_SCRIPT', NOW(), 'INIT_SCRIPT', NOW())"),"")</f>
        <v/>
      </c>
      <c r="U115" s="26" t="str" cm="1">
        <f t="array" ref="U115">IF(I115&lt;&gt;"",CONCATENATE(",    (",
"(SELECT ROW_IDT `ufr_asso`.`usr` WHERE USR_ID = '",$D115,"')",REPT(" ",MAX(LEN($D$3:$D$100))-LEN($D115)),",",
IF(I$2=$F$2,CONCATENATE("null",REPT(" ",52+MAX(LEN($E$3:$E$100))-4)),CONCATENATE("(SELECT ROW_IDT `ufr_asso`.`aso` WHERE SIR_NBR = '",$E115,"'",REPT(" ",MAX(LEN($E$3:$E$100))-LEN($E115)),")")),",",
"(SELECT ROW_IDT `ufr_asso`.`rol` WHERE NAM = '",I$2,"'",REPT(" ",MAX(LEN($F$2:$N$2))-LEN(I$2)),"),",
"'INIT_SCRIPT', NOW(), 'INIT_SCRIPT', NOW())"),"")</f>
        <v/>
      </c>
      <c r="V115" s="26" t="str" cm="1">
        <f t="array" ref="V115">IF(J115&lt;&gt;"",CONCATENATE(",    (",
"(SELECT ROW_IDT `ufr_asso`.`usr` WHERE USR_ID = '",$D115,"')",REPT(" ",MAX(LEN($D$3:$D$100))-LEN($D115)),",",
IF(J$2=$F$2,CONCATENATE("null",REPT(" ",52+MAX(LEN($E$3:$E$100))-4)),CONCATENATE("(SELECT ROW_IDT `ufr_asso`.`aso` WHERE SIR_NBR = '",$E115,"'",REPT(" ",MAX(LEN($E$3:$E$100))-LEN($E115)),")")),",",
"(SELECT ROW_IDT `ufr_asso`.`rol` WHERE NAM = '",J$2,"'",REPT(" ",MAX(LEN($F$2:$N$2))-LEN(J$2)),"),",
"'INIT_SCRIPT', NOW(), 'INIT_SCRIPT', NOW())"),"")</f>
        <v/>
      </c>
      <c r="W115" s="26" t="str" cm="1">
        <f t="array" ref="W115">IF(K115&lt;&gt;"",CONCATENATE(",    (",
"(SELECT ROW_IDT `ufr_asso`.`usr` WHERE USR_ID = '",$D115,"')",REPT(" ",MAX(LEN($D$3:$D$100))-LEN($D115)),",",
IF(K$2=$F$2,CONCATENATE("null",REPT(" ",52+MAX(LEN($E$3:$E$100))-4)),CONCATENATE("(SELECT ROW_IDT `ufr_asso`.`aso` WHERE SIR_NBR = '",$E115,"'",REPT(" ",MAX(LEN($E$3:$E$100))-LEN($E115)),")")),",",
"(SELECT ROW_IDT `ufr_asso`.`rol` WHERE NAM = '",K$2,"'",REPT(" ",MAX(LEN($F$2:$N$2))-LEN(K$2)),"),",
"'INIT_SCRIPT', NOW(), 'INIT_SCRIPT', NOW())"),"")</f>
        <v/>
      </c>
      <c r="X115" s="26" t="str" cm="1">
        <f t="array" ref="X115">IF(L115&lt;&gt;"",CONCATENATE(",    (",
"(SELECT ROW_IDT `ufr_asso`.`usr` WHERE USR_ID = '",$D115,"')",REPT(" ",MAX(LEN($D$3:$D$100))-LEN($D115)),",",
IF(L$2=$F$2,CONCATENATE("null",REPT(" ",52+MAX(LEN($E$3:$E$100))-4)),CONCATENATE("(SELECT ROW_IDT `ufr_asso`.`aso` WHERE SIR_NBR = '",$E115,"'",REPT(" ",MAX(LEN($E$3:$E$100))-LEN($E115)),")")),",",
"(SELECT ROW_IDT `ufr_asso`.`rol` WHERE NAM = '",L$2,"'",REPT(" ",MAX(LEN($F$2:$N$2))-LEN(L$2)),"),",
"'INIT_SCRIPT', NOW(), 'INIT_SCRIPT', NOW())"),"")</f>
        <v/>
      </c>
      <c r="Y115" s="26" t="str" cm="1">
        <f t="array" ref="Y115">IF(M115&lt;&gt;"",CONCATENATE(",    (",
"(SELECT ROW_IDT `ufr_asso`.`usr` WHERE USR_ID = '",$D115,"')",REPT(" ",MAX(LEN($D$3:$D$100))-LEN($D115)),",",
IF(M$2=$F$2,CONCATENATE("null",REPT(" ",52+MAX(LEN($E$3:$E$100))-4)),CONCATENATE("(SELECT ROW_IDT `ufr_asso`.`aso` WHERE SIR_NBR = '",$E115,"'",REPT(" ",MAX(LEN($E$3:$E$100))-LEN($E115)),")")),",",
"(SELECT ROW_IDT `ufr_asso`.`rol` WHERE NAM = '",M$2,"'",REPT(" ",MAX(LEN($F$2:$N$2))-LEN(M$2)),"),",
"'INIT_SCRIPT', NOW(), 'INIT_SCRIPT', NOW())"),"")</f>
        <v/>
      </c>
      <c r="Z115" s="26" t="str" cm="1">
        <f t="array" ref="Z115">IF(N115&lt;&gt;"",CONCATENATE(",    (",
"(SELECT ROW_IDT `ufr_asso`.`usr` WHERE USR_ID = '",$D115,"')",REPT(" ",MAX(LEN($D$3:$D$100))-LEN($D115)),",",
IF(N$2=$F$2,CONCATENATE("null",REPT(" ",52+MAX(LEN($E$3:$E$100))-4)),CONCATENATE("(SELECT ROW_IDT `ufr_asso`.`aso` WHERE SIR_NBR = '",$E115,"'",REPT(" ",MAX(LEN($E$3:$E$100))-LEN($E115)),")")),",",
"(SELECT ROW_IDT `ufr_asso`.`rol` WHERE NAM = '",N$2,"'",REPT(" ",MAX(LEN($F$2:$N$2))-LEN(N$2)),"),",
"'INIT_SCRIPT', NOW(), 'INIT_SCRIPT', NOW())"),"")</f>
        <v/>
      </c>
    </row>
    <row r="116" spans="1:26" x14ac:dyDescent="0.3">
      <c r="A116" t="str">
        <f>IF(Users!A81&lt;&gt;"",Users!A81,"")</f>
        <v/>
      </c>
      <c r="B116" t="str">
        <f>IF(Users!B81&lt;&gt;"",Users!B81,"")</f>
        <v/>
      </c>
      <c r="C116" t="str">
        <f>IF(Users!C81&lt;&gt;"",Users!C81,"")</f>
        <v/>
      </c>
      <c r="D116" t="str">
        <f>IF(Users!E81&lt;&gt;"",Users!E81,"")</f>
        <v/>
      </c>
      <c r="E116" s="27"/>
      <c r="F116" s="46"/>
      <c r="G116" s="46"/>
      <c r="H116" s="46"/>
      <c r="I116" s="46"/>
      <c r="J116" s="46"/>
      <c r="K116" s="46"/>
      <c r="L116" s="46"/>
      <c r="M116" s="46"/>
      <c r="N116" s="46"/>
      <c r="O116" s="12" t="str">
        <f t="shared" si="12"/>
        <v/>
      </c>
      <c r="P116" s="26" t="str">
        <f>CONCATENATE(
IF(R116&lt;&gt;"",CONCATENATE(R116,CHAR(13),CHAR(10)),""),IF(S116&lt;&gt;"",CONCATENATE(S116,CHAR(13),CHAR(10)),""),IF(T116&lt;&gt;"",CONCATENATE(T116,CHAR(13),CHAR(10)),""),IF(U116&lt;&gt;"",CONCATENATE(U116,CHAR(13),CHAR(10)),""),IF(V116&lt;&gt;"",CONCATENATE(V116,CHAR(13),CHAR(10)),""),IF(W116&lt;&gt;"",CONCATENATE(W116,CHAR(13),CHAR(10)),""),IF(X116&lt;&gt;"",CONCATENATE(X116,CHAR(13),CHAR(10)),""),IF(Y116&lt;&gt;"",CONCATENATE(Y116,CHAR(13),CHAR(10)),""),IF(Z116&lt;&gt;"",CONCATENATE(Z116,CHAR(13),CHAR(10)),"")
)</f>
        <v/>
      </c>
      <c r="Q116" s="26">
        <f t="shared" si="13"/>
        <v>2</v>
      </c>
      <c r="R116" s="26" t="str" cm="1">
        <f t="array" ref="R116">IF(F116&lt;&gt;"",CONCATENATE(",    (",
"(SELECT ROW_IDT `ufr_asso`.`usr` WHERE USR_ID = '",$D116,"')",REPT(" ",MAX(LEN($D$3:$D$100))-LEN($D116)),",",
IF(F$2=$F$2,CONCATENATE("null",REPT(" ",52+MAX(LEN($E$3:$E$100))-4)),CONCATENATE("(SELECT ROW_IDT `ufr_asso`.`aso` WHERE SIR_NBR = '",$E116,"'",REPT(" ",MAX(LEN($E$3:$E$100))-LEN($E116)),")")),",",
"(SELECT ROW_IDT `ufr_asso`.`rol` WHERE NAM = '",F$2,"'",REPT(" ",MAX(LEN($F$2:$N$2))-LEN(F$2)),"),",
"'INIT_SCRIPT', NOW(), 'INIT_SCRIPT', NOW())"),"")</f>
        <v/>
      </c>
      <c r="S116" s="26" t="str" cm="1">
        <f t="array" ref="S116">IF(G116&lt;&gt;"",CONCATENATE(",    (",
"(SELECT ROW_IDT `ufr_asso`.`usr` WHERE USR_ID = '",$D116,"')",REPT(" ",MAX(LEN($D$3:$D$100))-LEN($D116)),",",
IF(G$2=$F$2,CONCATENATE("null",REPT(" ",52+MAX(LEN($E$3:$E$100))-4)),CONCATENATE("(SELECT ROW_IDT `ufr_asso`.`aso` WHERE SIR_NBR = '",$E116,"'",REPT(" ",MAX(LEN($E$3:$E$100))-LEN($E116)),")")),",",
"(SELECT ROW_IDT `ufr_asso`.`rol` WHERE NAM = '",G$2,"'",REPT(" ",MAX(LEN($F$2:$N$2))-LEN(G$2)),"),",
"'INIT_SCRIPT', NOW(), 'INIT_SCRIPT', NOW())"),"")</f>
        <v/>
      </c>
      <c r="T116" s="26" t="str" cm="1">
        <f t="array" ref="T116">IF(H116&lt;&gt;"",CONCATENATE(",    (",
"(SELECT ROW_IDT `ufr_asso`.`usr` WHERE USR_ID = '",$D116,"')",REPT(" ",MAX(LEN($D$3:$D$100))-LEN($D116)),",",
IF(H$2=$F$2,CONCATENATE("null",REPT(" ",52+MAX(LEN($E$3:$E$100))-4)),CONCATENATE("(SELECT ROW_IDT `ufr_asso`.`aso` WHERE SIR_NBR = '",$E116,"'",REPT(" ",MAX(LEN($E$3:$E$100))-LEN($E116)),")")),",",
"(SELECT ROW_IDT `ufr_asso`.`rol` WHERE NAM = '",H$2,"'",REPT(" ",MAX(LEN($F$2:$N$2))-LEN(H$2)),"),",
"'INIT_SCRIPT', NOW(), 'INIT_SCRIPT', NOW())"),"")</f>
        <v/>
      </c>
      <c r="U116" s="26" t="str" cm="1">
        <f t="array" ref="U116">IF(I116&lt;&gt;"",CONCATENATE(",    (",
"(SELECT ROW_IDT `ufr_asso`.`usr` WHERE USR_ID = '",$D116,"')",REPT(" ",MAX(LEN($D$3:$D$100))-LEN($D116)),",",
IF(I$2=$F$2,CONCATENATE("null",REPT(" ",52+MAX(LEN($E$3:$E$100))-4)),CONCATENATE("(SELECT ROW_IDT `ufr_asso`.`aso` WHERE SIR_NBR = '",$E116,"'",REPT(" ",MAX(LEN($E$3:$E$100))-LEN($E116)),")")),",",
"(SELECT ROW_IDT `ufr_asso`.`rol` WHERE NAM = '",I$2,"'",REPT(" ",MAX(LEN($F$2:$N$2))-LEN(I$2)),"),",
"'INIT_SCRIPT', NOW(), 'INIT_SCRIPT', NOW())"),"")</f>
        <v/>
      </c>
      <c r="V116" s="26" t="str" cm="1">
        <f t="array" ref="V116">IF(J116&lt;&gt;"",CONCATENATE(",    (",
"(SELECT ROW_IDT `ufr_asso`.`usr` WHERE USR_ID = '",$D116,"')",REPT(" ",MAX(LEN($D$3:$D$100))-LEN($D116)),",",
IF(J$2=$F$2,CONCATENATE("null",REPT(" ",52+MAX(LEN($E$3:$E$100))-4)),CONCATENATE("(SELECT ROW_IDT `ufr_asso`.`aso` WHERE SIR_NBR = '",$E116,"'",REPT(" ",MAX(LEN($E$3:$E$100))-LEN($E116)),")")),",",
"(SELECT ROW_IDT `ufr_asso`.`rol` WHERE NAM = '",J$2,"'",REPT(" ",MAX(LEN($F$2:$N$2))-LEN(J$2)),"),",
"'INIT_SCRIPT', NOW(), 'INIT_SCRIPT', NOW())"),"")</f>
        <v/>
      </c>
      <c r="W116" s="26" t="str" cm="1">
        <f t="array" ref="W116">IF(K116&lt;&gt;"",CONCATENATE(",    (",
"(SELECT ROW_IDT `ufr_asso`.`usr` WHERE USR_ID = '",$D116,"')",REPT(" ",MAX(LEN($D$3:$D$100))-LEN($D116)),",",
IF(K$2=$F$2,CONCATENATE("null",REPT(" ",52+MAX(LEN($E$3:$E$100))-4)),CONCATENATE("(SELECT ROW_IDT `ufr_asso`.`aso` WHERE SIR_NBR = '",$E116,"'",REPT(" ",MAX(LEN($E$3:$E$100))-LEN($E116)),")")),",",
"(SELECT ROW_IDT `ufr_asso`.`rol` WHERE NAM = '",K$2,"'",REPT(" ",MAX(LEN($F$2:$N$2))-LEN(K$2)),"),",
"'INIT_SCRIPT', NOW(), 'INIT_SCRIPT', NOW())"),"")</f>
        <v/>
      </c>
      <c r="X116" s="26" t="str" cm="1">
        <f t="array" ref="X116">IF(L116&lt;&gt;"",CONCATENATE(",    (",
"(SELECT ROW_IDT `ufr_asso`.`usr` WHERE USR_ID = '",$D116,"')",REPT(" ",MAX(LEN($D$3:$D$100))-LEN($D116)),",",
IF(L$2=$F$2,CONCATENATE("null",REPT(" ",52+MAX(LEN($E$3:$E$100))-4)),CONCATENATE("(SELECT ROW_IDT `ufr_asso`.`aso` WHERE SIR_NBR = '",$E116,"'",REPT(" ",MAX(LEN($E$3:$E$100))-LEN($E116)),")")),",",
"(SELECT ROW_IDT `ufr_asso`.`rol` WHERE NAM = '",L$2,"'",REPT(" ",MAX(LEN($F$2:$N$2))-LEN(L$2)),"),",
"'INIT_SCRIPT', NOW(), 'INIT_SCRIPT', NOW())"),"")</f>
        <v/>
      </c>
      <c r="Y116" s="26" t="str" cm="1">
        <f t="array" ref="Y116">IF(M116&lt;&gt;"",CONCATENATE(",    (",
"(SELECT ROW_IDT `ufr_asso`.`usr` WHERE USR_ID = '",$D116,"')",REPT(" ",MAX(LEN($D$3:$D$100))-LEN($D116)),",",
IF(M$2=$F$2,CONCATENATE("null",REPT(" ",52+MAX(LEN($E$3:$E$100))-4)),CONCATENATE("(SELECT ROW_IDT `ufr_asso`.`aso` WHERE SIR_NBR = '",$E116,"'",REPT(" ",MAX(LEN($E$3:$E$100))-LEN($E116)),")")),",",
"(SELECT ROW_IDT `ufr_asso`.`rol` WHERE NAM = '",M$2,"'",REPT(" ",MAX(LEN($F$2:$N$2))-LEN(M$2)),"),",
"'INIT_SCRIPT', NOW(), 'INIT_SCRIPT', NOW())"),"")</f>
        <v/>
      </c>
      <c r="Z116" s="26" t="str" cm="1">
        <f t="array" ref="Z116">IF(N116&lt;&gt;"",CONCATENATE(",    (",
"(SELECT ROW_IDT `ufr_asso`.`usr` WHERE USR_ID = '",$D116,"')",REPT(" ",MAX(LEN($D$3:$D$100))-LEN($D116)),",",
IF(N$2=$F$2,CONCATENATE("null",REPT(" ",52+MAX(LEN($E$3:$E$100))-4)),CONCATENATE("(SELECT ROW_IDT `ufr_asso`.`aso` WHERE SIR_NBR = '",$E116,"'",REPT(" ",MAX(LEN($E$3:$E$100))-LEN($E116)),")")),",",
"(SELECT ROW_IDT `ufr_asso`.`rol` WHERE NAM = '",N$2,"'",REPT(" ",MAX(LEN($F$2:$N$2))-LEN(N$2)),"),",
"'INIT_SCRIPT', NOW(), 'INIT_SCRIPT', NOW())"),"")</f>
        <v/>
      </c>
    </row>
    <row r="117" spans="1:26" x14ac:dyDescent="0.3">
      <c r="A117" t="str">
        <f>IF(Users!A82&lt;&gt;"",Users!A82,"")</f>
        <v/>
      </c>
      <c r="B117" t="str">
        <f>IF(Users!B82&lt;&gt;"",Users!B82,"")</f>
        <v/>
      </c>
      <c r="C117" t="str">
        <f>IF(Users!C82&lt;&gt;"",Users!C82,"")</f>
        <v/>
      </c>
      <c r="D117" t="str">
        <f>IF(Users!E82&lt;&gt;"",Users!E82,"")</f>
        <v/>
      </c>
      <c r="E117" s="27"/>
      <c r="F117" s="46"/>
      <c r="G117" s="46"/>
      <c r="H117" s="46"/>
      <c r="I117" s="46"/>
      <c r="J117" s="46"/>
      <c r="K117" s="46"/>
      <c r="L117" s="46"/>
      <c r="M117" s="46"/>
      <c r="N117" s="46"/>
      <c r="O117" s="12" t="str">
        <f t="shared" si="12"/>
        <v/>
      </c>
      <c r="P117" s="26" t="str">
        <f>CONCATENATE(
IF(R117&lt;&gt;"",CONCATENATE(R117,CHAR(13),CHAR(10)),""),IF(S117&lt;&gt;"",CONCATENATE(S117,CHAR(13),CHAR(10)),""),IF(T117&lt;&gt;"",CONCATENATE(T117,CHAR(13),CHAR(10)),""),IF(U117&lt;&gt;"",CONCATENATE(U117,CHAR(13),CHAR(10)),""),IF(V117&lt;&gt;"",CONCATENATE(V117,CHAR(13),CHAR(10)),""),IF(W117&lt;&gt;"",CONCATENATE(W117,CHAR(13),CHAR(10)),""),IF(X117&lt;&gt;"",CONCATENATE(X117,CHAR(13),CHAR(10)),""),IF(Y117&lt;&gt;"",CONCATENATE(Y117,CHAR(13),CHAR(10)),""),IF(Z117&lt;&gt;"",CONCATENATE(Z117,CHAR(13),CHAR(10)),"")
)</f>
        <v/>
      </c>
      <c r="Q117" s="26">
        <f t="shared" si="13"/>
        <v>2</v>
      </c>
      <c r="R117" s="26" t="str" cm="1">
        <f t="array" ref="R117">IF(F117&lt;&gt;"",CONCATENATE(",    (",
"(SELECT ROW_IDT `ufr_asso`.`usr` WHERE USR_ID = '",$D117,"')",REPT(" ",MAX(LEN($D$3:$D$100))-LEN($D117)),",",
IF(F$2=$F$2,CONCATENATE("null",REPT(" ",52+MAX(LEN($E$3:$E$100))-4)),CONCATENATE("(SELECT ROW_IDT `ufr_asso`.`aso` WHERE SIR_NBR = '",$E117,"'",REPT(" ",MAX(LEN($E$3:$E$100))-LEN($E117)),")")),",",
"(SELECT ROW_IDT `ufr_asso`.`rol` WHERE NAM = '",F$2,"'",REPT(" ",MAX(LEN($F$2:$N$2))-LEN(F$2)),"),",
"'INIT_SCRIPT', NOW(), 'INIT_SCRIPT', NOW())"),"")</f>
        <v/>
      </c>
      <c r="S117" s="26" t="str" cm="1">
        <f t="array" ref="S117">IF(G117&lt;&gt;"",CONCATENATE(",    (",
"(SELECT ROW_IDT `ufr_asso`.`usr` WHERE USR_ID = '",$D117,"')",REPT(" ",MAX(LEN($D$3:$D$100))-LEN($D117)),",",
IF(G$2=$F$2,CONCATENATE("null",REPT(" ",52+MAX(LEN($E$3:$E$100))-4)),CONCATENATE("(SELECT ROW_IDT `ufr_asso`.`aso` WHERE SIR_NBR = '",$E117,"'",REPT(" ",MAX(LEN($E$3:$E$100))-LEN($E117)),")")),",",
"(SELECT ROW_IDT `ufr_asso`.`rol` WHERE NAM = '",G$2,"'",REPT(" ",MAX(LEN($F$2:$N$2))-LEN(G$2)),"),",
"'INIT_SCRIPT', NOW(), 'INIT_SCRIPT', NOW())"),"")</f>
        <v/>
      </c>
      <c r="T117" s="26" t="str" cm="1">
        <f t="array" ref="T117">IF(H117&lt;&gt;"",CONCATENATE(",    (",
"(SELECT ROW_IDT `ufr_asso`.`usr` WHERE USR_ID = '",$D117,"')",REPT(" ",MAX(LEN($D$3:$D$100))-LEN($D117)),",",
IF(H$2=$F$2,CONCATENATE("null",REPT(" ",52+MAX(LEN($E$3:$E$100))-4)),CONCATENATE("(SELECT ROW_IDT `ufr_asso`.`aso` WHERE SIR_NBR = '",$E117,"'",REPT(" ",MAX(LEN($E$3:$E$100))-LEN($E117)),")")),",",
"(SELECT ROW_IDT `ufr_asso`.`rol` WHERE NAM = '",H$2,"'",REPT(" ",MAX(LEN($F$2:$N$2))-LEN(H$2)),"),",
"'INIT_SCRIPT', NOW(), 'INIT_SCRIPT', NOW())"),"")</f>
        <v/>
      </c>
      <c r="U117" s="26" t="str" cm="1">
        <f t="array" ref="U117">IF(I117&lt;&gt;"",CONCATENATE(",    (",
"(SELECT ROW_IDT `ufr_asso`.`usr` WHERE USR_ID = '",$D117,"')",REPT(" ",MAX(LEN($D$3:$D$100))-LEN($D117)),",",
IF(I$2=$F$2,CONCATENATE("null",REPT(" ",52+MAX(LEN($E$3:$E$100))-4)),CONCATENATE("(SELECT ROW_IDT `ufr_asso`.`aso` WHERE SIR_NBR = '",$E117,"'",REPT(" ",MAX(LEN($E$3:$E$100))-LEN($E117)),")")),",",
"(SELECT ROW_IDT `ufr_asso`.`rol` WHERE NAM = '",I$2,"'",REPT(" ",MAX(LEN($F$2:$N$2))-LEN(I$2)),"),",
"'INIT_SCRIPT', NOW(), 'INIT_SCRIPT', NOW())"),"")</f>
        <v/>
      </c>
      <c r="V117" s="26" t="str" cm="1">
        <f t="array" ref="V117">IF(J117&lt;&gt;"",CONCATENATE(",    (",
"(SELECT ROW_IDT `ufr_asso`.`usr` WHERE USR_ID = '",$D117,"')",REPT(" ",MAX(LEN($D$3:$D$100))-LEN($D117)),",",
IF(J$2=$F$2,CONCATENATE("null",REPT(" ",52+MAX(LEN($E$3:$E$100))-4)),CONCATENATE("(SELECT ROW_IDT `ufr_asso`.`aso` WHERE SIR_NBR = '",$E117,"'",REPT(" ",MAX(LEN($E$3:$E$100))-LEN($E117)),")")),",",
"(SELECT ROW_IDT `ufr_asso`.`rol` WHERE NAM = '",J$2,"'",REPT(" ",MAX(LEN($F$2:$N$2))-LEN(J$2)),"),",
"'INIT_SCRIPT', NOW(), 'INIT_SCRIPT', NOW())"),"")</f>
        <v/>
      </c>
      <c r="W117" s="26" t="str" cm="1">
        <f t="array" ref="W117">IF(K117&lt;&gt;"",CONCATENATE(",    (",
"(SELECT ROW_IDT `ufr_asso`.`usr` WHERE USR_ID = '",$D117,"')",REPT(" ",MAX(LEN($D$3:$D$100))-LEN($D117)),",",
IF(K$2=$F$2,CONCATENATE("null",REPT(" ",52+MAX(LEN($E$3:$E$100))-4)),CONCATENATE("(SELECT ROW_IDT `ufr_asso`.`aso` WHERE SIR_NBR = '",$E117,"'",REPT(" ",MAX(LEN($E$3:$E$100))-LEN($E117)),")")),",",
"(SELECT ROW_IDT `ufr_asso`.`rol` WHERE NAM = '",K$2,"'",REPT(" ",MAX(LEN($F$2:$N$2))-LEN(K$2)),"),",
"'INIT_SCRIPT', NOW(), 'INIT_SCRIPT', NOW())"),"")</f>
        <v/>
      </c>
      <c r="X117" s="26" t="str" cm="1">
        <f t="array" ref="X117">IF(L117&lt;&gt;"",CONCATENATE(",    (",
"(SELECT ROW_IDT `ufr_asso`.`usr` WHERE USR_ID = '",$D117,"')",REPT(" ",MAX(LEN($D$3:$D$100))-LEN($D117)),",",
IF(L$2=$F$2,CONCATENATE("null",REPT(" ",52+MAX(LEN($E$3:$E$100))-4)),CONCATENATE("(SELECT ROW_IDT `ufr_asso`.`aso` WHERE SIR_NBR = '",$E117,"'",REPT(" ",MAX(LEN($E$3:$E$100))-LEN($E117)),")")),",",
"(SELECT ROW_IDT `ufr_asso`.`rol` WHERE NAM = '",L$2,"'",REPT(" ",MAX(LEN($F$2:$N$2))-LEN(L$2)),"),",
"'INIT_SCRIPT', NOW(), 'INIT_SCRIPT', NOW())"),"")</f>
        <v/>
      </c>
      <c r="Y117" s="26" t="str" cm="1">
        <f t="array" ref="Y117">IF(M117&lt;&gt;"",CONCATENATE(",    (",
"(SELECT ROW_IDT `ufr_asso`.`usr` WHERE USR_ID = '",$D117,"')",REPT(" ",MAX(LEN($D$3:$D$100))-LEN($D117)),",",
IF(M$2=$F$2,CONCATENATE("null",REPT(" ",52+MAX(LEN($E$3:$E$100))-4)),CONCATENATE("(SELECT ROW_IDT `ufr_asso`.`aso` WHERE SIR_NBR = '",$E117,"'",REPT(" ",MAX(LEN($E$3:$E$100))-LEN($E117)),")")),",",
"(SELECT ROW_IDT `ufr_asso`.`rol` WHERE NAM = '",M$2,"'",REPT(" ",MAX(LEN($F$2:$N$2))-LEN(M$2)),"),",
"'INIT_SCRIPT', NOW(), 'INIT_SCRIPT', NOW())"),"")</f>
        <v/>
      </c>
      <c r="Z117" s="26" t="str" cm="1">
        <f t="array" ref="Z117">IF(N117&lt;&gt;"",CONCATENATE(",    (",
"(SELECT ROW_IDT `ufr_asso`.`usr` WHERE USR_ID = '",$D117,"')",REPT(" ",MAX(LEN($D$3:$D$100))-LEN($D117)),",",
IF(N$2=$F$2,CONCATENATE("null",REPT(" ",52+MAX(LEN($E$3:$E$100))-4)),CONCATENATE("(SELECT ROW_IDT `ufr_asso`.`aso` WHERE SIR_NBR = '",$E117,"'",REPT(" ",MAX(LEN($E$3:$E$100))-LEN($E117)),")")),",",
"(SELECT ROW_IDT `ufr_asso`.`rol` WHERE NAM = '",N$2,"'",REPT(" ",MAX(LEN($F$2:$N$2))-LEN(N$2)),"),",
"'INIT_SCRIPT', NOW(), 'INIT_SCRIPT', NOW())"),"")</f>
        <v/>
      </c>
    </row>
    <row r="118" spans="1:26" x14ac:dyDescent="0.3">
      <c r="A118" t="str">
        <f>IF(Users!A83&lt;&gt;"",Users!A83,"")</f>
        <v/>
      </c>
      <c r="B118" t="str">
        <f>IF(Users!B83&lt;&gt;"",Users!B83,"")</f>
        <v/>
      </c>
      <c r="C118" t="str">
        <f>IF(Users!C83&lt;&gt;"",Users!C83,"")</f>
        <v/>
      </c>
      <c r="D118" t="str">
        <f>IF(Users!E83&lt;&gt;"",Users!E83,"")</f>
        <v/>
      </c>
      <c r="E118" s="27"/>
      <c r="F118" s="46"/>
      <c r="G118" s="46"/>
      <c r="H118" s="46"/>
      <c r="I118" s="46"/>
      <c r="J118" s="46"/>
      <c r="K118" s="46"/>
      <c r="L118" s="46"/>
      <c r="M118" s="46"/>
      <c r="N118" s="46"/>
      <c r="O118" s="12" t="str">
        <f t="shared" si="12"/>
        <v/>
      </c>
      <c r="P118" s="26" t="str">
        <f>CONCATENATE(
IF(R118&lt;&gt;"",CONCATENATE(R118,CHAR(13),CHAR(10)),""),IF(S118&lt;&gt;"",CONCATENATE(S118,CHAR(13),CHAR(10)),""),IF(T118&lt;&gt;"",CONCATENATE(T118,CHAR(13),CHAR(10)),""),IF(U118&lt;&gt;"",CONCATENATE(U118,CHAR(13),CHAR(10)),""),IF(V118&lt;&gt;"",CONCATENATE(V118,CHAR(13),CHAR(10)),""),IF(W118&lt;&gt;"",CONCATENATE(W118,CHAR(13),CHAR(10)),""),IF(X118&lt;&gt;"",CONCATENATE(X118,CHAR(13),CHAR(10)),""),IF(Y118&lt;&gt;"",CONCATENATE(Y118,CHAR(13),CHAR(10)),""),IF(Z118&lt;&gt;"",CONCATENATE(Z118,CHAR(13),CHAR(10)),"")
)</f>
        <v/>
      </c>
      <c r="Q118" s="26">
        <f t="shared" si="13"/>
        <v>2</v>
      </c>
      <c r="R118" s="26" t="str" cm="1">
        <f t="array" ref="R118">IF(F118&lt;&gt;"",CONCATENATE(",    (",
"(SELECT ROW_IDT `ufr_asso`.`usr` WHERE USR_ID = '",$D118,"')",REPT(" ",MAX(LEN($D$3:$D$100))-LEN($D118)),",",
IF(F$2=$F$2,CONCATENATE("null",REPT(" ",52+MAX(LEN($E$3:$E$100))-4)),CONCATENATE("(SELECT ROW_IDT `ufr_asso`.`aso` WHERE SIR_NBR = '",$E118,"'",REPT(" ",MAX(LEN($E$3:$E$100))-LEN($E118)),")")),",",
"(SELECT ROW_IDT `ufr_asso`.`rol` WHERE NAM = '",F$2,"'",REPT(" ",MAX(LEN($F$2:$N$2))-LEN(F$2)),"),",
"'INIT_SCRIPT', NOW(), 'INIT_SCRIPT', NOW())"),"")</f>
        <v/>
      </c>
      <c r="S118" s="26" t="str" cm="1">
        <f t="array" ref="S118">IF(G118&lt;&gt;"",CONCATENATE(",    (",
"(SELECT ROW_IDT `ufr_asso`.`usr` WHERE USR_ID = '",$D118,"')",REPT(" ",MAX(LEN($D$3:$D$100))-LEN($D118)),",",
IF(G$2=$F$2,CONCATENATE("null",REPT(" ",52+MAX(LEN($E$3:$E$100))-4)),CONCATENATE("(SELECT ROW_IDT `ufr_asso`.`aso` WHERE SIR_NBR = '",$E118,"'",REPT(" ",MAX(LEN($E$3:$E$100))-LEN($E118)),")")),",",
"(SELECT ROW_IDT `ufr_asso`.`rol` WHERE NAM = '",G$2,"'",REPT(" ",MAX(LEN($F$2:$N$2))-LEN(G$2)),"),",
"'INIT_SCRIPT', NOW(), 'INIT_SCRIPT', NOW())"),"")</f>
        <v/>
      </c>
      <c r="T118" s="26" t="str" cm="1">
        <f t="array" ref="T118">IF(H118&lt;&gt;"",CONCATENATE(",    (",
"(SELECT ROW_IDT `ufr_asso`.`usr` WHERE USR_ID = '",$D118,"')",REPT(" ",MAX(LEN($D$3:$D$100))-LEN($D118)),",",
IF(H$2=$F$2,CONCATENATE("null",REPT(" ",52+MAX(LEN($E$3:$E$100))-4)),CONCATENATE("(SELECT ROW_IDT `ufr_asso`.`aso` WHERE SIR_NBR = '",$E118,"'",REPT(" ",MAX(LEN($E$3:$E$100))-LEN($E118)),")")),",",
"(SELECT ROW_IDT `ufr_asso`.`rol` WHERE NAM = '",H$2,"'",REPT(" ",MAX(LEN($F$2:$N$2))-LEN(H$2)),"),",
"'INIT_SCRIPT', NOW(), 'INIT_SCRIPT', NOW())"),"")</f>
        <v/>
      </c>
      <c r="U118" s="26" t="str" cm="1">
        <f t="array" ref="U118">IF(I118&lt;&gt;"",CONCATENATE(",    (",
"(SELECT ROW_IDT `ufr_asso`.`usr` WHERE USR_ID = '",$D118,"')",REPT(" ",MAX(LEN($D$3:$D$100))-LEN($D118)),",",
IF(I$2=$F$2,CONCATENATE("null",REPT(" ",52+MAX(LEN($E$3:$E$100))-4)),CONCATENATE("(SELECT ROW_IDT `ufr_asso`.`aso` WHERE SIR_NBR = '",$E118,"'",REPT(" ",MAX(LEN($E$3:$E$100))-LEN($E118)),")")),",",
"(SELECT ROW_IDT `ufr_asso`.`rol` WHERE NAM = '",I$2,"'",REPT(" ",MAX(LEN($F$2:$N$2))-LEN(I$2)),"),",
"'INIT_SCRIPT', NOW(), 'INIT_SCRIPT', NOW())"),"")</f>
        <v/>
      </c>
      <c r="V118" s="26" t="str" cm="1">
        <f t="array" ref="V118">IF(J118&lt;&gt;"",CONCATENATE(",    (",
"(SELECT ROW_IDT `ufr_asso`.`usr` WHERE USR_ID = '",$D118,"')",REPT(" ",MAX(LEN($D$3:$D$100))-LEN($D118)),",",
IF(J$2=$F$2,CONCATENATE("null",REPT(" ",52+MAX(LEN($E$3:$E$100))-4)),CONCATENATE("(SELECT ROW_IDT `ufr_asso`.`aso` WHERE SIR_NBR = '",$E118,"'",REPT(" ",MAX(LEN($E$3:$E$100))-LEN($E118)),")")),",",
"(SELECT ROW_IDT `ufr_asso`.`rol` WHERE NAM = '",J$2,"'",REPT(" ",MAX(LEN($F$2:$N$2))-LEN(J$2)),"),",
"'INIT_SCRIPT', NOW(), 'INIT_SCRIPT', NOW())"),"")</f>
        <v/>
      </c>
      <c r="W118" s="26" t="str" cm="1">
        <f t="array" ref="W118">IF(K118&lt;&gt;"",CONCATENATE(",    (",
"(SELECT ROW_IDT `ufr_asso`.`usr` WHERE USR_ID = '",$D118,"')",REPT(" ",MAX(LEN($D$3:$D$100))-LEN($D118)),",",
IF(K$2=$F$2,CONCATENATE("null",REPT(" ",52+MAX(LEN($E$3:$E$100))-4)),CONCATENATE("(SELECT ROW_IDT `ufr_asso`.`aso` WHERE SIR_NBR = '",$E118,"'",REPT(" ",MAX(LEN($E$3:$E$100))-LEN($E118)),")")),",",
"(SELECT ROW_IDT `ufr_asso`.`rol` WHERE NAM = '",K$2,"'",REPT(" ",MAX(LEN($F$2:$N$2))-LEN(K$2)),"),",
"'INIT_SCRIPT', NOW(), 'INIT_SCRIPT', NOW())"),"")</f>
        <v/>
      </c>
      <c r="X118" s="26" t="str" cm="1">
        <f t="array" ref="X118">IF(L118&lt;&gt;"",CONCATENATE(",    (",
"(SELECT ROW_IDT `ufr_asso`.`usr` WHERE USR_ID = '",$D118,"')",REPT(" ",MAX(LEN($D$3:$D$100))-LEN($D118)),",",
IF(L$2=$F$2,CONCATENATE("null",REPT(" ",52+MAX(LEN($E$3:$E$100))-4)),CONCATENATE("(SELECT ROW_IDT `ufr_asso`.`aso` WHERE SIR_NBR = '",$E118,"'",REPT(" ",MAX(LEN($E$3:$E$100))-LEN($E118)),")")),",",
"(SELECT ROW_IDT `ufr_asso`.`rol` WHERE NAM = '",L$2,"'",REPT(" ",MAX(LEN($F$2:$N$2))-LEN(L$2)),"),",
"'INIT_SCRIPT', NOW(), 'INIT_SCRIPT', NOW())"),"")</f>
        <v/>
      </c>
      <c r="Y118" s="26" t="str" cm="1">
        <f t="array" ref="Y118">IF(M118&lt;&gt;"",CONCATENATE(",    (",
"(SELECT ROW_IDT `ufr_asso`.`usr` WHERE USR_ID = '",$D118,"')",REPT(" ",MAX(LEN($D$3:$D$100))-LEN($D118)),",",
IF(M$2=$F$2,CONCATENATE("null",REPT(" ",52+MAX(LEN($E$3:$E$100))-4)),CONCATENATE("(SELECT ROW_IDT `ufr_asso`.`aso` WHERE SIR_NBR = '",$E118,"'",REPT(" ",MAX(LEN($E$3:$E$100))-LEN($E118)),")")),",",
"(SELECT ROW_IDT `ufr_asso`.`rol` WHERE NAM = '",M$2,"'",REPT(" ",MAX(LEN($F$2:$N$2))-LEN(M$2)),"),",
"'INIT_SCRIPT', NOW(), 'INIT_SCRIPT', NOW())"),"")</f>
        <v/>
      </c>
      <c r="Z118" s="26" t="str" cm="1">
        <f t="array" ref="Z118">IF(N118&lt;&gt;"",CONCATENATE(",    (",
"(SELECT ROW_IDT `ufr_asso`.`usr` WHERE USR_ID = '",$D118,"')",REPT(" ",MAX(LEN($D$3:$D$100))-LEN($D118)),",",
IF(N$2=$F$2,CONCATENATE("null",REPT(" ",52+MAX(LEN($E$3:$E$100))-4)),CONCATENATE("(SELECT ROW_IDT `ufr_asso`.`aso` WHERE SIR_NBR = '",$E118,"'",REPT(" ",MAX(LEN($E$3:$E$100))-LEN($E118)),")")),",",
"(SELECT ROW_IDT `ufr_asso`.`rol` WHERE NAM = '",N$2,"'",REPT(" ",MAX(LEN($F$2:$N$2))-LEN(N$2)),"),",
"'INIT_SCRIPT', NOW(), 'INIT_SCRIPT', NOW())"),"")</f>
        <v/>
      </c>
    </row>
    <row r="119" spans="1:26" x14ac:dyDescent="0.3">
      <c r="A119" t="str">
        <f>IF(Users!A84&lt;&gt;"",Users!A84,"")</f>
        <v/>
      </c>
      <c r="B119" t="str">
        <f>IF(Users!B84&lt;&gt;"",Users!B84,"")</f>
        <v/>
      </c>
      <c r="C119" t="str">
        <f>IF(Users!C84&lt;&gt;"",Users!C84,"")</f>
        <v/>
      </c>
      <c r="D119" t="str">
        <f>IF(Users!E84&lt;&gt;"",Users!E84,"")</f>
        <v/>
      </c>
      <c r="E119" s="27"/>
      <c r="F119" s="46"/>
      <c r="G119" s="46"/>
      <c r="H119" s="46"/>
      <c r="I119" s="46"/>
      <c r="J119" s="46"/>
      <c r="K119" s="46"/>
      <c r="L119" s="46"/>
      <c r="M119" s="46"/>
      <c r="N119" s="46"/>
      <c r="O119" s="12" t="str">
        <f t="shared" si="12"/>
        <v/>
      </c>
      <c r="P119" s="26" t="str">
        <f>CONCATENATE(
IF(R119&lt;&gt;"",CONCATENATE(R119,CHAR(13),CHAR(10)),""),IF(S119&lt;&gt;"",CONCATENATE(S119,CHAR(13),CHAR(10)),""),IF(T119&lt;&gt;"",CONCATENATE(T119,CHAR(13),CHAR(10)),""),IF(U119&lt;&gt;"",CONCATENATE(U119,CHAR(13),CHAR(10)),""),IF(V119&lt;&gt;"",CONCATENATE(V119,CHAR(13),CHAR(10)),""),IF(W119&lt;&gt;"",CONCATENATE(W119,CHAR(13),CHAR(10)),""),IF(X119&lt;&gt;"",CONCATENATE(X119,CHAR(13),CHAR(10)),""),IF(Y119&lt;&gt;"",CONCATENATE(Y119,CHAR(13),CHAR(10)),""),IF(Z119&lt;&gt;"",CONCATENATE(Z119,CHAR(13),CHAR(10)),"")
)</f>
        <v/>
      </c>
      <c r="Q119" s="26">
        <f t="shared" si="13"/>
        <v>2</v>
      </c>
      <c r="R119" s="26" t="str" cm="1">
        <f t="array" ref="R119">IF(F119&lt;&gt;"",CONCATENATE(",    (",
"(SELECT ROW_IDT `ufr_asso`.`usr` WHERE USR_ID = '",$D119,"')",REPT(" ",MAX(LEN($D$3:$D$100))-LEN($D119)),",",
IF(F$2=$F$2,CONCATENATE("null",REPT(" ",52+MAX(LEN($E$3:$E$100))-4)),CONCATENATE("(SELECT ROW_IDT `ufr_asso`.`aso` WHERE SIR_NBR = '",$E119,"'",REPT(" ",MAX(LEN($E$3:$E$100))-LEN($E119)),")")),",",
"(SELECT ROW_IDT `ufr_asso`.`rol` WHERE NAM = '",F$2,"'",REPT(" ",MAX(LEN($F$2:$N$2))-LEN(F$2)),"),",
"'INIT_SCRIPT', NOW(), 'INIT_SCRIPT', NOW())"),"")</f>
        <v/>
      </c>
      <c r="S119" s="26" t="str" cm="1">
        <f t="array" ref="S119">IF(G119&lt;&gt;"",CONCATENATE(",    (",
"(SELECT ROW_IDT `ufr_asso`.`usr` WHERE USR_ID = '",$D119,"')",REPT(" ",MAX(LEN($D$3:$D$100))-LEN($D119)),",",
IF(G$2=$F$2,CONCATENATE("null",REPT(" ",52+MAX(LEN($E$3:$E$100))-4)),CONCATENATE("(SELECT ROW_IDT `ufr_asso`.`aso` WHERE SIR_NBR = '",$E119,"'",REPT(" ",MAX(LEN($E$3:$E$100))-LEN($E119)),")")),",",
"(SELECT ROW_IDT `ufr_asso`.`rol` WHERE NAM = '",G$2,"'",REPT(" ",MAX(LEN($F$2:$N$2))-LEN(G$2)),"),",
"'INIT_SCRIPT', NOW(), 'INIT_SCRIPT', NOW())"),"")</f>
        <v/>
      </c>
      <c r="T119" s="26" t="str" cm="1">
        <f t="array" ref="T119">IF(H119&lt;&gt;"",CONCATENATE(",    (",
"(SELECT ROW_IDT `ufr_asso`.`usr` WHERE USR_ID = '",$D119,"')",REPT(" ",MAX(LEN($D$3:$D$100))-LEN($D119)),",",
IF(H$2=$F$2,CONCATENATE("null",REPT(" ",52+MAX(LEN($E$3:$E$100))-4)),CONCATENATE("(SELECT ROW_IDT `ufr_asso`.`aso` WHERE SIR_NBR = '",$E119,"'",REPT(" ",MAX(LEN($E$3:$E$100))-LEN($E119)),")")),",",
"(SELECT ROW_IDT `ufr_asso`.`rol` WHERE NAM = '",H$2,"'",REPT(" ",MAX(LEN($F$2:$N$2))-LEN(H$2)),"),",
"'INIT_SCRIPT', NOW(), 'INIT_SCRIPT', NOW())"),"")</f>
        <v/>
      </c>
      <c r="U119" s="26" t="str" cm="1">
        <f t="array" ref="U119">IF(I119&lt;&gt;"",CONCATENATE(",    (",
"(SELECT ROW_IDT `ufr_asso`.`usr` WHERE USR_ID = '",$D119,"')",REPT(" ",MAX(LEN($D$3:$D$100))-LEN($D119)),",",
IF(I$2=$F$2,CONCATENATE("null",REPT(" ",52+MAX(LEN($E$3:$E$100))-4)),CONCATENATE("(SELECT ROW_IDT `ufr_asso`.`aso` WHERE SIR_NBR = '",$E119,"'",REPT(" ",MAX(LEN($E$3:$E$100))-LEN($E119)),")")),",",
"(SELECT ROW_IDT `ufr_asso`.`rol` WHERE NAM = '",I$2,"'",REPT(" ",MAX(LEN($F$2:$N$2))-LEN(I$2)),"),",
"'INIT_SCRIPT', NOW(), 'INIT_SCRIPT', NOW())"),"")</f>
        <v/>
      </c>
      <c r="V119" s="26" t="str" cm="1">
        <f t="array" ref="V119">IF(J119&lt;&gt;"",CONCATENATE(",    (",
"(SELECT ROW_IDT `ufr_asso`.`usr` WHERE USR_ID = '",$D119,"')",REPT(" ",MAX(LEN($D$3:$D$100))-LEN($D119)),",",
IF(J$2=$F$2,CONCATENATE("null",REPT(" ",52+MAX(LEN($E$3:$E$100))-4)),CONCATENATE("(SELECT ROW_IDT `ufr_asso`.`aso` WHERE SIR_NBR = '",$E119,"'",REPT(" ",MAX(LEN($E$3:$E$100))-LEN($E119)),")")),",",
"(SELECT ROW_IDT `ufr_asso`.`rol` WHERE NAM = '",J$2,"'",REPT(" ",MAX(LEN($F$2:$N$2))-LEN(J$2)),"),",
"'INIT_SCRIPT', NOW(), 'INIT_SCRIPT', NOW())"),"")</f>
        <v/>
      </c>
      <c r="W119" s="26" t="str" cm="1">
        <f t="array" ref="W119">IF(K119&lt;&gt;"",CONCATENATE(",    (",
"(SELECT ROW_IDT `ufr_asso`.`usr` WHERE USR_ID = '",$D119,"')",REPT(" ",MAX(LEN($D$3:$D$100))-LEN($D119)),",",
IF(K$2=$F$2,CONCATENATE("null",REPT(" ",52+MAX(LEN($E$3:$E$100))-4)),CONCATENATE("(SELECT ROW_IDT `ufr_asso`.`aso` WHERE SIR_NBR = '",$E119,"'",REPT(" ",MAX(LEN($E$3:$E$100))-LEN($E119)),")")),",",
"(SELECT ROW_IDT `ufr_asso`.`rol` WHERE NAM = '",K$2,"'",REPT(" ",MAX(LEN($F$2:$N$2))-LEN(K$2)),"),",
"'INIT_SCRIPT', NOW(), 'INIT_SCRIPT', NOW())"),"")</f>
        <v/>
      </c>
      <c r="X119" s="26" t="str" cm="1">
        <f t="array" ref="X119">IF(L119&lt;&gt;"",CONCATENATE(",    (",
"(SELECT ROW_IDT `ufr_asso`.`usr` WHERE USR_ID = '",$D119,"')",REPT(" ",MAX(LEN($D$3:$D$100))-LEN($D119)),",",
IF(L$2=$F$2,CONCATENATE("null",REPT(" ",52+MAX(LEN($E$3:$E$100))-4)),CONCATENATE("(SELECT ROW_IDT `ufr_asso`.`aso` WHERE SIR_NBR = '",$E119,"'",REPT(" ",MAX(LEN($E$3:$E$100))-LEN($E119)),")")),",",
"(SELECT ROW_IDT `ufr_asso`.`rol` WHERE NAM = '",L$2,"'",REPT(" ",MAX(LEN($F$2:$N$2))-LEN(L$2)),"),",
"'INIT_SCRIPT', NOW(), 'INIT_SCRIPT', NOW())"),"")</f>
        <v/>
      </c>
      <c r="Y119" s="26" t="str" cm="1">
        <f t="array" ref="Y119">IF(M119&lt;&gt;"",CONCATENATE(",    (",
"(SELECT ROW_IDT `ufr_asso`.`usr` WHERE USR_ID = '",$D119,"')",REPT(" ",MAX(LEN($D$3:$D$100))-LEN($D119)),",",
IF(M$2=$F$2,CONCATENATE("null",REPT(" ",52+MAX(LEN($E$3:$E$100))-4)),CONCATENATE("(SELECT ROW_IDT `ufr_asso`.`aso` WHERE SIR_NBR = '",$E119,"'",REPT(" ",MAX(LEN($E$3:$E$100))-LEN($E119)),")")),",",
"(SELECT ROW_IDT `ufr_asso`.`rol` WHERE NAM = '",M$2,"'",REPT(" ",MAX(LEN($F$2:$N$2))-LEN(M$2)),"),",
"'INIT_SCRIPT', NOW(), 'INIT_SCRIPT', NOW())"),"")</f>
        <v/>
      </c>
      <c r="Z119" s="26" t="str" cm="1">
        <f t="array" ref="Z119">IF(N119&lt;&gt;"",CONCATENATE(",    (",
"(SELECT ROW_IDT `ufr_asso`.`usr` WHERE USR_ID = '",$D119,"')",REPT(" ",MAX(LEN($D$3:$D$100))-LEN($D119)),",",
IF(N$2=$F$2,CONCATENATE("null",REPT(" ",52+MAX(LEN($E$3:$E$100))-4)),CONCATENATE("(SELECT ROW_IDT `ufr_asso`.`aso` WHERE SIR_NBR = '",$E119,"'",REPT(" ",MAX(LEN($E$3:$E$100))-LEN($E119)),")")),",",
"(SELECT ROW_IDT `ufr_asso`.`rol` WHERE NAM = '",N$2,"'",REPT(" ",MAX(LEN($F$2:$N$2))-LEN(N$2)),"),",
"'INIT_SCRIPT', NOW(), 'INIT_SCRIPT', NOW())"),"")</f>
        <v/>
      </c>
    </row>
    <row r="120" spans="1:26" x14ac:dyDescent="0.3">
      <c r="A120" t="str">
        <f>IF(Users!A85&lt;&gt;"",Users!A85,"")</f>
        <v/>
      </c>
      <c r="B120" t="str">
        <f>IF(Users!B85&lt;&gt;"",Users!B85,"")</f>
        <v/>
      </c>
      <c r="C120" t="str">
        <f>IF(Users!C85&lt;&gt;"",Users!C85,"")</f>
        <v/>
      </c>
      <c r="D120" t="str">
        <f>IF(Users!E85&lt;&gt;"",Users!E85,"")</f>
        <v/>
      </c>
      <c r="E120" s="27"/>
      <c r="F120" s="46"/>
      <c r="G120" s="46"/>
      <c r="H120" s="46"/>
      <c r="I120" s="46"/>
      <c r="J120" s="46"/>
      <c r="K120" s="46"/>
      <c r="L120" s="46"/>
      <c r="M120" s="46"/>
      <c r="N120" s="46"/>
      <c r="O120" s="12" t="str">
        <f t="shared" si="12"/>
        <v/>
      </c>
      <c r="P120" s="26" t="str">
        <f>CONCATENATE(
IF(R120&lt;&gt;"",CONCATENATE(R120,CHAR(13),CHAR(10)),""),IF(S120&lt;&gt;"",CONCATENATE(S120,CHAR(13),CHAR(10)),""),IF(T120&lt;&gt;"",CONCATENATE(T120,CHAR(13),CHAR(10)),""),IF(U120&lt;&gt;"",CONCATENATE(U120,CHAR(13),CHAR(10)),""),IF(V120&lt;&gt;"",CONCATENATE(V120,CHAR(13),CHAR(10)),""),IF(W120&lt;&gt;"",CONCATENATE(W120,CHAR(13),CHAR(10)),""),IF(X120&lt;&gt;"",CONCATENATE(X120,CHAR(13),CHAR(10)),""),IF(Y120&lt;&gt;"",CONCATENATE(Y120,CHAR(13),CHAR(10)),""),IF(Z120&lt;&gt;"",CONCATENATE(Z120,CHAR(13),CHAR(10)),"")
)</f>
        <v/>
      </c>
      <c r="Q120" s="26">
        <f t="shared" si="13"/>
        <v>2</v>
      </c>
      <c r="R120" s="26" t="str" cm="1">
        <f t="array" ref="R120">IF(F120&lt;&gt;"",CONCATENATE(",    (",
"(SELECT ROW_IDT `ufr_asso`.`usr` WHERE USR_ID = '",$D120,"')",REPT(" ",MAX(LEN($D$3:$D$100))-LEN($D120)),",",
IF(F$2=$F$2,CONCATENATE("null",REPT(" ",52+MAX(LEN($E$3:$E$100))-4)),CONCATENATE("(SELECT ROW_IDT `ufr_asso`.`aso` WHERE SIR_NBR = '",$E120,"'",REPT(" ",MAX(LEN($E$3:$E$100))-LEN($E120)),")")),",",
"(SELECT ROW_IDT `ufr_asso`.`rol` WHERE NAM = '",F$2,"'",REPT(" ",MAX(LEN($F$2:$N$2))-LEN(F$2)),"),",
"'INIT_SCRIPT', NOW(), 'INIT_SCRIPT', NOW())"),"")</f>
        <v/>
      </c>
      <c r="S120" s="26" t="str" cm="1">
        <f t="array" ref="S120">IF(G120&lt;&gt;"",CONCATENATE(",    (",
"(SELECT ROW_IDT `ufr_asso`.`usr` WHERE USR_ID = '",$D120,"')",REPT(" ",MAX(LEN($D$3:$D$100))-LEN($D120)),",",
IF(G$2=$F$2,CONCATENATE("null",REPT(" ",52+MAX(LEN($E$3:$E$100))-4)),CONCATENATE("(SELECT ROW_IDT `ufr_asso`.`aso` WHERE SIR_NBR = '",$E120,"'",REPT(" ",MAX(LEN($E$3:$E$100))-LEN($E120)),")")),",",
"(SELECT ROW_IDT `ufr_asso`.`rol` WHERE NAM = '",G$2,"'",REPT(" ",MAX(LEN($F$2:$N$2))-LEN(G$2)),"),",
"'INIT_SCRIPT', NOW(), 'INIT_SCRIPT', NOW())"),"")</f>
        <v/>
      </c>
      <c r="T120" s="26" t="str" cm="1">
        <f t="array" ref="T120">IF(H120&lt;&gt;"",CONCATENATE(",    (",
"(SELECT ROW_IDT `ufr_asso`.`usr` WHERE USR_ID = '",$D120,"')",REPT(" ",MAX(LEN($D$3:$D$100))-LEN($D120)),",",
IF(H$2=$F$2,CONCATENATE("null",REPT(" ",52+MAX(LEN($E$3:$E$100))-4)),CONCATENATE("(SELECT ROW_IDT `ufr_asso`.`aso` WHERE SIR_NBR = '",$E120,"'",REPT(" ",MAX(LEN($E$3:$E$100))-LEN($E120)),")")),",",
"(SELECT ROW_IDT `ufr_asso`.`rol` WHERE NAM = '",H$2,"'",REPT(" ",MAX(LEN($F$2:$N$2))-LEN(H$2)),"),",
"'INIT_SCRIPT', NOW(), 'INIT_SCRIPT', NOW())"),"")</f>
        <v/>
      </c>
      <c r="U120" s="26" t="str" cm="1">
        <f t="array" ref="U120">IF(I120&lt;&gt;"",CONCATENATE(",    (",
"(SELECT ROW_IDT `ufr_asso`.`usr` WHERE USR_ID = '",$D120,"')",REPT(" ",MAX(LEN($D$3:$D$100))-LEN($D120)),",",
IF(I$2=$F$2,CONCATENATE("null",REPT(" ",52+MAX(LEN($E$3:$E$100))-4)),CONCATENATE("(SELECT ROW_IDT `ufr_asso`.`aso` WHERE SIR_NBR = '",$E120,"'",REPT(" ",MAX(LEN($E$3:$E$100))-LEN($E120)),")")),",",
"(SELECT ROW_IDT `ufr_asso`.`rol` WHERE NAM = '",I$2,"'",REPT(" ",MAX(LEN($F$2:$N$2))-LEN(I$2)),"),",
"'INIT_SCRIPT', NOW(), 'INIT_SCRIPT', NOW())"),"")</f>
        <v/>
      </c>
      <c r="V120" s="26" t="str" cm="1">
        <f t="array" ref="V120">IF(J120&lt;&gt;"",CONCATENATE(",    (",
"(SELECT ROW_IDT `ufr_asso`.`usr` WHERE USR_ID = '",$D120,"')",REPT(" ",MAX(LEN($D$3:$D$100))-LEN($D120)),",",
IF(J$2=$F$2,CONCATENATE("null",REPT(" ",52+MAX(LEN($E$3:$E$100))-4)),CONCATENATE("(SELECT ROW_IDT `ufr_asso`.`aso` WHERE SIR_NBR = '",$E120,"'",REPT(" ",MAX(LEN($E$3:$E$100))-LEN($E120)),")")),",",
"(SELECT ROW_IDT `ufr_asso`.`rol` WHERE NAM = '",J$2,"'",REPT(" ",MAX(LEN($F$2:$N$2))-LEN(J$2)),"),",
"'INIT_SCRIPT', NOW(), 'INIT_SCRIPT', NOW())"),"")</f>
        <v/>
      </c>
      <c r="W120" s="26" t="str" cm="1">
        <f t="array" ref="W120">IF(K120&lt;&gt;"",CONCATENATE(",    (",
"(SELECT ROW_IDT `ufr_asso`.`usr` WHERE USR_ID = '",$D120,"')",REPT(" ",MAX(LEN($D$3:$D$100))-LEN($D120)),",",
IF(K$2=$F$2,CONCATENATE("null",REPT(" ",52+MAX(LEN($E$3:$E$100))-4)),CONCATENATE("(SELECT ROW_IDT `ufr_asso`.`aso` WHERE SIR_NBR = '",$E120,"'",REPT(" ",MAX(LEN($E$3:$E$100))-LEN($E120)),")")),",",
"(SELECT ROW_IDT `ufr_asso`.`rol` WHERE NAM = '",K$2,"'",REPT(" ",MAX(LEN($F$2:$N$2))-LEN(K$2)),"),",
"'INIT_SCRIPT', NOW(), 'INIT_SCRIPT', NOW())"),"")</f>
        <v/>
      </c>
      <c r="X120" s="26" t="str" cm="1">
        <f t="array" ref="X120">IF(L120&lt;&gt;"",CONCATENATE(",    (",
"(SELECT ROW_IDT `ufr_asso`.`usr` WHERE USR_ID = '",$D120,"')",REPT(" ",MAX(LEN($D$3:$D$100))-LEN($D120)),",",
IF(L$2=$F$2,CONCATENATE("null",REPT(" ",52+MAX(LEN($E$3:$E$100))-4)),CONCATENATE("(SELECT ROW_IDT `ufr_asso`.`aso` WHERE SIR_NBR = '",$E120,"'",REPT(" ",MAX(LEN($E$3:$E$100))-LEN($E120)),")")),",",
"(SELECT ROW_IDT `ufr_asso`.`rol` WHERE NAM = '",L$2,"'",REPT(" ",MAX(LEN($F$2:$N$2))-LEN(L$2)),"),",
"'INIT_SCRIPT', NOW(), 'INIT_SCRIPT', NOW())"),"")</f>
        <v/>
      </c>
      <c r="Y120" s="26" t="str" cm="1">
        <f t="array" ref="Y120">IF(M120&lt;&gt;"",CONCATENATE(",    (",
"(SELECT ROW_IDT `ufr_asso`.`usr` WHERE USR_ID = '",$D120,"')",REPT(" ",MAX(LEN($D$3:$D$100))-LEN($D120)),",",
IF(M$2=$F$2,CONCATENATE("null",REPT(" ",52+MAX(LEN($E$3:$E$100))-4)),CONCATENATE("(SELECT ROW_IDT `ufr_asso`.`aso` WHERE SIR_NBR = '",$E120,"'",REPT(" ",MAX(LEN($E$3:$E$100))-LEN($E120)),")")),",",
"(SELECT ROW_IDT `ufr_asso`.`rol` WHERE NAM = '",M$2,"'",REPT(" ",MAX(LEN($F$2:$N$2))-LEN(M$2)),"),",
"'INIT_SCRIPT', NOW(), 'INIT_SCRIPT', NOW())"),"")</f>
        <v/>
      </c>
      <c r="Z120" s="26" t="str" cm="1">
        <f t="array" ref="Z120">IF(N120&lt;&gt;"",CONCATENATE(",    (",
"(SELECT ROW_IDT `ufr_asso`.`usr` WHERE USR_ID = '",$D120,"')",REPT(" ",MAX(LEN($D$3:$D$100))-LEN($D120)),",",
IF(N$2=$F$2,CONCATENATE("null",REPT(" ",52+MAX(LEN($E$3:$E$100))-4)),CONCATENATE("(SELECT ROW_IDT `ufr_asso`.`aso` WHERE SIR_NBR = '",$E120,"'",REPT(" ",MAX(LEN($E$3:$E$100))-LEN($E120)),")")),",",
"(SELECT ROW_IDT `ufr_asso`.`rol` WHERE NAM = '",N$2,"'",REPT(" ",MAX(LEN($F$2:$N$2))-LEN(N$2)),"),",
"'INIT_SCRIPT', NOW(), 'INIT_SCRIPT', NOW())"),"")</f>
        <v/>
      </c>
    </row>
    <row r="121" spans="1:26" x14ac:dyDescent="0.3">
      <c r="A121" t="str">
        <f>IF(Users!A86&lt;&gt;"",Users!A86,"")</f>
        <v/>
      </c>
      <c r="B121" t="str">
        <f>IF(Users!B86&lt;&gt;"",Users!B86,"")</f>
        <v/>
      </c>
      <c r="C121" t="str">
        <f>IF(Users!C86&lt;&gt;"",Users!C86,"")</f>
        <v/>
      </c>
      <c r="D121" t="str">
        <f>IF(Users!E86&lt;&gt;"",Users!E86,"")</f>
        <v/>
      </c>
      <c r="E121" s="27"/>
      <c r="F121" s="46"/>
      <c r="G121" s="46"/>
      <c r="H121" s="46"/>
      <c r="I121" s="46"/>
      <c r="J121" s="46"/>
      <c r="K121" s="46"/>
      <c r="L121" s="46"/>
      <c r="M121" s="46"/>
      <c r="N121" s="46"/>
      <c r="O121" s="12" t="str">
        <f t="shared" si="12"/>
        <v/>
      </c>
      <c r="P121" s="26" t="str">
        <f>CONCATENATE(
IF(R121&lt;&gt;"",CONCATENATE(R121,CHAR(13),CHAR(10)),""),IF(S121&lt;&gt;"",CONCATENATE(S121,CHAR(13),CHAR(10)),""),IF(T121&lt;&gt;"",CONCATENATE(T121,CHAR(13),CHAR(10)),""),IF(U121&lt;&gt;"",CONCATENATE(U121,CHAR(13),CHAR(10)),""),IF(V121&lt;&gt;"",CONCATENATE(V121,CHAR(13),CHAR(10)),""),IF(W121&lt;&gt;"",CONCATENATE(W121,CHAR(13),CHAR(10)),""),IF(X121&lt;&gt;"",CONCATENATE(X121,CHAR(13),CHAR(10)),""),IF(Y121&lt;&gt;"",CONCATENATE(Y121,CHAR(13),CHAR(10)),""),IF(Z121&lt;&gt;"",CONCATENATE(Z121,CHAR(13),CHAR(10)),"")
)</f>
        <v/>
      </c>
      <c r="Q121" s="26">
        <f t="shared" si="13"/>
        <v>2</v>
      </c>
      <c r="R121" s="26" t="str" cm="1">
        <f t="array" ref="R121">IF(F121&lt;&gt;"",CONCATENATE(",    (",
"(SELECT ROW_IDT `ufr_asso`.`usr` WHERE USR_ID = '",$D121,"')",REPT(" ",MAX(LEN($D$3:$D$100))-LEN($D121)),",",
IF(F$2=$F$2,CONCATENATE("null",REPT(" ",52+MAX(LEN($E$3:$E$100))-4)),CONCATENATE("(SELECT ROW_IDT `ufr_asso`.`aso` WHERE SIR_NBR = '",$E121,"'",REPT(" ",MAX(LEN($E$3:$E$100))-LEN($E121)),")")),",",
"(SELECT ROW_IDT `ufr_asso`.`rol` WHERE NAM = '",F$2,"'",REPT(" ",MAX(LEN($F$2:$N$2))-LEN(F$2)),"),",
"'INIT_SCRIPT', NOW(), 'INIT_SCRIPT', NOW())"),"")</f>
        <v/>
      </c>
      <c r="S121" s="26" t="str" cm="1">
        <f t="array" ref="S121">IF(G121&lt;&gt;"",CONCATENATE(",    (",
"(SELECT ROW_IDT `ufr_asso`.`usr` WHERE USR_ID = '",$D121,"')",REPT(" ",MAX(LEN($D$3:$D$100))-LEN($D121)),",",
IF(G$2=$F$2,CONCATENATE("null",REPT(" ",52+MAX(LEN($E$3:$E$100))-4)),CONCATENATE("(SELECT ROW_IDT `ufr_asso`.`aso` WHERE SIR_NBR = '",$E121,"'",REPT(" ",MAX(LEN($E$3:$E$100))-LEN($E121)),")")),",",
"(SELECT ROW_IDT `ufr_asso`.`rol` WHERE NAM = '",G$2,"'",REPT(" ",MAX(LEN($F$2:$N$2))-LEN(G$2)),"),",
"'INIT_SCRIPT', NOW(), 'INIT_SCRIPT', NOW())"),"")</f>
        <v/>
      </c>
      <c r="T121" s="26" t="str" cm="1">
        <f t="array" ref="T121">IF(H121&lt;&gt;"",CONCATENATE(",    (",
"(SELECT ROW_IDT `ufr_asso`.`usr` WHERE USR_ID = '",$D121,"')",REPT(" ",MAX(LEN($D$3:$D$100))-LEN($D121)),",",
IF(H$2=$F$2,CONCATENATE("null",REPT(" ",52+MAX(LEN($E$3:$E$100))-4)),CONCATENATE("(SELECT ROW_IDT `ufr_asso`.`aso` WHERE SIR_NBR = '",$E121,"'",REPT(" ",MAX(LEN($E$3:$E$100))-LEN($E121)),")")),",",
"(SELECT ROW_IDT `ufr_asso`.`rol` WHERE NAM = '",H$2,"'",REPT(" ",MAX(LEN($F$2:$N$2))-LEN(H$2)),"),",
"'INIT_SCRIPT', NOW(), 'INIT_SCRIPT', NOW())"),"")</f>
        <v/>
      </c>
      <c r="U121" s="26" t="str" cm="1">
        <f t="array" ref="U121">IF(I121&lt;&gt;"",CONCATENATE(",    (",
"(SELECT ROW_IDT `ufr_asso`.`usr` WHERE USR_ID = '",$D121,"')",REPT(" ",MAX(LEN($D$3:$D$100))-LEN($D121)),",",
IF(I$2=$F$2,CONCATENATE("null",REPT(" ",52+MAX(LEN($E$3:$E$100))-4)),CONCATENATE("(SELECT ROW_IDT `ufr_asso`.`aso` WHERE SIR_NBR = '",$E121,"'",REPT(" ",MAX(LEN($E$3:$E$100))-LEN($E121)),")")),",",
"(SELECT ROW_IDT `ufr_asso`.`rol` WHERE NAM = '",I$2,"'",REPT(" ",MAX(LEN($F$2:$N$2))-LEN(I$2)),"),",
"'INIT_SCRIPT', NOW(), 'INIT_SCRIPT', NOW())"),"")</f>
        <v/>
      </c>
      <c r="V121" s="26" t="str" cm="1">
        <f t="array" ref="V121">IF(J121&lt;&gt;"",CONCATENATE(",    (",
"(SELECT ROW_IDT `ufr_asso`.`usr` WHERE USR_ID = '",$D121,"')",REPT(" ",MAX(LEN($D$3:$D$100))-LEN($D121)),",",
IF(J$2=$F$2,CONCATENATE("null",REPT(" ",52+MAX(LEN($E$3:$E$100))-4)),CONCATENATE("(SELECT ROW_IDT `ufr_asso`.`aso` WHERE SIR_NBR = '",$E121,"'",REPT(" ",MAX(LEN($E$3:$E$100))-LEN($E121)),")")),",",
"(SELECT ROW_IDT `ufr_asso`.`rol` WHERE NAM = '",J$2,"'",REPT(" ",MAX(LEN($F$2:$N$2))-LEN(J$2)),"),",
"'INIT_SCRIPT', NOW(), 'INIT_SCRIPT', NOW())"),"")</f>
        <v/>
      </c>
      <c r="W121" s="26" t="str" cm="1">
        <f t="array" ref="W121">IF(K121&lt;&gt;"",CONCATENATE(",    (",
"(SELECT ROW_IDT `ufr_asso`.`usr` WHERE USR_ID = '",$D121,"')",REPT(" ",MAX(LEN($D$3:$D$100))-LEN($D121)),",",
IF(K$2=$F$2,CONCATENATE("null",REPT(" ",52+MAX(LEN($E$3:$E$100))-4)),CONCATENATE("(SELECT ROW_IDT `ufr_asso`.`aso` WHERE SIR_NBR = '",$E121,"'",REPT(" ",MAX(LEN($E$3:$E$100))-LEN($E121)),")")),",",
"(SELECT ROW_IDT `ufr_asso`.`rol` WHERE NAM = '",K$2,"'",REPT(" ",MAX(LEN($F$2:$N$2))-LEN(K$2)),"),",
"'INIT_SCRIPT', NOW(), 'INIT_SCRIPT', NOW())"),"")</f>
        <v/>
      </c>
      <c r="X121" s="26" t="str" cm="1">
        <f t="array" ref="X121">IF(L121&lt;&gt;"",CONCATENATE(",    (",
"(SELECT ROW_IDT `ufr_asso`.`usr` WHERE USR_ID = '",$D121,"')",REPT(" ",MAX(LEN($D$3:$D$100))-LEN($D121)),",",
IF(L$2=$F$2,CONCATENATE("null",REPT(" ",52+MAX(LEN($E$3:$E$100))-4)),CONCATENATE("(SELECT ROW_IDT `ufr_asso`.`aso` WHERE SIR_NBR = '",$E121,"'",REPT(" ",MAX(LEN($E$3:$E$100))-LEN($E121)),")")),",",
"(SELECT ROW_IDT `ufr_asso`.`rol` WHERE NAM = '",L$2,"'",REPT(" ",MAX(LEN($F$2:$N$2))-LEN(L$2)),"),",
"'INIT_SCRIPT', NOW(), 'INIT_SCRIPT', NOW())"),"")</f>
        <v/>
      </c>
      <c r="Y121" s="26" t="str" cm="1">
        <f t="array" ref="Y121">IF(M121&lt;&gt;"",CONCATENATE(",    (",
"(SELECT ROW_IDT `ufr_asso`.`usr` WHERE USR_ID = '",$D121,"')",REPT(" ",MAX(LEN($D$3:$D$100))-LEN($D121)),",",
IF(M$2=$F$2,CONCATENATE("null",REPT(" ",52+MAX(LEN($E$3:$E$100))-4)),CONCATENATE("(SELECT ROW_IDT `ufr_asso`.`aso` WHERE SIR_NBR = '",$E121,"'",REPT(" ",MAX(LEN($E$3:$E$100))-LEN($E121)),")")),",",
"(SELECT ROW_IDT `ufr_asso`.`rol` WHERE NAM = '",M$2,"'",REPT(" ",MAX(LEN($F$2:$N$2))-LEN(M$2)),"),",
"'INIT_SCRIPT', NOW(), 'INIT_SCRIPT', NOW())"),"")</f>
        <v/>
      </c>
      <c r="Z121" s="26" t="str" cm="1">
        <f t="array" ref="Z121">IF(N121&lt;&gt;"",CONCATENATE(",    (",
"(SELECT ROW_IDT `ufr_asso`.`usr` WHERE USR_ID = '",$D121,"')",REPT(" ",MAX(LEN($D$3:$D$100))-LEN($D121)),",",
IF(N$2=$F$2,CONCATENATE("null",REPT(" ",52+MAX(LEN($E$3:$E$100))-4)),CONCATENATE("(SELECT ROW_IDT `ufr_asso`.`aso` WHERE SIR_NBR = '",$E121,"'",REPT(" ",MAX(LEN($E$3:$E$100))-LEN($E121)),")")),",",
"(SELECT ROW_IDT `ufr_asso`.`rol` WHERE NAM = '",N$2,"'",REPT(" ",MAX(LEN($F$2:$N$2))-LEN(N$2)),"),",
"'INIT_SCRIPT', NOW(), 'INIT_SCRIPT', NOW())"),"")</f>
        <v/>
      </c>
    </row>
  </sheetData>
  <mergeCells count="2">
    <mergeCell ref="A1:D1"/>
    <mergeCell ref="F1:N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0DB6-1C4C-4210-B016-2614F666E53C}">
  <dimension ref="A1:O12"/>
  <sheetViews>
    <sheetView zoomScale="50" zoomScaleNormal="50" workbookViewId="0">
      <selection activeCell="L6" sqref="L6"/>
    </sheetView>
  </sheetViews>
  <sheetFormatPr baseColWidth="10" defaultRowHeight="14.4" x14ac:dyDescent="0.3"/>
  <cols>
    <col min="2" max="3" width="17" bestFit="1" customWidth="1"/>
    <col min="8" max="8" width="31.77734375" style="17" bestFit="1" customWidth="1"/>
    <col min="9" max="10" width="31.77734375" style="17" customWidth="1"/>
  </cols>
  <sheetData>
    <row r="1" spans="1:15" x14ac:dyDescent="0.3">
      <c r="A1" s="68" t="s">
        <v>104</v>
      </c>
      <c r="B1" s="68"/>
      <c r="C1" s="68"/>
      <c r="D1" s="68"/>
      <c r="E1" s="68"/>
      <c r="F1" s="68"/>
      <c r="G1" s="68"/>
      <c r="H1" s="69" t="str">
        <f>Assos!A1</f>
        <v>Organisations</v>
      </c>
      <c r="I1" s="69"/>
      <c r="J1" s="69"/>
      <c r="K1" s="11" t="s">
        <v>113</v>
      </c>
      <c r="L1" s="11" t="s">
        <v>114</v>
      </c>
    </row>
    <row r="2" spans="1:15" x14ac:dyDescent="0.3">
      <c r="A2" s="4" t="s">
        <v>105</v>
      </c>
      <c r="B2" s="4" t="s">
        <v>106</v>
      </c>
      <c r="C2" s="4" t="s">
        <v>107</v>
      </c>
      <c r="D2" s="4" t="s">
        <v>108</v>
      </c>
      <c r="E2" s="4" t="s">
        <v>109</v>
      </c>
      <c r="F2" s="4" t="s">
        <v>110</v>
      </c>
      <c r="G2" s="55" t="s">
        <v>111</v>
      </c>
      <c r="H2" s="56" t="s">
        <v>117</v>
      </c>
      <c r="I2" s="56" t="s">
        <v>118</v>
      </c>
      <c r="J2" s="56" t="s">
        <v>118</v>
      </c>
      <c r="K2" s="12" t="s">
        <v>119</v>
      </c>
      <c r="L2" s="12" t="s">
        <v>120</v>
      </c>
      <c r="M2" s="60" t="s">
        <v>68</v>
      </c>
      <c r="N2" s="60" t="s">
        <v>68</v>
      </c>
      <c r="O2" s="60" t="s">
        <v>68</v>
      </c>
    </row>
    <row r="3" spans="1:15" x14ac:dyDescent="0.3">
      <c r="A3" s="52" t="s">
        <v>124</v>
      </c>
      <c r="B3" s="58">
        <v>44907.569444444445</v>
      </c>
      <c r="C3" s="58">
        <v>44909.569444444445</v>
      </c>
      <c r="D3" s="35" t="s">
        <v>75</v>
      </c>
      <c r="E3" s="53">
        <v>50</v>
      </c>
      <c r="F3" s="53" t="s">
        <v>112</v>
      </c>
      <c r="G3" s="18" t="str">
        <f>CONCATENATE("Z",REPT("0",4-LEN(_xlfn.BASE(ROW(H3)-2,36))),_xlfn.BASE(ROW(H3)-2,36))</f>
        <v>Z0001</v>
      </c>
      <c r="H3" s="54" t="str">
        <f>Assos!A$3</f>
        <v>73282932000074</v>
      </c>
      <c r="I3" s="54"/>
      <c r="J3" s="54"/>
      <c r="K3" s="12" t="str" cm="1">
        <f t="array" ref="K3">CONCATENATE(IF(ROW(A3)=3," ",","),"    ('",A3,"'",REPT(" ",MAX(LEN(A$3:A$6))-LEN(A3)),", '",TEXT(B3,"AAAA-MM-JJ HH:MM:SS"),"'",REPT(" ",LEN("AAAA-MM-JJ HH:MM:SS")-LEN(TEXT(B3,"AAAA-MM-JJ HH:MM:SS"))),", '",TEXT(C3,"AAAA-MM-JJ HH:MM:SS"),"'",REPT(" ",LEN("AAAA-MM-JJ HH:MM:SS")-LEN(TEXT(C3,"AAAA-MM-JJ HH:MM:SS"))),", ",IF(D3&lt;&gt;"",CONCATENATE("'",D3,"'",REPT(" ",MAX(LEN(D$3:D$100))-LEN(D3))),CONCATENATE("null  ",REPT(" ",MAX(LEN(D$3:D$100))-LEN("null")))),", ",SUBSTITUTE(_xlfn.VALUETOTEXT(E3),",","."),REPT(" ",MAX(LEN(E$3:E$100))-LEN(E3)),", ",IF(F3&lt;&gt;"",CONCATENATE("'",F3,"'",REPT(" ",MAX(LEN(F$3:F$100))-LEN(F3))),CONCATENATE("null  ",REPT(" ",MAX(LEN(F$3:F$100))-LEN("null")))),", (SELECT ROW_IDT `ufr_asso`.`aso` WHERE SIR_NBR = '",H3,"')",REPT(" ",MAX(LEN(H$3:H$100))-LEN(H3)),", 'INIT_SCRIPT', NOW(), 'INIT_SCRIPT', NOW())")</f>
        <v xml:space="preserve">     ('Z Event'        , '2022-12-12 13:40:00', '2022-12-14 13:40:00', 'Blois', 50  , 'Event 1', (SELECT ROW_IDT `ufr_asso`.`aso` WHERE SIR_NBR = '73282932000074'), 'INIT_SCRIPT', NOW(), 'INIT_SCRIPT', NOW())</v>
      </c>
      <c r="L3" s="12" t="str">
        <f>CONCATENATE(IF(OR(ROW(A3)=3,L2="")," ",","),
IF(M3&lt;&gt;"",CONCATENATE(M3,CHAR(10),CHAR((13))),""),IF(N3&lt;&gt;"",CONCATENATE(N3,CHAR(10),CHAR((13))),""),IF(O3&lt;&gt;"",CONCATENATE(O3,CHAR(10),CHAR((13))),"")
)</f>
        <v xml:space="preserve">      ((SELECT ROW_IDT `ufr_asso`.`evt` WHERE EVT_ID = 'Z0001'),(SELECT ROW_IDT `ufr_asso`.`aso` WHERE SIR_NBR = '73282932000074'),'INIT_SCRIPT', NOW(), 'INIT_SCRIPT', NOW())
_x000D_</v>
      </c>
      <c r="M3" s="17" t="str" cm="1">
        <f t="array" ref="M3">IF(H3&lt;&gt;"",CONCATENATE(IF(COLUMN(M3)&lt;&gt;13,","," "),"    (",
"(SELECT ROW_IDT `ufr_asso`.`evt` WHERE EVT_ID = '",$G3,"')",REPT(" ",MAX(LEN($G$3:$G$100))-LEN($G3)),",",
"(SELECT ROW_IDT `ufr_asso`.`aso` WHERE SIR_NBR = '",H3,"')",REPT(" ",MAX(LEN(H$3:H$100))-LEN(H3)),",",
"'INIT_SCRIPT', NOW(), 'INIT_SCRIPT', NOW())"),"")</f>
        <v xml:space="preserve">     ((SELECT ROW_IDT `ufr_asso`.`evt` WHERE EVT_ID = 'Z0001'),(SELECT ROW_IDT `ufr_asso`.`aso` WHERE SIR_NBR = '73282932000074'),'INIT_SCRIPT', NOW(), 'INIT_SCRIPT', NOW())</v>
      </c>
      <c r="N3" s="17" t="str" cm="1">
        <f t="array" ref="N3">IF(I3&lt;&gt;"",CONCATENATE(IF(COLUMN(N3)&lt;&gt;13,","," "),"    (",
"(SELECT ROW_IDT `ufr_asso`.`evt` WHERE EVT_ID = '",$G3,"')",REPT(" ",MAX(LEN($G$3:$G$100))-LEN($G3)),",",
"(SELECT ROW_IDT `ufr_asso`.`aso` WHERE SIR_NBR = '",I3,"')",REPT(" ",MAX(LEN(I$3:I$100))-LEN(I3)),",",
"'INIT_SCRIPT', NOW(), 'INIT_SCRIPT', NOW())"),"")</f>
        <v/>
      </c>
      <c r="O3" s="17" t="str" cm="1">
        <f t="array" ref="O3">IF(J3&lt;&gt;"",CONCATENATE(IF(COLUMN(O3)&lt;&gt;13,","," "),"    (",
"(SELECT ROW_IDT `ufr_asso`.`evt` WHERE EVT_ID = '",$G3,"')",REPT(" ",MAX(LEN($G$3:$G$100))-LEN($G3)),",",
"(SELECT ROW_IDT `ufr_asso`.`aso` WHERE SIR_NBR = '",J3,"')",REPT(" ",MAX(LEN(J$3:J$100))-LEN(J3)),",",
"'INIT_SCRIPT', NOW(), 'INIT_SCRIPT', NOW())"),"")</f>
        <v/>
      </c>
    </row>
    <row r="4" spans="1:15" x14ac:dyDescent="0.3">
      <c r="A4" s="15" t="s">
        <v>121</v>
      </c>
      <c r="B4" s="58">
        <v>45047.833333333336</v>
      </c>
      <c r="C4" s="58">
        <v>44683.208333333336</v>
      </c>
      <c r="D4" s="35" t="s">
        <v>75</v>
      </c>
      <c r="E4" s="53">
        <v>16.2</v>
      </c>
      <c r="F4" s="53"/>
      <c r="G4" s="18" t="str">
        <f>CONCATENATE("Z",REPT("0",4-LEN(_xlfn.BASE(ROW(H4)-2,36))),_xlfn.BASE(ROW(H4)-2,36))</f>
        <v>Z0002</v>
      </c>
      <c r="H4" s="27" t="str">
        <f>Assos!A$3</f>
        <v>73282932000074</v>
      </c>
      <c r="I4" s="15" t="str">
        <f>Assos!A$4</f>
        <v>MONACOCONFO001</v>
      </c>
      <c r="J4" s="27"/>
      <c r="K4" s="12" t="str" cm="1">
        <f t="array" ref="K4">CONCATENATE(IF(ROW(A4)=3," ",","),"    ('",A4,"'",REPT(" ",MAX(LEN(A$3:A$6))-LEN(A4)),", '",TEXT(B4,"AAAA-MM-JJ HH:MM:SS"),"'",REPT(" ",LEN("AAAA-MM-JJ HH:MM:SS")-LEN(TEXT(B4,"AAAA-MM-JJ HH:MM:SS"))),", '",TEXT(C4,"AAAA-MM-JJ HH:MM:SS"),"'",REPT(" ",LEN("AAAA-MM-JJ HH:MM:SS")-LEN(TEXT(C4,"AAAA-MM-JJ HH:MM:SS"))),", ",IF(D4&lt;&gt;"",CONCATENATE("'",D4,"'",REPT(" ",MAX(LEN(D$3:D$100))-LEN(D4))),CONCATENATE("null  ",REPT(" ",MAX(LEN(D$3:D$100))-LEN("null")))),", ",SUBSTITUTE(_xlfn.VALUETOTEXT(E4),",","."),REPT(" ",MAX(LEN(E$3:E$100))-LEN(E4)),", ",IF(F4&lt;&gt;"",CONCATENATE("'",F4,"'",REPT(" ",MAX(LEN(F$3:F$100))-LEN(F4))),CONCATENATE("null  ",REPT(" ",MAX(LEN(F$3:F$100))-LEN("null")))),", (SELECT ROW_IDT `ufr_asso`.`aso` WHERE SIR_NBR = '",H4,"')",REPT(" ",MAX(LEN(H$3:H$100))-LEN(H4)),", 'INIT_SCRIPT', NOW(), 'INIT_SCRIPT', NOW())")</f>
        <v>,    ('Bal de Promo'   , '2023-05-01 20:00:00', '2022-05-02 05:00:00', 'Blois', 16.2, null     , (SELECT ROW_IDT `ufr_asso`.`aso` WHERE SIR_NBR = '73282932000074'), 'INIT_SCRIPT', NOW(), 'INIT_SCRIPT', NOW())</v>
      </c>
      <c r="L4" s="12" t="str">
        <f t="shared" ref="L4:L8" si="0">CONCATENATE(IF(OR(ROW(A4)=3,L3="")," ",","),
IF(M4&lt;&gt;"",CONCATENATE(M4,CHAR(10),CHAR((13))),""),IF(N4&lt;&gt;"",CONCATENATE(N4,CHAR(10),CHAR((13))),""),IF(O4&lt;&gt;"",CONCATENATE(O4,CHAR(10),CHAR((13))),"")
)</f>
        <v>,     ((SELECT ROW_IDT `ufr_asso`.`evt` WHERE EVT_ID = 'Z0002'),(SELECT ROW_IDT `ufr_asso`.`aso` WHERE SIR_NBR = '73282932000074'),'INIT_SCRIPT', NOW(), 'INIT_SCRIPT', NOW())
_x000D_,    ((SELECT ROW_IDT `ufr_asso`.`evt` WHERE EVT_ID = 'Z0002'),(SELECT ROW_IDT `ufr_asso`.`aso` WHERE SIR_NBR = 'MONACOCONFO001'),'INIT_SCRIPT', NOW(), 'INIT_SCRIPT', NOW())
_x000D_</v>
      </c>
      <c r="M4" s="17" t="str" cm="1">
        <f t="array" ref="M4">IF(H4&lt;&gt;"",CONCATENATE(IF(COLUMN(M4)&lt;&gt;13,","," "),"    (",
"(SELECT ROW_IDT `ufr_asso`.`evt` WHERE EVT_ID = '",$G4,"')",REPT(" ",MAX(LEN($G$3:$G$100))-LEN($G4)),",",
"(SELECT ROW_IDT `ufr_asso`.`aso` WHERE SIR_NBR = '",H4,"')",REPT(" ",MAX(LEN(H$3:H$100))-LEN(H4)),",",
"'INIT_SCRIPT', NOW(), 'INIT_SCRIPT', NOW())"),"")</f>
        <v xml:space="preserve">     ((SELECT ROW_IDT `ufr_asso`.`evt` WHERE EVT_ID = 'Z0002'),(SELECT ROW_IDT `ufr_asso`.`aso` WHERE SIR_NBR = '73282932000074'),'INIT_SCRIPT', NOW(), 'INIT_SCRIPT', NOW())</v>
      </c>
      <c r="N4" s="17" t="str" cm="1">
        <f t="array" ref="N4">IF(I4&lt;&gt;"",CONCATENATE(IF(COLUMN(N4)&lt;&gt;13,","," "),"    (",
"(SELECT ROW_IDT `ufr_asso`.`evt` WHERE EVT_ID = '",$G4,"')",REPT(" ",MAX(LEN($G$3:$G$100))-LEN($G4)),",",
"(SELECT ROW_IDT `ufr_asso`.`aso` WHERE SIR_NBR = '",I4,"')",REPT(" ",MAX(LEN(I$3:I$100))-LEN(I4)),",",
"'INIT_SCRIPT', NOW(), 'INIT_SCRIPT', NOW())"),"")</f>
        <v>,    ((SELECT ROW_IDT `ufr_asso`.`evt` WHERE EVT_ID = 'Z0002'),(SELECT ROW_IDT `ufr_asso`.`aso` WHERE SIR_NBR = 'MONACOCONFO001'),'INIT_SCRIPT', NOW(), 'INIT_SCRIPT', NOW())</v>
      </c>
      <c r="O4" s="17" t="str" cm="1">
        <f t="array" ref="O4">IF(J4&lt;&gt;"",CONCATENATE(IF(COLUMN(O4)&lt;&gt;13,","," "),"    (",
"(SELECT ROW_IDT `ufr_asso`.`evt` WHERE EVT_ID = '",$G4,"')",REPT(" ",MAX(LEN($G$3:$G$100))-LEN($G4)),",",
"(SELECT ROW_IDT `ufr_asso`.`aso` WHERE SIR_NBR = '",J4,"')",REPT(" ",MAX(LEN(J$3:J$100))-LEN(J4)),",",
"'INIT_SCRIPT', NOW(), 'INIT_SCRIPT', NOW())"),"")</f>
        <v/>
      </c>
    </row>
    <row r="5" spans="1:15" x14ac:dyDescent="0.3">
      <c r="A5" s="15" t="s">
        <v>122</v>
      </c>
      <c r="B5" s="58">
        <v>44809.291666666664</v>
      </c>
      <c r="C5" s="58">
        <v>44809.916666666664</v>
      </c>
      <c r="D5" s="35"/>
      <c r="E5" s="53">
        <v>2.2999999999999998</v>
      </c>
      <c r="F5" s="53"/>
      <c r="G5" s="18" t="str">
        <f>CONCATENATE("Z",REPT("0",4-LEN(_xlfn.BASE(ROW(H5)-2,36))),_xlfn.BASE(ROW(H5)-2,36))</f>
        <v>Z0003</v>
      </c>
      <c r="H5" s="27" t="str">
        <f>Assos!A$3</f>
        <v>73282932000074</v>
      </c>
      <c r="I5" s="15" t="str">
        <f>Assos!A$4</f>
        <v>MONACOCONFO001</v>
      </c>
      <c r="J5" s="27"/>
      <c r="K5" s="12" t="str" cm="1">
        <f t="array" ref="K5">CONCATENATE(IF(ROW(A5)=3," ",","),"    ('",A5,"'",REPT(" ",MAX(LEN(A$3:A$6))-LEN(A5)),", '",TEXT(B5,"AAAA-MM-JJ HH:MM:SS"),"'",REPT(" ",LEN("AAAA-MM-JJ HH:MM:SS")-LEN(TEXT(B5,"AAAA-MM-JJ HH:MM:SS"))),", '",TEXT(C5,"AAAA-MM-JJ HH:MM:SS"),"'",REPT(" ",LEN("AAAA-MM-JJ HH:MM:SS")-LEN(TEXT(C5,"AAAA-MM-JJ HH:MM:SS"))),", ",IF(D5&lt;&gt;"",CONCATENATE("'",D5,"'",REPT(" ",MAX(LEN(D$3:D$100))-LEN(D5))),CONCATENATE("null  ",REPT(" ",MAX(LEN(D$3:D$100))-LEN("null")))),", ",SUBSTITUTE(_xlfn.VALUETOTEXT(E5),",","."),REPT(" ",MAX(LEN(E$3:E$100))-LEN(E5)),", ",IF(F5&lt;&gt;"",CONCATENATE("'",F5,"'",REPT(" ",MAX(LEN(F$3:F$100))-LEN(F5))),CONCATENATE("null  ",REPT(" ",MAX(LEN(F$3:F$100))-LEN("null")))),", (SELECT ROW_IDT `ufr_asso`.`aso` WHERE SIR_NBR = '",H5,"')",REPT(" ",MAX(LEN(H$3:H$100))-LEN(H5)),", 'INIT_SCRIPT', NOW(), 'INIT_SCRIPT', NOW())")</f>
        <v>,    ('Brocante Sep'22', '2022-09-05 07:00:00', '2022-09-05 22:00:00', null   , 2.3 , null     , (SELECT ROW_IDT `ufr_asso`.`aso` WHERE SIR_NBR = '73282932000074'), 'INIT_SCRIPT', NOW(), 'INIT_SCRIPT', NOW())</v>
      </c>
      <c r="L5" s="12" t="str">
        <f t="shared" si="0"/>
        <v>,     ((SELECT ROW_IDT `ufr_asso`.`evt` WHERE EVT_ID = 'Z0003'),(SELECT ROW_IDT `ufr_asso`.`aso` WHERE SIR_NBR = '73282932000074'),'INIT_SCRIPT', NOW(), 'INIT_SCRIPT', NOW())
_x000D_,    ((SELECT ROW_IDT `ufr_asso`.`evt` WHERE EVT_ID = 'Z0003'),(SELECT ROW_IDT `ufr_asso`.`aso` WHERE SIR_NBR = 'MONACOCONFO001'),'INIT_SCRIPT', NOW(), 'INIT_SCRIPT', NOW())
_x000D_</v>
      </c>
      <c r="M5" s="17" t="str" cm="1">
        <f t="array" ref="M5">IF(H5&lt;&gt;"",CONCATENATE(IF(COLUMN(M5)&lt;&gt;13,","," "),"    (",
"(SELECT ROW_IDT `ufr_asso`.`evt` WHERE EVT_ID = '",$G5,"')",REPT(" ",MAX(LEN($G$3:$G$100))-LEN($G5)),",",
"(SELECT ROW_IDT `ufr_asso`.`aso` WHERE SIR_NBR = '",H5,"')",REPT(" ",MAX(LEN(H$3:H$100))-LEN(H5)),",",
"'INIT_SCRIPT', NOW(), 'INIT_SCRIPT', NOW())"),"")</f>
        <v xml:space="preserve">     ((SELECT ROW_IDT `ufr_asso`.`evt` WHERE EVT_ID = 'Z0003'),(SELECT ROW_IDT `ufr_asso`.`aso` WHERE SIR_NBR = '73282932000074'),'INIT_SCRIPT', NOW(), 'INIT_SCRIPT', NOW())</v>
      </c>
      <c r="N5" s="17" t="str" cm="1">
        <f t="array" ref="N5">IF(I5&lt;&gt;"",CONCATENATE(IF(COLUMN(N5)&lt;&gt;13,","," "),"    (",
"(SELECT ROW_IDT `ufr_asso`.`evt` WHERE EVT_ID = '",$G5,"')",REPT(" ",MAX(LEN($G$3:$G$100))-LEN($G5)),",",
"(SELECT ROW_IDT `ufr_asso`.`aso` WHERE SIR_NBR = '",I5,"')",REPT(" ",MAX(LEN(I$3:I$100))-LEN(I5)),",",
"'INIT_SCRIPT', NOW(), 'INIT_SCRIPT', NOW())"),"")</f>
        <v>,    ((SELECT ROW_IDT `ufr_asso`.`evt` WHERE EVT_ID = 'Z0003'),(SELECT ROW_IDT `ufr_asso`.`aso` WHERE SIR_NBR = 'MONACOCONFO001'),'INIT_SCRIPT', NOW(), 'INIT_SCRIPT', NOW())</v>
      </c>
      <c r="O5" s="17" t="str" cm="1">
        <f t="array" ref="O5">IF(J5&lt;&gt;"",CONCATENATE(IF(COLUMN(O5)&lt;&gt;13,","," "),"    (",
"(SELECT ROW_IDT `ufr_asso`.`evt` WHERE EVT_ID = '",$G5,"')",REPT(" ",MAX(LEN($G$3:$G$100))-LEN($G5)),",",
"(SELECT ROW_IDT `ufr_asso`.`aso` WHERE SIR_NBR = '",J5,"')",REPT(" ",MAX(LEN(J$3:J$100))-LEN(J5)),",",
"'INIT_SCRIPT', NOW(), 'INIT_SCRIPT', NOW())"),"")</f>
        <v/>
      </c>
    </row>
    <row r="6" spans="1:15" x14ac:dyDescent="0.3">
      <c r="A6" s="15" t="s">
        <v>123</v>
      </c>
      <c r="B6" s="58">
        <v>44850.791666666664</v>
      </c>
      <c r="C6" s="58">
        <v>44850.979166666664</v>
      </c>
      <c r="D6" s="35" t="s">
        <v>75</v>
      </c>
      <c r="E6" s="53">
        <v>50</v>
      </c>
      <c r="F6" s="53"/>
      <c r="G6" s="18" t="str">
        <f>CONCATENATE("Z",REPT("0",4-LEN(_xlfn.BASE(ROW(H6)-2,36))),_xlfn.BASE(ROW(H6)-2,36))</f>
        <v>Z0004</v>
      </c>
      <c r="H6" s="27" t="str">
        <f>Assos!A$3</f>
        <v>73282932000074</v>
      </c>
      <c r="I6" s="15" t="str">
        <f>Assos!A$4</f>
        <v>MONACOCONFO001</v>
      </c>
      <c r="J6" s="15" t="str">
        <f>Assos!A$5</f>
        <v>ANOTHER_ASSO</v>
      </c>
      <c r="K6" s="12" t="str" cm="1">
        <f t="array" ref="K6">CONCATENATE(IF(ROW(A6)=3," ",","),"    ('",A6,"'",REPT(" ",MAX(LEN(A$3:A$6))-LEN(A6)),", '",TEXT(B6,"AAAA-MM-JJ HH:MM:SS"),"'",REPT(" ",LEN("AAAA-MM-JJ HH:MM:SS")-LEN(TEXT(B6,"AAAA-MM-JJ HH:MM:SS"))),", '",TEXT(C6,"AAAA-MM-JJ HH:MM:SS"),"'",REPT(" ",LEN("AAAA-MM-JJ HH:MM:SS")-LEN(TEXT(C6,"AAAA-MM-JJ HH:MM:SS"))),", ",IF(D6&lt;&gt;"",CONCATENATE("'",D6,"'",REPT(" ",MAX(LEN(D$3:D$100))-LEN(D6))),CONCATENATE("null  ",REPT(" ",MAX(LEN(D$3:D$100))-LEN("null")))),", ",SUBSTITUTE(_xlfn.VALUETOTEXT(E6),",","."),REPT(" ",MAX(LEN(E$3:E$100))-LEN(E6)),", ",IF(F6&lt;&gt;"",CONCATENATE("'",F6,"'",REPT(" ",MAX(LEN(F$3:F$100))-LEN(F6))),CONCATENATE("null  ",REPT(" ",MAX(LEN(F$3:F$100))-LEN("null")))),", (SELECT ROW_IDT `ufr_asso`.`aso` WHERE SIR_NBR = '",H6,"')",REPT(" ",MAX(LEN(H$3:H$100))-LEN(H6)),", 'INIT_SCRIPT', NOW(), 'INIT_SCRIPT', NOW())")</f>
        <v>,    ('Bowling'        , '2022-10-16 19:00:00', '2022-10-16 23:30:00', 'Blois', 50  , null     , (SELECT ROW_IDT `ufr_asso`.`aso` WHERE SIR_NBR = '73282932000074'), 'INIT_SCRIPT', NOW(), 'INIT_SCRIPT', NOW())</v>
      </c>
      <c r="L6" s="12" t="str">
        <f t="shared" si="0"/>
        <v>,     ((SELECT ROW_IDT `ufr_asso`.`evt` WHERE EVT_ID = 'Z0004'),(SELECT ROW_IDT `ufr_asso`.`aso` WHERE SIR_NBR = '73282932000074'),'INIT_SCRIPT', NOW(), 'INIT_SCRIPT', NOW())
_x000D_,    ((SELECT ROW_IDT `ufr_asso`.`evt` WHERE EVT_ID = 'Z0004'),(SELECT ROW_IDT `ufr_asso`.`aso` WHERE SIR_NBR = 'MONACOCONFO001'),'INIT_SCRIPT', NOW(), 'INIT_SCRIPT', NOW())
_x000D_,    ((SELECT ROW_IDT `ufr_asso`.`evt` WHERE EVT_ID = 'Z0004'),(SELECT ROW_IDT `ufr_asso`.`aso` WHERE SIR_NBR = 'ANOTHER_ASSO'),'INIT_SCRIPT', NOW(), 'INIT_SCRIPT', NOW())
_x000D_</v>
      </c>
      <c r="M6" s="17" t="str" cm="1">
        <f t="array" ref="M6">IF(H6&lt;&gt;"",CONCATENATE(IF(COLUMN(M6)&lt;&gt;13,","," "),"    (",
"(SELECT ROW_IDT `ufr_asso`.`evt` WHERE EVT_ID = '",$G6,"')",REPT(" ",MAX(LEN($G$3:$G$100))-LEN($G6)),",",
"(SELECT ROW_IDT `ufr_asso`.`aso` WHERE SIR_NBR = '",H6,"')",REPT(" ",MAX(LEN(H$3:H$100))-LEN(H6)),",",
"'INIT_SCRIPT', NOW(), 'INIT_SCRIPT', NOW())"),"")</f>
        <v xml:space="preserve">     ((SELECT ROW_IDT `ufr_asso`.`evt` WHERE EVT_ID = 'Z0004'),(SELECT ROW_IDT `ufr_asso`.`aso` WHERE SIR_NBR = '73282932000074'),'INIT_SCRIPT', NOW(), 'INIT_SCRIPT', NOW())</v>
      </c>
      <c r="N6" s="17" t="str" cm="1">
        <f t="array" ref="N6">IF(I6&lt;&gt;"",CONCATENATE(IF(COLUMN(N6)&lt;&gt;13,","," "),"    (",
"(SELECT ROW_IDT `ufr_asso`.`evt` WHERE EVT_ID = '",$G6,"')",REPT(" ",MAX(LEN($G$3:$G$100))-LEN($G6)),",",
"(SELECT ROW_IDT `ufr_asso`.`aso` WHERE SIR_NBR = '",I6,"')",REPT(" ",MAX(LEN(I$3:I$100))-LEN(I6)),",",
"'INIT_SCRIPT', NOW(), 'INIT_SCRIPT', NOW())"),"")</f>
        <v>,    ((SELECT ROW_IDT `ufr_asso`.`evt` WHERE EVT_ID = 'Z0004'),(SELECT ROW_IDT `ufr_asso`.`aso` WHERE SIR_NBR = 'MONACOCONFO001'),'INIT_SCRIPT', NOW(), 'INIT_SCRIPT', NOW())</v>
      </c>
      <c r="O6" s="17" t="str" cm="1">
        <f t="array" ref="O6">IF(J6&lt;&gt;"",CONCATENATE(IF(COLUMN(O6)&lt;&gt;13,","," "),"    (",
"(SELECT ROW_IDT `ufr_asso`.`evt` WHERE EVT_ID = '",$G6,"')",REPT(" ",MAX(LEN($G$3:$G$100))-LEN($G6)),",",
"(SELECT ROW_IDT `ufr_asso`.`aso` WHERE SIR_NBR = '",J6,"')",REPT(" ",MAX(LEN(J$3:J$100))-LEN(J6)),",",
"'INIT_SCRIPT', NOW(), 'INIT_SCRIPT', NOW())"),"")</f>
        <v>,    ((SELECT ROW_IDT `ufr_asso`.`evt` WHERE EVT_ID = 'Z0004'),(SELECT ROW_IDT `ufr_asso`.`aso` WHERE SIR_NBR = 'ANOTHER_ASSO'),'INIT_SCRIPT', NOW(), 'INIT_SCRIPT', NOW())</v>
      </c>
    </row>
    <row r="8" spans="1:15" x14ac:dyDescent="0.3">
      <c r="K8" s="57"/>
      <c r="L8" s="57"/>
      <c r="M8" s="57"/>
    </row>
    <row r="9" spans="1:15" x14ac:dyDescent="0.3">
      <c r="E9" s="61"/>
    </row>
    <row r="10" spans="1:15" x14ac:dyDescent="0.3">
      <c r="E10" s="61"/>
    </row>
    <row r="11" spans="1:15" x14ac:dyDescent="0.3">
      <c r="E11" s="61"/>
    </row>
    <row r="12" spans="1:15" x14ac:dyDescent="0.3">
      <c r="E12" s="61"/>
    </row>
  </sheetData>
  <mergeCells count="2">
    <mergeCell ref="A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EF7AF-2838-43F1-A5D1-5BB9555570BC}">
  <dimension ref="A1:L59"/>
  <sheetViews>
    <sheetView zoomScale="50" zoomScaleNormal="50" workbookViewId="0">
      <pane ySplit="2" topLeftCell="A3" activePane="bottomLeft" state="frozen"/>
      <selection pane="bottomLeft" activeCell="E63" sqref="E63"/>
    </sheetView>
  </sheetViews>
  <sheetFormatPr baseColWidth="10" defaultRowHeight="14.4" x14ac:dyDescent="0.3"/>
  <cols>
    <col min="3" max="3" width="24.21875" bestFit="1" customWidth="1"/>
    <col min="5" max="5" width="15" customWidth="1"/>
    <col min="6" max="6" width="18.77734375" customWidth="1"/>
    <col min="7" max="7" width="17" bestFit="1" customWidth="1"/>
    <col min="8" max="11" width="15" customWidth="1"/>
  </cols>
  <sheetData>
    <row r="1" spans="1:12" x14ac:dyDescent="0.3">
      <c r="A1" s="67" t="str">
        <f>Users!A1</f>
        <v>Users</v>
      </c>
      <c r="B1" s="67"/>
      <c r="C1" s="67"/>
      <c r="D1" s="67"/>
      <c r="E1" s="68" t="s">
        <v>104</v>
      </c>
      <c r="F1" s="68"/>
      <c r="G1" s="68"/>
      <c r="H1" s="68"/>
      <c r="I1" s="68"/>
      <c r="J1" s="68"/>
      <c r="K1" s="68"/>
      <c r="L1" s="11" t="s">
        <v>67</v>
      </c>
    </row>
    <row r="2" spans="1:12" x14ac:dyDescent="0.3">
      <c r="A2" s="4" t="str">
        <f>Users!A2</f>
        <v>NAM</v>
      </c>
      <c r="B2" s="4" t="str">
        <f>Users!B2</f>
        <v>LST_NAM</v>
      </c>
      <c r="C2" s="4" t="str">
        <f>Users!C2</f>
        <v>EML</v>
      </c>
      <c r="D2" s="4" t="str">
        <f>Users!E2</f>
        <v>User_Id</v>
      </c>
      <c r="E2" s="4" t="s">
        <v>105</v>
      </c>
      <c r="F2" s="4" t="s">
        <v>106</v>
      </c>
      <c r="G2" s="4" t="s">
        <v>107</v>
      </c>
      <c r="H2" s="4" t="s">
        <v>108</v>
      </c>
      <c r="I2" s="4" t="s">
        <v>109</v>
      </c>
      <c r="J2" s="4" t="s">
        <v>110</v>
      </c>
      <c r="K2" s="55" t="s">
        <v>111</v>
      </c>
      <c r="L2" s="12" t="s">
        <v>125</v>
      </c>
    </row>
    <row r="3" spans="1:12" x14ac:dyDescent="0.3">
      <c r="A3" t="str">
        <f>IF(Users!A3&lt;&gt;"",Users!A3,"")</f>
        <v>TST01-NS</v>
      </c>
      <c r="B3" t="str">
        <f>IF(Users!A3&lt;&gt;"",Users!B3,"")</f>
        <v>Visiteur</v>
      </c>
      <c r="C3" t="str">
        <f>IF(Users!A3&lt;&gt;"",Users!C3,"")</f>
        <v>visiteur.user@gmail.com</v>
      </c>
      <c r="D3" t="str">
        <f>IF(Users!A3&lt;&gt;"",Users!E3,"")</f>
        <v>Z0001</v>
      </c>
      <c r="E3" s="70" t="str">
        <f>Events!A3</f>
        <v>Z Event</v>
      </c>
      <c r="F3" s="71">
        <f>Events!B3</f>
        <v>44907.569444444445</v>
      </c>
      <c r="G3" s="71">
        <f>Events!C3</f>
        <v>44909.569444444445</v>
      </c>
      <c r="H3" s="70" t="str">
        <f>Events!D3</f>
        <v>Blois</v>
      </c>
      <c r="I3" s="70">
        <f>Events!E3</f>
        <v>50</v>
      </c>
      <c r="J3" s="70" t="str">
        <f>Events!F3</f>
        <v>Event 1</v>
      </c>
      <c r="K3" s="70" t="str">
        <f>Events!G3</f>
        <v>Z0001</v>
      </c>
      <c r="L3" s="12" t="str" cm="1">
        <f t="array" ref="L3">IF(K3&lt;&gt;"",CONCATENATE(IF(OR(ROW(A3)=3,L2="")," ",","),"    (",
"(SELECT ROW_IDT `ufr_asso`.`usr` WHERE USR_ID = '",D3,"')",REPT(" ",MAX(LEN(D$3:D$60))-LEN(D3)),",",
"(SELECT ROW_IDT `ufr_asso`.`evt` WHERE EVT_ID = '",K3,"')",REPT(" ",MAX(LEN($K$3:$K$60))-LEN($K3)),",",
"'INIT_SCRIPT', NOW(), 'INIT_SCRIPT', NOW())"),"")</f>
        <v xml:space="preserve">     ((SELECT ROW_IDT `ufr_asso`.`usr` WHERE USR_ID = 'Z0001'),(SELECT ROW_IDT `ufr_asso`.`evt` WHERE EVT_ID = 'Z0001'),'INIT_SCRIPT', NOW(), 'INIT_SCRIPT', NOW())</v>
      </c>
    </row>
    <row r="4" spans="1:12" x14ac:dyDescent="0.3">
      <c r="A4" t="str">
        <f>IF(Users!A4&lt;&gt;"",Users!A4,"")</f>
        <v>TST02-NS</v>
      </c>
      <c r="B4" t="str">
        <f>IF(Users!A4&lt;&gt;"",Users!B4,"")</f>
        <v>Zeus</v>
      </c>
      <c r="C4" t="str">
        <f>IF(Users!A4&lt;&gt;"",Users!C4,"")</f>
        <v>zeus.user@gmail.com</v>
      </c>
      <c r="D4" t="str">
        <f>IF(Users!A4&lt;&gt;"",Users!E4,"")</f>
        <v>Z0002</v>
      </c>
      <c r="E4" s="70" t="s">
        <v>121</v>
      </c>
      <c r="F4" s="71">
        <f>Events!B4</f>
        <v>45047.833333333336</v>
      </c>
      <c r="G4" s="71">
        <f>Events!C4</f>
        <v>44683.208333333336</v>
      </c>
      <c r="H4" s="70" t="s">
        <v>75</v>
      </c>
      <c r="I4" s="70">
        <v>16.2</v>
      </c>
      <c r="J4" s="70"/>
      <c r="K4" s="70" t="str">
        <f>Events!G4</f>
        <v>Z0002</v>
      </c>
      <c r="L4" s="12" t="str" cm="1">
        <f t="array" ref="L4">IF(K4&lt;&gt;"",CONCATENATE(IF(OR(ROW(A4)=3,L3="")," ",","),"    (",
"(SELECT ROW_IDT `ufr_asso`.`usr` WHERE USR_ID = '",D4,"')",REPT(" ",MAX(LEN(D$3:D$60))-LEN(D4)),",",
"(SELECT ROW_IDT `ufr_asso`.`evt` WHERE EVT_ID = '",K4,"')",REPT(" ",MAX(LEN($K$3:$K$60))-LEN($K4)),",",
"'INIT_SCRIPT', NOW(), 'INIT_SCRIPT', NOW())"),"")</f>
        <v>,    ((SELECT ROW_IDT `ufr_asso`.`usr` WHERE USR_ID = 'Z0002'),(SELECT ROW_IDT `ufr_asso`.`evt` WHERE EVT_ID = 'Z0002'),'INIT_SCRIPT', NOW(), 'INIT_SCRIPT', NOW())</v>
      </c>
    </row>
    <row r="5" spans="1:12" x14ac:dyDescent="0.3">
      <c r="A5" t="str">
        <f>IF(Users!A5&lt;&gt;"",Users!A5,"")</f>
        <v>TST03-NS</v>
      </c>
      <c r="B5" t="str">
        <f>IF(Users!A5&lt;&gt;"",Users!B5,"")</f>
        <v>Thor</v>
      </c>
      <c r="C5" t="str">
        <f>IF(Users!A5&lt;&gt;"",Users!C5,"")</f>
        <v>thor.user@gmail.com</v>
      </c>
      <c r="D5" t="str">
        <f>IF(Users!A5&lt;&gt;"",Users!E5,"")</f>
        <v>Z0003</v>
      </c>
      <c r="E5" s="70" t="s">
        <v>122</v>
      </c>
      <c r="F5" s="71">
        <f>Events!B5</f>
        <v>44809.291666666664</v>
      </c>
      <c r="G5" s="71">
        <f>Events!C5</f>
        <v>44809.916666666664</v>
      </c>
      <c r="H5" s="70"/>
      <c r="I5" s="70">
        <v>2.2999999999999998</v>
      </c>
      <c r="J5" s="70"/>
      <c r="K5" s="70" t="str">
        <f>Events!G5</f>
        <v>Z0003</v>
      </c>
      <c r="L5" s="12" t="str" cm="1">
        <f t="array" ref="L5">IF(K5&lt;&gt;"",CONCATENATE(IF(OR(ROW(A5)=3,L4="")," ",","),"    (",
"(SELECT ROW_IDT `ufr_asso`.`usr` WHERE USR_ID = '",D5,"')",REPT(" ",MAX(LEN(D$3:D$60))-LEN(D5)),",",
"(SELECT ROW_IDT `ufr_asso`.`evt` WHERE EVT_ID = '",K5,"')",REPT(" ",MAX(LEN($K$3:$K$60))-LEN($K5)),",",
"'INIT_SCRIPT', NOW(), 'INIT_SCRIPT', NOW())"),"")</f>
        <v>,    ((SELECT ROW_IDT `ufr_asso`.`usr` WHERE USR_ID = 'Z0003'),(SELECT ROW_IDT `ufr_asso`.`evt` WHERE EVT_ID = 'Z0003'),'INIT_SCRIPT', NOW(), 'INIT_SCRIPT', NOW())</v>
      </c>
    </row>
    <row r="6" spans="1:12" x14ac:dyDescent="0.3">
      <c r="A6" t="str">
        <f>IF(Users!A6&lt;&gt;"",Users!A6,"")</f>
        <v>TST04-NS</v>
      </c>
      <c r="B6" t="str">
        <f>IF(Users!A6&lt;&gt;"",Users!B6,"")</f>
        <v>Galis</v>
      </c>
      <c r="C6" t="str">
        <f>IF(Users!A6&lt;&gt;"",Users!C6,"")</f>
        <v>galis.user@gmail.com</v>
      </c>
      <c r="D6" t="str">
        <f>IF(Users!A6&lt;&gt;"",Users!E6,"")</f>
        <v>Z0004</v>
      </c>
      <c r="E6" s="70" t="s">
        <v>123</v>
      </c>
      <c r="F6" s="71">
        <f>Events!B6</f>
        <v>44850.791666666664</v>
      </c>
      <c r="G6" s="71">
        <f>Events!C6</f>
        <v>44850.979166666664</v>
      </c>
      <c r="H6" s="70" t="s">
        <v>75</v>
      </c>
      <c r="I6" s="70">
        <v>50</v>
      </c>
      <c r="J6" s="70"/>
      <c r="K6" s="70" t="str">
        <f>Events!G6</f>
        <v>Z0004</v>
      </c>
      <c r="L6" s="12" t="str" cm="1">
        <f t="array" ref="L6">IF(K6&lt;&gt;"",CONCATENATE(IF(OR(ROW(A6)=3,L5="")," ",","),"    (",
"(SELECT ROW_IDT `ufr_asso`.`usr` WHERE USR_ID = '",D6,"')",REPT(" ",MAX(LEN(D$3:D$60))-LEN(D6)),",",
"(SELECT ROW_IDT `ufr_asso`.`evt` WHERE EVT_ID = '",K6,"')",REPT(" ",MAX(LEN($K$3:$K$60))-LEN($K6)),",",
"'INIT_SCRIPT', NOW(), 'INIT_SCRIPT', NOW())"),"")</f>
        <v>,    ((SELECT ROW_IDT `ufr_asso`.`usr` WHERE USR_ID = 'Z0004'),(SELECT ROW_IDT `ufr_asso`.`evt` WHERE EVT_ID = 'Z0004'),'INIT_SCRIPT', NOW(), 'INIT_SCRIPT', NOW())</v>
      </c>
    </row>
    <row r="7" spans="1:12" x14ac:dyDescent="0.3">
      <c r="A7" t="str">
        <f>IF(Users!A7&lt;&gt;"",Users!A7,"")</f>
        <v>TST05-NS</v>
      </c>
      <c r="B7" t="str">
        <f>IF(Users!A7&lt;&gt;"",Users!B7,"")</f>
        <v>Bboy</v>
      </c>
      <c r="C7" t="str">
        <f>IF(Users!A7&lt;&gt;"",Users!C7,"")</f>
        <v>bboy.user@gmail.com</v>
      </c>
      <c r="D7" t="str">
        <f>IF(Users!A7&lt;&gt;"",Users!E7,"")</f>
        <v>Z0005</v>
      </c>
      <c r="E7" s="25"/>
      <c r="F7" s="25"/>
      <c r="G7" s="25"/>
      <c r="H7" s="25"/>
      <c r="I7" s="25"/>
      <c r="J7" s="25"/>
      <c r="K7" s="25"/>
      <c r="L7" s="12" t="str" cm="1">
        <f t="array" ref="L7">IF(K7&lt;&gt;"",CONCATENATE(IF(OR(ROW(A7)=3,L6="")," ",","),"    (",
"(SELECT ROW_IDT `ufr_asso`.`usr` WHERE USR_ID = '",D7,"')",REPT(" ",MAX(LEN(D$3:D$60))-LEN(D7)),",",
"(SELECT ROW_IDT `ufr_asso`.`evt` WHERE EVT_ID = '",K7,"')",REPT(" ",MAX(LEN($K$3:$K$60))-LEN($K7)),",",
"'INIT_SCRIPT', NOW(), 'INIT_SCRIPT', NOW())"),"")</f>
        <v/>
      </c>
    </row>
    <row r="8" spans="1:12" x14ac:dyDescent="0.3">
      <c r="A8" t="str">
        <f>IF(Users!A8&lt;&gt;"",Users!A8,"")</f>
        <v>TST06-NS</v>
      </c>
      <c r="B8" t="str">
        <f>IF(Users!A8&lt;&gt;"",Users!B8,"")</f>
        <v>Frigiel</v>
      </c>
      <c r="C8" t="str">
        <f>IF(Users!A8&lt;&gt;"",Users!C8,"")</f>
        <v>frigiel.user@gmail.com</v>
      </c>
      <c r="D8" t="str">
        <f>IF(Users!A8&lt;&gt;"",Users!E8,"")</f>
        <v>Z0006</v>
      </c>
      <c r="E8" s="25"/>
      <c r="F8" s="25"/>
      <c r="G8" s="25"/>
      <c r="H8" s="25"/>
      <c r="I8" s="25"/>
      <c r="J8" s="25"/>
      <c r="K8" s="25"/>
      <c r="L8" s="12" t="str" cm="1">
        <f t="array" ref="L8">IF(K8&lt;&gt;"",CONCATENATE(IF(OR(ROW(A8)=3,L7="")," ",","),"    (",
"(SELECT ROW_IDT `ufr_asso`.`usr` WHERE USR_ID = '",D8,"')",REPT(" ",MAX(LEN(D$3:D$60))-LEN(D8)),",",
"(SELECT ROW_IDT `ufr_asso`.`evt` WHERE EVT_ID = '",K8,"')",REPT(" ",MAX(LEN($K$3:$K$60))-LEN($K8)),",",
"'INIT_SCRIPT', NOW(), 'INIT_SCRIPT', NOW())"),"")</f>
        <v/>
      </c>
    </row>
    <row r="9" spans="1:12" x14ac:dyDescent="0.3">
      <c r="A9" t="str">
        <f>IF(Users!A9&lt;&gt;"",Users!A9,"")</f>
        <v>TST07-NS</v>
      </c>
      <c r="B9" t="str">
        <f>IF(Users!A9&lt;&gt;"",Users!B9,"")</f>
        <v>Siphano</v>
      </c>
      <c r="C9" t="str">
        <f>IF(Users!A9&lt;&gt;"",Users!C9,"")</f>
        <v>siphano.user@gmail.com</v>
      </c>
      <c r="D9" t="str">
        <f>IF(Users!A9&lt;&gt;"",Users!E9,"")</f>
        <v>Z0007</v>
      </c>
      <c r="E9" s="25"/>
      <c r="F9" s="25"/>
      <c r="G9" s="25"/>
      <c r="H9" s="25"/>
      <c r="I9" s="25"/>
      <c r="J9" s="25"/>
      <c r="K9" s="25"/>
      <c r="L9" s="12" t="str" cm="1">
        <f t="array" ref="L9">IF(K9&lt;&gt;"",CONCATENATE(IF(OR(ROW(A9)=3,L8="")," ",","),"    (",
"(SELECT ROW_IDT `ufr_asso`.`usr` WHERE USR_ID = '",D9,"')",REPT(" ",MAX(LEN(D$3:D$60))-LEN(D9)),",",
"(SELECT ROW_IDT `ufr_asso`.`evt` WHERE EVT_ID = '",K9,"')",REPT(" ",MAX(LEN($K$3:$K$60))-LEN($K9)),",",
"'INIT_SCRIPT', NOW(), 'INIT_SCRIPT', NOW())"),"")</f>
        <v/>
      </c>
    </row>
    <row r="10" spans="1:12" x14ac:dyDescent="0.3">
      <c r="A10" t="str">
        <f>IF(Users!A10&lt;&gt;"",Users!A10,"")</f>
        <v>TST08-NS</v>
      </c>
      <c r="B10" t="str">
        <f>IF(Users!A10&lt;&gt;"",Users!B10,"")</f>
        <v>Fuze</v>
      </c>
      <c r="C10" t="str">
        <f>IF(Users!A10&lt;&gt;"",Users!C10,"")</f>
        <v>fuze.user@gmail.com</v>
      </c>
      <c r="D10" t="str">
        <f>IF(Users!A10&lt;&gt;"",Users!E10,"")</f>
        <v>Z0008</v>
      </c>
      <c r="E10" s="25"/>
      <c r="F10" s="25"/>
      <c r="G10" s="25"/>
      <c r="H10" s="25"/>
      <c r="I10" s="25"/>
      <c r="J10" s="25"/>
      <c r="K10" s="25"/>
      <c r="L10" s="12" t="str" cm="1">
        <f t="array" ref="L10">IF(K10&lt;&gt;"",CONCATENATE(IF(OR(ROW(A10)=3,L9="")," ",","),"    (",
"(SELECT ROW_IDT `ufr_asso`.`usr` WHERE USR_ID = '",D10,"')",REPT(" ",MAX(LEN(D$3:D$60))-LEN(D10)),",",
"(SELECT ROW_IDT `ufr_asso`.`evt` WHERE EVT_ID = '",K10,"')",REPT(" ",MAX(LEN($K$3:$K$60))-LEN($K10)),",",
"'INIT_SCRIPT', NOW(), 'INIT_SCRIPT', NOW())"),"")</f>
        <v/>
      </c>
    </row>
    <row r="11" spans="1:12" x14ac:dyDescent="0.3">
      <c r="A11" t="str">
        <f>IF(Users!A11&lt;&gt;"",Users!A11,"")</f>
        <v>TST09-NS</v>
      </c>
      <c r="B11" t="str">
        <f>IF(Users!A11&lt;&gt;"",Users!B11,"")</f>
        <v>Farine</v>
      </c>
      <c r="C11" t="str">
        <f>IF(Users!A11&lt;&gt;"",Users!C11,"")</f>
        <v>farine.user@gmail.com</v>
      </c>
      <c r="D11" t="str">
        <f>IF(Users!A11&lt;&gt;"",Users!E11,"")</f>
        <v>Z0009</v>
      </c>
      <c r="E11" s="25"/>
      <c r="F11" s="25"/>
      <c r="G11" s="25"/>
      <c r="H11" s="25"/>
      <c r="I11" s="25"/>
      <c r="J11" s="25"/>
      <c r="K11" s="25"/>
      <c r="L11" s="12" t="str" cm="1">
        <f t="array" ref="L11">IF(K11&lt;&gt;"",CONCATENATE(IF(OR(ROW(A11)=3,L10="")," ",","),"    (",
"(SELECT ROW_IDT `ufr_asso`.`usr` WHERE USR_ID = '",D11,"')",REPT(" ",MAX(LEN(D$3:D$60))-LEN(D11)),",",
"(SELECT ROW_IDT `ufr_asso`.`evt` WHERE EVT_ID = '",K11,"')",REPT(" ",MAX(LEN($K$3:$K$60))-LEN($K11)),",",
"'INIT_SCRIPT', NOW(), 'INIT_SCRIPT', NOW())"),"")</f>
        <v/>
      </c>
    </row>
    <row r="12" spans="1:12" x14ac:dyDescent="0.3">
      <c r="A12" t="str">
        <f>IF(Users!A12&lt;&gt;"",Users!A12,"")</f>
        <v>TST10-NS</v>
      </c>
      <c r="B12" t="str">
        <f>IF(Users!A12&lt;&gt;"",Users!B12,"")</f>
        <v>Miroredge</v>
      </c>
      <c r="C12" t="str">
        <f>IF(Users!A12&lt;&gt;"",Users!C12,"")</f>
        <v>miroredge.user@gmail.com</v>
      </c>
      <c r="D12" t="str">
        <f>IF(Users!A12&lt;&gt;"",Users!E12,"")</f>
        <v>Z000A</v>
      </c>
      <c r="E12" s="25"/>
      <c r="F12" s="25"/>
      <c r="G12" s="25"/>
      <c r="H12" s="25"/>
      <c r="I12" s="25"/>
      <c r="J12" s="25"/>
      <c r="K12" s="25"/>
      <c r="L12" s="12" t="str" cm="1">
        <f t="array" ref="L12">IF(K12&lt;&gt;"",CONCATENATE(IF(OR(ROW(A12)=3,L11="")," ",","),"    (",
"(SELECT ROW_IDT `ufr_asso`.`usr` WHERE USR_ID = '",D12,"')",REPT(" ",MAX(LEN(D$3:D$60))-LEN(D12)),",",
"(SELECT ROW_IDT `ufr_asso`.`evt` WHERE EVT_ID = '",K12,"')",REPT(" ",MAX(LEN($K$3:$K$60))-LEN($K12)),",",
"'INIT_SCRIPT', NOW(), 'INIT_SCRIPT', NOW())"),"")</f>
        <v/>
      </c>
    </row>
    <row r="13" spans="1:12" x14ac:dyDescent="0.3">
      <c r="A13" t="str">
        <f>IF(Users!A13&lt;&gt;"",Users!A13,"")</f>
        <v>TST11-NS</v>
      </c>
      <c r="B13" t="str">
        <f>IF(Users!A13&lt;&gt;"",Users!B13,"")</f>
        <v>Corsair</v>
      </c>
      <c r="C13" t="str">
        <f>IF(Users!A13&lt;&gt;"",Users!C13,"")</f>
        <v>corsair.user@gmail.com</v>
      </c>
      <c r="D13" t="str">
        <f>IF(Users!A13&lt;&gt;"",Users!E13,"")</f>
        <v>Z000B</v>
      </c>
      <c r="E13" s="25"/>
      <c r="F13" s="25"/>
      <c r="G13" s="25"/>
      <c r="H13" s="25"/>
      <c r="I13" s="25"/>
      <c r="J13" s="25"/>
      <c r="K13" s="25"/>
      <c r="L13" s="12" t="str" cm="1">
        <f t="array" ref="L13">IF(K13&lt;&gt;"",CONCATENATE(IF(OR(ROW(A13)=3,L12="")," ",","),"    (",
"(SELECT ROW_IDT `ufr_asso`.`usr` WHERE USR_ID = '",D13,"')",REPT(" ",MAX(LEN(D$3:D$60))-LEN(D13)),",",
"(SELECT ROW_IDT `ufr_asso`.`evt` WHERE EVT_ID = '",K13,"')",REPT(" ",MAX(LEN($K$3:$K$60))-LEN($K13)),",",
"'INIT_SCRIPT', NOW(), 'INIT_SCRIPT', NOW())"),"")</f>
        <v/>
      </c>
    </row>
    <row r="14" spans="1:12" x14ac:dyDescent="0.3">
      <c r="A14" t="str">
        <f>IF(Users!A14&lt;&gt;"",Users!A14,"")</f>
        <v>TST12-NS</v>
      </c>
      <c r="B14" t="str">
        <f>IF(Users!A14&lt;&gt;"",Users!B14,"")</f>
        <v>Nvidia</v>
      </c>
      <c r="C14" t="str">
        <f>IF(Users!A14&lt;&gt;"",Users!C14,"")</f>
        <v>nvidia.user@gmail.com</v>
      </c>
      <c r="D14" t="str">
        <f>IF(Users!A14&lt;&gt;"",Users!E14,"")</f>
        <v>Z000C</v>
      </c>
      <c r="E14" s="25"/>
      <c r="F14" s="25"/>
      <c r="G14" s="25"/>
      <c r="H14" s="25"/>
      <c r="I14" s="25"/>
      <c r="J14" s="25"/>
      <c r="K14" s="25"/>
      <c r="L14" s="12" t="str" cm="1">
        <f t="array" ref="L14">IF(K14&lt;&gt;"",CONCATENATE(IF(OR(ROW(A14)=3,L13="")," ",","),"    (",
"(SELECT ROW_IDT `ufr_asso`.`usr` WHERE USR_ID = '",D14,"')",REPT(" ",MAX(LEN(D$3:D$60))-LEN(D14)),",",
"(SELECT ROW_IDT `ufr_asso`.`evt` WHERE EVT_ID = '",K14,"')",REPT(" ",MAX(LEN($K$3:$K$60))-LEN($K14)),",",
"'INIT_SCRIPT', NOW(), 'INIT_SCRIPT', NOW())"),"")</f>
        <v/>
      </c>
    </row>
    <row r="15" spans="1:12" x14ac:dyDescent="0.3">
      <c r="A15" t="str">
        <f>IF(Users!A15&lt;&gt;"",Users!A15,"")</f>
        <v>TST13-NS</v>
      </c>
      <c r="B15" t="str">
        <f>IF(Users!A15&lt;&gt;"",Users!B15,"")</f>
        <v>Ubuntu</v>
      </c>
      <c r="C15" t="str">
        <f>IF(Users!A15&lt;&gt;"",Users!C15,"")</f>
        <v>ubuntu.user@gmail.com</v>
      </c>
      <c r="D15" t="str">
        <f>IF(Users!A15&lt;&gt;"",Users!E15,"")</f>
        <v>Z000D</v>
      </c>
      <c r="E15" s="25"/>
      <c r="F15" s="25"/>
      <c r="G15" s="25"/>
      <c r="H15" s="25"/>
      <c r="I15" s="25"/>
      <c r="J15" s="25"/>
      <c r="K15" s="25"/>
      <c r="L15" s="12" t="str" cm="1">
        <f t="array" ref="L15">IF(K15&lt;&gt;"",CONCATENATE(IF(OR(ROW(A15)=3,L14="")," ",","),"    (",
"(SELECT ROW_IDT `ufr_asso`.`usr` WHERE USR_ID = '",D15,"')",REPT(" ",MAX(LEN(D$3:D$60))-LEN(D15)),",",
"(SELECT ROW_IDT `ufr_asso`.`evt` WHERE EVT_ID = '",K15,"')",REPT(" ",MAX(LEN($K$3:$K$60))-LEN($K15)),",",
"'INIT_SCRIPT', NOW(), 'INIT_SCRIPT', NOW())"),"")</f>
        <v/>
      </c>
    </row>
    <row r="16" spans="1:12" x14ac:dyDescent="0.3">
      <c r="A16" t="str">
        <f>IF(Users!A16&lt;&gt;"",Users!A16,"")</f>
        <v>TST14-NS</v>
      </c>
      <c r="B16" t="str">
        <f>IF(Users!A16&lt;&gt;"",Users!B16,"")</f>
        <v>Windows</v>
      </c>
      <c r="C16" t="str">
        <f>IF(Users!A16&lt;&gt;"",Users!C16,"")</f>
        <v>windows.user@gmail.com</v>
      </c>
      <c r="D16" t="str">
        <f>IF(Users!A16&lt;&gt;"",Users!E16,"")</f>
        <v>Z000E</v>
      </c>
      <c r="E16" s="25"/>
      <c r="F16" s="25"/>
      <c r="G16" s="25"/>
      <c r="H16" s="25"/>
      <c r="I16" s="25"/>
      <c r="J16" s="25"/>
      <c r="K16" s="25"/>
      <c r="L16" s="12" t="str" cm="1">
        <f t="array" ref="L16">IF(K16&lt;&gt;"",CONCATENATE(IF(OR(ROW(A16)=3,L15="")," ",","),"    (",
"(SELECT ROW_IDT `ufr_asso`.`usr` WHERE USR_ID = '",D16,"')",REPT(" ",MAX(LEN(D$3:D$60))-LEN(D16)),",",
"(SELECT ROW_IDT `ufr_asso`.`evt` WHERE EVT_ID = '",K16,"')",REPT(" ",MAX(LEN($K$3:$K$60))-LEN($K16)),",",
"'INIT_SCRIPT', NOW(), 'INIT_SCRIPT', NOW())"),"")</f>
        <v/>
      </c>
    </row>
    <row r="17" spans="1:12" x14ac:dyDescent="0.3">
      <c r="A17" t="str">
        <f>IF(Users!A17&lt;&gt;"",Users!A17,"")</f>
        <v>TST15-NS</v>
      </c>
      <c r="B17" t="str">
        <f>IF(Users!A17&lt;&gt;"",Users!B17,"")</f>
        <v>Unix</v>
      </c>
      <c r="C17" t="str">
        <f>IF(Users!A17&lt;&gt;"",Users!C17,"")</f>
        <v>unix.user@gmail.com</v>
      </c>
      <c r="D17" t="str">
        <f>IF(Users!A17&lt;&gt;"",Users!E17,"")</f>
        <v>Z000F</v>
      </c>
      <c r="E17" s="25"/>
      <c r="F17" s="25"/>
      <c r="G17" s="25"/>
      <c r="H17" s="25"/>
      <c r="I17" s="25"/>
      <c r="J17" s="25"/>
      <c r="K17" s="25"/>
      <c r="L17" s="12" t="str" cm="1">
        <f t="array" ref="L17">IF(K17&lt;&gt;"",CONCATENATE(IF(OR(ROW(A17)=3,L16="")," ",","),"    (",
"(SELECT ROW_IDT `ufr_asso`.`usr` WHERE USR_ID = '",D17,"')",REPT(" ",MAX(LEN(D$3:D$60))-LEN(D17)),",",
"(SELECT ROW_IDT `ufr_asso`.`evt` WHERE EVT_ID = '",K17,"')",REPT(" ",MAX(LEN($K$3:$K$60))-LEN($K17)),",",
"'INIT_SCRIPT', NOW(), 'INIT_SCRIPT', NOW())"),"")</f>
        <v/>
      </c>
    </row>
    <row r="18" spans="1:12" x14ac:dyDescent="0.3">
      <c r="A18" t="str">
        <f>IF(Users!A18&lt;&gt;"",Users!A18,"")</f>
        <v>TST16-NS</v>
      </c>
      <c r="B18" t="str">
        <f>IF(Users!A18&lt;&gt;"",Users!B18,"")</f>
        <v>Android</v>
      </c>
      <c r="C18" t="str">
        <f>IF(Users!A18&lt;&gt;"",Users!C18,"")</f>
        <v>android.user@gmail.com</v>
      </c>
      <c r="D18" t="str">
        <f>IF(Users!A18&lt;&gt;"",Users!E18,"")</f>
        <v>Z000G</v>
      </c>
      <c r="E18" s="25"/>
      <c r="F18" s="25"/>
      <c r="G18" s="25"/>
      <c r="H18" s="25"/>
      <c r="I18" s="25"/>
      <c r="J18" s="25"/>
      <c r="K18" s="25"/>
      <c r="L18" s="12" t="str" cm="1">
        <f t="array" ref="L18">IF(K18&lt;&gt;"",CONCATENATE(IF(OR(ROW(A18)=3,L17="")," ",","),"    (",
"(SELECT ROW_IDT `ufr_asso`.`usr` WHERE USR_ID = '",D18,"')",REPT(" ",MAX(LEN(D$3:D$60))-LEN(D18)),",",
"(SELECT ROW_IDT `ufr_asso`.`evt` WHERE EVT_ID = '",K18,"')",REPT(" ",MAX(LEN($K$3:$K$60))-LEN($K18)),",",
"'INIT_SCRIPT', NOW(), 'INIT_SCRIPT', NOW())"),"")</f>
        <v/>
      </c>
    </row>
    <row r="19" spans="1:12" x14ac:dyDescent="0.3">
      <c r="A19" t="str">
        <f>IF(Users!A19&lt;&gt;"",Users!A19,"")</f>
        <v>TST17-NS</v>
      </c>
      <c r="B19" t="str">
        <f>IF(Users!A19&lt;&gt;"",Users!B19,"")</f>
        <v>Ios</v>
      </c>
      <c r="C19" t="str">
        <f>IF(Users!A19&lt;&gt;"",Users!C19,"")</f>
        <v>ios.user@gmail.com</v>
      </c>
      <c r="D19" t="str">
        <f>IF(Users!A19&lt;&gt;"",Users!E19,"")</f>
        <v>Z000H</v>
      </c>
      <c r="E19" s="25"/>
      <c r="F19" s="25"/>
      <c r="G19" s="25"/>
      <c r="H19" s="25"/>
      <c r="I19" s="25"/>
      <c r="J19" s="25"/>
      <c r="K19" s="25"/>
      <c r="L19" s="12" t="str" cm="1">
        <f t="array" ref="L19">IF(K19&lt;&gt;"",CONCATENATE(IF(OR(ROW(A19)=3,L18="")," ",","),"    (",
"(SELECT ROW_IDT `ufr_asso`.`usr` WHERE USR_ID = '",D19,"')",REPT(" ",MAX(LEN(D$3:D$60))-LEN(D19)),",",
"(SELECT ROW_IDT `ufr_asso`.`evt` WHERE EVT_ID = '",K19,"')",REPT(" ",MAX(LEN($K$3:$K$60))-LEN($K19)),",",
"'INIT_SCRIPT', NOW(), 'INIT_SCRIPT', NOW())"),"")</f>
        <v/>
      </c>
    </row>
    <row r="20" spans="1:12" x14ac:dyDescent="0.3">
      <c r="A20" t="str">
        <f>IF(Users!A20&lt;&gt;"",Users!A20,"")</f>
        <v>TST18-NS</v>
      </c>
      <c r="B20" t="str">
        <f>IF(Users!A20&lt;&gt;"",Users!B20,"")</f>
        <v>Samsung</v>
      </c>
      <c r="C20" t="str">
        <f>IF(Users!A20&lt;&gt;"",Users!C20,"")</f>
        <v>samsung.user@gmail.com</v>
      </c>
      <c r="D20" t="str">
        <f>IF(Users!A20&lt;&gt;"",Users!E20,"")</f>
        <v>Z000I</v>
      </c>
      <c r="E20" s="25"/>
      <c r="F20" s="25"/>
      <c r="G20" s="25"/>
      <c r="H20" s="25"/>
      <c r="I20" s="25"/>
      <c r="J20" s="25"/>
      <c r="K20" s="25"/>
      <c r="L20" s="12" t="str" cm="1">
        <f t="array" ref="L20">IF(K20&lt;&gt;"",CONCATENATE(IF(OR(ROW(A20)=3,L19="")," ",","),"    (",
"(SELECT ROW_IDT `ufr_asso`.`usr` WHERE USR_ID = '",D20,"')",REPT(" ",MAX(LEN(D$3:D$60))-LEN(D20)),",",
"(SELECT ROW_IDT `ufr_asso`.`evt` WHERE EVT_ID = '",K20,"')",REPT(" ",MAX(LEN($K$3:$K$60))-LEN($K20)),",",
"'INIT_SCRIPT', NOW(), 'INIT_SCRIPT', NOW())"),"")</f>
        <v/>
      </c>
    </row>
    <row r="21" spans="1:12" x14ac:dyDescent="0.3">
      <c r="A21" t="str">
        <f>IF(Users!A21&lt;&gt;"",Users!A21,"")</f>
        <v>TST19-NS</v>
      </c>
      <c r="B21" t="str">
        <f>IF(Users!A21&lt;&gt;"",Users!B21,"")</f>
        <v>Apple</v>
      </c>
      <c r="C21" t="str">
        <f>IF(Users!A21&lt;&gt;"",Users!C21,"")</f>
        <v>apple.user@gmail.com</v>
      </c>
      <c r="D21" t="str">
        <f>IF(Users!A21&lt;&gt;"",Users!E21,"")</f>
        <v>Z000J</v>
      </c>
      <c r="E21" s="25"/>
      <c r="F21" s="25"/>
      <c r="G21" s="25"/>
      <c r="H21" s="25"/>
      <c r="I21" s="25"/>
      <c r="J21" s="25"/>
      <c r="K21" s="25"/>
      <c r="L21" s="12" t="str" cm="1">
        <f t="array" ref="L21">IF(K21&lt;&gt;"",CONCATENATE(IF(OR(ROW(A21)=3,L20="")," ",","),"    (",
"(SELECT ROW_IDT `ufr_asso`.`usr` WHERE USR_ID = '",D21,"')",REPT(" ",MAX(LEN(D$3:D$60))-LEN(D21)),",",
"(SELECT ROW_IDT `ufr_asso`.`evt` WHERE EVT_ID = '",K21,"')",REPT(" ",MAX(LEN($K$3:$K$60))-LEN($K21)),",",
"'INIT_SCRIPT', NOW(), 'INIT_SCRIPT', NOW())"),"")</f>
        <v/>
      </c>
    </row>
    <row r="22" spans="1:12" x14ac:dyDescent="0.3">
      <c r="A22" t="str">
        <f>IF(Users!A22&lt;&gt;"",Users!A22,"")</f>
        <v>TST20-NS</v>
      </c>
      <c r="B22" t="str">
        <f>IF(Users!A22&lt;&gt;"",Users!B22,"")</f>
        <v>Wiko</v>
      </c>
      <c r="C22" t="str">
        <f>IF(Users!A22&lt;&gt;"",Users!C22,"")</f>
        <v>wiko.user@gmail.com</v>
      </c>
      <c r="D22" t="str">
        <f>IF(Users!A22&lt;&gt;"",Users!E22,"")</f>
        <v>Z000K</v>
      </c>
      <c r="E22" s="25"/>
      <c r="F22" s="25"/>
      <c r="G22" s="25"/>
      <c r="H22" s="25"/>
      <c r="I22" s="25"/>
      <c r="J22" s="25"/>
      <c r="K22" s="25"/>
      <c r="L22" s="12" t="str" cm="1">
        <f t="array" ref="L22">IF(K22&lt;&gt;"",CONCATENATE(IF(OR(ROW(A22)=3,L21="")," ",","),"    (",
"(SELECT ROW_IDT `ufr_asso`.`usr` WHERE USR_ID = '",D22,"')",REPT(" ",MAX(LEN(D$3:D$60))-LEN(D22)),",",
"(SELECT ROW_IDT `ufr_asso`.`evt` WHERE EVT_ID = '",K22,"')",REPT(" ",MAX(LEN($K$3:$K$60))-LEN($K22)),",",
"'INIT_SCRIPT', NOW(), 'INIT_SCRIPT', NOW())"),"")</f>
        <v/>
      </c>
    </row>
    <row r="23" spans="1:12" x14ac:dyDescent="0.3">
      <c r="A23" t="str">
        <f>IF(Users!A23&lt;&gt;"",Users!A23,"")</f>
        <v>TST21-NS</v>
      </c>
      <c r="B23" t="str">
        <f>IF(Users!A23&lt;&gt;"",Users!B23,"")</f>
        <v>Xiomi</v>
      </c>
      <c r="C23" t="str">
        <f>IF(Users!A23&lt;&gt;"",Users!C23,"")</f>
        <v>xiomi.user@gmail.com</v>
      </c>
      <c r="D23" t="str">
        <f>IF(Users!A23&lt;&gt;"",Users!E23,"")</f>
        <v>Z000L</v>
      </c>
      <c r="E23" s="25"/>
      <c r="F23" s="25"/>
      <c r="G23" s="25"/>
      <c r="H23" s="25"/>
      <c r="I23" s="25"/>
      <c r="J23" s="25"/>
      <c r="K23" s="25"/>
      <c r="L23" s="12" t="str" cm="1">
        <f t="array" ref="L23">IF(K23&lt;&gt;"",CONCATENATE(IF(OR(ROW(A23)=3,L22="")," ",","),"    (",
"(SELECT ROW_IDT `ufr_asso`.`usr` WHERE USR_ID = '",D23,"')",REPT(" ",MAX(LEN(D$3:D$60))-LEN(D23)),",",
"(SELECT ROW_IDT `ufr_asso`.`evt` WHERE EVT_ID = '",K23,"')",REPT(" ",MAX(LEN($K$3:$K$60))-LEN($K23)),",",
"'INIT_SCRIPT', NOW(), 'INIT_SCRIPT', NOW())"),"")</f>
        <v/>
      </c>
    </row>
    <row r="24" spans="1:12" x14ac:dyDescent="0.3">
      <c r="A24" t="str">
        <f>IF(Users!A24&lt;&gt;"",Users!A24,"")</f>
        <v>TST22-S</v>
      </c>
      <c r="B24" t="str">
        <f>IF(Users!A24&lt;&gt;"",Users!B24,"")</f>
        <v>Yanis</v>
      </c>
      <c r="C24" t="str">
        <f>IF(Users!A24&lt;&gt;"",Users!C24,"")</f>
        <v>yanis.user@gmail.com</v>
      </c>
      <c r="D24" t="str">
        <f>IF(Users!A24&lt;&gt;"",Users!E24,"")</f>
        <v>Z000M</v>
      </c>
      <c r="E24" s="25"/>
      <c r="F24" s="25"/>
      <c r="G24" s="25"/>
      <c r="H24" s="25"/>
      <c r="I24" s="25"/>
      <c r="J24" s="25"/>
      <c r="K24" s="25"/>
      <c r="L24" s="12" t="str" cm="1">
        <f t="array" ref="L24">IF(K24&lt;&gt;"",CONCATENATE(IF(OR(ROW(A24)=3,L23="")," ",","),"    (",
"(SELECT ROW_IDT `ufr_asso`.`usr` WHERE USR_ID = '",D24,"')",REPT(" ",MAX(LEN(D$3:D$60))-LEN(D24)),",",
"(SELECT ROW_IDT `ufr_asso`.`evt` WHERE EVT_ID = '",K24,"')",REPT(" ",MAX(LEN($K$3:$K$60))-LEN($K24)),",",
"'INIT_SCRIPT', NOW(), 'INIT_SCRIPT', NOW())"),"")</f>
        <v/>
      </c>
    </row>
    <row r="25" spans="1:12" x14ac:dyDescent="0.3">
      <c r="A25" t="str">
        <f>IF(Users!A25&lt;&gt;"",Users!A25,"")</f>
        <v>TST23-S</v>
      </c>
      <c r="B25" t="str">
        <f>IF(Users!A25&lt;&gt;"",Users!B25,"")</f>
        <v>Oscar</v>
      </c>
      <c r="C25" t="str">
        <f>IF(Users!A25&lt;&gt;"",Users!C25,"")</f>
        <v>oscar.user@gmail.com</v>
      </c>
      <c r="D25" t="str">
        <f>IF(Users!A25&lt;&gt;"",Users!E25,"")</f>
        <v>Z000N</v>
      </c>
      <c r="E25" s="25"/>
      <c r="F25" s="25"/>
      <c r="G25" s="25"/>
      <c r="H25" s="25"/>
      <c r="I25" s="25"/>
      <c r="J25" s="25"/>
      <c r="K25" s="25"/>
      <c r="L25" s="12" t="str" cm="1">
        <f t="array" ref="L25">IF(K25&lt;&gt;"",CONCATENATE(IF(OR(ROW(A25)=3,L24="")," ",","),"    (",
"(SELECT ROW_IDT `ufr_asso`.`usr` WHERE USR_ID = '",D25,"')",REPT(" ",MAX(LEN(D$3:D$60))-LEN(D25)),",",
"(SELECT ROW_IDT `ufr_asso`.`evt` WHERE EVT_ID = '",K25,"')",REPT(" ",MAX(LEN($K$3:$K$60))-LEN($K25)),",",
"'INIT_SCRIPT', NOW(), 'INIT_SCRIPT', NOW())"),"")</f>
        <v/>
      </c>
    </row>
    <row r="26" spans="1:12" x14ac:dyDescent="0.3">
      <c r="A26" t="str">
        <f>IF(Users!A26&lt;&gt;"",Users!A26,"")</f>
        <v>TST24-S</v>
      </c>
      <c r="B26" t="str">
        <f>IF(Users!A26&lt;&gt;"",Users!B26,"")</f>
        <v>Valentin</v>
      </c>
      <c r="C26" t="str">
        <f>IF(Users!A26&lt;&gt;"",Users!C26,"")</f>
        <v>valentin.user@gmail.com</v>
      </c>
      <c r="D26" t="str">
        <f>IF(Users!A26&lt;&gt;"",Users!E26,"")</f>
        <v>Z000O</v>
      </c>
      <c r="E26" s="25"/>
      <c r="F26" s="25"/>
      <c r="G26" s="25"/>
      <c r="H26" s="25"/>
      <c r="I26" s="25"/>
      <c r="J26" s="25"/>
      <c r="K26" s="25"/>
      <c r="L26" s="12" t="str" cm="1">
        <f t="array" ref="L26">IF(K26&lt;&gt;"",CONCATENATE(IF(OR(ROW(A26)=3,L25="")," ",","),"    (",
"(SELECT ROW_IDT `ufr_asso`.`usr` WHERE USR_ID = '",D26,"')",REPT(" ",MAX(LEN(D$3:D$60))-LEN(D26)),",",
"(SELECT ROW_IDT `ufr_asso`.`evt` WHERE EVT_ID = '",K26,"')",REPT(" ",MAX(LEN($K$3:$K$60))-LEN($K26)),",",
"'INIT_SCRIPT', NOW(), 'INIT_SCRIPT', NOW())"),"")</f>
        <v/>
      </c>
    </row>
    <row r="27" spans="1:12" x14ac:dyDescent="0.3">
      <c r="A27" t="str">
        <f>IF(Users!A27&lt;&gt;"",Users!A27,"")</f>
        <v>TST25-S</v>
      </c>
      <c r="B27" t="str">
        <f>IF(Users!A27&lt;&gt;"",Users!B27,"")</f>
        <v>Nikola</v>
      </c>
      <c r="C27" t="str">
        <f>IF(Users!A27&lt;&gt;"",Users!C27,"")</f>
        <v>nikola.user@gmail.com</v>
      </c>
      <c r="D27" t="str">
        <f>IF(Users!A27&lt;&gt;"",Users!E27,"")</f>
        <v>Z000P</v>
      </c>
      <c r="E27" s="25"/>
      <c r="F27" s="25"/>
      <c r="G27" s="25"/>
      <c r="H27" s="25"/>
      <c r="I27" s="25"/>
      <c r="J27" s="25"/>
      <c r="K27" s="25"/>
      <c r="L27" s="12" t="str" cm="1">
        <f t="array" ref="L27">IF(K27&lt;&gt;"",CONCATENATE(IF(OR(ROW(A27)=3,L26="")," ",","),"    (",
"(SELECT ROW_IDT `ufr_asso`.`usr` WHERE USR_ID = '",D27,"')",REPT(" ",MAX(LEN(D$3:D$60))-LEN(D27)),",",
"(SELECT ROW_IDT `ufr_asso`.`evt` WHERE EVT_ID = '",K27,"')",REPT(" ",MAX(LEN($K$3:$K$60))-LEN($K27)),",",
"'INIT_SCRIPT', NOW(), 'INIT_SCRIPT', NOW())"),"")</f>
        <v/>
      </c>
    </row>
    <row r="28" spans="1:12" x14ac:dyDescent="0.3">
      <c r="A28" t="str">
        <f>IF(Users!A28&lt;&gt;"",Users!A28,"")</f>
        <v>TST26-S</v>
      </c>
      <c r="B28" t="str">
        <f>IF(Users!A28&lt;&gt;"",Users!B28,"")</f>
        <v>Maximilien</v>
      </c>
      <c r="C28" t="str">
        <f>IF(Users!A28&lt;&gt;"",Users!C28,"")</f>
        <v>maximilien.user@gmail.com</v>
      </c>
      <c r="D28" t="str">
        <f>IF(Users!A28&lt;&gt;"",Users!E28,"")</f>
        <v>Z000Q</v>
      </c>
      <c r="E28" s="25"/>
      <c r="F28" s="25"/>
      <c r="G28" s="25"/>
      <c r="H28" s="25"/>
      <c r="I28" s="25"/>
      <c r="J28" s="25"/>
      <c r="K28" s="25"/>
      <c r="L28" s="12" t="str" cm="1">
        <f t="array" ref="L28">IF(K28&lt;&gt;"",CONCATENATE(IF(OR(ROW(A28)=3,L27="")," ",","),"    (",
"(SELECT ROW_IDT `ufr_asso`.`usr` WHERE USR_ID = '",D28,"')",REPT(" ",MAX(LEN(D$3:D$60))-LEN(D28)),",",
"(SELECT ROW_IDT `ufr_asso`.`evt` WHERE EVT_ID = '",K28,"')",REPT(" ",MAX(LEN($K$3:$K$60))-LEN($K28)),",",
"'INIT_SCRIPT', NOW(), 'INIT_SCRIPT', NOW())"),"")</f>
        <v/>
      </c>
    </row>
    <row r="29" spans="1:12" x14ac:dyDescent="0.3">
      <c r="A29" t="str">
        <f>IF(Users!A29&lt;&gt;"",Users!A29,"")</f>
        <v>TST27-S</v>
      </c>
      <c r="B29" t="str">
        <f>IF(Users!A29&lt;&gt;"",Users!B29,"")</f>
        <v>Morgan</v>
      </c>
      <c r="C29" t="str">
        <f>IF(Users!A29&lt;&gt;"",Users!C29,"")</f>
        <v>morgan.user@gmail.com</v>
      </c>
      <c r="D29" t="str">
        <f>IF(Users!A29&lt;&gt;"",Users!E29,"")</f>
        <v>Z000R</v>
      </c>
      <c r="E29" s="25"/>
      <c r="F29" s="25"/>
      <c r="G29" s="25"/>
      <c r="H29" s="25"/>
      <c r="I29" s="25"/>
      <c r="J29" s="25"/>
      <c r="K29" s="25"/>
      <c r="L29" s="12" t="str" cm="1">
        <f t="array" ref="L29">IF(K29&lt;&gt;"",CONCATENATE(IF(OR(ROW(A29)=3,L28="")," ",","),"    (",
"(SELECT ROW_IDT `ufr_asso`.`usr` WHERE USR_ID = '",D29,"')",REPT(" ",MAX(LEN(D$3:D$60))-LEN(D29)),",",
"(SELECT ROW_IDT `ufr_asso`.`evt` WHERE EVT_ID = '",K29,"')",REPT(" ",MAX(LEN($K$3:$K$60))-LEN($K29)),",",
"'INIT_SCRIPT', NOW(), 'INIT_SCRIPT', NOW())"),"")</f>
        <v/>
      </c>
    </row>
    <row r="30" spans="1:12" x14ac:dyDescent="0.3">
      <c r="A30" t="str">
        <f>IF(Users!A30&lt;&gt;"",Users!A30,"")</f>
        <v>TST28-S</v>
      </c>
      <c r="B30" t="str">
        <f>IF(Users!A30&lt;&gt;"",Users!B30,"")</f>
        <v>Max</v>
      </c>
      <c r="C30" t="str">
        <f>IF(Users!A30&lt;&gt;"",Users!C30,"")</f>
        <v>max.user@gmail.com</v>
      </c>
      <c r="D30" t="str">
        <f>IF(Users!A30&lt;&gt;"",Users!E30,"")</f>
        <v>Z000S</v>
      </c>
      <c r="E30" s="25"/>
      <c r="F30" s="25"/>
      <c r="G30" s="25"/>
      <c r="H30" s="25"/>
      <c r="I30" s="25"/>
      <c r="J30" s="25"/>
      <c r="K30" s="25"/>
      <c r="L30" s="12" t="str" cm="1">
        <f t="array" ref="L30">IF(K30&lt;&gt;"",CONCATENATE(IF(OR(ROW(A30)=3,L29="")," ",","),"    (",
"(SELECT ROW_IDT `ufr_asso`.`usr` WHERE USR_ID = '",D30,"')",REPT(" ",MAX(LEN(D$3:D$60))-LEN(D30)),",",
"(SELECT ROW_IDT `ufr_asso`.`evt` WHERE EVT_ID = '",K30,"')",REPT(" ",MAX(LEN($K$3:$K$60))-LEN($K30)),",",
"'INIT_SCRIPT', NOW(), 'INIT_SCRIPT', NOW())"),"")</f>
        <v/>
      </c>
    </row>
    <row r="31" spans="1:12" x14ac:dyDescent="0.3">
      <c r="A31" t="str">
        <f>IF(Users!A31&lt;&gt;"",Users!A31,"")</f>
        <v>TST29-S</v>
      </c>
      <c r="B31" t="str">
        <f>IF(Users!A31&lt;&gt;"",Users!B31,"")</f>
        <v>Romuald</v>
      </c>
      <c r="C31" t="str">
        <f>IF(Users!A31&lt;&gt;"",Users!C31,"")</f>
        <v>romuald.user@gmail.com</v>
      </c>
      <c r="D31" t="str">
        <f>IF(Users!A31&lt;&gt;"",Users!E31,"")</f>
        <v>Z000T</v>
      </c>
      <c r="E31" s="25"/>
      <c r="F31" s="25"/>
      <c r="G31" s="25"/>
      <c r="H31" s="25"/>
      <c r="I31" s="25"/>
      <c r="J31" s="25"/>
      <c r="K31" s="25"/>
      <c r="L31" s="12" t="str" cm="1">
        <f t="array" ref="L31">IF(K31&lt;&gt;"",CONCATENATE(IF(OR(ROW(A31)=3,L30="")," ",","),"    (",
"(SELECT ROW_IDT `ufr_asso`.`usr` WHERE USR_ID = '",D31,"')",REPT(" ",MAX(LEN(D$3:D$60))-LEN(D31)),",",
"(SELECT ROW_IDT `ufr_asso`.`evt` WHERE EVT_ID = '",K31,"')",REPT(" ",MAX(LEN($K$3:$K$60))-LEN($K31)),",",
"'INIT_SCRIPT', NOW(), 'INIT_SCRIPT', NOW())"),"")</f>
        <v/>
      </c>
    </row>
    <row r="32" spans="1:12" x14ac:dyDescent="0.3">
      <c r="A32" t="str">
        <f>IF(Users!A32&lt;&gt;"",Users!A32,"")</f>
        <v>TST30-S</v>
      </c>
      <c r="B32" t="str">
        <f>IF(Users!A32&lt;&gt;"",Users!B32,"")</f>
        <v>Nicolas</v>
      </c>
      <c r="C32" t="str">
        <f>IF(Users!A32&lt;&gt;"",Users!C32,"")</f>
        <v>nicolas.user@gmail.com</v>
      </c>
      <c r="D32" t="str">
        <f>IF(Users!A32&lt;&gt;"",Users!E32,"")</f>
        <v>Z000U</v>
      </c>
      <c r="E32" s="25"/>
      <c r="F32" s="25"/>
      <c r="G32" s="25"/>
      <c r="H32" s="25"/>
      <c r="I32" s="25"/>
      <c r="J32" s="25"/>
      <c r="K32" s="25"/>
      <c r="L32" s="12" t="str" cm="1">
        <f t="array" ref="L32">IF(K32&lt;&gt;"",CONCATENATE(IF(OR(ROW(A32)=3,L31="")," ",","),"    (",
"(SELECT ROW_IDT `ufr_asso`.`usr` WHERE USR_ID = '",D32,"')",REPT(" ",MAX(LEN(D$3:D$60))-LEN(D32)),",",
"(SELECT ROW_IDT `ufr_asso`.`evt` WHERE EVT_ID = '",K32,"')",REPT(" ",MAX(LEN($K$3:$K$60))-LEN($K32)),",",
"'INIT_SCRIPT', NOW(), 'INIT_SCRIPT', NOW())"),"")</f>
        <v/>
      </c>
    </row>
    <row r="33" spans="1:12" x14ac:dyDescent="0.3">
      <c r="A33" t="str">
        <f>IF(Users!A33&lt;&gt;"",Users!A33,"")</f>
        <v>TST31-S</v>
      </c>
      <c r="B33" t="str">
        <f>IF(Users!A33&lt;&gt;"",Users!B33,"")</f>
        <v>Ryan</v>
      </c>
      <c r="C33" t="str">
        <f>IF(Users!A33&lt;&gt;"",Users!C33,"")</f>
        <v>ryan.user@gmail.com</v>
      </c>
      <c r="D33" t="str">
        <f>IF(Users!A33&lt;&gt;"",Users!E33,"")</f>
        <v>Z000V</v>
      </c>
      <c r="E33" s="25"/>
      <c r="F33" s="25"/>
      <c r="G33" s="25"/>
      <c r="H33" s="25"/>
      <c r="I33" s="25"/>
      <c r="J33" s="25"/>
      <c r="K33" s="25"/>
      <c r="L33" s="12" t="str" cm="1">
        <f t="array" ref="L33">IF(K33&lt;&gt;"",CONCATENATE(IF(OR(ROW(A33)=3,L32="")," ",","),"    (",
"(SELECT ROW_IDT `ufr_asso`.`usr` WHERE USR_ID = '",D33,"')",REPT(" ",MAX(LEN(D$3:D$60))-LEN(D33)),",",
"(SELECT ROW_IDT `ufr_asso`.`evt` WHERE EVT_ID = '",K33,"')",REPT(" ",MAX(LEN($K$3:$K$60))-LEN($K33)),",",
"'INIT_SCRIPT', NOW(), 'INIT_SCRIPT', NOW())"),"")</f>
        <v/>
      </c>
    </row>
    <row r="34" spans="1:12" x14ac:dyDescent="0.3">
      <c r="A34" t="str">
        <f>IF(Users!A34&lt;&gt;"",Users!A34,"")</f>
        <v>TST32-S</v>
      </c>
      <c r="B34" t="str">
        <f>IF(Users!A34&lt;&gt;"",Users!B34,"")</f>
        <v>Michel</v>
      </c>
      <c r="C34" t="str">
        <f>IF(Users!A34&lt;&gt;"",Users!C34,"")</f>
        <v>michel.user@gmail.com</v>
      </c>
      <c r="D34" t="str">
        <f>IF(Users!A34&lt;&gt;"",Users!E34,"")</f>
        <v>Z000W</v>
      </c>
      <c r="E34" s="25"/>
      <c r="F34" s="25"/>
      <c r="G34" s="25"/>
      <c r="H34" s="25"/>
      <c r="I34" s="25"/>
      <c r="J34" s="25"/>
      <c r="K34" s="25"/>
      <c r="L34" s="12" t="str" cm="1">
        <f t="array" ref="L34">IF(K34&lt;&gt;"",CONCATENATE(IF(OR(ROW(A34)=3,L33="")," ",","),"    (",
"(SELECT ROW_IDT `ufr_asso`.`usr` WHERE USR_ID = '",D34,"')",REPT(" ",MAX(LEN(D$3:D$60))-LEN(D34)),",",
"(SELECT ROW_IDT `ufr_asso`.`evt` WHERE EVT_ID = '",K34,"')",REPT(" ",MAX(LEN($K$3:$K$60))-LEN($K34)),",",
"'INIT_SCRIPT', NOW(), 'INIT_SCRIPT', NOW())"),"")</f>
        <v/>
      </c>
    </row>
    <row r="35" spans="1:12" x14ac:dyDescent="0.3">
      <c r="A35" t="str">
        <f>IF(Users!A35&lt;&gt;"",Users!A35,"")</f>
        <v>TST33-S</v>
      </c>
      <c r="B35" t="str">
        <f>IF(Users!A35&lt;&gt;"",Users!B35,"")</f>
        <v>Aureane</v>
      </c>
      <c r="C35" t="str">
        <f>IF(Users!A35&lt;&gt;"",Users!C35,"")</f>
        <v>aureane.user@gmail.com</v>
      </c>
      <c r="D35" t="str">
        <f>IF(Users!A35&lt;&gt;"",Users!E35,"")</f>
        <v>Z000X</v>
      </c>
      <c r="E35" s="25"/>
      <c r="F35" s="25"/>
      <c r="G35" s="25"/>
      <c r="H35" s="25"/>
      <c r="I35" s="25"/>
      <c r="J35" s="25"/>
      <c r="K35" s="25"/>
      <c r="L35" s="12" t="str" cm="1">
        <f t="array" ref="L35">IF(K35&lt;&gt;"",CONCATENATE(IF(OR(ROW(A35)=3,L34="")," ",","),"    (",
"(SELECT ROW_IDT `ufr_asso`.`usr` WHERE USR_ID = '",D35,"')",REPT(" ",MAX(LEN(D$3:D$60))-LEN(D35)),",",
"(SELECT ROW_IDT `ufr_asso`.`evt` WHERE EVT_ID = '",K35,"')",REPT(" ",MAX(LEN($K$3:$K$60))-LEN($K35)),",",
"'INIT_SCRIPT', NOW(), 'INIT_SCRIPT', NOW())"),"")</f>
        <v/>
      </c>
    </row>
    <row r="36" spans="1:12" x14ac:dyDescent="0.3">
      <c r="A36" t="str">
        <f>IF(Users!A36&lt;&gt;"",Users!A36,"")</f>
        <v>TST34-S</v>
      </c>
      <c r="B36" t="str">
        <f>IF(Users!A36&lt;&gt;"",Users!B36,"")</f>
        <v>Camille</v>
      </c>
      <c r="C36" t="str">
        <f>IF(Users!A36&lt;&gt;"",Users!C36,"")</f>
        <v>camille.user@gmail.com</v>
      </c>
      <c r="D36" t="str">
        <f>IF(Users!A36&lt;&gt;"",Users!E36,"")</f>
        <v>Z000Y</v>
      </c>
      <c r="E36" s="25"/>
      <c r="F36" s="25"/>
      <c r="G36" s="25"/>
      <c r="H36" s="25"/>
      <c r="I36" s="25"/>
      <c r="J36" s="25"/>
      <c r="K36" s="25"/>
      <c r="L36" s="12" t="str" cm="1">
        <f t="array" ref="L36">IF(K36&lt;&gt;"",CONCATENATE(IF(OR(ROW(A36)=3,L35="")," ",","),"    (",
"(SELECT ROW_IDT `ufr_asso`.`usr` WHERE USR_ID = '",D36,"')",REPT(" ",MAX(LEN(D$3:D$60))-LEN(D36)),",",
"(SELECT ROW_IDT `ufr_asso`.`evt` WHERE EVT_ID = '",K36,"')",REPT(" ",MAX(LEN($K$3:$K$60))-LEN($K36)),",",
"'INIT_SCRIPT', NOW(), 'INIT_SCRIPT', NOW())"),"")</f>
        <v/>
      </c>
    </row>
    <row r="37" spans="1:12" x14ac:dyDescent="0.3">
      <c r="A37" t="str">
        <f>IF(Users!A37&lt;&gt;"",Users!A37,"")</f>
        <v>TST35-S</v>
      </c>
      <c r="B37" t="str">
        <f>IF(Users!A37&lt;&gt;"",Users!B37,"")</f>
        <v>Sandrine</v>
      </c>
      <c r="C37" t="str">
        <f>IF(Users!A37&lt;&gt;"",Users!C37,"")</f>
        <v>sandrine.user@gmail.com</v>
      </c>
      <c r="D37" t="str">
        <f>IF(Users!A37&lt;&gt;"",Users!E37,"")</f>
        <v>Z000Z</v>
      </c>
      <c r="E37" s="25"/>
      <c r="F37" s="25"/>
      <c r="G37" s="25"/>
      <c r="H37" s="25"/>
      <c r="I37" s="25"/>
      <c r="J37" s="25"/>
      <c r="K37" s="25"/>
      <c r="L37" s="12" t="str" cm="1">
        <f t="array" ref="L37">IF(K37&lt;&gt;"",CONCATENATE(IF(OR(ROW(A37)=3,L36="")," ",","),"    (",
"(SELECT ROW_IDT `ufr_asso`.`usr` WHERE USR_ID = '",D37,"')",REPT(" ",MAX(LEN(D$3:D$60))-LEN(D37)),",",
"(SELECT ROW_IDT `ufr_asso`.`evt` WHERE EVT_ID = '",K37,"')",REPT(" ",MAX(LEN($K$3:$K$60))-LEN($K37)),",",
"'INIT_SCRIPT', NOW(), 'INIT_SCRIPT', NOW())"),"")</f>
        <v/>
      </c>
    </row>
    <row r="38" spans="1:12" x14ac:dyDescent="0.3">
      <c r="A38" t="str">
        <f>IF(Users!A38&lt;&gt;"",Users!A38,"")</f>
        <v>TST36-S</v>
      </c>
      <c r="B38" t="str">
        <f>IF(Users!A38&lt;&gt;"",Users!B38,"")</f>
        <v>Aurelie</v>
      </c>
      <c r="C38" t="str">
        <f>IF(Users!A38&lt;&gt;"",Users!C38,"")</f>
        <v>aurelie.user@gmail.com</v>
      </c>
      <c r="D38" t="str">
        <f>IF(Users!A38&lt;&gt;"",Users!E38,"")</f>
        <v>Z0010</v>
      </c>
      <c r="E38" s="25"/>
      <c r="F38" s="25"/>
      <c r="G38" s="25"/>
      <c r="H38" s="25"/>
      <c r="I38" s="25"/>
      <c r="J38" s="25"/>
      <c r="K38" s="25"/>
      <c r="L38" s="12" t="str" cm="1">
        <f t="array" ref="L38">IF(K38&lt;&gt;"",CONCATENATE(IF(OR(ROW(A38)=3,L37="")," ",","),"    (",
"(SELECT ROW_IDT `ufr_asso`.`usr` WHERE USR_ID = '",D38,"')",REPT(" ",MAX(LEN(D$3:D$60))-LEN(D38)),",",
"(SELECT ROW_IDT `ufr_asso`.`evt` WHERE EVT_ID = '",K38,"')",REPT(" ",MAX(LEN($K$3:$K$60))-LEN($K38)),",",
"'INIT_SCRIPT', NOW(), 'INIT_SCRIPT', NOW())"),"")</f>
        <v/>
      </c>
    </row>
    <row r="39" spans="1:12" x14ac:dyDescent="0.3">
      <c r="A39" t="str">
        <f>IF(Users!A39&lt;&gt;"",Users!A39,"")</f>
        <v>TST37-S</v>
      </c>
      <c r="B39" t="str">
        <f>IF(Users!A39&lt;&gt;"",Users!B39,"")</f>
        <v>Michael</v>
      </c>
      <c r="C39" t="str">
        <f>IF(Users!A39&lt;&gt;"",Users!C39,"")</f>
        <v>michael.user@gmail.com</v>
      </c>
      <c r="D39" t="str">
        <f>IF(Users!A39&lt;&gt;"",Users!E39,"")</f>
        <v>Z0011</v>
      </c>
      <c r="E39" s="25"/>
      <c r="F39" s="25"/>
      <c r="G39" s="25"/>
      <c r="H39" s="25"/>
      <c r="I39" s="25"/>
      <c r="J39" s="25"/>
      <c r="K39" s="25"/>
      <c r="L39" s="12" t="str" cm="1">
        <f t="array" ref="L39">IF(K39&lt;&gt;"",CONCATENATE(IF(OR(ROW(A39)=3,L38="")," ",","),"    (",
"(SELECT ROW_IDT `ufr_asso`.`usr` WHERE USR_ID = '",D39,"')",REPT(" ",MAX(LEN(D$3:D$60))-LEN(D39)),",",
"(SELECT ROW_IDT `ufr_asso`.`evt` WHERE EVT_ID = '",K39,"')",REPT(" ",MAX(LEN($K$3:$K$60))-LEN($K39)),",",
"'INIT_SCRIPT', NOW(), 'INIT_SCRIPT', NOW())"),"")</f>
        <v/>
      </c>
    </row>
    <row r="40" spans="1:12" x14ac:dyDescent="0.3">
      <c r="A40" t="str">
        <f>IF(Users!A40&lt;&gt;"",Users!A40,"")</f>
        <v>TST38-S</v>
      </c>
      <c r="B40" t="str">
        <f>IF(Users!A40&lt;&gt;"",Users!B40,"")</f>
        <v>Chloe</v>
      </c>
      <c r="C40" t="str">
        <f>IF(Users!A40&lt;&gt;"",Users!C40,"")</f>
        <v>chloe.user@gmail.com</v>
      </c>
      <c r="D40" t="str">
        <f>IF(Users!A40&lt;&gt;"",Users!E40,"")</f>
        <v>Z0012</v>
      </c>
      <c r="E40" s="25"/>
      <c r="F40" s="25"/>
      <c r="G40" s="25"/>
      <c r="H40" s="25"/>
      <c r="I40" s="25"/>
      <c r="J40" s="25"/>
      <c r="K40" s="25"/>
      <c r="L40" s="12" t="str" cm="1">
        <f t="array" ref="L40">IF(K40&lt;&gt;"",CONCATENATE(IF(OR(ROW(A40)=3,L39="")," ",","),"    (",
"(SELECT ROW_IDT `ufr_asso`.`usr` WHERE USR_ID = '",D40,"')",REPT(" ",MAX(LEN(D$3:D$60))-LEN(D40)),",",
"(SELECT ROW_IDT `ufr_asso`.`evt` WHERE EVT_ID = '",K40,"')",REPT(" ",MAX(LEN($K$3:$K$60))-LEN($K40)),",",
"'INIT_SCRIPT', NOW(), 'INIT_SCRIPT', NOW())"),"")</f>
        <v/>
      </c>
    </row>
    <row r="41" spans="1:12" x14ac:dyDescent="0.3">
      <c r="A41" t="str">
        <f>IF(Users!A41&lt;&gt;"",Users!A41,"")</f>
        <v>TST39-S</v>
      </c>
      <c r="B41" t="str">
        <f>IF(Users!A41&lt;&gt;"",Users!B41,"")</f>
        <v>Jb</v>
      </c>
      <c r="C41" t="str">
        <f>IF(Users!A41&lt;&gt;"",Users!C41,"")</f>
        <v>jb.user@gmail.com</v>
      </c>
      <c r="D41" t="str">
        <f>IF(Users!A41&lt;&gt;"",Users!E41,"")</f>
        <v>Z0013</v>
      </c>
      <c r="E41" s="25"/>
      <c r="F41" s="25"/>
      <c r="G41" s="25"/>
      <c r="H41" s="25"/>
      <c r="I41" s="25"/>
      <c r="J41" s="25"/>
      <c r="K41" s="25"/>
      <c r="L41" s="12" t="str" cm="1">
        <f t="array" ref="L41">IF(K41&lt;&gt;"",CONCATENATE(IF(OR(ROW(A41)=3,L40="")," ",","),"    (",
"(SELECT ROW_IDT `ufr_asso`.`usr` WHERE USR_ID = '",D41,"')",REPT(" ",MAX(LEN(D$3:D$60))-LEN(D41)),",",
"(SELECT ROW_IDT `ufr_asso`.`evt` WHERE EVT_ID = '",K41,"')",REPT(" ",MAX(LEN($K$3:$K$60))-LEN($K41)),",",
"'INIT_SCRIPT', NOW(), 'INIT_SCRIPT', NOW())"),"")</f>
        <v/>
      </c>
    </row>
    <row r="42" spans="1:12" x14ac:dyDescent="0.3">
      <c r="A42" t="str">
        <f>IF(Users!A42&lt;&gt;"",Users!A42,"")</f>
        <v>TST40-S</v>
      </c>
      <c r="B42" t="str">
        <f>IF(Users!A42&lt;&gt;"",Users!B42,"")</f>
        <v>Jean</v>
      </c>
      <c r="C42" t="str">
        <f>IF(Users!A42&lt;&gt;"",Users!C42,"")</f>
        <v>jean.user@gmail.com</v>
      </c>
      <c r="D42" t="str">
        <f>IF(Users!A42&lt;&gt;"",Users!E42,"")</f>
        <v>Z0014</v>
      </c>
      <c r="E42" s="25"/>
      <c r="F42" s="25"/>
      <c r="G42" s="25"/>
      <c r="H42" s="25"/>
      <c r="I42" s="25"/>
      <c r="J42" s="25"/>
      <c r="K42" s="25"/>
      <c r="L42" s="12" t="str" cm="1">
        <f t="array" ref="L42">IF(K42&lt;&gt;"",CONCATENATE(IF(OR(ROW(A42)=3,L41="")," ",","),"    (",
"(SELECT ROW_IDT `ufr_asso`.`usr` WHERE USR_ID = '",D42,"')",REPT(" ",MAX(LEN(D$3:D$60))-LEN(D42)),",",
"(SELECT ROW_IDT `ufr_asso`.`evt` WHERE EVT_ID = '",K42,"')",REPT(" ",MAX(LEN($K$3:$K$60))-LEN($K42)),",",
"'INIT_SCRIPT', NOW(), 'INIT_SCRIPT', NOW())"),"")</f>
        <v/>
      </c>
    </row>
    <row r="43" spans="1:12" x14ac:dyDescent="0.3">
      <c r="A43" t="str">
        <f>IF(Users!A43&lt;&gt;"",Users!A43,"")</f>
        <v>TST41-S</v>
      </c>
      <c r="B43" t="str">
        <f>IF(Users!A43&lt;&gt;"",Users!B43,"")</f>
        <v>Paul</v>
      </c>
      <c r="C43" t="str">
        <f>IF(Users!A43&lt;&gt;"",Users!C43,"")</f>
        <v>paul.user@gmail.com</v>
      </c>
      <c r="D43" t="str">
        <f>IF(Users!A43&lt;&gt;"",Users!E43,"")</f>
        <v>Z0015</v>
      </c>
      <c r="E43" s="25"/>
      <c r="F43" s="25"/>
      <c r="G43" s="25"/>
      <c r="H43" s="25"/>
      <c r="I43" s="25"/>
      <c r="J43" s="25"/>
      <c r="K43" s="25"/>
      <c r="L43" s="12" t="str" cm="1">
        <f t="array" ref="L43">IF(K43&lt;&gt;"",CONCATENATE(IF(OR(ROW(A43)=3,L42="")," ",","),"    (",
"(SELECT ROW_IDT `ufr_asso`.`usr` WHERE USR_ID = '",D43,"')",REPT(" ",MAX(LEN(D$3:D$60))-LEN(D43)),",",
"(SELECT ROW_IDT `ufr_asso`.`evt` WHERE EVT_ID = '",K43,"')",REPT(" ",MAX(LEN($K$3:$K$60))-LEN($K43)),",",
"'INIT_SCRIPT', NOW(), 'INIT_SCRIPT', NOW())"),"")</f>
        <v/>
      </c>
    </row>
    <row r="44" spans="1:12" x14ac:dyDescent="0.3">
      <c r="A44" s="42" t="str">
        <f>IF(Users!A44&lt;&gt;"",Users!A44,"")</f>
        <v>TST42-S</v>
      </c>
      <c r="B44" s="42" t="str">
        <f>IF(Users!A44&lt;&gt;"",Users!B44,"")</f>
        <v>Estaban</v>
      </c>
      <c r="C44" s="42" t="str">
        <f>IF(Users!A44&lt;&gt;"",Users!C44,"")</f>
        <v>estaban.user@gmail.com</v>
      </c>
      <c r="D44" s="44" t="str">
        <f>IF(Users!A44&lt;&gt;"",Users!E44,"")</f>
        <v>Z0016</v>
      </c>
      <c r="E44" s="25"/>
      <c r="F44" s="25"/>
      <c r="G44" s="25"/>
      <c r="H44" s="25"/>
      <c r="I44" s="25"/>
      <c r="J44" s="25"/>
      <c r="K44" s="25"/>
      <c r="L44" s="12" t="str" cm="1">
        <f t="array" ref="L44">IF(K44&lt;&gt;"",CONCATENATE(IF(OR(ROW(A44)=3,L43="")," ",","),"    (",
"(SELECT ROW_IDT `ufr_asso`.`usr` WHERE USR_ID = '",D44,"')",REPT(" ",MAX(LEN(D$3:D$60))-LEN(D44)),",",
"(SELECT ROW_IDT `ufr_asso`.`evt` WHERE EVT_ID = '",K44,"')",REPT(" ",MAX(LEN($K$3:$K$60))-LEN($K44)),",",
"'INIT_SCRIPT', NOW(), 'INIT_SCRIPT', NOW())"),"")</f>
        <v/>
      </c>
    </row>
    <row r="45" spans="1:12" x14ac:dyDescent="0.3">
      <c r="A45" t="str">
        <f>IF(Users!A86&lt;&gt;"",Users!A86,"")</f>
        <v/>
      </c>
      <c r="B45" t="str">
        <f>IF(Users!B86&lt;&gt;"",Users!B86,"")</f>
        <v/>
      </c>
      <c r="C45" t="str">
        <f>IF(Users!C86&lt;&gt;"",Users!C86,"")</f>
        <v/>
      </c>
      <c r="D45" t="str">
        <f>IF(Users!E86&lt;&gt;"",Users!E86,"")</f>
        <v/>
      </c>
      <c r="E45" s="25"/>
      <c r="F45" s="25"/>
      <c r="G45" s="25"/>
      <c r="H45" s="25"/>
      <c r="I45" s="25"/>
      <c r="J45" s="25"/>
      <c r="K45" s="25"/>
      <c r="L45" s="12" t="str" cm="1">
        <f t="array" ref="L45">IF(K45&lt;&gt;"",CONCATENATE(IF(OR(ROW(A45)=3,#REF!="")," ",","),"    (",
"(SELECT ROW_IDT `ufr_asso`.`usr` WHERE USR_ID = '",D45,"')",REPT(" ",MAX(LEN(D$3:D$60))-LEN(D45)),",",
"(SELECT ROW_IDT `ufr_asso`.`evt` WHERE EVT_ID = '",K45,"')",REPT(" ",MAX(LEN($K$3:$K$60))-LEN($K45)),",",
"'INIT_SCRIPT', NOW(), 'INIT_SCRIPT', NOW())"),"")</f>
        <v/>
      </c>
    </row>
    <row r="46" spans="1:12" x14ac:dyDescent="0.3">
      <c r="A46" t="str">
        <f>IF(Users!A87&lt;&gt;"",Users!A87,"")</f>
        <v/>
      </c>
      <c r="B46" t="str">
        <f>IF(Users!B87&lt;&gt;"",Users!B87,"")</f>
        <v/>
      </c>
      <c r="C46" t="str">
        <f>IF(Users!C87&lt;&gt;"",Users!C87,"")</f>
        <v/>
      </c>
      <c r="D46" t="str">
        <f>IF(Users!E87&lt;&gt;"",Users!E87,"")</f>
        <v/>
      </c>
    </row>
    <row r="47" spans="1:12" x14ac:dyDescent="0.3">
      <c r="A47" t="str">
        <f>IF(Users!A88&lt;&gt;"",Users!A88,"")</f>
        <v/>
      </c>
      <c r="B47" t="str">
        <f>IF(Users!B88&lt;&gt;"",Users!B88,"")</f>
        <v/>
      </c>
      <c r="C47" t="str">
        <f>IF(Users!C88&lt;&gt;"",Users!C88,"")</f>
        <v/>
      </c>
      <c r="D47" t="str">
        <f>IF(Users!E88&lt;&gt;"",Users!E88,"")</f>
        <v/>
      </c>
    </row>
    <row r="48" spans="1:12" x14ac:dyDescent="0.3">
      <c r="A48" t="str">
        <f>IF(Users!A89&lt;&gt;"",Users!A89,"")</f>
        <v/>
      </c>
      <c r="B48" t="str">
        <f>IF(Users!B89&lt;&gt;"",Users!B89,"")</f>
        <v/>
      </c>
      <c r="C48" t="str">
        <f>IF(Users!C89&lt;&gt;"",Users!C89,"")</f>
        <v/>
      </c>
      <c r="D48" t="str">
        <f>IF(Users!E89&lt;&gt;"",Users!E89,"")</f>
        <v/>
      </c>
    </row>
    <row r="49" spans="1:12" x14ac:dyDescent="0.3">
      <c r="A49" t="str">
        <f>IF(Users!A90&lt;&gt;"",Users!A90,"")</f>
        <v/>
      </c>
      <c r="B49" t="str">
        <f>IF(Users!B90&lt;&gt;"",Users!B90,"")</f>
        <v/>
      </c>
      <c r="C49" t="str">
        <f>IF(Users!C90&lt;&gt;"",Users!C90,"")</f>
        <v/>
      </c>
      <c r="D49" t="str">
        <f>IF(Users!E90&lt;&gt;"",Users!E90,"")</f>
        <v/>
      </c>
    </row>
    <row r="50" spans="1:12" x14ac:dyDescent="0.3">
      <c r="A50" t="str">
        <f>IF(Users!A91&lt;&gt;"",Users!A91,"")</f>
        <v/>
      </c>
      <c r="B50" t="str">
        <f>IF(Users!B91&lt;&gt;"",Users!B91,"")</f>
        <v/>
      </c>
      <c r="C50" t="str">
        <f>IF(Users!C91&lt;&gt;"",Users!C91,"")</f>
        <v/>
      </c>
      <c r="D50" t="str">
        <f>IF(Users!E91&lt;&gt;"",Users!E91,"")</f>
        <v/>
      </c>
    </row>
    <row r="51" spans="1:12" x14ac:dyDescent="0.3">
      <c r="A51" t="str">
        <f>IF(Users!A92&lt;&gt;"",Users!A92,"")</f>
        <v/>
      </c>
      <c r="B51" t="str">
        <f>IF(Users!B92&lt;&gt;"",Users!B92,"")</f>
        <v/>
      </c>
      <c r="C51" t="str">
        <f>IF(Users!C92&lt;&gt;"",Users!C92,"")</f>
        <v/>
      </c>
      <c r="D51" t="str">
        <f>IF(Users!E92&lt;&gt;"",Users!E92,"")</f>
        <v/>
      </c>
    </row>
    <row r="52" spans="1:12" x14ac:dyDescent="0.3">
      <c r="A52" t="str">
        <f>IF(Users!A93&lt;&gt;"",Users!A93,"")</f>
        <v/>
      </c>
      <c r="B52" t="str">
        <f>IF(Users!B93&lt;&gt;"",Users!B93,"")</f>
        <v/>
      </c>
      <c r="C52" t="str">
        <f>IF(Users!C93&lt;&gt;"",Users!C93,"")</f>
        <v/>
      </c>
      <c r="D52" t="str">
        <f>IF(Users!E93&lt;&gt;"",Users!E93,"")</f>
        <v/>
      </c>
    </row>
    <row r="53" spans="1:12" s="17" customFormat="1" x14ac:dyDescent="0.3">
      <c r="A53" t="str">
        <f>IF(Users!A94&lt;&gt;"",Users!A94,"")</f>
        <v/>
      </c>
      <c r="B53" t="str">
        <f>IF(Users!B94&lt;&gt;"",Users!B94,"")</f>
        <v/>
      </c>
      <c r="C53" t="str">
        <f>IF(Users!C94&lt;&gt;"",Users!C94,"")</f>
        <v/>
      </c>
      <c r="D53" t="str">
        <f>IF(Users!E94&lt;&gt;"",Users!E94,"")</f>
        <v/>
      </c>
      <c r="E53"/>
      <c r="F53"/>
      <c r="G53"/>
      <c r="H53"/>
      <c r="I53"/>
      <c r="J53"/>
      <c r="K53"/>
      <c r="L53"/>
    </row>
    <row r="54" spans="1:12" s="17" customFormat="1" x14ac:dyDescent="0.3">
      <c r="A54" t="str">
        <f>IF(Users!A95&lt;&gt;"",Users!A95,"")</f>
        <v/>
      </c>
      <c r="B54" t="str">
        <f>IF(Users!B95&lt;&gt;"",Users!B95,"")</f>
        <v/>
      </c>
      <c r="C54" t="str">
        <f>IF(Users!C95&lt;&gt;"",Users!C95,"")</f>
        <v/>
      </c>
      <c r="D54" t="str">
        <f>IF(Users!E95&lt;&gt;"",Users!E95,"")</f>
        <v/>
      </c>
      <c r="E54"/>
      <c r="F54"/>
      <c r="G54"/>
      <c r="H54"/>
      <c r="I54"/>
      <c r="J54"/>
      <c r="K54"/>
      <c r="L54"/>
    </row>
    <row r="55" spans="1:12" s="17" customFormat="1" x14ac:dyDescent="0.3">
      <c r="A55" t="str">
        <f>IF(Users!A96&lt;&gt;"",Users!A96,"")</f>
        <v/>
      </c>
      <c r="B55" t="str">
        <f>IF(Users!B96&lt;&gt;"",Users!B96,"")</f>
        <v/>
      </c>
      <c r="C55" t="str">
        <f>IF(Users!C96&lt;&gt;"",Users!C96,"")</f>
        <v/>
      </c>
      <c r="D55" t="str">
        <f>IF(Users!E96&lt;&gt;"",Users!E96,"")</f>
        <v/>
      </c>
      <c r="E55"/>
      <c r="F55"/>
      <c r="G55"/>
      <c r="H55"/>
      <c r="I55"/>
      <c r="J55"/>
      <c r="K55"/>
      <c r="L55"/>
    </row>
    <row r="56" spans="1:12" s="17" customFormat="1" x14ac:dyDescent="0.3">
      <c r="A56" t="str">
        <f>IF(Users!A97&lt;&gt;"",Users!A97,"")</f>
        <v/>
      </c>
      <c r="B56" t="str">
        <f>IF(Users!B97&lt;&gt;"",Users!B97,"")</f>
        <v/>
      </c>
      <c r="C56" t="str">
        <f>IF(Users!C97&lt;&gt;"",Users!C97,"")</f>
        <v/>
      </c>
      <c r="D56" t="str">
        <f>IF(Users!E97&lt;&gt;"",Users!E97,"")</f>
        <v/>
      </c>
      <c r="E56"/>
      <c r="F56"/>
      <c r="G56"/>
      <c r="H56"/>
      <c r="I56"/>
      <c r="J56"/>
      <c r="K56"/>
      <c r="L56"/>
    </row>
    <row r="57" spans="1:12" s="17" customFormat="1" x14ac:dyDescent="0.3">
      <c r="A57" t="str">
        <f>IF(Users!A98&lt;&gt;"",Users!A98,"")</f>
        <v/>
      </c>
      <c r="B57" t="str">
        <f>IF(Users!B98&lt;&gt;"",Users!B98,"")</f>
        <v/>
      </c>
      <c r="C57" t="str">
        <f>IF(Users!C98&lt;&gt;"",Users!C98,"")</f>
        <v/>
      </c>
      <c r="D57" t="str">
        <f>IF(Users!E98&lt;&gt;"",Users!E98,"")</f>
        <v/>
      </c>
      <c r="E57"/>
      <c r="F57"/>
      <c r="G57"/>
      <c r="H57"/>
      <c r="I57"/>
      <c r="J57"/>
      <c r="K57"/>
      <c r="L57"/>
    </row>
    <row r="58" spans="1:12" s="17" customFormat="1" x14ac:dyDescent="0.3">
      <c r="A58" t="str">
        <f>IF(Users!A99&lt;&gt;"",Users!A99,"")</f>
        <v/>
      </c>
      <c r="B58" t="str">
        <f>IF(Users!B99&lt;&gt;"",Users!B99,"")</f>
        <v/>
      </c>
      <c r="C58" t="str">
        <f>IF(Users!C99&lt;&gt;"",Users!C99,"")</f>
        <v/>
      </c>
      <c r="D58" t="str">
        <f>IF(Users!E99&lt;&gt;"",Users!E99,"")</f>
        <v/>
      </c>
      <c r="E58"/>
      <c r="F58"/>
      <c r="G58"/>
      <c r="H58"/>
      <c r="I58"/>
      <c r="J58"/>
      <c r="K58"/>
      <c r="L58"/>
    </row>
    <row r="59" spans="1:12" s="17" customFormat="1" x14ac:dyDescent="0.3">
      <c r="A59" t="str">
        <f>IF(Users!A100&lt;&gt;"",Users!A100,"")</f>
        <v/>
      </c>
      <c r="B59" t="str">
        <f>IF(Users!B100&lt;&gt;"",Users!B100,"")</f>
        <v/>
      </c>
      <c r="C59" t="str">
        <f>IF(Users!C100&lt;&gt;"",Users!C100,"")</f>
        <v/>
      </c>
      <c r="D59" t="str">
        <f>IF(Users!E100&lt;&gt;"",Users!E100,"")</f>
        <v/>
      </c>
      <c r="E59"/>
      <c r="F59"/>
      <c r="G59"/>
      <c r="H59"/>
      <c r="I59"/>
      <c r="J59"/>
      <c r="K59"/>
      <c r="L59"/>
    </row>
  </sheetData>
  <mergeCells count="2">
    <mergeCell ref="A1:D1"/>
    <mergeCell ref="E1:K1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BC4644371C524DA2269EE23169445E" ma:contentTypeVersion="4" ma:contentTypeDescription="Crée un document." ma:contentTypeScope="" ma:versionID="b28ee4d1ac21fe253d661ca96e7452b7">
  <xsd:schema xmlns:xsd="http://www.w3.org/2001/XMLSchema" xmlns:xs="http://www.w3.org/2001/XMLSchema" xmlns:p="http://schemas.microsoft.com/office/2006/metadata/properties" xmlns:ns3="922bd3dd-f097-4fab-b79f-37589dcac6e5" targetNamespace="http://schemas.microsoft.com/office/2006/metadata/properties" ma:root="true" ma:fieldsID="961c382ad0d0638d47a2a31fe53e8467" ns3:_="">
    <xsd:import namespace="922bd3dd-f097-4fab-b79f-37589dcac6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bd3dd-f097-4fab-b79f-37589dcac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E7ADA6-46F5-4D0F-9F07-90EA0B0367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2bd3dd-f097-4fab-b79f-37589dcac6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F0FA63-FB36-4F5B-BF9A-1094B17E1E22}">
  <ds:schemaRefs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922bd3dd-f097-4fab-b79f-37589dcac6e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260B165-5706-4AA9-905A-34C9F6D00D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Users</vt:lpstr>
      <vt:lpstr>Assos</vt:lpstr>
      <vt:lpstr>Users-Assos</vt:lpstr>
      <vt:lpstr>Events</vt:lpstr>
      <vt:lpstr>Users-Events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Maximilien PONCET</dc:creator>
  <cp:lastModifiedBy>PONCET Nicolas</cp:lastModifiedBy>
  <dcterms:created xsi:type="dcterms:W3CDTF">2022-11-26T15:46:59Z</dcterms:created>
  <dcterms:modified xsi:type="dcterms:W3CDTF">2022-11-28T10:25:24Z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0x010100C8BC4644371C524DA2269EE23169445E</vt:lpwstr>
  </property>
  <property fmtid="{D5CDD505-2E9C-101B-9397-08002B2CF9AE}" pid="3" name="MSIP_Label_fd1c0902-ed92-4fed-896d-2e7725de02d4_Enabled">
    <vt:lpwstr>true</vt:lpwstr>
  </property>
  <property fmtid="{D5CDD505-2E9C-101B-9397-08002B2CF9AE}" pid="4" name="MSIP_Label_fd1c0902-ed92-4fed-896d-2e7725de02d4_SetDate">
    <vt:lpwstr>2022-11-27T11:20:17Z</vt:lpwstr>
  </property>
  <property fmtid="{D5CDD505-2E9C-101B-9397-08002B2CF9AE}" pid="5" name="MSIP_Label_fd1c0902-ed92-4fed-896d-2e7725de02d4_Method">
    <vt:lpwstr>Standard</vt:lpwstr>
  </property>
  <property fmtid="{D5CDD505-2E9C-101B-9397-08002B2CF9AE}" pid="6" name="MSIP_Label_fd1c0902-ed92-4fed-896d-2e7725de02d4_Name">
    <vt:lpwstr>Anyone (not protected)</vt:lpwstr>
  </property>
  <property fmtid="{D5CDD505-2E9C-101B-9397-08002B2CF9AE}" pid="7" name="MSIP_Label_fd1c0902-ed92-4fed-896d-2e7725de02d4_SiteId">
    <vt:lpwstr>d6b0bbee-7cd9-4d60-bce6-4a67b543e2ae</vt:lpwstr>
  </property>
  <property fmtid="{D5CDD505-2E9C-101B-9397-08002B2CF9AE}" pid="8" name="MSIP_Label_fd1c0902-ed92-4fed-896d-2e7725de02d4_ActionId">
    <vt:lpwstr>a37c31bb-8a55-4f04-b77d-8cc3bdbac432</vt:lpwstr>
  </property>
  <property fmtid="{D5CDD505-2E9C-101B-9397-08002B2CF9AE}" pid="9" name="MSIP_Label_fd1c0902-ed92-4fed-896d-2e7725de02d4_ContentBits">
    <vt:lpwstr>2</vt:lpwstr>
  </property>
</Properties>
</file>