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iya\Downloads\Excel Projects\"/>
    </mc:Choice>
  </mc:AlternateContent>
  <xr:revisionPtr revIDLastSave="0" documentId="13_ncr:1_{A2952347-0F50-4649-9AAA-6CAE095FA04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ventory" sheetId="2" r:id="rId1"/>
    <sheet name="PIvot Tables" sheetId="7" r:id="rId2"/>
    <sheet name="Dashboard" sheetId="8" r:id="rId3"/>
    <sheet name="Suppliers" sheetId="3" r:id="rId4"/>
    <sheet name="Summary" sheetId="4" r:id="rId5"/>
    <sheet name="Status" sheetId="6" r:id="rId6"/>
  </sheets>
  <definedNames>
    <definedName name="_xlnm._FilterDatabase" localSheetId="0" hidden="1">Inventory!$A$1:$N$501</definedName>
    <definedName name="_xlchart.v2.0" hidden="1">Summary!$A$2:$A$9</definedName>
    <definedName name="_xlchart.v2.1" hidden="1">Summary!$B$2:$B$9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F2" i="6"/>
  <c r="E2" i="6"/>
  <c r="D2" i="6"/>
  <c r="C2" i="6"/>
  <c r="C3" i="6"/>
  <c r="C4" i="6"/>
  <c r="C5" i="6"/>
  <c r="C6" i="6"/>
  <c r="D6" i="6" s="1"/>
  <c r="C7" i="6"/>
  <c r="F7" i="6" s="1"/>
  <c r="C8" i="6"/>
  <c r="C9" i="6"/>
  <c r="C10" i="6"/>
  <c r="C11" i="6"/>
  <c r="C12" i="6"/>
  <c r="C13" i="6"/>
  <c r="C14" i="6"/>
  <c r="D14" i="6" s="1"/>
  <c r="C15" i="6"/>
  <c r="C16" i="6"/>
  <c r="F16" i="6" s="1"/>
  <c r="C17" i="6"/>
  <c r="C18" i="6"/>
  <c r="C19" i="6"/>
  <c r="C20" i="6"/>
  <c r="C21" i="6"/>
  <c r="C22" i="6"/>
  <c r="D22" i="6" s="1"/>
  <c r="C23" i="6"/>
  <c r="C24" i="6"/>
  <c r="D24" i="6" s="1"/>
  <c r="C25" i="6"/>
  <c r="C26" i="6"/>
  <c r="C27" i="6"/>
  <c r="C28" i="6"/>
  <c r="C29" i="6"/>
  <c r="C30" i="6"/>
  <c r="F30" i="6" s="1"/>
  <c r="C31" i="6"/>
  <c r="C32" i="6"/>
  <c r="C33" i="6"/>
  <c r="C34" i="6"/>
  <c r="C35" i="6"/>
  <c r="C36" i="6"/>
  <c r="C37" i="6"/>
  <c r="C38" i="6"/>
  <c r="D38" i="6" s="1"/>
  <c r="C39" i="6"/>
  <c r="C40" i="6"/>
  <c r="C41" i="6"/>
  <c r="C42" i="6"/>
  <c r="C43" i="6"/>
  <c r="C44" i="6"/>
  <c r="C45" i="6"/>
  <c r="C46" i="6"/>
  <c r="D46" i="6" s="1"/>
  <c r="C47" i="6"/>
  <c r="C48" i="6"/>
  <c r="D48" i="6" s="1"/>
  <c r="C49" i="6"/>
  <c r="C50" i="6"/>
  <c r="C51" i="6"/>
  <c r="C52" i="6"/>
  <c r="C53" i="6"/>
  <c r="C54" i="6"/>
  <c r="D54" i="6" s="1"/>
  <c r="C55" i="6"/>
  <c r="C56" i="6"/>
  <c r="D56" i="6" s="1"/>
  <c r="C57" i="6"/>
  <c r="C58" i="6"/>
  <c r="C59" i="6"/>
  <c r="C60" i="6"/>
  <c r="C61" i="6"/>
  <c r="C62" i="6"/>
  <c r="D62" i="6" s="1"/>
  <c r="C63" i="6"/>
  <c r="C64" i="6"/>
  <c r="C65" i="6"/>
  <c r="C66" i="6"/>
  <c r="C67" i="6"/>
  <c r="C68" i="6"/>
  <c r="C69" i="6"/>
  <c r="C70" i="6"/>
  <c r="D70" i="6" s="1"/>
  <c r="C71" i="6"/>
  <c r="C72" i="6"/>
  <c r="C73" i="6"/>
  <c r="C74" i="6"/>
  <c r="C75" i="6"/>
  <c r="C76" i="6"/>
  <c r="C77" i="6"/>
  <c r="C78" i="6"/>
  <c r="D78" i="6" s="1"/>
  <c r="C79" i="6"/>
  <c r="C80" i="6"/>
  <c r="E80" i="6" s="1"/>
  <c r="C81" i="6"/>
  <c r="C82" i="6"/>
  <c r="C83" i="6"/>
  <c r="C84" i="6"/>
  <c r="C85" i="6"/>
  <c r="C86" i="6"/>
  <c r="D86" i="6" s="1"/>
  <c r="C87" i="6"/>
  <c r="C88" i="6"/>
  <c r="D88" i="6" s="1"/>
  <c r="C89" i="6"/>
  <c r="C90" i="6"/>
  <c r="C91" i="6"/>
  <c r="C92" i="6"/>
  <c r="C93" i="6"/>
  <c r="C94" i="6"/>
  <c r="F94" i="6" s="1"/>
  <c r="C95" i="6"/>
  <c r="C96" i="6"/>
  <c r="D96" i="6" s="1"/>
  <c r="C97" i="6"/>
  <c r="D97" i="6" s="1"/>
  <c r="C98" i="6"/>
  <c r="C99" i="6"/>
  <c r="C100" i="6"/>
  <c r="C101" i="6"/>
  <c r="C102" i="6"/>
  <c r="F102" i="6" s="1"/>
  <c r="C103" i="6"/>
  <c r="C104" i="6"/>
  <c r="D104" i="6" s="1"/>
  <c r="C105" i="6"/>
  <c r="C106" i="6"/>
  <c r="C107" i="6"/>
  <c r="C108" i="6"/>
  <c r="C109" i="6"/>
  <c r="C110" i="6"/>
  <c r="D110" i="6" s="1"/>
  <c r="C111" i="6"/>
  <c r="C112" i="6"/>
  <c r="E112" i="6" s="1"/>
  <c r="C113" i="6"/>
  <c r="D113" i="6" s="1"/>
  <c r="C114" i="6"/>
  <c r="C115" i="6"/>
  <c r="C116" i="6"/>
  <c r="C117" i="6"/>
  <c r="C118" i="6"/>
  <c r="D118" i="6" s="1"/>
  <c r="C119" i="6"/>
  <c r="C120" i="6"/>
  <c r="D120" i="6" s="1"/>
  <c r="C121" i="6"/>
  <c r="C122" i="6"/>
  <c r="C123" i="6"/>
  <c r="C124" i="6"/>
  <c r="C125" i="6"/>
  <c r="C126" i="6"/>
  <c r="D126" i="6" s="1"/>
  <c r="C127" i="6"/>
  <c r="C128" i="6"/>
  <c r="D128" i="6" s="1"/>
  <c r="C129" i="6"/>
  <c r="D129" i="6" s="1"/>
  <c r="C130" i="6"/>
  <c r="C131" i="6"/>
  <c r="C132" i="6"/>
  <c r="C133" i="6"/>
  <c r="C134" i="6"/>
  <c r="D134" i="6" s="1"/>
  <c r="C135" i="6"/>
  <c r="C136" i="6"/>
  <c r="D136" i="6" s="1"/>
  <c r="C137" i="6"/>
  <c r="C138" i="6"/>
  <c r="C139" i="6"/>
  <c r="C140" i="6"/>
  <c r="C141" i="6"/>
  <c r="C142" i="6"/>
  <c r="D142" i="6" s="1"/>
  <c r="C143" i="6"/>
  <c r="C144" i="6"/>
  <c r="D144" i="6" s="1"/>
  <c r="C145" i="6"/>
  <c r="D145" i="6" s="1"/>
  <c r="C146" i="6"/>
  <c r="C147" i="6"/>
  <c r="C148" i="6"/>
  <c r="C149" i="6"/>
  <c r="C150" i="6"/>
  <c r="D150" i="6" s="1"/>
  <c r="C151" i="6"/>
  <c r="C152" i="6"/>
  <c r="D152" i="6" s="1"/>
  <c r="C153" i="6"/>
  <c r="C154" i="6"/>
  <c r="C155" i="6"/>
  <c r="C156" i="6"/>
  <c r="C157" i="6"/>
  <c r="F157" i="6" s="1"/>
  <c r="C158" i="6"/>
  <c r="D158" i="6" s="1"/>
  <c r="C159" i="6"/>
  <c r="C160" i="6"/>
  <c r="E160" i="6" s="1"/>
  <c r="C161" i="6"/>
  <c r="D161" i="6" s="1"/>
  <c r="C162" i="6"/>
  <c r="C163" i="6"/>
  <c r="C164" i="6"/>
  <c r="C165" i="6"/>
  <c r="F165" i="6" s="1"/>
  <c r="C166" i="6"/>
  <c r="D166" i="6" s="1"/>
  <c r="C167" i="6"/>
  <c r="C168" i="6"/>
  <c r="D168" i="6" s="1"/>
  <c r="C169" i="6"/>
  <c r="C170" i="6"/>
  <c r="C171" i="6"/>
  <c r="C172" i="6"/>
  <c r="C173" i="6"/>
  <c r="C174" i="6"/>
  <c r="D174" i="6" s="1"/>
  <c r="C175" i="6"/>
  <c r="C176" i="6"/>
  <c r="D176" i="6" s="1"/>
  <c r="C177" i="6"/>
  <c r="D177" i="6" s="1"/>
  <c r="C178" i="6"/>
  <c r="C179" i="6"/>
  <c r="C180" i="6"/>
  <c r="C181" i="6"/>
  <c r="C182" i="6"/>
  <c r="D182" i="6" s="1"/>
  <c r="C183" i="6"/>
  <c r="C184" i="6"/>
  <c r="D184" i="6" s="1"/>
  <c r="C185" i="6"/>
  <c r="C186" i="6"/>
  <c r="C187" i="6"/>
  <c r="C188" i="6"/>
  <c r="C189" i="6"/>
  <c r="C190" i="6"/>
  <c r="F190" i="6" s="1"/>
  <c r="C191" i="6"/>
  <c r="C192" i="6"/>
  <c r="D192" i="6" s="1"/>
  <c r="C193" i="6"/>
  <c r="F193" i="6" s="1"/>
  <c r="C194" i="6"/>
  <c r="C195" i="6"/>
  <c r="D195" i="6" s="1"/>
  <c r="C196" i="6"/>
  <c r="C197" i="6"/>
  <c r="C198" i="6"/>
  <c r="C199" i="6"/>
  <c r="C200" i="6"/>
  <c r="C201" i="6"/>
  <c r="C202" i="6"/>
  <c r="C203" i="6"/>
  <c r="C204" i="6"/>
  <c r="C205" i="6"/>
  <c r="C206" i="6"/>
  <c r="F206" i="6" s="1"/>
  <c r="C207" i="6"/>
  <c r="C208" i="6"/>
  <c r="D208" i="6" s="1"/>
  <c r="C209" i="6"/>
  <c r="D209" i="6" s="1"/>
  <c r="C210" i="6"/>
  <c r="C211" i="6"/>
  <c r="C212" i="6"/>
  <c r="C213" i="6"/>
  <c r="C214" i="6"/>
  <c r="D214" i="6" s="1"/>
  <c r="C215" i="6"/>
  <c r="E215" i="6" s="1"/>
  <c r="C216" i="6"/>
  <c r="E216" i="6" s="1"/>
  <c r="C217" i="6"/>
  <c r="D217" i="6" s="1"/>
  <c r="C218" i="6"/>
  <c r="C219" i="6"/>
  <c r="C220" i="6"/>
  <c r="C221" i="6"/>
  <c r="C222" i="6"/>
  <c r="D222" i="6" s="1"/>
  <c r="C223" i="6"/>
  <c r="C224" i="6"/>
  <c r="C225" i="6"/>
  <c r="C226" i="6"/>
  <c r="C227" i="6"/>
  <c r="E227" i="6" s="1"/>
  <c r="C228" i="6"/>
  <c r="C229" i="6"/>
  <c r="C230" i="6"/>
  <c r="D230" i="6" s="1"/>
  <c r="C231" i="6"/>
  <c r="E231" i="6" s="1"/>
  <c r="C232" i="6"/>
  <c r="D232" i="6" s="1"/>
  <c r="C233" i="6"/>
  <c r="D233" i="6" s="1"/>
  <c r="C234" i="6"/>
  <c r="C235" i="6"/>
  <c r="D235" i="6" s="1"/>
  <c r="C236" i="6"/>
  <c r="C237" i="6"/>
  <c r="C238" i="6"/>
  <c r="C239" i="6"/>
  <c r="C240" i="6"/>
  <c r="D240" i="6" s="1"/>
  <c r="C241" i="6"/>
  <c r="F241" i="6" s="1"/>
  <c r="C242" i="6"/>
  <c r="C243" i="6"/>
  <c r="C244" i="6"/>
  <c r="E244" i="6" s="1"/>
  <c r="C245" i="6"/>
  <c r="C246" i="6"/>
  <c r="D246" i="6" s="1"/>
  <c r="C247" i="6"/>
  <c r="C248" i="6"/>
  <c r="C249" i="6"/>
  <c r="C250" i="6"/>
  <c r="C251" i="6"/>
  <c r="C252" i="6"/>
  <c r="C253" i="6"/>
  <c r="C254" i="6"/>
  <c r="F254" i="6" s="1"/>
  <c r="C255" i="6"/>
  <c r="C256" i="6"/>
  <c r="D256" i="6" s="1"/>
  <c r="C257" i="6"/>
  <c r="F257" i="6" s="1"/>
  <c r="C258" i="6"/>
  <c r="C259" i="6"/>
  <c r="C260" i="6"/>
  <c r="C261" i="6"/>
  <c r="C262" i="6"/>
  <c r="D262" i="6" s="1"/>
  <c r="C263" i="6"/>
  <c r="C264" i="6"/>
  <c r="C265" i="6"/>
  <c r="D265" i="6" s="1"/>
  <c r="C266" i="6"/>
  <c r="E266" i="6" s="1"/>
  <c r="C267" i="6"/>
  <c r="D267" i="6" s="1"/>
  <c r="C268" i="6"/>
  <c r="C269" i="6"/>
  <c r="C270" i="6"/>
  <c r="F270" i="6" s="1"/>
  <c r="C271" i="6"/>
  <c r="C272" i="6"/>
  <c r="C273" i="6"/>
  <c r="C274" i="6"/>
  <c r="C275" i="6"/>
  <c r="C276" i="6"/>
  <c r="C277" i="6"/>
  <c r="C278" i="6"/>
  <c r="D278" i="6" s="1"/>
  <c r="C279" i="6"/>
  <c r="C280" i="6"/>
  <c r="E280" i="6" s="1"/>
  <c r="C281" i="6"/>
  <c r="C282" i="6"/>
  <c r="F282" i="6" s="1"/>
  <c r="C283" i="6"/>
  <c r="C284" i="6"/>
  <c r="C285" i="6"/>
  <c r="C286" i="6"/>
  <c r="D286" i="6" s="1"/>
  <c r="C287" i="6"/>
  <c r="C288" i="6"/>
  <c r="C289" i="6"/>
  <c r="D289" i="6" s="1"/>
  <c r="C290" i="6"/>
  <c r="C291" i="6"/>
  <c r="C292" i="6"/>
  <c r="C293" i="6"/>
  <c r="C294" i="6"/>
  <c r="C295" i="6"/>
  <c r="E295" i="6" s="1"/>
  <c r="C296" i="6"/>
  <c r="C297" i="6"/>
  <c r="D297" i="6" s="1"/>
  <c r="C298" i="6"/>
  <c r="D298" i="6" s="1"/>
  <c r="C299" i="6"/>
  <c r="D299" i="6" s="1"/>
  <c r="C300" i="6"/>
  <c r="C301" i="6"/>
  <c r="C302" i="6"/>
  <c r="D302" i="6" s="1"/>
  <c r="C303" i="6"/>
  <c r="C304" i="6"/>
  <c r="D304" i="6" s="1"/>
  <c r="C305" i="6"/>
  <c r="F305" i="6" s="1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F318" i="6" s="1"/>
  <c r="C319" i="6"/>
  <c r="C320" i="6"/>
  <c r="C321" i="6"/>
  <c r="F321" i="6" s="1"/>
  <c r="C322" i="6"/>
  <c r="C323" i="6"/>
  <c r="C324" i="6"/>
  <c r="C325" i="6"/>
  <c r="C326" i="6"/>
  <c r="C327" i="6"/>
  <c r="C328" i="6"/>
  <c r="C329" i="6"/>
  <c r="D329" i="6" s="1"/>
  <c r="C330" i="6"/>
  <c r="F330" i="6" s="1"/>
  <c r="C331" i="6"/>
  <c r="D331" i="6" s="1"/>
  <c r="C332" i="6"/>
  <c r="C333" i="6"/>
  <c r="C334" i="6"/>
  <c r="F334" i="6" s="1"/>
  <c r="C335" i="6"/>
  <c r="C336" i="6"/>
  <c r="D336" i="6" s="1"/>
  <c r="C337" i="6"/>
  <c r="C338" i="6"/>
  <c r="C339" i="6"/>
  <c r="C340" i="6"/>
  <c r="C341" i="6"/>
  <c r="C342" i="6"/>
  <c r="F342" i="6" s="1"/>
  <c r="C343" i="6"/>
  <c r="C344" i="6"/>
  <c r="F344" i="6" s="1"/>
  <c r="C345" i="6"/>
  <c r="C346" i="6"/>
  <c r="C347" i="6"/>
  <c r="C348" i="6"/>
  <c r="C349" i="6"/>
  <c r="C350" i="6"/>
  <c r="C351" i="6"/>
  <c r="D351" i="6" s="1"/>
  <c r="C352" i="6"/>
  <c r="F352" i="6" s="1"/>
  <c r="C353" i="6"/>
  <c r="C354" i="6"/>
  <c r="F354" i="6" s="1"/>
  <c r="C355" i="6"/>
  <c r="C356" i="6"/>
  <c r="C357" i="6"/>
  <c r="C358" i="6"/>
  <c r="C359" i="6"/>
  <c r="D359" i="6" s="1"/>
  <c r="C360" i="6"/>
  <c r="D360" i="6" s="1"/>
  <c r="C361" i="6"/>
  <c r="C362" i="6"/>
  <c r="F362" i="6" s="1"/>
  <c r="C363" i="6"/>
  <c r="C364" i="6"/>
  <c r="C365" i="6"/>
  <c r="C366" i="6"/>
  <c r="F366" i="6" s="1"/>
  <c r="C367" i="6"/>
  <c r="D367" i="6" s="1"/>
  <c r="C368" i="6"/>
  <c r="C369" i="6"/>
  <c r="E369" i="6" s="1"/>
  <c r="C370" i="6"/>
  <c r="C371" i="6"/>
  <c r="C372" i="6"/>
  <c r="C373" i="6"/>
  <c r="C374" i="6"/>
  <c r="F374" i="6" s="1"/>
  <c r="C375" i="6"/>
  <c r="C376" i="6"/>
  <c r="F376" i="6" s="1"/>
  <c r="C377" i="6"/>
  <c r="D377" i="6" s="1"/>
  <c r="C378" i="6"/>
  <c r="D378" i="6" s="1"/>
  <c r="C379" i="6"/>
  <c r="C380" i="6"/>
  <c r="C381" i="6"/>
  <c r="C382" i="6"/>
  <c r="D382" i="6" s="1"/>
  <c r="C383" i="6"/>
  <c r="C384" i="6"/>
  <c r="F384" i="6" s="1"/>
  <c r="C385" i="6"/>
  <c r="D385" i="6" s="1"/>
  <c r="C386" i="6"/>
  <c r="F386" i="6" s="1"/>
  <c r="C387" i="6"/>
  <c r="D387" i="6" s="1"/>
  <c r="C388" i="6"/>
  <c r="C389" i="6"/>
  <c r="C390" i="6"/>
  <c r="C391" i="6"/>
  <c r="C392" i="6"/>
  <c r="D392" i="6" s="1"/>
  <c r="C393" i="6"/>
  <c r="D393" i="6" s="1"/>
  <c r="C394" i="6"/>
  <c r="F394" i="6" s="1"/>
  <c r="C395" i="6"/>
  <c r="D395" i="6" s="1"/>
  <c r="C396" i="6"/>
  <c r="C397" i="6"/>
  <c r="C398" i="6"/>
  <c r="F398" i="6" s="1"/>
  <c r="C399" i="6"/>
  <c r="C400" i="6"/>
  <c r="C401" i="6"/>
  <c r="C402" i="6"/>
  <c r="C403" i="6"/>
  <c r="C404" i="6"/>
  <c r="C405" i="6"/>
  <c r="C406" i="6"/>
  <c r="F406" i="6" s="1"/>
  <c r="C407" i="6"/>
  <c r="C408" i="6"/>
  <c r="F408" i="6" s="1"/>
  <c r="C409" i="6"/>
  <c r="C410" i="6"/>
  <c r="C411" i="6"/>
  <c r="C412" i="6"/>
  <c r="C413" i="6"/>
  <c r="C414" i="6"/>
  <c r="C415" i="6"/>
  <c r="D415" i="6" s="1"/>
  <c r="C416" i="6"/>
  <c r="F416" i="6" s="1"/>
  <c r="C417" i="6"/>
  <c r="C418" i="6"/>
  <c r="F418" i="6" s="1"/>
  <c r="C419" i="6"/>
  <c r="E419" i="6" s="1"/>
  <c r="C420" i="6"/>
  <c r="C421" i="6"/>
  <c r="C422" i="6"/>
  <c r="C423" i="6"/>
  <c r="D423" i="6" s="1"/>
  <c r="C424" i="6"/>
  <c r="C425" i="6"/>
  <c r="C426" i="6"/>
  <c r="F426" i="6" s="1"/>
  <c r="C427" i="6"/>
  <c r="C428" i="6"/>
  <c r="C429" i="6"/>
  <c r="C430" i="6"/>
  <c r="F430" i="6" s="1"/>
  <c r="C431" i="6"/>
  <c r="D431" i="6" s="1"/>
  <c r="C432" i="6"/>
  <c r="D432" i="6" s="1"/>
  <c r="C433" i="6"/>
  <c r="E433" i="6" s="1"/>
  <c r="C434" i="6"/>
  <c r="C435" i="6"/>
  <c r="C436" i="6"/>
  <c r="C437" i="6"/>
  <c r="C438" i="6"/>
  <c r="F438" i="6" s="1"/>
  <c r="C439" i="6"/>
  <c r="C440" i="6"/>
  <c r="F440" i="6" s="1"/>
  <c r="C441" i="6"/>
  <c r="D441" i="6" s="1"/>
  <c r="C442" i="6"/>
  <c r="D442" i="6" s="1"/>
  <c r="C443" i="6"/>
  <c r="C444" i="6"/>
  <c r="C445" i="6"/>
  <c r="C446" i="6"/>
  <c r="C447" i="6"/>
  <c r="C448" i="6"/>
  <c r="F448" i="6" s="1"/>
  <c r="C449" i="6"/>
  <c r="D449" i="6" s="1"/>
  <c r="C450" i="6"/>
  <c r="F450" i="6" s="1"/>
  <c r="C451" i="6"/>
  <c r="D451" i="6" s="1"/>
  <c r="C452" i="6"/>
  <c r="C453" i="6"/>
  <c r="C454" i="6"/>
  <c r="D454" i="6" s="1"/>
  <c r="C455" i="6"/>
  <c r="D455" i="6" s="1"/>
  <c r="C456" i="6"/>
  <c r="C457" i="6"/>
  <c r="F457" i="6" s="1"/>
  <c r="C458" i="6"/>
  <c r="D458" i="6" s="1"/>
  <c r="C459" i="6"/>
  <c r="F459" i="6" s="1"/>
  <c r="C460" i="6"/>
  <c r="C461" i="6"/>
  <c r="C462" i="6"/>
  <c r="C463" i="6"/>
  <c r="C464" i="6"/>
  <c r="C465" i="6"/>
  <c r="C466" i="6"/>
  <c r="F466" i="6" s="1"/>
  <c r="C467" i="6"/>
  <c r="D467" i="6" s="1"/>
  <c r="C468" i="6"/>
  <c r="E468" i="6" s="1"/>
  <c r="C469" i="6"/>
  <c r="C470" i="6"/>
  <c r="C471" i="6"/>
  <c r="C472" i="6"/>
  <c r="E472" i="6" s="1"/>
  <c r="C473" i="6"/>
  <c r="C474" i="6"/>
  <c r="F474" i="6" s="1"/>
  <c r="C475" i="6"/>
  <c r="C476" i="6"/>
  <c r="C477" i="6"/>
  <c r="C478" i="6"/>
  <c r="D478" i="6" s="1"/>
  <c r="C479" i="6"/>
  <c r="C480" i="6"/>
  <c r="C481" i="6"/>
  <c r="C482" i="6"/>
  <c r="F482" i="6" s="1"/>
  <c r="C483" i="6"/>
  <c r="E483" i="6" s="1"/>
  <c r="C484" i="6"/>
  <c r="C485" i="6"/>
  <c r="C486" i="6"/>
  <c r="D486" i="6" s="1"/>
  <c r="C487" i="6"/>
  <c r="D487" i="6" s="1"/>
  <c r="C488" i="6"/>
  <c r="D488" i="6" s="1"/>
  <c r="C489" i="6"/>
  <c r="C490" i="6"/>
  <c r="F490" i="6" s="1"/>
  <c r="C491" i="6"/>
  <c r="C492" i="6"/>
  <c r="C493" i="6"/>
  <c r="C494" i="6"/>
  <c r="C495" i="6"/>
  <c r="D495" i="6" s="1"/>
  <c r="C496" i="6"/>
  <c r="D496" i="6" s="1"/>
  <c r="C497" i="6"/>
  <c r="D497" i="6" s="1"/>
  <c r="C498" i="6"/>
  <c r="F498" i="6" s="1"/>
  <c r="C499" i="6"/>
  <c r="C500" i="6"/>
  <c r="E500" i="6" s="1"/>
  <c r="C501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2" i="6"/>
  <c r="A2" i="6" a="1"/>
  <c r="A2" i="6" s="1"/>
  <c r="F424" i="6" l="1"/>
  <c r="E424" i="6"/>
  <c r="F400" i="6"/>
  <c r="E400" i="6"/>
  <c r="F368" i="6"/>
  <c r="E368" i="6"/>
  <c r="F320" i="6"/>
  <c r="E320" i="6"/>
  <c r="F288" i="6"/>
  <c r="E288" i="6"/>
  <c r="F224" i="6"/>
  <c r="E224" i="6"/>
  <c r="F479" i="6"/>
  <c r="E479" i="6"/>
  <c r="F447" i="6"/>
  <c r="E447" i="6"/>
  <c r="F399" i="6"/>
  <c r="E399" i="6"/>
  <c r="F375" i="6"/>
  <c r="E375" i="6"/>
  <c r="F343" i="6"/>
  <c r="E343" i="6"/>
  <c r="F279" i="6"/>
  <c r="D279" i="6"/>
  <c r="F470" i="6"/>
  <c r="E470" i="6"/>
  <c r="F462" i="6"/>
  <c r="E462" i="6"/>
  <c r="F414" i="6"/>
  <c r="E414" i="6"/>
  <c r="F390" i="6"/>
  <c r="E390" i="6"/>
  <c r="F358" i="6"/>
  <c r="E358" i="6"/>
  <c r="F326" i="6"/>
  <c r="E326" i="6"/>
  <c r="F310" i="6"/>
  <c r="E310" i="6"/>
  <c r="F294" i="6"/>
  <c r="E294" i="6"/>
  <c r="F238" i="6"/>
  <c r="E238" i="6"/>
  <c r="F493" i="6"/>
  <c r="E493" i="6"/>
  <c r="F485" i="6"/>
  <c r="E485" i="6"/>
  <c r="F469" i="6"/>
  <c r="E469" i="6"/>
  <c r="F461" i="6"/>
  <c r="E461" i="6"/>
  <c r="F445" i="6"/>
  <c r="E445" i="6"/>
  <c r="F437" i="6"/>
  <c r="E437" i="6"/>
  <c r="F421" i="6"/>
  <c r="E421" i="6"/>
  <c r="F413" i="6"/>
  <c r="E413" i="6"/>
  <c r="F397" i="6"/>
  <c r="E397" i="6"/>
  <c r="F389" i="6"/>
  <c r="E389" i="6"/>
  <c r="F373" i="6"/>
  <c r="E373" i="6"/>
  <c r="F357" i="6"/>
  <c r="E357" i="6"/>
  <c r="F349" i="6"/>
  <c r="E349" i="6"/>
  <c r="F333" i="6"/>
  <c r="E333" i="6"/>
  <c r="F325" i="6"/>
  <c r="E325" i="6"/>
  <c r="F309" i="6"/>
  <c r="E309" i="6"/>
  <c r="F293" i="6"/>
  <c r="E293" i="6"/>
  <c r="F285" i="6"/>
  <c r="E285" i="6"/>
  <c r="F269" i="6"/>
  <c r="E269" i="6"/>
  <c r="F253" i="6"/>
  <c r="E253" i="6"/>
  <c r="F245" i="6"/>
  <c r="E245" i="6"/>
  <c r="F237" i="6"/>
  <c r="E237" i="6"/>
  <c r="F229" i="6"/>
  <c r="E229" i="6"/>
  <c r="F221" i="6"/>
  <c r="E221" i="6"/>
  <c r="F205" i="6"/>
  <c r="E205" i="6"/>
  <c r="F197" i="6"/>
  <c r="E197" i="6"/>
  <c r="F189" i="6"/>
  <c r="E189" i="6"/>
  <c r="F181" i="6"/>
  <c r="E181" i="6"/>
  <c r="F173" i="6"/>
  <c r="E173" i="6"/>
  <c r="F149" i="6"/>
  <c r="E149" i="6"/>
  <c r="F141" i="6"/>
  <c r="E141" i="6"/>
  <c r="F133" i="6"/>
  <c r="E133" i="6"/>
  <c r="F125" i="6"/>
  <c r="E125" i="6"/>
  <c r="F117" i="6"/>
  <c r="E117" i="6"/>
  <c r="F109" i="6"/>
  <c r="E109" i="6"/>
  <c r="F101" i="6"/>
  <c r="E101" i="6"/>
  <c r="F93" i="6"/>
  <c r="E93" i="6"/>
  <c r="F85" i="6"/>
  <c r="E85" i="6"/>
  <c r="F77" i="6"/>
  <c r="E77" i="6"/>
  <c r="D77" i="6"/>
  <c r="F69" i="6"/>
  <c r="D69" i="6"/>
  <c r="F61" i="6"/>
  <c r="E61" i="6"/>
  <c r="D61" i="6"/>
  <c r="F53" i="6"/>
  <c r="E53" i="6"/>
  <c r="D53" i="6"/>
  <c r="F45" i="6"/>
  <c r="E45" i="6"/>
  <c r="D45" i="6"/>
  <c r="F37" i="6"/>
  <c r="E37" i="6"/>
  <c r="D37" i="6"/>
  <c r="F29" i="6"/>
  <c r="E29" i="6"/>
  <c r="D29" i="6"/>
  <c r="F21" i="6"/>
  <c r="D21" i="6"/>
  <c r="E21" i="6"/>
  <c r="F13" i="6"/>
  <c r="E13" i="6"/>
  <c r="D13" i="6"/>
  <c r="F5" i="6"/>
  <c r="E5" i="6"/>
  <c r="D5" i="6"/>
  <c r="D479" i="6"/>
  <c r="D470" i="6"/>
  <c r="D461" i="6"/>
  <c r="D433" i="6"/>
  <c r="D424" i="6"/>
  <c r="D406" i="6"/>
  <c r="D397" i="6"/>
  <c r="D369" i="6"/>
  <c r="D342" i="6"/>
  <c r="D321" i="6"/>
  <c r="D310" i="6"/>
  <c r="D257" i="6"/>
  <c r="D197" i="6"/>
  <c r="D30" i="6"/>
  <c r="E430" i="6"/>
  <c r="E386" i="6"/>
  <c r="E344" i="6"/>
  <c r="E193" i="6"/>
  <c r="E102" i="6"/>
  <c r="F472" i="6"/>
  <c r="F266" i="6"/>
  <c r="E264" i="6"/>
  <c r="F264" i="6"/>
  <c r="F439" i="6"/>
  <c r="E439" i="6"/>
  <c r="F327" i="6"/>
  <c r="E327" i="6"/>
  <c r="D327" i="6"/>
  <c r="F494" i="6"/>
  <c r="E494" i="6"/>
  <c r="F446" i="6"/>
  <c r="E446" i="6"/>
  <c r="F422" i="6"/>
  <c r="E422" i="6"/>
  <c r="F350" i="6"/>
  <c r="E350" i="6"/>
  <c r="F501" i="6"/>
  <c r="E501" i="6"/>
  <c r="F477" i="6"/>
  <c r="E477" i="6"/>
  <c r="F453" i="6"/>
  <c r="E453" i="6"/>
  <c r="F429" i="6"/>
  <c r="E429" i="6"/>
  <c r="F405" i="6"/>
  <c r="E405" i="6"/>
  <c r="F381" i="6"/>
  <c r="E381" i="6"/>
  <c r="F365" i="6"/>
  <c r="E365" i="6"/>
  <c r="F341" i="6"/>
  <c r="E341" i="6"/>
  <c r="F317" i="6"/>
  <c r="E317" i="6"/>
  <c r="F301" i="6"/>
  <c r="E301" i="6"/>
  <c r="F277" i="6"/>
  <c r="E277" i="6"/>
  <c r="F261" i="6"/>
  <c r="E261" i="6"/>
  <c r="F213" i="6"/>
  <c r="E213" i="6"/>
  <c r="F500" i="6"/>
  <c r="D500" i="6"/>
  <c r="F492" i="6"/>
  <c r="D492" i="6"/>
  <c r="F484" i="6"/>
  <c r="D484" i="6"/>
  <c r="F476" i="6"/>
  <c r="D476" i="6"/>
  <c r="F468" i="6"/>
  <c r="D468" i="6"/>
  <c r="F460" i="6"/>
  <c r="E460" i="6"/>
  <c r="D460" i="6"/>
  <c r="F452" i="6"/>
  <c r="E452" i="6"/>
  <c r="D452" i="6"/>
  <c r="F444" i="6"/>
  <c r="E444" i="6"/>
  <c r="D444" i="6"/>
  <c r="F436" i="6"/>
  <c r="D436" i="6"/>
  <c r="E436" i="6"/>
  <c r="D428" i="6"/>
  <c r="F428" i="6"/>
  <c r="E428" i="6"/>
  <c r="F420" i="6"/>
  <c r="E420" i="6"/>
  <c r="D420" i="6"/>
  <c r="F412" i="6"/>
  <c r="E412" i="6"/>
  <c r="D412" i="6"/>
  <c r="F404" i="6"/>
  <c r="D404" i="6"/>
  <c r="E404" i="6"/>
  <c r="F396" i="6"/>
  <c r="D396" i="6"/>
  <c r="E396" i="6"/>
  <c r="F388" i="6"/>
  <c r="E388" i="6"/>
  <c r="D388" i="6"/>
  <c r="E380" i="6"/>
  <c r="D380" i="6"/>
  <c r="F372" i="6"/>
  <c r="D372" i="6"/>
  <c r="E372" i="6"/>
  <c r="D364" i="6"/>
  <c r="F364" i="6"/>
  <c r="E364" i="6"/>
  <c r="F356" i="6"/>
  <c r="E356" i="6"/>
  <c r="D356" i="6"/>
  <c r="F348" i="6"/>
  <c r="E348" i="6"/>
  <c r="D348" i="6"/>
  <c r="F340" i="6"/>
  <c r="D340" i="6"/>
  <c r="E340" i="6"/>
  <c r="F332" i="6"/>
  <c r="D332" i="6"/>
  <c r="E332" i="6"/>
  <c r="F324" i="6"/>
  <c r="E324" i="6"/>
  <c r="D324" i="6"/>
  <c r="D316" i="6"/>
  <c r="E316" i="6"/>
  <c r="F308" i="6"/>
  <c r="D308" i="6"/>
  <c r="F300" i="6"/>
  <c r="E300" i="6"/>
  <c r="D300" i="6"/>
  <c r="F292" i="6"/>
  <c r="D292" i="6"/>
  <c r="F284" i="6"/>
  <c r="E284" i="6"/>
  <c r="D284" i="6"/>
  <c r="F276" i="6"/>
  <c r="E276" i="6"/>
  <c r="D276" i="6"/>
  <c r="F268" i="6"/>
  <c r="D268" i="6"/>
  <c r="E268" i="6"/>
  <c r="F260" i="6"/>
  <c r="E260" i="6"/>
  <c r="D260" i="6"/>
  <c r="F252" i="6"/>
  <c r="D252" i="6"/>
  <c r="E252" i="6"/>
  <c r="F244" i="6"/>
  <c r="D244" i="6"/>
  <c r="F236" i="6"/>
  <c r="E236" i="6"/>
  <c r="D236" i="6"/>
  <c r="F228" i="6"/>
  <c r="D228" i="6"/>
  <c r="F220" i="6"/>
  <c r="E220" i="6"/>
  <c r="D220" i="6"/>
  <c r="F212" i="6"/>
  <c r="E212" i="6"/>
  <c r="D212" i="6"/>
  <c r="F204" i="6"/>
  <c r="D204" i="6"/>
  <c r="E204" i="6"/>
  <c r="F196" i="6"/>
  <c r="E196" i="6"/>
  <c r="D196" i="6"/>
  <c r="F188" i="6"/>
  <c r="D188" i="6"/>
  <c r="E188" i="6"/>
  <c r="F180" i="6"/>
  <c r="D180" i="6"/>
  <c r="E172" i="6"/>
  <c r="F172" i="6"/>
  <c r="D172" i="6"/>
  <c r="F164" i="6"/>
  <c r="E164" i="6"/>
  <c r="D164" i="6"/>
  <c r="F156" i="6"/>
  <c r="E156" i="6"/>
  <c r="D156" i="6"/>
  <c r="E148" i="6"/>
  <c r="F148" i="6"/>
  <c r="D148" i="6"/>
  <c r="F140" i="6"/>
  <c r="E140" i="6"/>
  <c r="D140" i="6"/>
  <c r="F132" i="6"/>
  <c r="E132" i="6"/>
  <c r="D132" i="6"/>
  <c r="F124" i="6"/>
  <c r="D124" i="6"/>
  <c r="E124" i="6"/>
  <c r="F116" i="6"/>
  <c r="E116" i="6"/>
  <c r="D116" i="6"/>
  <c r="F108" i="6"/>
  <c r="E108" i="6"/>
  <c r="D108" i="6"/>
  <c r="E100" i="6"/>
  <c r="F100" i="6"/>
  <c r="D100" i="6"/>
  <c r="E92" i="6"/>
  <c r="F92" i="6"/>
  <c r="D92" i="6"/>
  <c r="F84" i="6"/>
  <c r="E84" i="6"/>
  <c r="D84" i="6"/>
  <c r="E76" i="6"/>
  <c r="F76" i="6"/>
  <c r="D76" i="6"/>
  <c r="F68" i="6"/>
  <c r="E68" i="6"/>
  <c r="D68" i="6"/>
  <c r="F60" i="6"/>
  <c r="D60" i="6"/>
  <c r="F52" i="6"/>
  <c r="E52" i="6"/>
  <c r="D52" i="6"/>
  <c r="F44" i="6"/>
  <c r="E44" i="6"/>
  <c r="D44" i="6"/>
  <c r="E36" i="6"/>
  <c r="F36" i="6"/>
  <c r="D36" i="6"/>
  <c r="E28" i="6"/>
  <c r="F28" i="6"/>
  <c r="D28" i="6"/>
  <c r="F20" i="6"/>
  <c r="E20" i="6"/>
  <c r="D20" i="6"/>
  <c r="E12" i="6"/>
  <c r="F12" i="6"/>
  <c r="D12" i="6"/>
  <c r="F4" i="6"/>
  <c r="E4" i="6"/>
  <c r="D4" i="6"/>
  <c r="D469" i="6"/>
  <c r="D459" i="6"/>
  <c r="D450" i="6"/>
  <c r="D414" i="6"/>
  <c r="D405" i="6"/>
  <c r="D386" i="6"/>
  <c r="D368" i="6"/>
  <c r="D350" i="6"/>
  <c r="D341" i="6"/>
  <c r="D330" i="6"/>
  <c r="D320" i="6"/>
  <c r="D309" i="6"/>
  <c r="D288" i="6"/>
  <c r="D277" i="6"/>
  <c r="D266" i="6"/>
  <c r="D245" i="6"/>
  <c r="D221" i="6"/>
  <c r="D102" i="6"/>
  <c r="E498" i="6"/>
  <c r="E466" i="6"/>
  <c r="E426" i="6"/>
  <c r="E384" i="6"/>
  <c r="E342" i="6"/>
  <c r="E292" i="6"/>
  <c r="E241" i="6"/>
  <c r="E190" i="6"/>
  <c r="E94" i="6"/>
  <c r="F433" i="6"/>
  <c r="F227" i="6"/>
  <c r="F488" i="6"/>
  <c r="E488" i="6"/>
  <c r="F456" i="6"/>
  <c r="E456" i="6"/>
  <c r="F272" i="6"/>
  <c r="E272" i="6"/>
  <c r="F463" i="6"/>
  <c r="E463" i="6"/>
  <c r="F407" i="6"/>
  <c r="E407" i="6"/>
  <c r="F359" i="6"/>
  <c r="E359" i="6"/>
  <c r="F287" i="6"/>
  <c r="E287" i="6"/>
  <c r="D287" i="6"/>
  <c r="F499" i="6"/>
  <c r="E499" i="6"/>
  <c r="F491" i="6"/>
  <c r="E491" i="6"/>
  <c r="E443" i="6"/>
  <c r="F443" i="6"/>
  <c r="F435" i="6"/>
  <c r="E435" i="6"/>
  <c r="E427" i="6"/>
  <c r="F427" i="6"/>
  <c r="E411" i="6"/>
  <c r="F411" i="6"/>
  <c r="E403" i="6"/>
  <c r="F403" i="6"/>
  <c r="F395" i="6"/>
  <c r="E395" i="6"/>
  <c r="E387" i="6"/>
  <c r="F387" i="6"/>
  <c r="E379" i="6"/>
  <c r="F379" i="6"/>
  <c r="F371" i="6"/>
  <c r="E371" i="6"/>
  <c r="E363" i="6"/>
  <c r="F363" i="6"/>
  <c r="E355" i="6"/>
  <c r="F355" i="6"/>
  <c r="E347" i="6"/>
  <c r="F347" i="6"/>
  <c r="E339" i="6"/>
  <c r="F339" i="6"/>
  <c r="F331" i="6"/>
  <c r="E331" i="6"/>
  <c r="E323" i="6"/>
  <c r="F323" i="6"/>
  <c r="E315" i="6"/>
  <c r="F315" i="6"/>
  <c r="F307" i="6"/>
  <c r="E307" i="6"/>
  <c r="E299" i="6"/>
  <c r="F299" i="6"/>
  <c r="E291" i="6"/>
  <c r="F291" i="6"/>
  <c r="E283" i="6"/>
  <c r="F283" i="6"/>
  <c r="E275" i="6"/>
  <c r="F275" i="6"/>
  <c r="F267" i="6"/>
  <c r="E267" i="6"/>
  <c r="E259" i="6"/>
  <c r="F259" i="6"/>
  <c r="E251" i="6"/>
  <c r="F251" i="6"/>
  <c r="F243" i="6"/>
  <c r="E243" i="6"/>
  <c r="E235" i="6"/>
  <c r="F235" i="6"/>
  <c r="E219" i="6"/>
  <c r="F219" i="6"/>
  <c r="E211" i="6"/>
  <c r="F211" i="6"/>
  <c r="F203" i="6"/>
  <c r="E203" i="6"/>
  <c r="E195" i="6"/>
  <c r="F195" i="6"/>
  <c r="E187" i="6"/>
  <c r="F187" i="6"/>
  <c r="F179" i="6"/>
  <c r="E179" i="6"/>
  <c r="D179" i="6"/>
  <c r="E171" i="6"/>
  <c r="D171" i="6"/>
  <c r="F171" i="6"/>
  <c r="F163" i="6"/>
  <c r="E163" i="6"/>
  <c r="D163" i="6"/>
  <c r="D155" i="6"/>
  <c r="F155" i="6"/>
  <c r="E155" i="6"/>
  <c r="F147" i="6"/>
  <c r="E147" i="6"/>
  <c r="D147" i="6"/>
  <c r="E139" i="6"/>
  <c r="F139" i="6"/>
  <c r="D139" i="6"/>
  <c r="E131" i="6"/>
  <c r="F131" i="6"/>
  <c r="D131" i="6"/>
  <c r="E123" i="6"/>
  <c r="F123" i="6"/>
  <c r="D123" i="6"/>
  <c r="E115" i="6"/>
  <c r="F115" i="6"/>
  <c r="D115" i="6"/>
  <c r="E107" i="6"/>
  <c r="F107" i="6"/>
  <c r="D107" i="6"/>
  <c r="E99" i="6"/>
  <c r="F99" i="6"/>
  <c r="D99" i="6"/>
  <c r="E91" i="6"/>
  <c r="F91" i="6"/>
  <c r="D91" i="6"/>
  <c r="E83" i="6"/>
  <c r="F83" i="6"/>
  <c r="D83" i="6"/>
  <c r="E75" i="6"/>
  <c r="F75" i="6"/>
  <c r="D75" i="6"/>
  <c r="E67" i="6"/>
  <c r="F67" i="6"/>
  <c r="D67" i="6"/>
  <c r="E59" i="6"/>
  <c r="F59" i="6"/>
  <c r="D59" i="6"/>
  <c r="E51" i="6"/>
  <c r="F51" i="6"/>
  <c r="D51" i="6"/>
  <c r="E43" i="6"/>
  <c r="F43" i="6"/>
  <c r="D43" i="6"/>
  <c r="E35" i="6"/>
  <c r="F35" i="6"/>
  <c r="D35" i="6"/>
  <c r="E27" i="6"/>
  <c r="F27" i="6"/>
  <c r="D27" i="6"/>
  <c r="E19" i="6"/>
  <c r="F19" i="6"/>
  <c r="D19" i="6"/>
  <c r="E11" i="6"/>
  <c r="F11" i="6"/>
  <c r="D11" i="6"/>
  <c r="E3" i="6"/>
  <c r="F3" i="6"/>
  <c r="D3" i="6"/>
  <c r="D477" i="6"/>
  <c r="D440" i="6"/>
  <c r="D422" i="6"/>
  <c r="D413" i="6"/>
  <c r="D403" i="6"/>
  <c r="D394" i="6"/>
  <c r="D376" i="6"/>
  <c r="D358" i="6"/>
  <c r="D349" i="6"/>
  <c r="D339" i="6"/>
  <c r="D318" i="6"/>
  <c r="D307" i="6"/>
  <c r="D275" i="6"/>
  <c r="D254" i="6"/>
  <c r="D243" i="6"/>
  <c r="D219" i="6"/>
  <c r="D206" i="6"/>
  <c r="D193" i="6"/>
  <c r="D181" i="6"/>
  <c r="D165" i="6"/>
  <c r="D149" i="6"/>
  <c r="D133" i="6"/>
  <c r="D117" i="6"/>
  <c r="D101" i="6"/>
  <c r="D85" i="6"/>
  <c r="E492" i="6"/>
  <c r="E459" i="6"/>
  <c r="E418" i="6"/>
  <c r="E376" i="6"/>
  <c r="E334" i="6"/>
  <c r="E282" i="6"/>
  <c r="E180" i="6"/>
  <c r="E69" i="6"/>
  <c r="F419" i="6"/>
  <c r="F216" i="6"/>
  <c r="F496" i="6"/>
  <c r="E496" i="6"/>
  <c r="F464" i="6"/>
  <c r="E464" i="6"/>
  <c r="F432" i="6"/>
  <c r="E432" i="6"/>
  <c r="E328" i="6"/>
  <c r="F328" i="6"/>
  <c r="F296" i="6"/>
  <c r="E296" i="6"/>
  <c r="F232" i="6"/>
  <c r="E232" i="6"/>
  <c r="F471" i="6"/>
  <c r="E471" i="6"/>
  <c r="F431" i="6"/>
  <c r="E431" i="6"/>
  <c r="F391" i="6"/>
  <c r="E391" i="6"/>
  <c r="F383" i="6"/>
  <c r="E383" i="6"/>
  <c r="F335" i="6"/>
  <c r="E335" i="6"/>
  <c r="D335" i="6"/>
  <c r="F295" i="6"/>
  <c r="D295" i="6"/>
  <c r="F486" i="6"/>
  <c r="E486" i="6"/>
  <c r="F475" i="6"/>
  <c r="E475" i="6"/>
  <c r="F467" i="6"/>
  <c r="E467" i="6"/>
  <c r="F451" i="6"/>
  <c r="E451" i="6"/>
  <c r="F458" i="6"/>
  <c r="E458" i="6"/>
  <c r="F442" i="6"/>
  <c r="E442" i="6"/>
  <c r="F434" i="6"/>
  <c r="E434" i="6"/>
  <c r="F410" i="6"/>
  <c r="E410" i="6"/>
  <c r="F402" i="6"/>
  <c r="E402" i="6"/>
  <c r="E378" i="6"/>
  <c r="F378" i="6"/>
  <c r="F370" i="6"/>
  <c r="E370" i="6"/>
  <c r="F346" i="6"/>
  <c r="E346" i="6"/>
  <c r="F338" i="6"/>
  <c r="E338" i="6"/>
  <c r="F322" i="6"/>
  <c r="E322" i="6"/>
  <c r="E314" i="6"/>
  <c r="F314" i="6"/>
  <c r="F306" i="6"/>
  <c r="E306" i="6"/>
  <c r="F298" i="6"/>
  <c r="E298" i="6"/>
  <c r="F290" i="6"/>
  <c r="E290" i="6"/>
  <c r="F274" i="6"/>
  <c r="E274" i="6"/>
  <c r="F258" i="6"/>
  <c r="E258" i="6"/>
  <c r="F250" i="6"/>
  <c r="E250" i="6"/>
  <c r="F242" i="6"/>
  <c r="E242" i="6"/>
  <c r="F234" i="6"/>
  <c r="E234" i="6"/>
  <c r="D234" i="6"/>
  <c r="F226" i="6"/>
  <c r="D226" i="6"/>
  <c r="E226" i="6"/>
  <c r="F218" i="6"/>
  <c r="D218" i="6"/>
  <c r="F210" i="6"/>
  <c r="D210" i="6"/>
  <c r="E210" i="6"/>
  <c r="D202" i="6"/>
  <c r="F202" i="6"/>
  <c r="F194" i="6"/>
  <c r="E194" i="6"/>
  <c r="D194" i="6"/>
  <c r="F186" i="6"/>
  <c r="D186" i="6"/>
  <c r="E186" i="6"/>
  <c r="F178" i="6"/>
  <c r="D178" i="6"/>
  <c r="E178" i="6"/>
  <c r="E170" i="6"/>
  <c r="F170" i="6"/>
  <c r="D170" i="6"/>
  <c r="E162" i="6"/>
  <c r="F162" i="6"/>
  <c r="D162" i="6"/>
  <c r="E154" i="6"/>
  <c r="F154" i="6"/>
  <c r="D154" i="6"/>
  <c r="E146" i="6"/>
  <c r="F146" i="6"/>
  <c r="D146" i="6"/>
  <c r="E138" i="6"/>
  <c r="F138" i="6"/>
  <c r="D138" i="6"/>
  <c r="E130" i="6"/>
  <c r="F130" i="6"/>
  <c r="D130" i="6"/>
  <c r="E122" i="6"/>
  <c r="F122" i="6"/>
  <c r="D122" i="6"/>
  <c r="E114" i="6"/>
  <c r="F114" i="6"/>
  <c r="D114" i="6"/>
  <c r="E106" i="6"/>
  <c r="F106" i="6"/>
  <c r="D106" i="6"/>
  <c r="E98" i="6"/>
  <c r="F98" i="6"/>
  <c r="D98" i="6"/>
  <c r="E90" i="6"/>
  <c r="F90" i="6"/>
  <c r="D90" i="6"/>
  <c r="E82" i="6"/>
  <c r="F82" i="6"/>
  <c r="D82" i="6"/>
  <c r="E74" i="6"/>
  <c r="F74" i="6"/>
  <c r="D74" i="6"/>
  <c r="E66" i="6"/>
  <c r="F66" i="6"/>
  <c r="D66" i="6"/>
  <c r="E58" i="6"/>
  <c r="F58" i="6"/>
  <c r="D58" i="6"/>
  <c r="E50" i="6"/>
  <c r="F50" i="6"/>
  <c r="D50" i="6"/>
  <c r="E42" i="6"/>
  <c r="F42" i="6"/>
  <c r="D42" i="6"/>
  <c r="E34" i="6"/>
  <c r="F34" i="6"/>
  <c r="D34" i="6"/>
  <c r="E26" i="6"/>
  <c r="F26" i="6"/>
  <c r="D26" i="6"/>
  <c r="E18" i="6"/>
  <c r="F18" i="6"/>
  <c r="D18" i="6"/>
  <c r="E10" i="6"/>
  <c r="F10" i="6"/>
  <c r="D10" i="6"/>
  <c r="D494" i="6"/>
  <c r="D485" i="6"/>
  <c r="D475" i="6"/>
  <c r="D466" i="6"/>
  <c r="D457" i="6"/>
  <c r="D448" i="6"/>
  <c r="D439" i="6"/>
  <c r="D430" i="6"/>
  <c r="D421" i="6"/>
  <c r="D411" i="6"/>
  <c r="D402" i="6"/>
  <c r="D384" i="6"/>
  <c r="D375" i="6"/>
  <c r="D366" i="6"/>
  <c r="D357" i="6"/>
  <c r="D347" i="6"/>
  <c r="D338" i="6"/>
  <c r="D328" i="6"/>
  <c r="D317" i="6"/>
  <c r="D306" i="6"/>
  <c r="D296" i="6"/>
  <c r="D285" i="6"/>
  <c r="D274" i="6"/>
  <c r="D264" i="6"/>
  <c r="D253" i="6"/>
  <c r="D242" i="6"/>
  <c r="D205" i="6"/>
  <c r="D80" i="6"/>
  <c r="D16" i="6"/>
  <c r="E490" i="6"/>
  <c r="E457" i="6"/>
  <c r="E416" i="6"/>
  <c r="E374" i="6"/>
  <c r="E330" i="6"/>
  <c r="E279" i="6"/>
  <c r="E228" i="6"/>
  <c r="E176" i="6"/>
  <c r="E60" i="6"/>
  <c r="F380" i="6"/>
  <c r="F176" i="6"/>
  <c r="F480" i="6"/>
  <c r="E480" i="6"/>
  <c r="F360" i="6"/>
  <c r="E360" i="6"/>
  <c r="F312" i="6"/>
  <c r="E312" i="6"/>
  <c r="F248" i="6"/>
  <c r="E248" i="6"/>
  <c r="F495" i="6"/>
  <c r="E495" i="6"/>
  <c r="F423" i="6"/>
  <c r="E423" i="6"/>
  <c r="F497" i="6"/>
  <c r="E497" i="6"/>
  <c r="F489" i="6"/>
  <c r="E489" i="6"/>
  <c r="E481" i="6"/>
  <c r="F481" i="6"/>
  <c r="F473" i="6"/>
  <c r="E473" i="6"/>
  <c r="F465" i="6"/>
  <c r="E465" i="6"/>
  <c r="F449" i="6"/>
  <c r="E449" i="6"/>
  <c r="F441" i="6"/>
  <c r="E441" i="6"/>
  <c r="F425" i="6"/>
  <c r="E425" i="6"/>
  <c r="F417" i="6"/>
  <c r="E417" i="6"/>
  <c r="F409" i="6"/>
  <c r="E409" i="6"/>
  <c r="F401" i="6"/>
  <c r="E401" i="6"/>
  <c r="F393" i="6"/>
  <c r="E393" i="6"/>
  <c r="F385" i="6"/>
  <c r="E385" i="6"/>
  <c r="F377" i="6"/>
  <c r="E377" i="6"/>
  <c r="F361" i="6"/>
  <c r="E361" i="6"/>
  <c r="F353" i="6"/>
  <c r="E353" i="6"/>
  <c r="F345" i="6"/>
  <c r="E345" i="6"/>
  <c r="F337" i="6"/>
  <c r="E337" i="6"/>
  <c r="F329" i="6"/>
  <c r="E329" i="6"/>
  <c r="F313" i="6"/>
  <c r="E313" i="6"/>
  <c r="F297" i="6"/>
  <c r="E297" i="6"/>
  <c r="F289" i="6"/>
  <c r="E289" i="6"/>
  <c r="F281" i="6"/>
  <c r="E281" i="6"/>
  <c r="F273" i="6"/>
  <c r="E273" i="6"/>
  <c r="F265" i="6"/>
  <c r="E265" i="6"/>
  <c r="F249" i="6"/>
  <c r="E249" i="6"/>
  <c r="F233" i="6"/>
  <c r="E233" i="6"/>
  <c r="E225" i="6"/>
  <c r="F225" i="6"/>
  <c r="F217" i="6"/>
  <c r="E217" i="6"/>
  <c r="F209" i="6"/>
  <c r="E209" i="6"/>
  <c r="F201" i="6"/>
  <c r="E201" i="6"/>
  <c r="F185" i="6"/>
  <c r="E185" i="6"/>
  <c r="E177" i="6"/>
  <c r="F177" i="6"/>
  <c r="E169" i="6"/>
  <c r="F169" i="6"/>
  <c r="E161" i="6"/>
  <c r="F161" i="6"/>
  <c r="E153" i="6"/>
  <c r="F153" i="6"/>
  <c r="E145" i="6"/>
  <c r="F145" i="6"/>
  <c r="E137" i="6"/>
  <c r="F137" i="6"/>
  <c r="E129" i="6"/>
  <c r="F129" i="6"/>
  <c r="E121" i="6"/>
  <c r="F121" i="6"/>
  <c r="E113" i="6"/>
  <c r="F113" i="6"/>
  <c r="E105" i="6"/>
  <c r="F105" i="6"/>
  <c r="E97" i="6"/>
  <c r="F97" i="6"/>
  <c r="E89" i="6"/>
  <c r="F89" i="6"/>
  <c r="E81" i="6"/>
  <c r="F81" i="6"/>
  <c r="D81" i="6"/>
  <c r="E73" i="6"/>
  <c r="F73" i="6"/>
  <c r="D73" i="6"/>
  <c r="E65" i="6"/>
  <c r="F65" i="6"/>
  <c r="D65" i="6"/>
  <c r="E57" i="6"/>
  <c r="F57" i="6"/>
  <c r="D57" i="6"/>
  <c r="E49" i="6"/>
  <c r="F49" i="6"/>
  <c r="D49" i="6"/>
  <c r="E41" i="6"/>
  <c r="F41" i="6"/>
  <c r="D41" i="6"/>
  <c r="E33" i="6"/>
  <c r="F33" i="6"/>
  <c r="D33" i="6"/>
  <c r="E25" i="6"/>
  <c r="F25" i="6"/>
  <c r="D25" i="6"/>
  <c r="E17" i="6"/>
  <c r="F17" i="6"/>
  <c r="D17" i="6"/>
  <c r="E9" i="6"/>
  <c r="F9" i="6"/>
  <c r="D9" i="6"/>
  <c r="D493" i="6"/>
  <c r="D483" i="6"/>
  <c r="D474" i="6"/>
  <c r="D465" i="6"/>
  <c r="D456" i="6"/>
  <c r="D447" i="6"/>
  <c r="D438" i="6"/>
  <c r="D429" i="6"/>
  <c r="D419" i="6"/>
  <c r="D410" i="6"/>
  <c r="D401" i="6"/>
  <c r="D383" i="6"/>
  <c r="D374" i="6"/>
  <c r="D365" i="6"/>
  <c r="D355" i="6"/>
  <c r="D346" i="6"/>
  <c r="D337" i="6"/>
  <c r="D326" i="6"/>
  <c r="D315" i="6"/>
  <c r="D305" i="6"/>
  <c r="D294" i="6"/>
  <c r="D283" i="6"/>
  <c r="D273" i="6"/>
  <c r="D251" i="6"/>
  <c r="D241" i="6"/>
  <c r="D229" i="6"/>
  <c r="D216" i="6"/>
  <c r="D203" i="6"/>
  <c r="D190" i="6"/>
  <c r="D160" i="6"/>
  <c r="D112" i="6"/>
  <c r="E484" i="6"/>
  <c r="E450" i="6"/>
  <c r="E408" i="6"/>
  <c r="E366" i="6"/>
  <c r="E321" i="6"/>
  <c r="E270" i="6"/>
  <c r="E218" i="6"/>
  <c r="E165" i="6"/>
  <c r="E30" i="6"/>
  <c r="F369" i="6"/>
  <c r="F160" i="6"/>
  <c r="F208" i="6"/>
  <c r="E208" i="6"/>
  <c r="E200" i="6"/>
  <c r="F200" i="6"/>
  <c r="F192" i="6"/>
  <c r="E192" i="6"/>
  <c r="F184" i="6"/>
  <c r="E184" i="6"/>
  <c r="F168" i="6"/>
  <c r="E168" i="6"/>
  <c r="F152" i="6"/>
  <c r="E152" i="6"/>
  <c r="E144" i="6"/>
  <c r="F144" i="6"/>
  <c r="E136" i="6"/>
  <c r="F136" i="6"/>
  <c r="E128" i="6"/>
  <c r="F128" i="6"/>
  <c r="F120" i="6"/>
  <c r="E120" i="6"/>
  <c r="F104" i="6"/>
  <c r="E104" i="6"/>
  <c r="F96" i="6"/>
  <c r="E96" i="6"/>
  <c r="F88" i="6"/>
  <c r="E88" i="6"/>
  <c r="E72" i="6"/>
  <c r="F72" i="6"/>
  <c r="E64" i="6"/>
  <c r="F64" i="6"/>
  <c r="F56" i="6"/>
  <c r="E56" i="6"/>
  <c r="E48" i="6"/>
  <c r="F48" i="6"/>
  <c r="F40" i="6"/>
  <c r="E40" i="6"/>
  <c r="E32" i="6"/>
  <c r="F32" i="6"/>
  <c r="E24" i="6"/>
  <c r="F24" i="6"/>
  <c r="E8" i="6"/>
  <c r="F8" i="6"/>
  <c r="D501" i="6"/>
  <c r="D491" i="6"/>
  <c r="D482" i="6"/>
  <c r="D473" i="6"/>
  <c r="D464" i="6"/>
  <c r="D446" i="6"/>
  <c r="D437" i="6"/>
  <c r="D427" i="6"/>
  <c r="D418" i="6"/>
  <c r="D409" i="6"/>
  <c r="D400" i="6"/>
  <c r="D391" i="6"/>
  <c r="D373" i="6"/>
  <c r="D363" i="6"/>
  <c r="D354" i="6"/>
  <c r="D345" i="6"/>
  <c r="D325" i="6"/>
  <c r="D314" i="6"/>
  <c r="D293" i="6"/>
  <c r="D282" i="6"/>
  <c r="D272" i="6"/>
  <c r="D261" i="6"/>
  <c r="D250" i="6"/>
  <c r="D227" i="6"/>
  <c r="D201" i="6"/>
  <c r="D189" i="6"/>
  <c r="D94" i="6"/>
  <c r="D72" i="6"/>
  <c r="D40" i="6"/>
  <c r="D8" i="6"/>
  <c r="E482" i="6"/>
  <c r="E448" i="6"/>
  <c r="E406" i="6"/>
  <c r="E362" i="6"/>
  <c r="E318" i="6"/>
  <c r="E157" i="6"/>
  <c r="E16" i="6"/>
  <c r="F112" i="6"/>
  <c r="F392" i="6"/>
  <c r="E392" i="6"/>
  <c r="F336" i="6"/>
  <c r="E336" i="6"/>
  <c r="F256" i="6"/>
  <c r="E256" i="6"/>
  <c r="F351" i="6"/>
  <c r="E351" i="6"/>
  <c r="F319" i="6"/>
  <c r="E319" i="6"/>
  <c r="D319" i="6"/>
  <c r="F303" i="6"/>
  <c r="E303" i="6"/>
  <c r="D303" i="6"/>
  <c r="F271" i="6"/>
  <c r="E271" i="6"/>
  <c r="D271" i="6"/>
  <c r="F263" i="6"/>
  <c r="E263" i="6"/>
  <c r="D263" i="6"/>
  <c r="F255" i="6"/>
  <c r="E255" i="6"/>
  <c r="D255" i="6"/>
  <c r="F247" i="6"/>
  <c r="E247" i="6"/>
  <c r="D247" i="6"/>
  <c r="F239" i="6"/>
  <c r="E239" i="6"/>
  <c r="D239" i="6"/>
  <c r="F231" i="6"/>
  <c r="D231" i="6"/>
  <c r="F223" i="6"/>
  <c r="E223" i="6"/>
  <c r="D223" i="6"/>
  <c r="F215" i="6"/>
  <c r="D215" i="6"/>
  <c r="F207" i="6"/>
  <c r="E207" i="6"/>
  <c r="D207" i="6"/>
  <c r="F199" i="6"/>
  <c r="E199" i="6"/>
  <c r="D199" i="6"/>
  <c r="F191" i="6"/>
  <c r="E191" i="6"/>
  <c r="D191" i="6"/>
  <c r="F183" i="6"/>
  <c r="E183" i="6"/>
  <c r="D183" i="6"/>
  <c r="F175" i="6"/>
  <c r="E175" i="6"/>
  <c r="D175" i="6"/>
  <c r="F167" i="6"/>
  <c r="E167" i="6"/>
  <c r="D167" i="6"/>
  <c r="F159" i="6"/>
  <c r="E159" i="6"/>
  <c r="D159" i="6"/>
  <c r="F151" i="6"/>
  <c r="E151" i="6"/>
  <c r="D151" i="6"/>
  <c r="F143" i="6"/>
  <c r="E143" i="6"/>
  <c r="D143" i="6"/>
  <c r="F135" i="6"/>
  <c r="D135" i="6"/>
  <c r="F127" i="6"/>
  <c r="D127" i="6"/>
  <c r="F119" i="6"/>
  <c r="E119" i="6"/>
  <c r="D119" i="6"/>
  <c r="F111" i="6"/>
  <c r="E111" i="6"/>
  <c r="D111" i="6"/>
  <c r="F103" i="6"/>
  <c r="E103" i="6"/>
  <c r="D103" i="6"/>
  <c r="F95" i="6"/>
  <c r="E95" i="6"/>
  <c r="D95" i="6"/>
  <c r="F87" i="6"/>
  <c r="E87" i="6"/>
  <c r="D87" i="6"/>
  <c r="F79" i="6"/>
  <c r="E79" i="6"/>
  <c r="D79" i="6"/>
  <c r="F71" i="6"/>
  <c r="E71" i="6"/>
  <c r="D71" i="6"/>
  <c r="F63" i="6"/>
  <c r="E63" i="6"/>
  <c r="D63" i="6"/>
  <c r="F55" i="6"/>
  <c r="E55" i="6"/>
  <c r="D55" i="6"/>
  <c r="F47" i="6"/>
  <c r="E47" i="6"/>
  <c r="D47" i="6"/>
  <c r="F39" i="6"/>
  <c r="E39" i="6"/>
  <c r="D39" i="6"/>
  <c r="F31" i="6"/>
  <c r="E31" i="6"/>
  <c r="D31" i="6"/>
  <c r="F23" i="6"/>
  <c r="E23" i="6"/>
  <c r="D23" i="6"/>
  <c r="F15" i="6"/>
  <c r="E15" i="6"/>
  <c r="D15" i="6"/>
  <c r="D499" i="6"/>
  <c r="D490" i="6"/>
  <c r="D481" i="6"/>
  <c r="D472" i="6"/>
  <c r="D463" i="6"/>
  <c r="D445" i="6"/>
  <c r="D435" i="6"/>
  <c r="D426" i="6"/>
  <c r="D417" i="6"/>
  <c r="D408" i="6"/>
  <c r="D399" i="6"/>
  <c r="D390" i="6"/>
  <c r="D381" i="6"/>
  <c r="D371" i="6"/>
  <c r="D362" i="6"/>
  <c r="D353" i="6"/>
  <c r="D344" i="6"/>
  <c r="D334" i="6"/>
  <c r="D323" i="6"/>
  <c r="D313" i="6"/>
  <c r="D291" i="6"/>
  <c r="D281" i="6"/>
  <c r="D270" i="6"/>
  <c r="D259" i="6"/>
  <c r="D249" i="6"/>
  <c r="D238" i="6"/>
  <c r="D225" i="6"/>
  <c r="D213" i="6"/>
  <c r="D200" i="6"/>
  <c r="D187" i="6"/>
  <c r="D173" i="6"/>
  <c r="D157" i="6"/>
  <c r="D141" i="6"/>
  <c r="D125" i="6"/>
  <c r="D109" i="6"/>
  <c r="D93" i="6"/>
  <c r="E476" i="6"/>
  <c r="E440" i="6"/>
  <c r="E398" i="6"/>
  <c r="E354" i="6"/>
  <c r="E308" i="6"/>
  <c r="E257" i="6"/>
  <c r="E206" i="6"/>
  <c r="E135" i="6"/>
  <c r="F316" i="6"/>
  <c r="F80" i="6"/>
  <c r="F304" i="6"/>
  <c r="E304" i="6"/>
  <c r="F240" i="6"/>
  <c r="E240" i="6"/>
  <c r="F487" i="6"/>
  <c r="E487" i="6"/>
  <c r="F455" i="6"/>
  <c r="E455" i="6"/>
  <c r="F415" i="6"/>
  <c r="E415" i="6"/>
  <c r="F367" i="6"/>
  <c r="E367" i="6"/>
  <c r="F311" i="6"/>
  <c r="E311" i="6"/>
  <c r="D311" i="6"/>
  <c r="F478" i="6"/>
  <c r="E478" i="6"/>
  <c r="F454" i="6"/>
  <c r="E454" i="6"/>
  <c r="F382" i="6"/>
  <c r="E382" i="6"/>
  <c r="F302" i="6"/>
  <c r="E302" i="6"/>
  <c r="F286" i="6"/>
  <c r="E286" i="6"/>
  <c r="F278" i="6"/>
  <c r="E278" i="6"/>
  <c r="F262" i="6"/>
  <c r="E262" i="6"/>
  <c r="F246" i="6"/>
  <c r="E246" i="6"/>
  <c r="F230" i="6"/>
  <c r="E230" i="6"/>
  <c r="F222" i="6"/>
  <c r="E222" i="6"/>
  <c r="F214" i="6"/>
  <c r="E214" i="6"/>
  <c r="F198" i="6"/>
  <c r="E198" i="6"/>
  <c r="F182" i="6"/>
  <c r="E182" i="6"/>
  <c r="F174" i="6"/>
  <c r="E174" i="6"/>
  <c r="F166" i="6"/>
  <c r="E166" i="6"/>
  <c r="F158" i="6"/>
  <c r="E158" i="6"/>
  <c r="F150" i="6"/>
  <c r="E150" i="6"/>
  <c r="F142" i="6"/>
  <c r="E142" i="6"/>
  <c r="F134" i="6"/>
  <c r="E134" i="6"/>
  <c r="F126" i="6"/>
  <c r="E126" i="6"/>
  <c r="F118" i="6"/>
  <c r="E118" i="6"/>
  <c r="F110" i="6"/>
  <c r="E110" i="6"/>
  <c r="F86" i="6"/>
  <c r="E86" i="6"/>
  <c r="F78" i="6"/>
  <c r="E78" i="6"/>
  <c r="F70" i="6"/>
  <c r="E70" i="6"/>
  <c r="F62" i="6"/>
  <c r="E62" i="6"/>
  <c r="F54" i="6"/>
  <c r="E54" i="6"/>
  <c r="F46" i="6"/>
  <c r="E46" i="6"/>
  <c r="F38" i="6"/>
  <c r="E38" i="6"/>
  <c r="F22" i="6"/>
  <c r="E22" i="6"/>
  <c r="F14" i="6"/>
  <c r="E14" i="6"/>
  <c r="F6" i="6"/>
  <c r="E6" i="6"/>
  <c r="D498" i="6"/>
  <c r="D489" i="6"/>
  <c r="D480" i="6"/>
  <c r="D471" i="6"/>
  <c r="D462" i="6"/>
  <c r="D453" i="6"/>
  <c r="D443" i="6"/>
  <c r="D434" i="6"/>
  <c r="D425" i="6"/>
  <c r="D416" i="6"/>
  <c r="D407" i="6"/>
  <c r="D398" i="6"/>
  <c r="D389" i="6"/>
  <c r="D379" i="6"/>
  <c r="D370" i="6"/>
  <c r="D361" i="6"/>
  <c r="D352" i="6"/>
  <c r="D343" i="6"/>
  <c r="D333" i="6"/>
  <c r="D322" i="6"/>
  <c r="D312" i="6"/>
  <c r="D301" i="6"/>
  <c r="D290" i="6"/>
  <c r="D280" i="6"/>
  <c r="D269" i="6"/>
  <c r="D258" i="6"/>
  <c r="D248" i="6"/>
  <c r="D237" i="6"/>
  <c r="D224" i="6"/>
  <c r="D211" i="6"/>
  <c r="D198" i="6"/>
  <c r="D185" i="6"/>
  <c r="D169" i="6"/>
  <c r="D153" i="6"/>
  <c r="D137" i="6"/>
  <c r="D121" i="6"/>
  <c r="D105" i="6"/>
  <c r="D89" i="6"/>
  <c r="D64" i="6"/>
  <c r="D32" i="6"/>
  <c r="E474" i="6"/>
  <c r="E438" i="6"/>
  <c r="E394" i="6"/>
  <c r="E352" i="6"/>
  <c r="E305" i="6"/>
  <c r="E254" i="6"/>
  <c r="E202" i="6"/>
  <c r="E127" i="6"/>
  <c r="F483" i="6"/>
  <c r="F280" i="6"/>
  <c r="D7" i="6"/>
  <c r="E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<sst xmlns="http://schemas.openxmlformats.org/spreadsheetml/2006/main" count="3203" uniqueCount="1499">
  <si>
    <t>Supplier ID</t>
  </si>
  <si>
    <t>Supplier Name</t>
  </si>
  <si>
    <t>Contact Person</t>
  </si>
  <si>
    <t>Phone</t>
  </si>
  <si>
    <t>Lead Time (days)</t>
  </si>
  <si>
    <t>S01</t>
  </si>
  <si>
    <t>Arroyo Ltd</t>
  </si>
  <si>
    <t>Gina Little</t>
  </si>
  <si>
    <t>774.972.1211x056</t>
  </si>
  <si>
    <t>S02</t>
  </si>
  <si>
    <t>Sharp Group</t>
  </si>
  <si>
    <t>Tonya Dalton</t>
  </si>
  <si>
    <t>815.506.7604x881</t>
  </si>
  <si>
    <t>S03</t>
  </si>
  <si>
    <t>Willis-Arellano</t>
  </si>
  <si>
    <t>Gregory Grant</t>
  </si>
  <si>
    <t>811-532-2734x84427</t>
  </si>
  <si>
    <t>S04</t>
  </si>
  <si>
    <t>Woodward and Sons</t>
  </si>
  <si>
    <t>Ryan Smith</t>
  </si>
  <si>
    <t>595.330.0480</t>
  </si>
  <si>
    <t>S05</t>
  </si>
  <si>
    <t>Lowe Ltd</t>
  </si>
  <si>
    <t>Curtis Davis</t>
  </si>
  <si>
    <t>+1-566-315-9995</t>
  </si>
  <si>
    <t>S06</t>
  </si>
  <si>
    <t>Baker PLC</t>
  </si>
  <si>
    <t>Joshua Schwartz</t>
  </si>
  <si>
    <t>+1-889-443-1579x73648</t>
  </si>
  <si>
    <t>S07</t>
  </si>
  <si>
    <t>Richardson, Goodman and Hobbs</t>
  </si>
  <si>
    <t>Christopher Ramos</t>
  </si>
  <si>
    <t>297-269-6876</t>
  </si>
  <si>
    <t>S08</t>
  </si>
  <si>
    <t>Wilson-Black</t>
  </si>
  <si>
    <t>David Anderson</t>
  </si>
  <si>
    <t>001-592-727-4793x086</t>
  </si>
  <si>
    <t>S09</t>
  </si>
  <si>
    <t>Hansen, Reed and Aguirre</t>
  </si>
  <si>
    <t>Matthew Collins</t>
  </si>
  <si>
    <t>001-517-317-6287x5808</t>
  </si>
  <si>
    <t>S10</t>
  </si>
  <si>
    <t>Young, Leblanc and Peck</t>
  </si>
  <si>
    <t>Jennifer Schmidt</t>
  </si>
  <si>
    <t>+1-698-846-6080</t>
  </si>
  <si>
    <t>S11</t>
  </si>
  <si>
    <t>Melton Group</t>
  </si>
  <si>
    <t>Brittney Wright</t>
  </si>
  <si>
    <t>001-743-290-5077x7529</t>
  </si>
  <si>
    <t>S12</t>
  </si>
  <si>
    <t>Holland, Davis and Smith</t>
  </si>
  <si>
    <t>Matthew Smith</t>
  </si>
  <si>
    <t>(780)278-4881</t>
  </si>
  <si>
    <t>S13</t>
  </si>
  <si>
    <t>Gilbert, Long and Bishop</t>
  </si>
  <si>
    <t>Derrick Wood</t>
  </si>
  <si>
    <t>916.808.5932x66661</t>
  </si>
  <si>
    <t>S14</t>
  </si>
  <si>
    <t>Marsh Ltd</t>
  </si>
  <si>
    <t>Danny Fuller</t>
  </si>
  <si>
    <t>+1-429-904-1449x2691</t>
  </si>
  <si>
    <t>S15</t>
  </si>
  <si>
    <t>Sullivan-Ingram</t>
  </si>
  <si>
    <t>Mark Evans</t>
  </si>
  <si>
    <t>(428)821-4448x142</t>
  </si>
  <si>
    <t>S16</t>
  </si>
  <si>
    <t>Burton-Lee</t>
  </si>
  <si>
    <t>Edward Daniels</t>
  </si>
  <si>
    <t>(262)795-4870x45974</t>
  </si>
  <si>
    <t>S17</t>
  </si>
  <si>
    <t>Marshall Group</t>
  </si>
  <si>
    <t>Walter Burns</t>
  </si>
  <si>
    <t>+1-994-425-1451x1552</t>
  </si>
  <si>
    <t>S18</t>
  </si>
  <si>
    <t>Davis-Wolf</t>
  </si>
  <si>
    <t>Natasha Wallace</t>
  </si>
  <si>
    <t>+1-406-709-9801x00788</t>
  </si>
  <si>
    <t>S19</t>
  </si>
  <si>
    <t>Murillo-Boyd</t>
  </si>
  <si>
    <t>Cassandra Allen</t>
  </si>
  <si>
    <t>(809)229-6264x438</t>
  </si>
  <si>
    <t>S20</t>
  </si>
  <si>
    <t>Wilson, Wright and Lewis</t>
  </si>
  <si>
    <t>Tara Pierce</t>
  </si>
  <si>
    <t>+1-574-614-2177x44351</t>
  </si>
  <si>
    <t>S21</t>
  </si>
  <si>
    <t>Flores Ltd</t>
  </si>
  <si>
    <t>Laura Martin</t>
  </si>
  <si>
    <t>909.912.4432x42582</t>
  </si>
  <si>
    <t>S22</t>
  </si>
  <si>
    <t>Stewart-Adams</t>
  </si>
  <si>
    <t>Annette Price</t>
  </si>
  <si>
    <t>+1-696-709-5347x48643</t>
  </si>
  <si>
    <t>S23</t>
  </si>
  <si>
    <t>Brown LLC</t>
  </si>
  <si>
    <t>Dr. Casey Andrews</t>
  </si>
  <si>
    <t>(451)470-1054x209</t>
  </si>
  <si>
    <t>S24</t>
  </si>
  <si>
    <t>Gardner-Sanchez</t>
  </si>
  <si>
    <t>Benjamin Smith</t>
  </si>
  <si>
    <t>(653)473-9511</t>
  </si>
  <si>
    <t>S25</t>
  </si>
  <si>
    <t>Shaw Inc</t>
  </si>
  <si>
    <t>Deanna Carroll</t>
  </si>
  <si>
    <t>+1-387-630-6951x337</t>
  </si>
  <si>
    <t>Product ID</t>
  </si>
  <si>
    <t>Product Name</t>
  </si>
  <si>
    <t>Category</t>
  </si>
  <si>
    <t>Current Stock</t>
  </si>
  <si>
    <t>Reorder Level</t>
  </si>
  <si>
    <t>Unit Price</t>
  </si>
  <si>
    <t>Sales Last Month</t>
  </si>
  <si>
    <t>Sales Month Before Last</t>
  </si>
  <si>
    <t>Date Added</t>
  </si>
  <si>
    <t>Stock Status</t>
  </si>
  <si>
    <t>Months of Inventory</t>
  </si>
  <si>
    <t>Inventory Value</t>
  </si>
  <si>
    <t>Sales Trend</t>
  </si>
  <si>
    <t>P001</t>
  </si>
  <si>
    <t>Pro Kit 01</t>
  </si>
  <si>
    <t>Electronics</t>
  </si>
  <si>
    <t>2024-04-18</t>
  </si>
  <si>
    <t>OK</t>
  </si>
  <si>
    <t>P002</t>
  </si>
  <si>
    <t>Deluxe Kit 02</t>
  </si>
  <si>
    <t>Sports</t>
  </si>
  <si>
    <t>2024-08-21</t>
  </si>
  <si>
    <t>P003</t>
  </si>
  <si>
    <t>Deluxe Item 03</t>
  </si>
  <si>
    <t>Toys</t>
  </si>
  <si>
    <t>2023-12-11</t>
  </si>
  <si>
    <t>P004</t>
  </si>
  <si>
    <t>Deluxe System 04</t>
  </si>
  <si>
    <t>2025-03-27</t>
  </si>
  <si>
    <t>P005</t>
  </si>
  <si>
    <t>Pro System 05</t>
  </si>
  <si>
    <t>2024-09-19</t>
  </si>
  <si>
    <t>P006</t>
  </si>
  <si>
    <t>Advanced Gadget 06</t>
  </si>
  <si>
    <t>2025-07-11</t>
  </si>
  <si>
    <t>P007</t>
  </si>
  <si>
    <t>Pro Gadget 07</t>
  </si>
  <si>
    <t>2023-09-03</t>
  </si>
  <si>
    <t>Reorder</t>
  </si>
  <si>
    <t>P008</t>
  </si>
  <si>
    <t>Smart Item 08</t>
  </si>
  <si>
    <t>Clothing</t>
  </si>
  <si>
    <t>2023-11-11</t>
  </si>
  <si>
    <t>P009</t>
  </si>
  <si>
    <t>Smart Device 09</t>
  </si>
  <si>
    <t>Beauty</t>
  </si>
  <si>
    <t>2025-03-28</t>
  </si>
  <si>
    <t>P010</t>
  </si>
  <si>
    <t>Smart Tool 10</t>
  </si>
  <si>
    <t>2024-10-27</t>
  </si>
  <si>
    <t>P011</t>
  </si>
  <si>
    <t>Deluxe Tool 11</t>
  </si>
  <si>
    <t>2025-05-24</t>
  </si>
  <si>
    <t>P012</t>
  </si>
  <si>
    <t>Advanced Device 12</t>
  </si>
  <si>
    <t>2024-08-22</t>
  </si>
  <si>
    <t>P013</t>
  </si>
  <si>
    <t>Advanced Kit 13</t>
  </si>
  <si>
    <t>2025-06-06</t>
  </si>
  <si>
    <t>P014</t>
  </si>
  <si>
    <t>Advanced Widget 14</t>
  </si>
  <si>
    <t>Grocery</t>
  </si>
  <si>
    <t>2024-02-06</t>
  </si>
  <si>
    <t>P015</t>
  </si>
  <si>
    <t>Premium Tool 15</t>
  </si>
  <si>
    <t>Home</t>
  </si>
  <si>
    <t>2025-01-31</t>
  </si>
  <si>
    <t>P016</t>
  </si>
  <si>
    <t>Pro Tool 16</t>
  </si>
  <si>
    <t>Office</t>
  </si>
  <si>
    <t>2023-09-16</t>
  </si>
  <si>
    <t>P017</t>
  </si>
  <si>
    <t>Pro System 17</t>
  </si>
  <si>
    <t>2024-01-04</t>
  </si>
  <si>
    <t>P018</t>
  </si>
  <si>
    <t>Deluxe System 18</t>
  </si>
  <si>
    <t>2025-03-31</t>
  </si>
  <si>
    <t>P019</t>
  </si>
  <si>
    <t>Basic Kit 19</t>
  </si>
  <si>
    <t>2024-03-18</t>
  </si>
  <si>
    <t>P020</t>
  </si>
  <si>
    <t>Basic System 20</t>
  </si>
  <si>
    <t>2024-05-26</t>
  </si>
  <si>
    <t>P021</t>
  </si>
  <si>
    <t>Smart Gadget 21</t>
  </si>
  <si>
    <t>2023-09-14</t>
  </si>
  <si>
    <t>P022</t>
  </si>
  <si>
    <t>Smart Device 22</t>
  </si>
  <si>
    <t>2024-04-19</t>
  </si>
  <si>
    <t>P023</t>
  </si>
  <si>
    <t>Standard Kit 23</t>
  </si>
  <si>
    <t>2025-01-23</t>
  </si>
  <si>
    <t>P024</t>
  </si>
  <si>
    <t>Advanced Kit 24</t>
  </si>
  <si>
    <t>2024-12-21</t>
  </si>
  <si>
    <t>P025</t>
  </si>
  <si>
    <t>Premium Kit 25</t>
  </si>
  <si>
    <t>2023-07-25</t>
  </si>
  <si>
    <t>P026</t>
  </si>
  <si>
    <t>Smart System 26</t>
  </si>
  <si>
    <t>2023-10-15</t>
  </si>
  <si>
    <t>P027</t>
  </si>
  <si>
    <t>Pro Tool 27</t>
  </si>
  <si>
    <t>2025-01-16</t>
  </si>
  <si>
    <t>P028</t>
  </si>
  <si>
    <t>Standard System 28</t>
  </si>
  <si>
    <t>2024-05-21</t>
  </si>
  <si>
    <t>P029</t>
  </si>
  <si>
    <t>Premium Item 29</t>
  </si>
  <si>
    <t>2024-05-03</t>
  </si>
  <si>
    <t>P030</t>
  </si>
  <si>
    <t>Advanced Tool 30</t>
  </si>
  <si>
    <t>2025-07-07</t>
  </si>
  <si>
    <t>P031</t>
  </si>
  <si>
    <t>Advanced Item 31</t>
  </si>
  <si>
    <t>2025-01-18</t>
  </si>
  <si>
    <t>P032</t>
  </si>
  <si>
    <t>Smart Item 32</t>
  </si>
  <si>
    <t>2025-06-08</t>
  </si>
  <si>
    <t>P033</t>
  </si>
  <si>
    <t>Pro Tool 33</t>
  </si>
  <si>
    <t>2023-12-03</t>
  </si>
  <si>
    <t>P034</t>
  </si>
  <si>
    <t>Basic Gadget 34</t>
  </si>
  <si>
    <t>2024-05-14</t>
  </si>
  <si>
    <t>P035</t>
  </si>
  <si>
    <t>Deluxe Tool 35</t>
  </si>
  <si>
    <t>2024-09-03</t>
  </si>
  <si>
    <t>P036</t>
  </si>
  <si>
    <t>Premium Widget 36</t>
  </si>
  <si>
    <t>2023-12-30</t>
  </si>
  <si>
    <t>P037</t>
  </si>
  <si>
    <t>Premium Item 37</t>
  </si>
  <si>
    <t>P038</t>
  </si>
  <si>
    <t>Advanced Device 38</t>
  </si>
  <si>
    <t>2024-06-04</t>
  </si>
  <si>
    <t>P039</t>
  </si>
  <si>
    <t>Advanced Item 39</t>
  </si>
  <si>
    <t>2025-05-23</t>
  </si>
  <si>
    <t>P040</t>
  </si>
  <si>
    <t>Premium Widget 40</t>
  </si>
  <si>
    <t>2025-03-10</t>
  </si>
  <si>
    <t>P041</t>
  </si>
  <si>
    <t>Basic System 41</t>
  </si>
  <si>
    <t>2023-12-21</t>
  </si>
  <si>
    <t>P042</t>
  </si>
  <si>
    <t>Smart Tool 42</t>
  </si>
  <si>
    <t>P043</t>
  </si>
  <si>
    <t>Deluxe Device 43</t>
  </si>
  <si>
    <t>2024-01-13</t>
  </si>
  <si>
    <t>P044</t>
  </si>
  <si>
    <t>Advanced Widget 44</t>
  </si>
  <si>
    <t>2025-06-17</t>
  </si>
  <si>
    <t>P045</t>
  </si>
  <si>
    <t>Basic Tool 45</t>
  </si>
  <si>
    <t>2024-12-25</t>
  </si>
  <si>
    <t>P046</t>
  </si>
  <si>
    <t>Deluxe Gadget 46</t>
  </si>
  <si>
    <t>2024-02-03</t>
  </si>
  <si>
    <t>P047</t>
  </si>
  <si>
    <t>Advanced Kit 47</t>
  </si>
  <si>
    <t>2024-12-11</t>
  </si>
  <si>
    <t>P048</t>
  </si>
  <si>
    <t>Advanced Kit 48</t>
  </si>
  <si>
    <t>2024-05-31</t>
  </si>
  <si>
    <t>P049</t>
  </si>
  <si>
    <t>Premium Tool 49</t>
  </si>
  <si>
    <t>2023-11-09</t>
  </si>
  <si>
    <t>P050</t>
  </si>
  <si>
    <t>Basic Widget 50</t>
  </si>
  <si>
    <t>2025-02-09</t>
  </si>
  <si>
    <t>P051</t>
  </si>
  <si>
    <t>Standard Gadget 51</t>
  </si>
  <si>
    <t>2024-10-06</t>
  </si>
  <si>
    <t>P052</t>
  </si>
  <si>
    <t>Premium Kit 52</t>
  </si>
  <si>
    <t>2024-01-21</t>
  </si>
  <si>
    <t>P053</t>
  </si>
  <si>
    <t>Smart Tool 53</t>
  </si>
  <si>
    <t>2025-03-18</t>
  </si>
  <si>
    <t>P054</t>
  </si>
  <si>
    <t>Standard Kit 54</t>
  </si>
  <si>
    <t>2023-08-19</t>
  </si>
  <si>
    <t>P055</t>
  </si>
  <si>
    <t>Advanced Item 55</t>
  </si>
  <si>
    <t>2024-10-12</t>
  </si>
  <si>
    <t>P056</t>
  </si>
  <si>
    <t>Standard Tool 56</t>
  </si>
  <si>
    <t>2023-09-02</t>
  </si>
  <si>
    <t>P057</t>
  </si>
  <si>
    <t>Smart Item 57</t>
  </si>
  <si>
    <t>2023-10-08</t>
  </si>
  <si>
    <t>P058</t>
  </si>
  <si>
    <t>Advanced Kit 58</t>
  </si>
  <si>
    <t>2025-04-25</t>
  </si>
  <si>
    <t>P059</t>
  </si>
  <si>
    <t>Premium Item 59</t>
  </si>
  <si>
    <t>2025-02-04</t>
  </si>
  <si>
    <t>P060</t>
  </si>
  <si>
    <t>Premium Device 60</t>
  </si>
  <si>
    <t>2024-10-30</t>
  </si>
  <si>
    <t>P061</t>
  </si>
  <si>
    <t>Standard Widget 61</t>
  </si>
  <si>
    <t>2024-11-04</t>
  </si>
  <si>
    <t>P062</t>
  </si>
  <si>
    <t>Deluxe Item 62</t>
  </si>
  <si>
    <t>2023-12-14</t>
  </si>
  <si>
    <t>P063</t>
  </si>
  <si>
    <t>Smart Widget 63</t>
  </si>
  <si>
    <t>2025-03-24</t>
  </si>
  <si>
    <t>P064</t>
  </si>
  <si>
    <t>Standard Device 64</t>
  </si>
  <si>
    <t>P065</t>
  </si>
  <si>
    <t>Smart System 65</t>
  </si>
  <si>
    <t>2024-02-14</t>
  </si>
  <si>
    <t>P066</t>
  </si>
  <si>
    <t>Basic Device 66</t>
  </si>
  <si>
    <t>2023-07-31</t>
  </si>
  <si>
    <t>P067</t>
  </si>
  <si>
    <t>Deluxe Kit 67</t>
  </si>
  <si>
    <t>2024-10-17</t>
  </si>
  <si>
    <t>P068</t>
  </si>
  <si>
    <t>Deluxe Gadget 68</t>
  </si>
  <si>
    <t>2025-01-26</t>
  </si>
  <si>
    <t>P069</t>
  </si>
  <si>
    <t>Standard Gadget 69</t>
  </si>
  <si>
    <t>2023-07-15</t>
  </si>
  <si>
    <t>P070</t>
  </si>
  <si>
    <t>Standard Widget 70</t>
  </si>
  <si>
    <t>2025-07-09</t>
  </si>
  <si>
    <t>P071</t>
  </si>
  <si>
    <t>Deluxe System 71</t>
  </si>
  <si>
    <t>2024-07-22</t>
  </si>
  <si>
    <t>P072</t>
  </si>
  <si>
    <t>Pro Kit 72</t>
  </si>
  <si>
    <t>2025-03-12</t>
  </si>
  <si>
    <t>P073</t>
  </si>
  <si>
    <t>Standard Gadget 73</t>
  </si>
  <si>
    <t>2024-02-20</t>
  </si>
  <si>
    <t>P074</t>
  </si>
  <si>
    <t>Premium Widget 74</t>
  </si>
  <si>
    <t>2024-12-10</t>
  </si>
  <si>
    <t>P075</t>
  </si>
  <si>
    <t>Deluxe Gadget 75</t>
  </si>
  <si>
    <t>2023-11-16</t>
  </si>
  <si>
    <t>P076</t>
  </si>
  <si>
    <t>Basic Widget 76</t>
  </si>
  <si>
    <t>2024-03-23</t>
  </si>
  <si>
    <t>P077</t>
  </si>
  <si>
    <t>Basic Device 77</t>
  </si>
  <si>
    <t>2025-01-09</t>
  </si>
  <si>
    <t>P078</t>
  </si>
  <si>
    <t>Premium Gadget 78</t>
  </si>
  <si>
    <t>2025-03-08</t>
  </si>
  <si>
    <t>P079</t>
  </si>
  <si>
    <t>Deluxe Gadget 79</t>
  </si>
  <si>
    <t>2025-03-07</t>
  </si>
  <si>
    <t>P080</t>
  </si>
  <si>
    <t>Advanced Kit 80</t>
  </si>
  <si>
    <t>2025-02-21</t>
  </si>
  <si>
    <t>P081</t>
  </si>
  <si>
    <t>Advanced Tool 81</t>
  </si>
  <si>
    <t>2024-05-20</t>
  </si>
  <si>
    <t>P082</t>
  </si>
  <si>
    <t>Premium Widget 82</t>
  </si>
  <si>
    <t>2024-07-20</t>
  </si>
  <si>
    <t>P083</t>
  </si>
  <si>
    <t>Deluxe Gadget 83</t>
  </si>
  <si>
    <t>P084</t>
  </si>
  <si>
    <t>Smart System 84</t>
  </si>
  <si>
    <t>2025-03-25</t>
  </si>
  <si>
    <t>P085</t>
  </si>
  <si>
    <t>Premium Device 85</t>
  </si>
  <si>
    <t>P086</t>
  </si>
  <si>
    <t>Smart Tool 86</t>
  </si>
  <si>
    <t>2024-09-26</t>
  </si>
  <si>
    <t>P087</t>
  </si>
  <si>
    <t>Smart Item 87</t>
  </si>
  <si>
    <t>2025-06-27</t>
  </si>
  <si>
    <t>P088</t>
  </si>
  <si>
    <t>Advanced Widget 88</t>
  </si>
  <si>
    <t>2025-06-11</t>
  </si>
  <si>
    <t>P089</t>
  </si>
  <si>
    <t>Premium Kit 89</t>
  </si>
  <si>
    <t>2023-11-05</t>
  </si>
  <si>
    <t>P090</t>
  </si>
  <si>
    <t>Standard Kit 90</t>
  </si>
  <si>
    <t>P091</t>
  </si>
  <si>
    <t>Advanced Item 91</t>
  </si>
  <si>
    <t>2024-06-27</t>
  </si>
  <si>
    <t>P092</t>
  </si>
  <si>
    <t>Basic System 92</t>
  </si>
  <si>
    <t>2024-05-30</t>
  </si>
  <si>
    <t>P093</t>
  </si>
  <si>
    <t>Pro Tool 93</t>
  </si>
  <si>
    <t>2024-07-18</t>
  </si>
  <si>
    <t>P094</t>
  </si>
  <si>
    <t>Advanced Tool 94</t>
  </si>
  <si>
    <t>2024-01-16</t>
  </si>
  <si>
    <t>P095</t>
  </si>
  <si>
    <t>Basic Item 95</t>
  </si>
  <si>
    <t>2024-02-10</t>
  </si>
  <si>
    <t>P096</t>
  </si>
  <si>
    <t>Smart Item 96</t>
  </si>
  <si>
    <t>2025-06-07</t>
  </si>
  <si>
    <t>P097</t>
  </si>
  <si>
    <t>Basic Kit 97</t>
  </si>
  <si>
    <t>2023-12-15</t>
  </si>
  <si>
    <t>P098</t>
  </si>
  <si>
    <t>Premium Widget 98</t>
  </si>
  <si>
    <t>2024-01-09</t>
  </si>
  <si>
    <t>P099</t>
  </si>
  <si>
    <t>Standard Kit 99</t>
  </si>
  <si>
    <t>2024-11-14</t>
  </si>
  <si>
    <t>P100</t>
  </si>
  <si>
    <t>Deluxe Widget 100</t>
  </si>
  <si>
    <t>2025-01-28</t>
  </si>
  <si>
    <t>P101</t>
  </si>
  <si>
    <t>Advanced Gadget 101</t>
  </si>
  <si>
    <t>P102</t>
  </si>
  <si>
    <t>Basic Gadget 102</t>
  </si>
  <si>
    <t>2023-10-17</t>
  </si>
  <si>
    <t>P103</t>
  </si>
  <si>
    <t>Smart Kit 103</t>
  </si>
  <si>
    <t>2024-11-08</t>
  </si>
  <si>
    <t>P104</t>
  </si>
  <si>
    <t>Smart Widget 104</t>
  </si>
  <si>
    <t>2024-01-25</t>
  </si>
  <si>
    <t>P105</t>
  </si>
  <si>
    <t>Smart Widget 105</t>
  </si>
  <si>
    <t>2025-03-16</t>
  </si>
  <si>
    <t>P106</t>
  </si>
  <si>
    <t>Basic Tool 106</t>
  </si>
  <si>
    <t>2025-01-17</t>
  </si>
  <si>
    <t>P107</t>
  </si>
  <si>
    <t>Premium Item 107</t>
  </si>
  <si>
    <t>2024-11-01</t>
  </si>
  <si>
    <t>P108</t>
  </si>
  <si>
    <t>Smart Tool 108</t>
  </si>
  <si>
    <t>2024-08-27</t>
  </si>
  <si>
    <t>P109</t>
  </si>
  <si>
    <t>Premium Device 109</t>
  </si>
  <si>
    <t>2024-04-25</t>
  </si>
  <si>
    <t>P110</t>
  </si>
  <si>
    <t>Pro Kit 110</t>
  </si>
  <si>
    <t>P111</t>
  </si>
  <si>
    <t>Advanced Widget 111</t>
  </si>
  <si>
    <t>2024-08-25</t>
  </si>
  <si>
    <t>P112</t>
  </si>
  <si>
    <t>Standard Kit 112</t>
  </si>
  <si>
    <t>2024-07-12</t>
  </si>
  <si>
    <t>P113</t>
  </si>
  <si>
    <t>Smart Tool 113</t>
  </si>
  <si>
    <t>2024-03-27</t>
  </si>
  <si>
    <t>P114</t>
  </si>
  <si>
    <t>Pro System 114</t>
  </si>
  <si>
    <t>2024-04-04</t>
  </si>
  <si>
    <t>P115</t>
  </si>
  <si>
    <t>Deluxe Device 115</t>
  </si>
  <si>
    <t>2023-11-18</t>
  </si>
  <si>
    <t>P116</t>
  </si>
  <si>
    <t>Pro Tool 116</t>
  </si>
  <si>
    <t>2025-05-21</t>
  </si>
  <si>
    <t>P117</t>
  </si>
  <si>
    <t>Premium Gadget 117</t>
  </si>
  <si>
    <t>P118</t>
  </si>
  <si>
    <t>Premium Widget 118</t>
  </si>
  <si>
    <t>2025-01-25</t>
  </si>
  <si>
    <t>P119</t>
  </si>
  <si>
    <t>Standard Gadget 119</t>
  </si>
  <si>
    <t>P120</t>
  </si>
  <si>
    <t>Smart Widget 120</t>
  </si>
  <si>
    <t>2025-05-30</t>
  </si>
  <si>
    <t>P121</t>
  </si>
  <si>
    <t>Advanced Item 121</t>
  </si>
  <si>
    <t>2024-08-26</t>
  </si>
  <si>
    <t>P122</t>
  </si>
  <si>
    <t>Advanced Kit 122</t>
  </si>
  <si>
    <t>2023-12-22</t>
  </si>
  <si>
    <t>P123</t>
  </si>
  <si>
    <t>Standard System 123</t>
  </si>
  <si>
    <t>2023-12-27</t>
  </si>
  <si>
    <t>P124</t>
  </si>
  <si>
    <t>Deluxe Tool 124</t>
  </si>
  <si>
    <t>2024-11-23</t>
  </si>
  <si>
    <t>P125</t>
  </si>
  <si>
    <t>Premium Device 125</t>
  </si>
  <si>
    <t>2024-01-01</t>
  </si>
  <si>
    <t>P126</t>
  </si>
  <si>
    <t>Standard Gadget 126</t>
  </si>
  <si>
    <t>2024-12-01</t>
  </si>
  <si>
    <t>P127</t>
  </si>
  <si>
    <t>Basic Kit 127</t>
  </si>
  <si>
    <t>2024-05-25</t>
  </si>
  <si>
    <t>P128</t>
  </si>
  <si>
    <t>Basic System 128</t>
  </si>
  <si>
    <t>2023-08-16</t>
  </si>
  <si>
    <t>P129</t>
  </si>
  <si>
    <t>Basic Device 129</t>
  </si>
  <si>
    <t>P130</t>
  </si>
  <si>
    <t>Deluxe Widget 130</t>
  </si>
  <si>
    <t>2025-04-24</t>
  </si>
  <si>
    <t>P131</t>
  </si>
  <si>
    <t>Advanced Widget 131</t>
  </si>
  <si>
    <t>2024-01-31</t>
  </si>
  <si>
    <t>P132</t>
  </si>
  <si>
    <t>Deluxe System 132</t>
  </si>
  <si>
    <t>2024-05-29</t>
  </si>
  <si>
    <t>P133</t>
  </si>
  <si>
    <t>Standard Item 133</t>
  </si>
  <si>
    <t>2024-04-02</t>
  </si>
  <si>
    <t>P134</t>
  </si>
  <si>
    <t>Standard Item 134</t>
  </si>
  <si>
    <t>2024-08-28</t>
  </si>
  <si>
    <t>P135</t>
  </si>
  <si>
    <t>Deluxe Kit 135</t>
  </si>
  <si>
    <t>P136</t>
  </si>
  <si>
    <t>Deluxe Item 136</t>
  </si>
  <si>
    <t>P137</t>
  </si>
  <si>
    <t>Advanced Item 137</t>
  </si>
  <si>
    <t>2024-07-06</t>
  </si>
  <si>
    <t>P138</t>
  </si>
  <si>
    <t>Pro Item 138</t>
  </si>
  <si>
    <t>2023-11-21</t>
  </si>
  <si>
    <t>P139</t>
  </si>
  <si>
    <t>Deluxe Item 139</t>
  </si>
  <si>
    <t>2024-09-13</t>
  </si>
  <si>
    <t>P140</t>
  </si>
  <si>
    <t>Deluxe Kit 140</t>
  </si>
  <si>
    <t>2024-01-11</t>
  </si>
  <si>
    <t>P141</t>
  </si>
  <si>
    <t>Premium Gadget 141</t>
  </si>
  <si>
    <t>2023-09-21</t>
  </si>
  <si>
    <t>P142</t>
  </si>
  <si>
    <t>Standard Kit 142</t>
  </si>
  <si>
    <t>2024-02-21</t>
  </si>
  <si>
    <t>P143</t>
  </si>
  <si>
    <t>Pro System 143</t>
  </si>
  <si>
    <t>2024-04-26</t>
  </si>
  <si>
    <t>P144</t>
  </si>
  <si>
    <t>Smart System 144</t>
  </si>
  <si>
    <t>2024-01-02</t>
  </si>
  <si>
    <t>P145</t>
  </si>
  <si>
    <t>Premium Widget 145</t>
  </si>
  <si>
    <t>P146</t>
  </si>
  <si>
    <t>Deluxe System 146</t>
  </si>
  <si>
    <t>P147</t>
  </si>
  <si>
    <t>Standard Gadget 147</t>
  </si>
  <si>
    <t>2023-09-25</t>
  </si>
  <si>
    <t>P148</t>
  </si>
  <si>
    <t>Smart System 148</t>
  </si>
  <si>
    <t>2023-11-02</t>
  </si>
  <si>
    <t>P149</t>
  </si>
  <si>
    <t>Basic Item 149</t>
  </si>
  <si>
    <t>2023-11-29</t>
  </si>
  <si>
    <t>P150</t>
  </si>
  <si>
    <t>Pro Item 150</t>
  </si>
  <si>
    <t>2025-02-07</t>
  </si>
  <si>
    <t>P151</t>
  </si>
  <si>
    <t>Smart Kit 151</t>
  </si>
  <si>
    <t>2024-10-05</t>
  </si>
  <si>
    <t>P152</t>
  </si>
  <si>
    <t>Pro System 152</t>
  </si>
  <si>
    <t>2024-01-29</t>
  </si>
  <si>
    <t>P153</t>
  </si>
  <si>
    <t>Advanced Gadget 153</t>
  </si>
  <si>
    <t>2025-03-20</t>
  </si>
  <si>
    <t>P154</t>
  </si>
  <si>
    <t>Premium Device 154</t>
  </si>
  <si>
    <t>2023-07-27</t>
  </si>
  <si>
    <t>P155</t>
  </si>
  <si>
    <t>Premium Gadget 155</t>
  </si>
  <si>
    <t>2024-02-01</t>
  </si>
  <si>
    <t>P156</t>
  </si>
  <si>
    <t>Premium Gadget 156</t>
  </si>
  <si>
    <t>2025-05-29</t>
  </si>
  <si>
    <t>P157</t>
  </si>
  <si>
    <t>Advanced Tool 157</t>
  </si>
  <si>
    <t>2024-11-11</t>
  </si>
  <si>
    <t>P158</t>
  </si>
  <si>
    <t>Smart System 158</t>
  </si>
  <si>
    <t>2024-12-16</t>
  </si>
  <si>
    <t>P159</t>
  </si>
  <si>
    <t>Pro Device 159</t>
  </si>
  <si>
    <t>P160</t>
  </si>
  <si>
    <t>Advanced Tool 160</t>
  </si>
  <si>
    <t>2023-09-23</t>
  </si>
  <si>
    <t>P161</t>
  </si>
  <si>
    <t>Premium Tool 161</t>
  </si>
  <si>
    <t>2024-06-11</t>
  </si>
  <si>
    <t>P162</t>
  </si>
  <si>
    <t>Premium Kit 162</t>
  </si>
  <si>
    <t>2024-09-01</t>
  </si>
  <si>
    <t>P163</t>
  </si>
  <si>
    <t>Smart Device 163</t>
  </si>
  <si>
    <t>P164</t>
  </si>
  <si>
    <t>Advanced Tool 164</t>
  </si>
  <si>
    <t>P165</t>
  </si>
  <si>
    <t>Deluxe Widget 165</t>
  </si>
  <si>
    <t>2024-12-28</t>
  </si>
  <si>
    <t>P166</t>
  </si>
  <si>
    <t>Advanced Item 166</t>
  </si>
  <si>
    <t>P167</t>
  </si>
  <si>
    <t>Smart Item 167</t>
  </si>
  <si>
    <t>2024-03-12</t>
  </si>
  <si>
    <t>P168</t>
  </si>
  <si>
    <t>Basic Gadget 168</t>
  </si>
  <si>
    <t>2024-08-01</t>
  </si>
  <si>
    <t>P169</t>
  </si>
  <si>
    <t>Premium System 169</t>
  </si>
  <si>
    <t>2023-10-04</t>
  </si>
  <si>
    <t>P170</t>
  </si>
  <si>
    <t>Basic Item 170</t>
  </si>
  <si>
    <t>2025-03-29</t>
  </si>
  <si>
    <t>P171</t>
  </si>
  <si>
    <t>Premium Item 171</t>
  </si>
  <si>
    <t>P172</t>
  </si>
  <si>
    <t>Standard Gadget 172</t>
  </si>
  <si>
    <t>2024-03-22</t>
  </si>
  <si>
    <t>P173</t>
  </si>
  <si>
    <t>Standard Item 173</t>
  </si>
  <si>
    <t>2023-12-31</t>
  </si>
  <si>
    <t>P174</t>
  </si>
  <si>
    <t>Standard Device 174</t>
  </si>
  <si>
    <t>2023-10-16</t>
  </si>
  <si>
    <t>P175</t>
  </si>
  <si>
    <t>Advanced Item 175</t>
  </si>
  <si>
    <t>P176</t>
  </si>
  <si>
    <t>Deluxe Widget 176</t>
  </si>
  <si>
    <t>2024-05-17</t>
  </si>
  <si>
    <t>P177</t>
  </si>
  <si>
    <t>Premium Device 177</t>
  </si>
  <si>
    <t>2025-02-13</t>
  </si>
  <si>
    <t>P178</t>
  </si>
  <si>
    <t>Pro Widget 178</t>
  </si>
  <si>
    <t>2023-07-12</t>
  </si>
  <si>
    <t>P179</t>
  </si>
  <si>
    <t>Premium Device 179</t>
  </si>
  <si>
    <t>2024-09-04</t>
  </si>
  <si>
    <t>P180</t>
  </si>
  <si>
    <t>Advanced Item 180</t>
  </si>
  <si>
    <t>P181</t>
  </si>
  <si>
    <t>Smart Widget 181</t>
  </si>
  <si>
    <t>2024-10-13</t>
  </si>
  <si>
    <t>P182</t>
  </si>
  <si>
    <t>Premium Item 182</t>
  </si>
  <si>
    <t>2025-02-19</t>
  </si>
  <si>
    <t>P183</t>
  </si>
  <si>
    <t>Pro Widget 183</t>
  </si>
  <si>
    <t>2025-04-04</t>
  </si>
  <si>
    <t>P184</t>
  </si>
  <si>
    <t>Pro Item 184</t>
  </si>
  <si>
    <t>2024-08-23</t>
  </si>
  <si>
    <t>P185</t>
  </si>
  <si>
    <t>Deluxe Widget 185</t>
  </si>
  <si>
    <t>2025-05-19</t>
  </si>
  <si>
    <t>P186</t>
  </si>
  <si>
    <t>Pro Gadget 186</t>
  </si>
  <si>
    <t>P187</t>
  </si>
  <si>
    <t>Premium Device 187</t>
  </si>
  <si>
    <t>2025-02-02</t>
  </si>
  <si>
    <t>P188</t>
  </si>
  <si>
    <t>Standard System 188</t>
  </si>
  <si>
    <t>2025-05-18</t>
  </si>
  <si>
    <t>P189</t>
  </si>
  <si>
    <t>Smart Gadget 189</t>
  </si>
  <si>
    <t>2023-11-17</t>
  </si>
  <si>
    <t>P190</t>
  </si>
  <si>
    <t>Advanced Gadget 190</t>
  </si>
  <si>
    <t>P191</t>
  </si>
  <si>
    <t>Pro Tool 191</t>
  </si>
  <si>
    <t>2023-10-14</t>
  </si>
  <si>
    <t>P192</t>
  </si>
  <si>
    <t>Deluxe Gadget 192</t>
  </si>
  <si>
    <t>2024-11-25</t>
  </si>
  <si>
    <t>P193</t>
  </si>
  <si>
    <t>Deluxe Device 193</t>
  </si>
  <si>
    <t>2023-10-01</t>
  </si>
  <si>
    <t>P194</t>
  </si>
  <si>
    <t>Deluxe Device 194</t>
  </si>
  <si>
    <t>2025-06-09</t>
  </si>
  <si>
    <t>P195</t>
  </si>
  <si>
    <t>Advanced System 195</t>
  </si>
  <si>
    <t>2023-09-13</t>
  </si>
  <si>
    <t>P196</t>
  </si>
  <si>
    <t>Pro Tool 196</t>
  </si>
  <si>
    <t>2024-06-18</t>
  </si>
  <si>
    <t>P197</t>
  </si>
  <si>
    <t>Pro Gadget 197</t>
  </si>
  <si>
    <t>P198</t>
  </si>
  <si>
    <t>Smart Widget 198</t>
  </si>
  <si>
    <t>2023-11-03</t>
  </si>
  <si>
    <t>P199</t>
  </si>
  <si>
    <t>Smart Widget 199</t>
  </si>
  <si>
    <t>2025-01-12</t>
  </si>
  <si>
    <t>P200</t>
  </si>
  <si>
    <t>Standard Kit 200</t>
  </si>
  <si>
    <t>2024-11-30</t>
  </si>
  <si>
    <t>P201</t>
  </si>
  <si>
    <t>Basic Device 201</t>
  </si>
  <si>
    <t>2023-12-05</t>
  </si>
  <si>
    <t>P202</t>
  </si>
  <si>
    <t>Advanced Kit 202</t>
  </si>
  <si>
    <t>2024-06-02</t>
  </si>
  <si>
    <t>P203</t>
  </si>
  <si>
    <t>Advanced Device 203</t>
  </si>
  <si>
    <t>2023-09-19</t>
  </si>
  <si>
    <t>P204</t>
  </si>
  <si>
    <t>Premium Tool 204</t>
  </si>
  <si>
    <t>2024-04-07</t>
  </si>
  <si>
    <t>P205</t>
  </si>
  <si>
    <t>Premium Widget 205</t>
  </si>
  <si>
    <t>2023-12-12</t>
  </si>
  <si>
    <t>P206</t>
  </si>
  <si>
    <t>Standard Device 206</t>
  </si>
  <si>
    <t>2024-07-17</t>
  </si>
  <si>
    <t>P207</t>
  </si>
  <si>
    <t>Pro Gadget 207</t>
  </si>
  <si>
    <t>2023-10-31</t>
  </si>
  <si>
    <t>P208</t>
  </si>
  <si>
    <t>Premium Widget 208</t>
  </si>
  <si>
    <t>P209</t>
  </si>
  <si>
    <t>Advanced Tool 209</t>
  </si>
  <si>
    <t>2024-11-19</t>
  </si>
  <si>
    <t>P210</t>
  </si>
  <si>
    <t>Smart System 210</t>
  </si>
  <si>
    <t>2024-05-22</t>
  </si>
  <si>
    <t>P211</t>
  </si>
  <si>
    <t>Deluxe Tool 211</t>
  </si>
  <si>
    <t>2023-07-28</t>
  </si>
  <si>
    <t>P212</t>
  </si>
  <si>
    <t>Premium Item 212</t>
  </si>
  <si>
    <t>P213</t>
  </si>
  <si>
    <t>Basic Device 213</t>
  </si>
  <si>
    <t>2024-05-02</t>
  </si>
  <si>
    <t>P214</t>
  </si>
  <si>
    <t>Premium Tool 214</t>
  </si>
  <si>
    <t>2024-03-24</t>
  </si>
  <si>
    <t>P215</t>
  </si>
  <si>
    <t>Advanced Widget 215</t>
  </si>
  <si>
    <t>2023-11-15</t>
  </si>
  <si>
    <t>P216</t>
  </si>
  <si>
    <t>Smart System 216</t>
  </si>
  <si>
    <t>2025-02-12</t>
  </si>
  <si>
    <t>P217</t>
  </si>
  <si>
    <t>Basic Device 217</t>
  </si>
  <si>
    <t>2024-11-26</t>
  </si>
  <si>
    <t>P218</t>
  </si>
  <si>
    <t>Deluxe Gadget 218</t>
  </si>
  <si>
    <t>2024-10-18</t>
  </si>
  <si>
    <t>P219</t>
  </si>
  <si>
    <t>Premium Item 219</t>
  </si>
  <si>
    <t>2025-05-02</t>
  </si>
  <si>
    <t>P220</t>
  </si>
  <si>
    <t>Smart Item 220</t>
  </si>
  <si>
    <t>2024-05-19</t>
  </si>
  <si>
    <t>P221</t>
  </si>
  <si>
    <t>Basic Gadget 221</t>
  </si>
  <si>
    <t>P222</t>
  </si>
  <si>
    <t>Standard Item 222</t>
  </si>
  <si>
    <t>2025-01-15</t>
  </si>
  <si>
    <t>P223</t>
  </si>
  <si>
    <t>Smart Gadget 223</t>
  </si>
  <si>
    <t>2023-08-03</t>
  </si>
  <si>
    <t>P224</t>
  </si>
  <si>
    <t>Premium Tool 224</t>
  </si>
  <si>
    <t>2024-06-16</t>
  </si>
  <si>
    <t>P225</t>
  </si>
  <si>
    <t>Smart System 225</t>
  </si>
  <si>
    <t>2024-12-17</t>
  </si>
  <si>
    <t>P226</t>
  </si>
  <si>
    <t>Advanced Item 226</t>
  </si>
  <si>
    <t>P227</t>
  </si>
  <si>
    <t>Smart System 227</t>
  </si>
  <si>
    <t>2023-11-10</t>
  </si>
  <si>
    <t>P228</t>
  </si>
  <si>
    <t>Premium Device 228</t>
  </si>
  <si>
    <t>2024-07-25</t>
  </si>
  <si>
    <t>P229</t>
  </si>
  <si>
    <t>Standard Device 229</t>
  </si>
  <si>
    <t>2025-06-23</t>
  </si>
  <si>
    <t>P230</t>
  </si>
  <si>
    <t>Standard Device 230</t>
  </si>
  <si>
    <t>2023-08-31</t>
  </si>
  <si>
    <t>P231</t>
  </si>
  <si>
    <t>Standard Kit 231</t>
  </si>
  <si>
    <t>P232</t>
  </si>
  <si>
    <t>Advanced Tool 232</t>
  </si>
  <si>
    <t>2024-02-02</t>
  </si>
  <si>
    <t>P233</t>
  </si>
  <si>
    <t>Standard Kit 233</t>
  </si>
  <si>
    <t>2024-10-29</t>
  </si>
  <si>
    <t>P234</t>
  </si>
  <si>
    <t>Advanced System 234</t>
  </si>
  <si>
    <t>2023-09-27</t>
  </si>
  <si>
    <t>P235</t>
  </si>
  <si>
    <t>Premium Tool 235</t>
  </si>
  <si>
    <t>P236</t>
  </si>
  <si>
    <t>Deluxe System 236</t>
  </si>
  <si>
    <t>2024-06-23</t>
  </si>
  <si>
    <t>P237</t>
  </si>
  <si>
    <t>Standard Kit 237</t>
  </si>
  <si>
    <t>2024-05-23</t>
  </si>
  <si>
    <t>P238</t>
  </si>
  <si>
    <t>Premium System 238</t>
  </si>
  <si>
    <t>2023-11-01</t>
  </si>
  <si>
    <t>P239</t>
  </si>
  <si>
    <t>Premium System 239</t>
  </si>
  <si>
    <t>2024-08-16</t>
  </si>
  <si>
    <t>P240</t>
  </si>
  <si>
    <t>Pro Widget 240</t>
  </si>
  <si>
    <t>2025-02-24</t>
  </si>
  <si>
    <t>P241</t>
  </si>
  <si>
    <t>Pro System 241</t>
  </si>
  <si>
    <t>2024-12-09</t>
  </si>
  <si>
    <t>P242</t>
  </si>
  <si>
    <t>Smart Kit 242</t>
  </si>
  <si>
    <t>2024-09-15</t>
  </si>
  <si>
    <t>P243</t>
  </si>
  <si>
    <t>Basic Widget 243</t>
  </si>
  <si>
    <t>P244</t>
  </si>
  <si>
    <t>Advanced Device 244</t>
  </si>
  <si>
    <t>2023-09-22</t>
  </si>
  <si>
    <t>P245</t>
  </si>
  <si>
    <t>Standard Widget 245</t>
  </si>
  <si>
    <t>2023-11-28</t>
  </si>
  <si>
    <t>P246</t>
  </si>
  <si>
    <t>Premium Item 246</t>
  </si>
  <si>
    <t>2024-02-11</t>
  </si>
  <si>
    <t>P247</t>
  </si>
  <si>
    <t>Smart Item 247</t>
  </si>
  <si>
    <t>2024-01-30</t>
  </si>
  <si>
    <t>P248</t>
  </si>
  <si>
    <t>Pro Kit 248</t>
  </si>
  <si>
    <t>2024-10-19</t>
  </si>
  <si>
    <t>P249</t>
  </si>
  <si>
    <t>Deluxe System 249</t>
  </si>
  <si>
    <t>2024-01-19</t>
  </si>
  <si>
    <t>P250</t>
  </si>
  <si>
    <t>Smart Kit 250</t>
  </si>
  <si>
    <t>2024-03-15</t>
  </si>
  <si>
    <t>P251</t>
  </si>
  <si>
    <t>Smart System 251</t>
  </si>
  <si>
    <t>2024-11-27</t>
  </si>
  <si>
    <t>P252</t>
  </si>
  <si>
    <t>Standard Kit 252</t>
  </si>
  <si>
    <t>P253</t>
  </si>
  <si>
    <t>Standard Tool 253</t>
  </si>
  <si>
    <t>2023-12-06</t>
  </si>
  <si>
    <t>P254</t>
  </si>
  <si>
    <t>Basic System 254</t>
  </si>
  <si>
    <t>2024-04-15</t>
  </si>
  <si>
    <t>P255</t>
  </si>
  <si>
    <t>Deluxe Tool 255</t>
  </si>
  <si>
    <t>P256</t>
  </si>
  <si>
    <t>Smart Tool 256</t>
  </si>
  <si>
    <t>P257</t>
  </si>
  <si>
    <t>Pro Item 257</t>
  </si>
  <si>
    <t>2025-06-14</t>
  </si>
  <si>
    <t>P258</t>
  </si>
  <si>
    <t>Standard Kit 258</t>
  </si>
  <si>
    <t>2025-04-12</t>
  </si>
  <si>
    <t>P259</t>
  </si>
  <si>
    <t>Standard Widget 259</t>
  </si>
  <si>
    <t>2024-12-19</t>
  </si>
  <si>
    <t>P260</t>
  </si>
  <si>
    <t>Smart Tool 260</t>
  </si>
  <si>
    <t>2024-12-13</t>
  </si>
  <si>
    <t>P261</t>
  </si>
  <si>
    <t>Advanced Item 261</t>
  </si>
  <si>
    <t>P262</t>
  </si>
  <si>
    <t>Advanced Widget 262</t>
  </si>
  <si>
    <t>P263</t>
  </si>
  <si>
    <t>Smart Kit 263</t>
  </si>
  <si>
    <t>P264</t>
  </si>
  <si>
    <t>Smart Widget 264</t>
  </si>
  <si>
    <t>2024-07-07</t>
  </si>
  <si>
    <t>P265</t>
  </si>
  <si>
    <t>Basic Item 265</t>
  </si>
  <si>
    <t>2023-12-02</t>
  </si>
  <si>
    <t>P266</t>
  </si>
  <si>
    <t>Advanced System 266</t>
  </si>
  <si>
    <t>2023-12-17</t>
  </si>
  <si>
    <t>P267</t>
  </si>
  <si>
    <t>Standard Tool 267</t>
  </si>
  <si>
    <t>2023-10-27</t>
  </si>
  <si>
    <t>P268</t>
  </si>
  <si>
    <t>Standard Gadget 268</t>
  </si>
  <si>
    <t>2024-09-10</t>
  </si>
  <si>
    <t>P269</t>
  </si>
  <si>
    <t>Pro Item 269</t>
  </si>
  <si>
    <t>2024-06-07</t>
  </si>
  <si>
    <t>P270</t>
  </si>
  <si>
    <t>Deluxe Widget 270</t>
  </si>
  <si>
    <t>2024-08-06</t>
  </si>
  <si>
    <t>P271</t>
  </si>
  <si>
    <t>Advanced Kit 271</t>
  </si>
  <si>
    <t>P272</t>
  </si>
  <si>
    <t>Premium System 272</t>
  </si>
  <si>
    <t>P273</t>
  </si>
  <si>
    <t>Advanced Tool 273</t>
  </si>
  <si>
    <t>P274</t>
  </si>
  <si>
    <t>Basic Tool 274</t>
  </si>
  <si>
    <t>2023-10-24</t>
  </si>
  <si>
    <t>P275</t>
  </si>
  <si>
    <t>Advanced Gadget 275</t>
  </si>
  <si>
    <t>2023-07-14</t>
  </si>
  <si>
    <t>P276</t>
  </si>
  <si>
    <t>Premium Kit 276</t>
  </si>
  <si>
    <t>2024-11-21</t>
  </si>
  <si>
    <t>P277</t>
  </si>
  <si>
    <t>Pro Widget 277</t>
  </si>
  <si>
    <t>2024-07-05</t>
  </si>
  <si>
    <t>P278</t>
  </si>
  <si>
    <t>Smart Item 278</t>
  </si>
  <si>
    <t>2025-06-22</t>
  </si>
  <si>
    <t>P279</t>
  </si>
  <si>
    <t>Smart Device 279</t>
  </si>
  <si>
    <t>2023-11-27</t>
  </si>
  <si>
    <t>P280</t>
  </si>
  <si>
    <t>Basic Item 280</t>
  </si>
  <si>
    <t>2025-03-22</t>
  </si>
  <si>
    <t>P281</t>
  </si>
  <si>
    <t>Smart System 281</t>
  </si>
  <si>
    <t>P282</t>
  </si>
  <si>
    <t>Deluxe Item 282</t>
  </si>
  <si>
    <t>P283</t>
  </si>
  <si>
    <t>Pro Gadget 283</t>
  </si>
  <si>
    <t>P284</t>
  </si>
  <si>
    <t>Advanced Gadget 284</t>
  </si>
  <si>
    <t>2024-05-27</t>
  </si>
  <si>
    <t>P285</t>
  </si>
  <si>
    <t>Basic Item 285</t>
  </si>
  <si>
    <t>P286</t>
  </si>
  <si>
    <t>Standard System 286</t>
  </si>
  <si>
    <t>2024-11-09</t>
  </si>
  <si>
    <t>P287</t>
  </si>
  <si>
    <t>Deluxe Tool 287</t>
  </si>
  <si>
    <t>2023-09-17</t>
  </si>
  <si>
    <t>P288</t>
  </si>
  <si>
    <t>Advanced Item 288</t>
  </si>
  <si>
    <t>P289</t>
  </si>
  <si>
    <t>Advanced Gadget 289</t>
  </si>
  <si>
    <t>2025-05-31</t>
  </si>
  <si>
    <t>P290</t>
  </si>
  <si>
    <t>Advanced Widget 290</t>
  </si>
  <si>
    <t>P291</t>
  </si>
  <si>
    <t>Premium Widget 291</t>
  </si>
  <si>
    <t>2024-10-07</t>
  </si>
  <si>
    <t>P292</t>
  </si>
  <si>
    <t>Advanced Device 292</t>
  </si>
  <si>
    <t>P293</t>
  </si>
  <si>
    <t>Standard Item 293</t>
  </si>
  <si>
    <t>P294</t>
  </si>
  <si>
    <t>Premium Item 294</t>
  </si>
  <si>
    <t>2023-08-29</t>
  </si>
  <si>
    <t>P295</t>
  </si>
  <si>
    <t>Smart Item 295</t>
  </si>
  <si>
    <t>P296</t>
  </si>
  <si>
    <t>Standard Kit 296</t>
  </si>
  <si>
    <t>P297</t>
  </si>
  <si>
    <t>Deluxe Gadget 297</t>
  </si>
  <si>
    <t>2024-10-16</t>
  </si>
  <si>
    <t>P298</t>
  </si>
  <si>
    <t>Smart Kit 298</t>
  </si>
  <si>
    <t>P299</t>
  </si>
  <si>
    <t>Smart System 299</t>
  </si>
  <si>
    <t>P300</t>
  </si>
  <si>
    <t>Advanced Tool 300</t>
  </si>
  <si>
    <t>P301</t>
  </si>
  <si>
    <t>Smart Item 301</t>
  </si>
  <si>
    <t>P302</t>
  </si>
  <si>
    <t>Smart Device 302</t>
  </si>
  <si>
    <t>2023-08-18</t>
  </si>
  <si>
    <t>P303</t>
  </si>
  <si>
    <t>Smart Kit 303</t>
  </si>
  <si>
    <t>P304</t>
  </si>
  <si>
    <t>Deluxe Gadget 304</t>
  </si>
  <si>
    <t>2025-01-13</t>
  </si>
  <si>
    <t>P305</t>
  </si>
  <si>
    <t>Deluxe Widget 305</t>
  </si>
  <si>
    <t>2025-01-03</t>
  </si>
  <si>
    <t>P306</t>
  </si>
  <si>
    <t>Premium Device 306</t>
  </si>
  <si>
    <t>2024-05-04</t>
  </si>
  <si>
    <t>P307</t>
  </si>
  <si>
    <t>Deluxe Widget 307</t>
  </si>
  <si>
    <t>2025-02-15</t>
  </si>
  <si>
    <t>P308</t>
  </si>
  <si>
    <t>Pro Tool 308</t>
  </si>
  <si>
    <t>P309</t>
  </si>
  <si>
    <t>Standard Tool 309</t>
  </si>
  <si>
    <t>P310</t>
  </si>
  <si>
    <t>Basic System 310</t>
  </si>
  <si>
    <t>P311</t>
  </si>
  <si>
    <t>Pro Device 311</t>
  </si>
  <si>
    <t>2024-07-04</t>
  </si>
  <si>
    <t>P312</t>
  </si>
  <si>
    <t>Basic Widget 312</t>
  </si>
  <si>
    <t>2025-01-21</t>
  </si>
  <si>
    <t>P313</t>
  </si>
  <si>
    <t>Basic Gadget 313</t>
  </si>
  <si>
    <t>P314</t>
  </si>
  <si>
    <t>Pro Widget 314</t>
  </si>
  <si>
    <t>2025-06-13</t>
  </si>
  <si>
    <t>P315</t>
  </si>
  <si>
    <t>Premium Item 315</t>
  </si>
  <si>
    <t>P316</t>
  </si>
  <si>
    <t>Smart System 316</t>
  </si>
  <si>
    <t>2023-10-06</t>
  </si>
  <si>
    <t>P317</t>
  </si>
  <si>
    <t>Standard Gadget 317</t>
  </si>
  <si>
    <t>2023-10-03</t>
  </si>
  <si>
    <t>P318</t>
  </si>
  <si>
    <t>Premium Widget 318</t>
  </si>
  <si>
    <t>2025-06-01</t>
  </si>
  <si>
    <t>P319</t>
  </si>
  <si>
    <t>Advanced Item 319</t>
  </si>
  <si>
    <t>P320</t>
  </si>
  <si>
    <t>Basic Widget 320</t>
  </si>
  <si>
    <t>P321</t>
  </si>
  <si>
    <t>Premium Item 321</t>
  </si>
  <si>
    <t>2023-07-18</t>
  </si>
  <si>
    <t>P322</t>
  </si>
  <si>
    <t>Pro Item 322</t>
  </si>
  <si>
    <t>2023-08-12</t>
  </si>
  <si>
    <t>P323</t>
  </si>
  <si>
    <t>Basic Gadget 323</t>
  </si>
  <si>
    <t>P324</t>
  </si>
  <si>
    <t>Advanced Device 324</t>
  </si>
  <si>
    <t>2024-07-13</t>
  </si>
  <si>
    <t>P325</t>
  </si>
  <si>
    <t>Standard Gadget 325</t>
  </si>
  <si>
    <t>2024-09-24</t>
  </si>
  <si>
    <t>P326</t>
  </si>
  <si>
    <t>Deluxe Device 326</t>
  </si>
  <si>
    <t>2024-04-09</t>
  </si>
  <si>
    <t>P327</t>
  </si>
  <si>
    <t>Advanced Kit 327</t>
  </si>
  <si>
    <t>2024-06-29</t>
  </si>
  <si>
    <t>P328</t>
  </si>
  <si>
    <t>Deluxe Device 328</t>
  </si>
  <si>
    <t>2023-10-28</t>
  </si>
  <si>
    <t>P329</t>
  </si>
  <si>
    <t>Deluxe Widget 329</t>
  </si>
  <si>
    <t>2023-08-28</t>
  </si>
  <si>
    <t>P330</t>
  </si>
  <si>
    <t>Premium Gadget 330</t>
  </si>
  <si>
    <t>2024-06-10</t>
  </si>
  <si>
    <t>P331</t>
  </si>
  <si>
    <t>Advanced Kit 331</t>
  </si>
  <si>
    <t>P332</t>
  </si>
  <si>
    <t>Premium Gadget 332</t>
  </si>
  <si>
    <t>2024-01-20</t>
  </si>
  <si>
    <t>P333</t>
  </si>
  <si>
    <t>Standard Tool 333</t>
  </si>
  <si>
    <t>P334</t>
  </si>
  <si>
    <t>Smart Item 334</t>
  </si>
  <si>
    <t>P335</t>
  </si>
  <si>
    <t>Standard Device 335</t>
  </si>
  <si>
    <t>2024-05-18</t>
  </si>
  <si>
    <t>P336</t>
  </si>
  <si>
    <t>Premium Tool 336</t>
  </si>
  <si>
    <t>2024-09-14</t>
  </si>
  <si>
    <t>P337</t>
  </si>
  <si>
    <t>Basic Kit 337</t>
  </si>
  <si>
    <t>P338</t>
  </si>
  <si>
    <t>Advanced Device 338</t>
  </si>
  <si>
    <t>2024-04-10</t>
  </si>
  <si>
    <t>P339</t>
  </si>
  <si>
    <t>Deluxe Gadget 339</t>
  </si>
  <si>
    <t>P340</t>
  </si>
  <si>
    <t>Standard System 340</t>
  </si>
  <si>
    <t>2024-05-11</t>
  </si>
  <si>
    <t>P341</t>
  </si>
  <si>
    <t>Basic Item 341</t>
  </si>
  <si>
    <t>P342</t>
  </si>
  <si>
    <t>Smart Widget 342</t>
  </si>
  <si>
    <t>2024-10-14</t>
  </si>
  <si>
    <t>P343</t>
  </si>
  <si>
    <t>Standard Device 343</t>
  </si>
  <si>
    <t>P344</t>
  </si>
  <si>
    <t>Smart System 344</t>
  </si>
  <si>
    <t>2024-03-05</t>
  </si>
  <si>
    <t>P345</t>
  </si>
  <si>
    <t>Standard Gadget 345</t>
  </si>
  <si>
    <t>2024-10-31</t>
  </si>
  <si>
    <t>P346</t>
  </si>
  <si>
    <t>Advanced Gadget 346</t>
  </si>
  <si>
    <t>P347</t>
  </si>
  <si>
    <t>Basic Device 347</t>
  </si>
  <si>
    <t>2024-11-20</t>
  </si>
  <si>
    <t>P348</t>
  </si>
  <si>
    <t>Deluxe Item 348</t>
  </si>
  <si>
    <t>2024-10-09</t>
  </si>
  <si>
    <t>P349</t>
  </si>
  <si>
    <t>Pro Kit 349</t>
  </si>
  <si>
    <t>2025-01-27</t>
  </si>
  <si>
    <t>P350</t>
  </si>
  <si>
    <t>Pro Gadget 350</t>
  </si>
  <si>
    <t>2024-11-15</t>
  </si>
  <si>
    <t>P351</t>
  </si>
  <si>
    <t>Standard Tool 351</t>
  </si>
  <si>
    <t>P352</t>
  </si>
  <si>
    <t>Advanced System 352</t>
  </si>
  <si>
    <t>2024-07-11</t>
  </si>
  <si>
    <t>P353</t>
  </si>
  <si>
    <t>Advanced Device 353</t>
  </si>
  <si>
    <t>P354</t>
  </si>
  <si>
    <t>Smart Tool 354</t>
  </si>
  <si>
    <t>P355</t>
  </si>
  <si>
    <t>Standard Tool 355</t>
  </si>
  <si>
    <t>P356</t>
  </si>
  <si>
    <t>Pro Gadget 356</t>
  </si>
  <si>
    <t>2025-04-05</t>
  </si>
  <si>
    <t>P357</t>
  </si>
  <si>
    <t>Deluxe Widget 357</t>
  </si>
  <si>
    <t>P358</t>
  </si>
  <si>
    <t>Advanced Widget 358</t>
  </si>
  <si>
    <t>2023-12-23</t>
  </si>
  <si>
    <t>P359</t>
  </si>
  <si>
    <t>Basic Widget 359</t>
  </si>
  <si>
    <t>2024-01-12</t>
  </si>
  <si>
    <t>P360</t>
  </si>
  <si>
    <t>Pro Item 360</t>
  </si>
  <si>
    <t>P361</t>
  </si>
  <si>
    <t>Advanced Device 361</t>
  </si>
  <si>
    <t>P362</t>
  </si>
  <si>
    <t>Advanced Item 362</t>
  </si>
  <si>
    <t>P363</t>
  </si>
  <si>
    <t>Advanced System 363</t>
  </si>
  <si>
    <t>2024-10-21</t>
  </si>
  <si>
    <t>P364</t>
  </si>
  <si>
    <t>Pro Item 364</t>
  </si>
  <si>
    <t>2024-01-14</t>
  </si>
  <si>
    <t>P365</t>
  </si>
  <si>
    <t>Premium Gadget 365</t>
  </si>
  <si>
    <t>2024-03-11</t>
  </si>
  <si>
    <t>P366</t>
  </si>
  <si>
    <t>Basic Kit 366</t>
  </si>
  <si>
    <t>P367</t>
  </si>
  <si>
    <t>Pro Item 367</t>
  </si>
  <si>
    <t>P368</t>
  </si>
  <si>
    <t>Smart Tool 368</t>
  </si>
  <si>
    <t>P369</t>
  </si>
  <si>
    <t>Premium Widget 369</t>
  </si>
  <si>
    <t>2024-12-18</t>
  </si>
  <si>
    <t>P370</t>
  </si>
  <si>
    <t>Deluxe Gadget 370</t>
  </si>
  <si>
    <t>P371</t>
  </si>
  <si>
    <t>Basic Kit 371</t>
  </si>
  <si>
    <t>2025-02-20</t>
  </si>
  <si>
    <t>P372</t>
  </si>
  <si>
    <t>Pro System 372</t>
  </si>
  <si>
    <t>2024-02-17</t>
  </si>
  <si>
    <t>P373</t>
  </si>
  <si>
    <t>Standard Kit 373</t>
  </si>
  <si>
    <t>2023-12-08</t>
  </si>
  <si>
    <t>P374</t>
  </si>
  <si>
    <t>Deluxe Gadget 374</t>
  </si>
  <si>
    <t>2023-07-26</t>
  </si>
  <si>
    <t>P375</t>
  </si>
  <si>
    <t>Pro Tool 375</t>
  </si>
  <si>
    <t>2025-03-11</t>
  </si>
  <si>
    <t>P376</t>
  </si>
  <si>
    <t>Basic Gadget 376</t>
  </si>
  <si>
    <t>P377</t>
  </si>
  <si>
    <t>Advanced Tool 377</t>
  </si>
  <si>
    <t>P378</t>
  </si>
  <si>
    <t>Standard System 378</t>
  </si>
  <si>
    <t>P379</t>
  </si>
  <si>
    <t>Standard Tool 379</t>
  </si>
  <si>
    <t>P380</t>
  </si>
  <si>
    <t>Deluxe Widget 380</t>
  </si>
  <si>
    <t>P381</t>
  </si>
  <si>
    <t>Basic Kit 381</t>
  </si>
  <si>
    <t>2025-07-05</t>
  </si>
  <si>
    <t>P382</t>
  </si>
  <si>
    <t>Deluxe System 382</t>
  </si>
  <si>
    <t>2023-12-01</t>
  </si>
  <si>
    <t>P383</t>
  </si>
  <si>
    <t>Deluxe System 383</t>
  </si>
  <si>
    <t>2024-08-04</t>
  </si>
  <si>
    <t>P384</t>
  </si>
  <si>
    <t>Basic Device 384</t>
  </si>
  <si>
    <t>P385</t>
  </si>
  <si>
    <t>Pro Item 385</t>
  </si>
  <si>
    <t>2023-08-05</t>
  </si>
  <si>
    <t>P386</t>
  </si>
  <si>
    <t>Standard Device 386</t>
  </si>
  <si>
    <t>2023-07-17</t>
  </si>
  <si>
    <t>P387</t>
  </si>
  <si>
    <t>Advanced Kit 387</t>
  </si>
  <si>
    <t>2024-03-13</t>
  </si>
  <si>
    <t>P388</t>
  </si>
  <si>
    <t>Advanced System 388</t>
  </si>
  <si>
    <t>P389</t>
  </si>
  <si>
    <t>Advanced Item 389</t>
  </si>
  <si>
    <t>2024-03-01</t>
  </si>
  <si>
    <t>P390</t>
  </si>
  <si>
    <t>Basic Kit 390</t>
  </si>
  <si>
    <t>P391</t>
  </si>
  <si>
    <t>Premium Tool 391</t>
  </si>
  <si>
    <t>P392</t>
  </si>
  <si>
    <t>Deluxe Tool 392</t>
  </si>
  <si>
    <t>P393</t>
  </si>
  <si>
    <t>Advanced Device 393</t>
  </si>
  <si>
    <t>P394</t>
  </si>
  <si>
    <t>Deluxe Gadget 394</t>
  </si>
  <si>
    <t>2023-08-09</t>
  </si>
  <si>
    <t>P395</t>
  </si>
  <si>
    <t>Pro System 395</t>
  </si>
  <si>
    <t>P396</t>
  </si>
  <si>
    <t>Standard Gadget 396</t>
  </si>
  <si>
    <t>2025-01-22</t>
  </si>
  <si>
    <t>P397</t>
  </si>
  <si>
    <t>Pro Widget 397</t>
  </si>
  <si>
    <t>2025-07-10</t>
  </si>
  <si>
    <t>P398</t>
  </si>
  <si>
    <t>Advanced System 398</t>
  </si>
  <si>
    <t>P399</t>
  </si>
  <si>
    <t>Standard Widget 399</t>
  </si>
  <si>
    <t>P400</t>
  </si>
  <si>
    <t>Basic System 400</t>
  </si>
  <si>
    <t>2024-05-12</t>
  </si>
  <si>
    <t>P401</t>
  </si>
  <si>
    <t>Smart Device 401</t>
  </si>
  <si>
    <t>P402</t>
  </si>
  <si>
    <t>Premium Kit 402</t>
  </si>
  <si>
    <t>P403</t>
  </si>
  <si>
    <t>Pro Item 403</t>
  </si>
  <si>
    <t>2024-03-02</t>
  </si>
  <si>
    <t>P404</t>
  </si>
  <si>
    <t>Deluxe Widget 404</t>
  </si>
  <si>
    <t>P405</t>
  </si>
  <si>
    <t>Basic Widget 405</t>
  </si>
  <si>
    <t>2024-12-23</t>
  </si>
  <si>
    <t>P406</t>
  </si>
  <si>
    <t>Advanced Device 406</t>
  </si>
  <si>
    <t>2024-09-16</t>
  </si>
  <si>
    <t>P407</t>
  </si>
  <si>
    <t>Standard System 407</t>
  </si>
  <si>
    <t>2024-07-03</t>
  </si>
  <si>
    <t>P408</t>
  </si>
  <si>
    <t>Advanced System 408</t>
  </si>
  <si>
    <t>2025-03-17</t>
  </si>
  <si>
    <t>P409</t>
  </si>
  <si>
    <t>Deluxe System 409</t>
  </si>
  <si>
    <t>2024-02-07</t>
  </si>
  <si>
    <t>P410</t>
  </si>
  <si>
    <t>Premium Device 410</t>
  </si>
  <si>
    <t>2025-01-02</t>
  </si>
  <si>
    <t>P411</t>
  </si>
  <si>
    <t>Standard Item 411</t>
  </si>
  <si>
    <t>2023-09-12</t>
  </si>
  <si>
    <t>P412</t>
  </si>
  <si>
    <t>Deluxe Device 412</t>
  </si>
  <si>
    <t>2025-01-24</t>
  </si>
  <si>
    <t>P413</t>
  </si>
  <si>
    <t>Basic Widget 413</t>
  </si>
  <si>
    <t>2024-05-09</t>
  </si>
  <si>
    <t>P414</t>
  </si>
  <si>
    <t>Basic Tool 414</t>
  </si>
  <si>
    <t>P415</t>
  </si>
  <si>
    <t>Standard Kit 415</t>
  </si>
  <si>
    <t>P416</t>
  </si>
  <si>
    <t>Pro Gadget 416</t>
  </si>
  <si>
    <t>2024-07-21</t>
  </si>
  <si>
    <t>P417</t>
  </si>
  <si>
    <t>Basic System 417</t>
  </si>
  <si>
    <t>2023-11-30</t>
  </si>
  <si>
    <t>P418</t>
  </si>
  <si>
    <t>Pro Widget 418</t>
  </si>
  <si>
    <t>P419</t>
  </si>
  <si>
    <t>Standard Widget 419</t>
  </si>
  <si>
    <t>P420</t>
  </si>
  <si>
    <t>Pro Widget 420</t>
  </si>
  <si>
    <t>2025-05-11</t>
  </si>
  <si>
    <t>P421</t>
  </si>
  <si>
    <t>Deluxe Item 421</t>
  </si>
  <si>
    <t>P422</t>
  </si>
  <si>
    <t>Premium Item 422</t>
  </si>
  <si>
    <t>2024-01-15</t>
  </si>
  <si>
    <t>P423</t>
  </si>
  <si>
    <t>Standard System 423</t>
  </si>
  <si>
    <t>P424</t>
  </si>
  <si>
    <t>Smart Tool 424</t>
  </si>
  <si>
    <t>2025-01-20</t>
  </si>
  <si>
    <t>P425</t>
  </si>
  <si>
    <t>Standard Kit 425</t>
  </si>
  <si>
    <t>P426</t>
  </si>
  <si>
    <t>Pro Gadget 426</t>
  </si>
  <si>
    <t>2025-06-05</t>
  </si>
  <si>
    <t>P427</t>
  </si>
  <si>
    <t>Premium Item 427</t>
  </si>
  <si>
    <t>2024-01-08</t>
  </si>
  <si>
    <t>P428</t>
  </si>
  <si>
    <t>Deluxe Widget 428</t>
  </si>
  <si>
    <t>P429</t>
  </si>
  <si>
    <t>Deluxe System 429</t>
  </si>
  <si>
    <t>2023-11-06</t>
  </si>
  <si>
    <t>P430</t>
  </si>
  <si>
    <t>Smart Gadget 430</t>
  </si>
  <si>
    <t>P431</t>
  </si>
  <si>
    <t>Smart System 431</t>
  </si>
  <si>
    <t>P432</t>
  </si>
  <si>
    <t>Deluxe Kit 432</t>
  </si>
  <si>
    <t>2023-10-25</t>
  </si>
  <si>
    <t>P433</t>
  </si>
  <si>
    <t>Basic Kit 433</t>
  </si>
  <si>
    <t>2023-08-11</t>
  </si>
  <si>
    <t>P434</t>
  </si>
  <si>
    <t>Standard Widget 434</t>
  </si>
  <si>
    <t>2024-03-20</t>
  </si>
  <si>
    <t>P435</t>
  </si>
  <si>
    <t>Basic Kit 435</t>
  </si>
  <si>
    <t>P436</t>
  </si>
  <si>
    <t>Advanced System 436</t>
  </si>
  <si>
    <t>P437</t>
  </si>
  <si>
    <t>Standard System 437</t>
  </si>
  <si>
    <t>P438</t>
  </si>
  <si>
    <t>Standard Gadget 438</t>
  </si>
  <si>
    <t>P439</t>
  </si>
  <si>
    <t>Basic Gadget 439</t>
  </si>
  <si>
    <t>P440</t>
  </si>
  <si>
    <t>Basic Device 440</t>
  </si>
  <si>
    <t>2023-08-08</t>
  </si>
  <si>
    <t>P441</t>
  </si>
  <si>
    <t>Standard Tool 441</t>
  </si>
  <si>
    <t>P442</t>
  </si>
  <si>
    <t>Premium System 442</t>
  </si>
  <si>
    <t>2025-01-01</t>
  </si>
  <si>
    <t>P443</t>
  </si>
  <si>
    <t>Standard Gadget 443</t>
  </si>
  <si>
    <t>2024-02-15</t>
  </si>
  <si>
    <t>P444</t>
  </si>
  <si>
    <t>Basic Tool 444</t>
  </si>
  <si>
    <t>P445</t>
  </si>
  <si>
    <t>Basic Item 445</t>
  </si>
  <si>
    <t>2024-11-29</t>
  </si>
  <si>
    <t>P446</t>
  </si>
  <si>
    <t>Advanced System 446</t>
  </si>
  <si>
    <t>2025-07-03</t>
  </si>
  <si>
    <t>P447</t>
  </si>
  <si>
    <t>Premium Kit 447</t>
  </si>
  <si>
    <t>P448</t>
  </si>
  <si>
    <t>Pro Item 448</t>
  </si>
  <si>
    <t>P449</t>
  </si>
  <si>
    <t>Standard Tool 449</t>
  </si>
  <si>
    <t>P450</t>
  </si>
  <si>
    <t>Pro Item 450</t>
  </si>
  <si>
    <t>2024-08-24</t>
  </si>
  <si>
    <t>P451</t>
  </si>
  <si>
    <t>Premium Kit 451</t>
  </si>
  <si>
    <t>2023-07-13</t>
  </si>
  <si>
    <t>P452</t>
  </si>
  <si>
    <t>Premium System 452</t>
  </si>
  <si>
    <t>P453</t>
  </si>
  <si>
    <t>Smart Gadget 453</t>
  </si>
  <si>
    <t>P454</t>
  </si>
  <si>
    <t>Standard Gadget 454</t>
  </si>
  <si>
    <t>2024-05-05</t>
  </si>
  <si>
    <t>P455</t>
  </si>
  <si>
    <t>Premium Gadget 455</t>
  </si>
  <si>
    <t>P456</t>
  </si>
  <si>
    <t>Premium Widget 456</t>
  </si>
  <si>
    <t>2024-08-31</t>
  </si>
  <si>
    <t>P457</t>
  </si>
  <si>
    <t>Standard Widget 457</t>
  </si>
  <si>
    <t>2025-04-06</t>
  </si>
  <si>
    <t>P458</t>
  </si>
  <si>
    <t>Advanced Item 458</t>
  </si>
  <si>
    <t>2025-03-13</t>
  </si>
  <si>
    <t>P459</t>
  </si>
  <si>
    <t>Standard Tool 459</t>
  </si>
  <si>
    <t>P460</t>
  </si>
  <si>
    <t>Standard Widget 460</t>
  </si>
  <si>
    <t>2025-05-20</t>
  </si>
  <si>
    <t>P461</t>
  </si>
  <si>
    <t>Deluxe System 461</t>
  </si>
  <si>
    <t>P462</t>
  </si>
  <si>
    <t>Advanced Gadget 462</t>
  </si>
  <si>
    <t>2024-04-13</t>
  </si>
  <si>
    <t>P463</t>
  </si>
  <si>
    <t>Standard Gadget 463</t>
  </si>
  <si>
    <t>2025-05-01</t>
  </si>
  <si>
    <t>P464</t>
  </si>
  <si>
    <t>Premium Kit 464</t>
  </si>
  <si>
    <t>P465</t>
  </si>
  <si>
    <t>Standard Device 465</t>
  </si>
  <si>
    <t>2025-02-06</t>
  </si>
  <si>
    <t>P466</t>
  </si>
  <si>
    <t>Advanced Tool 466</t>
  </si>
  <si>
    <t>2023-11-24</t>
  </si>
  <si>
    <t>P467</t>
  </si>
  <si>
    <t>Deluxe Device 467</t>
  </si>
  <si>
    <t>2024-04-03</t>
  </si>
  <si>
    <t>P468</t>
  </si>
  <si>
    <t>Premium Gadget 468</t>
  </si>
  <si>
    <t>2025-04-11</t>
  </si>
  <si>
    <t>P469</t>
  </si>
  <si>
    <t>Advanced System 469</t>
  </si>
  <si>
    <t>P470</t>
  </si>
  <si>
    <t>Deluxe Device 470</t>
  </si>
  <si>
    <t>2023-07-20</t>
  </si>
  <si>
    <t>P471</t>
  </si>
  <si>
    <t>Basic Device 471</t>
  </si>
  <si>
    <t>2025-04-10</t>
  </si>
  <si>
    <t>P472</t>
  </si>
  <si>
    <t>Smart Item 472</t>
  </si>
  <si>
    <t>2023-08-27</t>
  </si>
  <si>
    <t>P473</t>
  </si>
  <si>
    <t>Standard Kit 473</t>
  </si>
  <si>
    <t>2024-08-02</t>
  </si>
  <si>
    <t>P474</t>
  </si>
  <si>
    <t>Pro System 474</t>
  </si>
  <si>
    <t>P475</t>
  </si>
  <si>
    <t>Standard System 475</t>
  </si>
  <si>
    <t>2025-02-17</t>
  </si>
  <si>
    <t>P476</t>
  </si>
  <si>
    <t>Deluxe System 476</t>
  </si>
  <si>
    <t>P477</t>
  </si>
  <si>
    <t>Deluxe Tool 477</t>
  </si>
  <si>
    <t>2024-09-11</t>
  </si>
  <si>
    <t>P478</t>
  </si>
  <si>
    <t>Standard Tool 478</t>
  </si>
  <si>
    <t>P479</t>
  </si>
  <si>
    <t>Advanced Item 479</t>
  </si>
  <si>
    <t>2023-08-01</t>
  </si>
  <si>
    <t>P480</t>
  </si>
  <si>
    <t>Premium Item 480</t>
  </si>
  <si>
    <t>P481</t>
  </si>
  <si>
    <t>Basic Device 481</t>
  </si>
  <si>
    <t>2023-11-13</t>
  </si>
  <si>
    <t>P482</t>
  </si>
  <si>
    <t>Standard Item 482</t>
  </si>
  <si>
    <t>2023-12-13</t>
  </si>
  <si>
    <t>P483</t>
  </si>
  <si>
    <t>Smart Kit 483</t>
  </si>
  <si>
    <t>2025-05-05</t>
  </si>
  <si>
    <t>P484</t>
  </si>
  <si>
    <t>Advanced Kit 484</t>
  </si>
  <si>
    <t>P485</t>
  </si>
  <si>
    <t>Smart Gadget 485</t>
  </si>
  <si>
    <t>2024-02-22</t>
  </si>
  <si>
    <t>P486</t>
  </si>
  <si>
    <t>Pro Device 486</t>
  </si>
  <si>
    <t>P487</t>
  </si>
  <si>
    <t>Basic Tool 487</t>
  </si>
  <si>
    <t>2025-03-23</t>
  </si>
  <si>
    <t>P488</t>
  </si>
  <si>
    <t>Premium System 488</t>
  </si>
  <si>
    <t>2025-05-14</t>
  </si>
  <si>
    <t>P489</t>
  </si>
  <si>
    <t>Pro Widget 489</t>
  </si>
  <si>
    <t>P490</t>
  </si>
  <si>
    <t>Standard Tool 490</t>
  </si>
  <si>
    <t>P491</t>
  </si>
  <si>
    <t>Deluxe Kit 491</t>
  </si>
  <si>
    <t>P492</t>
  </si>
  <si>
    <t>Smart Item 492</t>
  </si>
  <si>
    <t>P493</t>
  </si>
  <si>
    <t>Premium Widget 493</t>
  </si>
  <si>
    <t>2025-04-15</t>
  </si>
  <si>
    <t>P494</t>
  </si>
  <si>
    <t>Standard Gadget 494</t>
  </si>
  <si>
    <t>P495</t>
  </si>
  <si>
    <t>Advanced Kit 495</t>
  </si>
  <si>
    <t>2024-08-19</t>
  </si>
  <si>
    <t>P496</t>
  </si>
  <si>
    <t>Premium Kit 496</t>
  </si>
  <si>
    <t>P497</t>
  </si>
  <si>
    <t>Basic Item 497</t>
  </si>
  <si>
    <t>P498</t>
  </si>
  <si>
    <t>Smart Kit 498</t>
  </si>
  <si>
    <t>P499</t>
  </si>
  <si>
    <t>Standard Kit 499</t>
  </si>
  <si>
    <t>2024-10-26</t>
  </si>
  <si>
    <t>P500</t>
  </si>
  <si>
    <t>Premium Device 500</t>
  </si>
  <si>
    <t>2025-03-03</t>
  </si>
  <si>
    <t>Total_Inventory</t>
  </si>
  <si>
    <t>Avg_Price</t>
  </si>
  <si>
    <t>Products_Needing_Reorder</t>
  </si>
  <si>
    <t>Supplier Contact</t>
  </si>
  <si>
    <t>Contact Number</t>
  </si>
  <si>
    <t>Row Labels</t>
  </si>
  <si>
    <t>Grand Total</t>
  </si>
  <si>
    <t>Sum of Current Stock</t>
  </si>
  <si>
    <t>(All)</t>
  </si>
  <si>
    <t>Sum of Sales Last Month</t>
  </si>
  <si>
    <t>Sum of Lead Time (days)</t>
  </si>
  <si>
    <t>Sum of Sales Month Before Last</t>
  </si>
  <si>
    <t>Inventory Management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</si>
</sst>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8"/>
      <color theme="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/>
    <xf numFmtId="0" fontId="4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4" fontId="0" fillId="0" borderId="0" xfId="0" applyNumberFormat="1" applyFont="1" applyAlignment="1"/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ReOrder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Summary!$A$2:$A$9</c:f>
              <c:strCache>
                <c:ptCount val="8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  <c:pt idx="3">
                  <c:v>Grocery</c:v>
                </c:pt>
                <c:pt idx="4">
                  <c:v>Home</c:v>
                </c:pt>
                <c:pt idx="5">
                  <c:v>Office</c:v>
                </c:pt>
                <c:pt idx="6">
                  <c:v>Sports</c:v>
                </c:pt>
                <c:pt idx="7">
                  <c:v>Toys</c:v>
                </c:pt>
              </c:strCache>
            </c:strRef>
          </c:cat>
          <c:val>
            <c:numRef>
              <c:f>Summary!$D$2:$D$9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14</c:v>
                </c:pt>
                <c:pt idx="6">
                  <c:v>17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D-4BC5-9A7F-7AFCFCB28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94527"/>
        <c:axId val="605292863"/>
      </c:barChart>
      <c:catAx>
        <c:axId val="60529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92863"/>
        <c:crosses val="autoZero"/>
        <c:auto val="1"/>
        <c:lblAlgn val="ctr"/>
        <c:lblOffset val="100"/>
        <c:noMultiLvlLbl val="0"/>
      </c:catAx>
      <c:valAx>
        <c:axId val="6052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9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Pricing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Summary!$A$2:$A$9</c:f>
              <c:strCache>
                <c:ptCount val="8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  <c:pt idx="3">
                  <c:v>Grocery</c:v>
                </c:pt>
                <c:pt idx="4">
                  <c:v>Home</c:v>
                </c:pt>
                <c:pt idx="5">
                  <c:v>Office</c:v>
                </c:pt>
                <c:pt idx="6">
                  <c:v>Sports</c:v>
                </c:pt>
                <c:pt idx="7">
                  <c:v>Toys</c:v>
                </c:pt>
              </c:strCache>
            </c:strRef>
          </c:cat>
          <c:val>
            <c:numRef>
              <c:f>Summary!$C$2:$C$9</c:f>
              <c:numCache>
                <c:formatCode>General</c:formatCode>
                <c:ptCount val="8"/>
                <c:pt idx="0">
                  <c:v>113.33414285714289</c:v>
                </c:pt>
                <c:pt idx="1">
                  <c:v>101.97639344262291</c:v>
                </c:pt>
                <c:pt idx="2">
                  <c:v>101.930447761194</c:v>
                </c:pt>
                <c:pt idx="3">
                  <c:v>107.9575</c:v>
                </c:pt>
                <c:pt idx="4">
                  <c:v>111.5601724137931</c:v>
                </c:pt>
                <c:pt idx="5">
                  <c:v>117.1322807017544</c:v>
                </c:pt>
                <c:pt idx="6">
                  <c:v>94.865000000000009</c:v>
                </c:pt>
                <c:pt idx="7">
                  <c:v>93.865846153846149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B-4AFD-8F1A-C2B79A78D5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0017647"/>
        <c:axId val="600018063"/>
      </c:lineChart>
      <c:catAx>
        <c:axId val="60001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18063"/>
        <c:crosses val="autoZero"/>
        <c:auto val="1"/>
        <c:lblAlgn val="ctr"/>
        <c:lblOffset val="100"/>
        <c:noMultiLvlLbl val="0"/>
      </c:catAx>
      <c:valAx>
        <c:axId val="6000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1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Management.xlsx]PIvot Tables!PivotTable5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</a:t>
            </a:r>
            <a:r>
              <a:rPr lang="en-US" baseline="0"/>
              <a:t> Time of Suppliers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Tables'!$B$18:$B$43</c:f>
              <c:strCache>
                <c:ptCount val="25"/>
                <c:pt idx="0">
                  <c:v>Arroyo Ltd</c:v>
                </c:pt>
                <c:pt idx="1">
                  <c:v>Baker PLC</c:v>
                </c:pt>
                <c:pt idx="2">
                  <c:v>Brown LLC</c:v>
                </c:pt>
                <c:pt idx="3">
                  <c:v>Burton-Lee</c:v>
                </c:pt>
                <c:pt idx="4">
                  <c:v>Davis-Wolf</c:v>
                </c:pt>
                <c:pt idx="5">
                  <c:v>Flores Ltd</c:v>
                </c:pt>
                <c:pt idx="6">
                  <c:v>Gardner-Sanchez</c:v>
                </c:pt>
                <c:pt idx="7">
                  <c:v>Gilbert, Long and Bishop</c:v>
                </c:pt>
                <c:pt idx="8">
                  <c:v>Hansen, Reed and Aguirre</c:v>
                </c:pt>
                <c:pt idx="9">
                  <c:v>Holland, Davis and Smith</c:v>
                </c:pt>
                <c:pt idx="10">
                  <c:v>Lowe Ltd</c:v>
                </c:pt>
                <c:pt idx="11">
                  <c:v>Marsh Ltd</c:v>
                </c:pt>
                <c:pt idx="12">
                  <c:v>Marshall Group</c:v>
                </c:pt>
                <c:pt idx="13">
                  <c:v>Melton Group</c:v>
                </c:pt>
                <c:pt idx="14">
                  <c:v>Murillo-Boyd</c:v>
                </c:pt>
                <c:pt idx="15">
                  <c:v>Richardson, Goodman and Hobbs</c:v>
                </c:pt>
                <c:pt idx="16">
                  <c:v>Sharp Group</c:v>
                </c:pt>
                <c:pt idx="17">
                  <c:v>Shaw Inc</c:v>
                </c:pt>
                <c:pt idx="18">
                  <c:v>Stewart-Adams</c:v>
                </c:pt>
                <c:pt idx="19">
                  <c:v>Sullivan-Ingram</c:v>
                </c:pt>
                <c:pt idx="20">
                  <c:v>Willis-Arellano</c:v>
                </c:pt>
                <c:pt idx="21">
                  <c:v>Wilson, Wright and Lewis</c:v>
                </c:pt>
                <c:pt idx="22">
                  <c:v>Wilson-Black</c:v>
                </c:pt>
                <c:pt idx="23">
                  <c:v>Woodward and Sons</c:v>
                </c:pt>
                <c:pt idx="24">
                  <c:v>Young, Leblanc and Peck</c:v>
                </c:pt>
              </c:strCache>
            </c:strRef>
          </c:cat>
          <c:val>
            <c:numRef>
              <c:f>'PIvot Tables'!$C$18:$C$43</c:f>
              <c:numCache>
                <c:formatCode>General</c:formatCode>
                <c:ptCount val="25"/>
                <c:pt idx="0">
                  <c:v>12</c:v>
                </c:pt>
                <c:pt idx="1">
                  <c:v>3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14</c:v>
                </c:pt>
                <c:pt idx="6">
                  <c:v>10</c:v>
                </c:pt>
                <c:pt idx="7">
                  <c:v>11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14</c:v>
                </c:pt>
                <c:pt idx="15">
                  <c:v>1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6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9-43FB-8832-DD0446823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016159"/>
        <c:axId val="705013663"/>
      </c:barChart>
      <c:catAx>
        <c:axId val="7050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13663"/>
        <c:crosses val="autoZero"/>
        <c:auto val="1"/>
        <c:lblAlgn val="ctr"/>
        <c:lblOffset val="100"/>
        <c:noMultiLvlLbl val="0"/>
      </c:catAx>
      <c:valAx>
        <c:axId val="70501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Management.xlsx]PIvot Tables!PivotTable3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Trend of Last Two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Tables'!$H$3</c:f>
              <c:strCache>
                <c:ptCount val="1"/>
                <c:pt idx="0">
                  <c:v>Sum of Sales Last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Tables'!$G$4:$G$12</c:f>
              <c:strCache>
                <c:ptCount val="8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  <c:pt idx="3">
                  <c:v>Grocery</c:v>
                </c:pt>
                <c:pt idx="4">
                  <c:v>Home</c:v>
                </c:pt>
                <c:pt idx="5">
                  <c:v>Office</c:v>
                </c:pt>
                <c:pt idx="6">
                  <c:v>Sports</c:v>
                </c:pt>
                <c:pt idx="7">
                  <c:v>Toys</c:v>
                </c:pt>
              </c:strCache>
            </c:strRef>
          </c:cat>
          <c:val>
            <c:numRef>
              <c:f>'PIvot Tables'!$H$4:$H$12</c:f>
              <c:numCache>
                <c:formatCode>#,##0.00</c:formatCode>
                <c:ptCount val="8"/>
                <c:pt idx="0">
                  <c:v>5340</c:v>
                </c:pt>
                <c:pt idx="1">
                  <c:v>5003</c:v>
                </c:pt>
                <c:pt idx="2">
                  <c:v>4738</c:v>
                </c:pt>
                <c:pt idx="3">
                  <c:v>3078</c:v>
                </c:pt>
                <c:pt idx="4">
                  <c:v>4114</c:v>
                </c:pt>
                <c:pt idx="5">
                  <c:v>3951</c:v>
                </c:pt>
                <c:pt idx="6">
                  <c:v>6122</c:v>
                </c:pt>
                <c:pt idx="7">
                  <c:v>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3-42ED-BB11-551F78EA96AA}"/>
            </c:ext>
          </c:extLst>
        </c:ser>
        <c:ser>
          <c:idx val="1"/>
          <c:order val="1"/>
          <c:tx>
            <c:strRef>
              <c:f>'PIvot Tables'!$I$3</c:f>
              <c:strCache>
                <c:ptCount val="1"/>
                <c:pt idx="0">
                  <c:v>Sum of Sales Month Before Last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Tables'!$G$4:$G$12</c:f>
              <c:strCache>
                <c:ptCount val="8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  <c:pt idx="3">
                  <c:v>Grocery</c:v>
                </c:pt>
                <c:pt idx="4">
                  <c:v>Home</c:v>
                </c:pt>
                <c:pt idx="5">
                  <c:v>Office</c:v>
                </c:pt>
                <c:pt idx="6">
                  <c:v>Sports</c:v>
                </c:pt>
                <c:pt idx="7">
                  <c:v>Toys</c:v>
                </c:pt>
              </c:strCache>
            </c:strRef>
          </c:cat>
          <c:val>
            <c:numRef>
              <c:f>'PIvot Tables'!$I$4:$I$12</c:f>
              <c:numCache>
                <c:formatCode>General</c:formatCode>
                <c:ptCount val="8"/>
                <c:pt idx="0">
                  <c:v>4340</c:v>
                </c:pt>
                <c:pt idx="1">
                  <c:v>4128</c:v>
                </c:pt>
                <c:pt idx="2">
                  <c:v>3969</c:v>
                </c:pt>
                <c:pt idx="3">
                  <c:v>2929</c:v>
                </c:pt>
                <c:pt idx="4">
                  <c:v>3863</c:v>
                </c:pt>
                <c:pt idx="5">
                  <c:v>3884</c:v>
                </c:pt>
                <c:pt idx="6">
                  <c:v>4582</c:v>
                </c:pt>
                <c:pt idx="7">
                  <c:v>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3-42ED-BB11-551F78EA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456255"/>
        <c:axId val="598456671"/>
      </c:barChart>
      <c:catAx>
        <c:axId val="59845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56671"/>
        <c:crosses val="autoZero"/>
        <c:auto val="1"/>
        <c:lblAlgn val="ctr"/>
        <c:lblOffset val="100"/>
        <c:noMultiLvlLbl val="0"/>
      </c:catAx>
      <c:valAx>
        <c:axId val="5984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5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Current Inventory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Current Inventory </a:t>
          </a:r>
        </a:p>
      </cx:txPr>
    </cx:title>
    <cx:plotArea>
      <cx:plotAreaRegion>
        <cx:series layoutId="funnel" uniqueId="{FFF30478-FD9F-487C-B688-1F67252CCD0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16</xdr:row>
      <xdr:rowOff>152400</xdr:rowOff>
    </xdr:from>
    <xdr:to>
      <xdr:col>7</xdr:col>
      <xdr:colOff>1733550</xdr:colOff>
      <xdr:row>33</xdr:row>
      <xdr:rowOff>142875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57E16DE0-BCB2-4977-915E-8020B38F7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590549</xdr:colOff>
      <xdr:row>7</xdr:row>
      <xdr:rowOff>19050</xdr:rowOff>
    </xdr:from>
    <xdr:to>
      <xdr:col>20</xdr:col>
      <xdr:colOff>333375</xdr:colOff>
      <xdr:row>25</xdr:row>
      <xdr:rowOff>19050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3E8550B2-46CF-44DA-A2F7-5EA62B39C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203112</xdr:colOff>
      <xdr:row>26</xdr:row>
      <xdr:rowOff>113430</xdr:rowOff>
    </xdr:from>
    <xdr:to>
      <xdr:col>23</xdr:col>
      <xdr:colOff>507911</xdr:colOff>
      <xdr:row>43</xdr:row>
      <xdr:rowOff>103905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D52F024-D4F4-4DD1-A65C-E9DEA2AE7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90262" y="4323480"/>
              <a:ext cx="45719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200025</xdr:colOff>
      <xdr:row>35</xdr:row>
      <xdr:rowOff>152400</xdr:rowOff>
    </xdr:from>
    <xdr:to>
      <xdr:col>7</xdr:col>
      <xdr:colOff>1724025</xdr:colOff>
      <xdr:row>52</xdr:row>
      <xdr:rowOff>142875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79F4EA62-59E8-4528-8D4C-2E0CA9B0B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191515</xdr:colOff>
      <xdr:row>26</xdr:row>
      <xdr:rowOff>129887</xdr:rowOff>
    </xdr:from>
    <xdr:to>
      <xdr:col>15</xdr:col>
      <xdr:colOff>496315</xdr:colOff>
      <xdr:row>43</xdr:row>
      <xdr:rowOff>120362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4F39F5D-6F0C-4146-A4BA-08DBC60B6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190500</xdr:colOff>
      <xdr:row>4</xdr:row>
      <xdr:rowOff>149087</xdr:rowOff>
    </xdr:from>
    <xdr:to>
      <xdr:col>3</xdr:col>
      <xdr:colOff>273326</xdr:colOff>
      <xdr:row>12</xdr:row>
      <xdr:rowOff>157370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D3EEBE4-47C2-4398-83D0-BA2214C158C8}"/>
            </a:ext>
          </a:extLst>
        </xdr:cNvPr>
        <xdr:cNvSpPr/>
      </xdr:nvSpPr>
      <xdr:spPr>
        <a:xfrm>
          <a:off x="190500" y="811696"/>
          <a:ext cx="1921565" cy="1333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Most frequent Supplier: S24 (35 times)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Least frequent Supplier: S25 (13 times)</a:t>
          </a:r>
        </a:p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za Raiyan Ahmed" refreshedDate="45851.809185648148" createdVersion="7" refreshedVersion="7" minRefreshableVersion="3" recordCount="500" xr:uid="{821C7F70-A8C2-4F1E-9DF7-C9D24B489628}">
  <cacheSource type="worksheet">
    <worksheetSource ref="A1:N501" sheet="Inventory"/>
  </cacheSource>
  <cacheFields count="14">
    <cacheField name="Product ID" numFmtId="0">
      <sharedItems/>
    </cacheField>
    <cacheField name="Product Name" numFmtId="0">
      <sharedItems count="500">
        <s v="Pro Kit 01"/>
        <s v="Deluxe Kit 02"/>
        <s v="Deluxe Item 03"/>
        <s v="Deluxe System 04"/>
        <s v="Pro System 05"/>
        <s v="Advanced Gadget 06"/>
        <s v="Pro Gadget 07"/>
        <s v="Smart Item 08"/>
        <s v="Smart Device 09"/>
        <s v="Smart Tool 10"/>
        <s v="Deluxe Tool 11"/>
        <s v="Advanced Device 12"/>
        <s v="Advanced Kit 13"/>
        <s v="Advanced Widget 14"/>
        <s v="Premium Tool 15"/>
        <s v="Pro Tool 16"/>
        <s v="Pro System 17"/>
        <s v="Deluxe System 18"/>
        <s v="Basic Kit 19"/>
        <s v="Basic System 20"/>
        <s v="Smart Gadget 21"/>
        <s v="Smart Device 22"/>
        <s v="Standard Kit 23"/>
        <s v="Advanced Kit 24"/>
        <s v="Premium Kit 25"/>
        <s v="Smart System 26"/>
        <s v="Pro Tool 27"/>
        <s v="Standard System 28"/>
        <s v="Premium Item 29"/>
        <s v="Advanced Tool 30"/>
        <s v="Advanced Item 31"/>
        <s v="Smart Item 32"/>
        <s v="Pro Tool 33"/>
        <s v="Basic Gadget 34"/>
        <s v="Deluxe Tool 35"/>
        <s v="Premium Widget 36"/>
        <s v="Premium Item 37"/>
        <s v="Advanced Device 38"/>
        <s v="Advanced Item 39"/>
        <s v="Premium Widget 40"/>
        <s v="Basic System 41"/>
        <s v="Smart Tool 42"/>
        <s v="Deluxe Device 43"/>
        <s v="Advanced Widget 44"/>
        <s v="Basic Tool 45"/>
        <s v="Deluxe Gadget 46"/>
        <s v="Advanced Kit 47"/>
        <s v="Advanced Kit 48"/>
        <s v="Premium Tool 49"/>
        <s v="Basic Widget 50"/>
        <s v="Standard Gadget 51"/>
        <s v="Premium Kit 52"/>
        <s v="Smart Tool 53"/>
        <s v="Standard Kit 54"/>
        <s v="Advanced Item 55"/>
        <s v="Standard Tool 56"/>
        <s v="Smart Item 57"/>
        <s v="Advanced Kit 58"/>
        <s v="Premium Item 59"/>
        <s v="Premium Device 60"/>
        <s v="Standard Widget 61"/>
        <s v="Deluxe Item 62"/>
        <s v="Smart Widget 63"/>
        <s v="Standard Device 64"/>
        <s v="Smart System 65"/>
        <s v="Basic Device 66"/>
        <s v="Deluxe Kit 67"/>
        <s v="Deluxe Gadget 68"/>
        <s v="Standard Gadget 69"/>
        <s v="Standard Widget 70"/>
        <s v="Deluxe System 71"/>
        <s v="Pro Kit 72"/>
        <s v="Standard Gadget 73"/>
        <s v="Premium Widget 74"/>
        <s v="Deluxe Gadget 75"/>
        <s v="Basic Widget 76"/>
        <s v="Basic Device 77"/>
        <s v="Premium Gadget 78"/>
        <s v="Deluxe Gadget 79"/>
        <s v="Advanced Kit 80"/>
        <s v="Advanced Tool 81"/>
        <s v="Premium Widget 82"/>
        <s v="Deluxe Gadget 83"/>
        <s v="Smart System 84"/>
        <s v="Premium Device 85"/>
        <s v="Smart Tool 86"/>
        <s v="Smart Item 87"/>
        <s v="Advanced Widget 88"/>
        <s v="Premium Kit 89"/>
        <s v="Standard Kit 90"/>
        <s v="Advanced Item 91"/>
        <s v="Basic System 92"/>
        <s v="Pro Tool 93"/>
        <s v="Advanced Tool 94"/>
        <s v="Basic Item 95"/>
        <s v="Smart Item 96"/>
        <s v="Basic Kit 97"/>
        <s v="Premium Widget 98"/>
        <s v="Standard Kit 99"/>
        <s v="Deluxe Widget 100"/>
        <s v="Advanced Gadget 101"/>
        <s v="Basic Gadget 102"/>
        <s v="Smart Kit 103"/>
        <s v="Smart Widget 104"/>
        <s v="Smart Widget 105"/>
        <s v="Basic Tool 106"/>
        <s v="Premium Item 107"/>
        <s v="Smart Tool 108"/>
        <s v="Premium Device 109"/>
        <s v="Pro Kit 110"/>
        <s v="Advanced Widget 111"/>
        <s v="Standard Kit 112"/>
        <s v="Smart Tool 113"/>
        <s v="Pro System 114"/>
        <s v="Deluxe Device 115"/>
        <s v="Pro Tool 116"/>
        <s v="Premium Gadget 117"/>
        <s v="Premium Widget 118"/>
        <s v="Standard Gadget 119"/>
        <s v="Smart Widget 120"/>
        <s v="Advanced Item 121"/>
        <s v="Advanced Kit 122"/>
        <s v="Standard System 123"/>
        <s v="Deluxe Tool 124"/>
        <s v="Premium Device 125"/>
        <s v="Standard Gadget 126"/>
        <s v="Basic Kit 127"/>
        <s v="Basic System 128"/>
        <s v="Basic Device 129"/>
        <s v="Deluxe Widget 130"/>
        <s v="Advanced Widget 131"/>
        <s v="Deluxe System 132"/>
        <s v="Standard Item 133"/>
        <s v="Standard Item 134"/>
        <s v="Deluxe Kit 135"/>
        <s v="Deluxe Item 136"/>
        <s v="Advanced Item 137"/>
        <s v="Pro Item 138"/>
        <s v="Deluxe Item 139"/>
        <s v="Deluxe Kit 140"/>
        <s v="Premium Gadget 141"/>
        <s v="Standard Kit 142"/>
        <s v="Pro System 143"/>
        <s v="Smart System 144"/>
        <s v="Premium Widget 145"/>
        <s v="Deluxe System 146"/>
        <s v="Standard Gadget 147"/>
        <s v="Smart System 148"/>
        <s v="Basic Item 149"/>
        <s v="Pro Item 150"/>
        <s v="Smart Kit 151"/>
        <s v="Pro System 152"/>
        <s v="Advanced Gadget 153"/>
        <s v="Premium Device 154"/>
        <s v="Premium Gadget 155"/>
        <s v="Premium Gadget 156"/>
        <s v="Advanced Tool 157"/>
        <s v="Smart System 158"/>
        <s v="Pro Device 159"/>
        <s v="Advanced Tool 160"/>
        <s v="Premium Tool 161"/>
        <s v="Premium Kit 162"/>
        <s v="Smart Device 163"/>
        <s v="Advanced Tool 164"/>
        <s v="Deluxe Widget 165"/>
        <s v="Advanced Item 166"/>
        <s v="Smart Item 167"/>
        <s v="Basic Gadget 168"/>
        <s v="Premium System 169"/>
        <s v="Basic Item 170"/>
        <s v="Premium Item 171"/>
        <s v="Standard Gadget 172"/>
        <s v="Standard Item 173"/>
        <s v="Standard Device 174"/>
        <s v="Advanced Item 175"/>
        <s v="Deluxe Widget 176"/>
        <s v="Premium Device 177"/>
        <s v="Pro Widget 178"/>
        <s v="Premium Device 179"/>
        <s v="Advanced Item 180"/>
        <s v="Smart Widget 181"/>
        <s v="Premium Item 182"/>
        <s v="Pro Widget 183"/>
        <s v="Pro Item 184"/>
        <s v="Deluxe Widget 185"/>
        <s v="Pro Gadget 186"/>
        <s v="Premium Device 187"/>
        <s v="Standard System 188"/>
        <s v="Smart Gadget 189"/>
        <s v="Advanced Gadget 190"/>
        <s v="Pro Tool 191"/>
        <s v="Deluxe Gadget 192"/>
        <s v="Deluxe Device 193"/>
        <s v="Deluxe Device 194"/>
        <s v="Advanced System 195"/>
        <s v="Pro Tool 196"/>
        <s v="Pro Gadget 197"/>
        <s v="Smart Widget 198"/>
        <s v="Smart Widget 199"/>
        <s v="Standard Kit 200"/>
        <s v="Basic Device 201"/>
        <s v="Advanced Kit 202"/>
        <s v="Advanced Device 203"/>
        <s v="Premium Tool 204"/>
        <s v="Premium Widget 205"/>
        <s v="Standard Device 206"/>
        <s v="Pro Gadget 207"/>
        <s v="Premium Widget 208"/>
        <s v="Advanced Tool 209"/>
        <s v="Smart System 210"/>
        <s v="Deluxe Tool 211"/>
        <s v="Premium Item 212"/>
        <s v="Basic Device 213"/>
        <s v="Premium Tool 214"/>
        <s v="Advanced Widget 215"/>
        <s v="Smart System 216"/>
        <s v="Basic Device 217"/>
        <s v="Deluxe Gadget 218"/>
        <s v="Premium Item 219"/>
        <s v="Smart Item 220"/>
        <s v="Basic Gadget 221"/>
        <s v="Standard Item 222"/>
        <s v="Smart Gadget 223"/>
        <s v="Premium Tool 224"/>
        <s v="Smart System 225"/>
        <s v="Advanced Item 226"/>
        <s v="Smart System 227"/>
        <s v="Premium Device 228"/>
        <s v="Standard Device 229"/>
        <s v="Standard Device 230"/>
        <s v="Standard Kit 231"/>
        <s v="Advanced Tool 232"/>
        <s v="Standard Kit 233"/>
        <s v="Advanced System 234"/>
        <s v="Premium Tool 235"/>
        <s v="Deluxe System 236"/>
        <s v="Standard Kit 237"/>
        <s v="Premium System 238"/>
        <s v="Premium System 239"/>
        <s v="Pro Widget 240"/>
        <s v="Pro System 241"/>
        <s v="Smart Kit 242"/>
        <s v="Basic Widget 243"/>
        <s v="Advanced Device 244"/>
        <s v="Standard Widget 245"/>
        <s v="Premium Item 246"/>
        <s v="Smart Item 247"/>
        <s v="Pro Kit 248"/>
        <s v="Deluxe System 249"/>
        <s v="Smart Kit 250"/>
        <s v="Smart System 251"/>
        <s v="Standard Kit 252"/>
        <s v="Standard Tool 253"/>
        <s v="Basic System 254"/>
        <s v="Deluxe Tool 255"/>
        <s v="Smart Tool 256"/>
        <s v="Pro Item 257"/>
        <s v="Standard Kit 258"/>
        <s v="Standard Widget 259"/>
        <s v="Smart Tool 260"/>
        <s v="Advanced Item 261"/>
        <s v="Advanced Widget 262"/>
        <s v="Smart Kit 263"/>
        <s v="Smart Widget 264"/>
        <s v="Basic Item 265"/>
        <s v="Advanced System 266"/>
        <s v="Standard Tool 267"/>
        <s v="Standard Gadget 268"/>
        <s v="Pro Item 269"/>
        <s v="Deluxe Widget 270"/>
        <s v="Advanced Kit 271"/>
        <s v="Premium System 272"/>
        <s v="Advanced Tool 273"/>
        <s v="Basic Tool 274"/>
        <s v="Advanced Gadget 275"/>
        <s v="Premium Kit 276"/>
        <s v="Pro Widget 277"/>
        <s v="Smart Item 278"/>
        <s v="Smart Device 279"/>
        <s v="Basic Item 280"/>
        <s v="Smart System 281"/>
        <s v="Deluxe Item 282"/>
        <s v="Pro Gadget 283"/>
        <s v="Advanced Gadget 284"/>
        <s v="Basic Item 285"/>
        <s v="Standard System 286"/>
        <s v="Deluxe Tool 287"/>
        <s v="Advanced Item 288"/>
        <s v="Advanced Gadget 289"/>
        <s v="Advanced Widget 290"/>
        <s v="Premium Widget 291"/>
        <s v="Advanced Device 292"/>
        <s v="Standard Item 293"/>
        <s v="Premium Item 294"/>
        <s v="Smart Item 295"/>
        <s v="Standard Kit 296"/>
        <s v="Deluxe Gadget 297"/>
        <s v="Smart Kit 298"/>
        <s v="Smart System 299"/>
        <s v="Advanced Tool 300"/>
        <s v="Smart Item 301"/>
        <s v="Smart Device 302"/>
        <s v="Smart Kit 303"/>
        <s v="Deluxe Gadget 304"/>
        <s v="Deluxe Widget 305"/>
        <s v="Premium Device 306"/>
        <s v="Deluxe Widget 307"/>
        <s v="Pro Tool 308"/>
        <s v="Standard Tool 309"/>
        <s v="Basic System 310"/>
        <s v="Pro Device 311"/>
        <s v="Basic Widget 312"/>
        <s v="Basic Gadget 313"/>
        <s v="Pro Widget 314"/>
        <s v="Premium Item 315"/>
        <s v="Smart System 316"/>
        <s v="Standard Gadget 317"/>
        <s v="Premium Widget 318"/>
        <s v="Advanced Item 319"/>
        <s v="Basic Widget 320"/>
        <s v="Premium Item 321"/>
        <s v="Pro Item 322"/>
        <s v="Basic Gadget 323"/>
        <s v="Advanced Device 324"/>
        <s v="Standard Gadget 325"/>
        <s v="Deluxe Device 326"/>
        <s v="Advanced Kit 327"/>
        <s v="Deluxe Device 328"/>
        <s v="Deluxe Widget 329"/>
        <s v="Premium Gadget 330"/>
        <s v="Advanced Kit 331"/>
        <s v="Premium Gadget 332"/>
        <s v="Standard Tool 333"/>
        <s v="Smart Item 334"/>
        <s v="Standard Device 335"/>
        <s v="Premium Tool 336"/>
        <s v="Basic Kit 337"/>
        <s v="Advanced Device 338"/>
        <s v="Deluxe Gadget 339"/>
        <s v="Standard System 340"/>
        <s v="Basic Item 341"/>
        <s v="Smart Widget 342"/>
        <s v="Standard Device 343"/>
        <s v="Smart System 344"/>
        <s v="Standard Gadget 345"/>
        <s v="Advanced Gadget 346"/>
        <s v="Basic Device 347"/>
        <s v="Deluxe Item 348"/>
        <s v="Pro Kit 349"/>
        <s v="Pro Gadget 350"/>
        <s v="Standard Tool 351"/>
        <s v="Advanced System 352"/>
        <s v="Advanced Device 353"/>
        <s v="Smart Tool 354"/>
        <s v="Standard Tool 355"/>
        <s v="Pro Gadget 356"/>
        <s v="Deluxe Widget 357"/>
        <s v="Advanced Widget 358"/>
        <s v="Basic Widget 359"/>
        <s v="Pro Item 360"/>
        <s v="Advanced Device 361"/>
        <s v="Advanced Item 362"/>
        <s v="Advanced System 363"/>
        <s v="Pro Item 364"/>
        <s v="Premium Gadget 365"/>
        <s v="Basic Kit 366"/>
        <s v="Pro Item 367"/>
        <s v="Smart Tool 368"/>
        <s v="Premium Widget 369"/>
        <s v="Deluxe Gadget 370"/>
        <s v="Basic Kit 371"/>
        <s v="Pro System 372"/>
        <s v="Standard Kit 373"/>
        <s v="Deluxe Gadget 374"/>
        <s v="Pro Tool 375"/>
        <s v="Basic Gadget 376"/>
        <s v="Advanced Tool 377"/>
        <s v="Standard System 378"/>
        <s v="Standard Tool 379"/>
        <s v="Deluxe Widget 380"/>
        <s v="Basic Kit 381"/>
        <s v="Deluxe System 382"/>
        <s v="Deluxe System 383"/>
        <s v="Basic Device 384"/>
        <s v="Pro Item 385"/>
        <s v="Standard Device 386"/>
        <s v="Advanced Kit 387"/>
        <s v="Advanced System 388"/>
        <s v="Advanced Item 389"/>
        <s v="Basic Kit 390"/>
        <s v="Premium Tool 391"/>
        <s v="Deluxe Tool 392"/>
        <s v="Advanced Device 393"/>
        <s v="Deluxe Gadget 394"/>
        <s v="Pro System 395"/>
        <s v="Standard Gadget 396"/>
        <s v="Pro Widget 397"/>
        <s v="Advanced System 398"/>
        <s v="Standard Widget 399"/>
        <s v="Basic System 400"/>
        <s v="Smart Device 401"/>
        <s v="Premium Kit 402"/>
        <s v="Pro Item 403"/>
        <s v="Deluxe Widget 404"/>
        <s v="Basic Widget 405"/>
        <s v="Advanced Device 406"/>
        <s v="Standard System 407"/>
        <s v="Advanced System 408"/>
        <s v="Deluxe System 409"/>
        <s v="Premium Device 410"/>
        <s v="Standard Item 411"/>
        <s v="Deluxe Device 412"/>
        <s v="Basic Widget 413"/>
        <s v="Basic Tool 414"/>
        <s v="Standard Kit 415"/>
        <s v="Pro Gadget 416"/>
        <s v="Basic System 417"/>
        <s v="Pro Widget 418"/>
        <s v="Standard Widget 419"/>
        <s v="Pro Widget 420"/>
        <s v="Deluxe Item 421"/>
        <s v="Premium Item 422"/>
        <s v="Standard System 423"/>
        <s v="Smart Tool 424"/>
        <s v="Standard Kit 425"/>
        <s v="Pro Gadget 426"/>
        <s v="Premium Item 427"/>
        <s v="Deluxe Widget 428"/>
        <s v="Deluxe System 429"/>
        <s v="Smart Gadget 430"/>
        <s v="Smart System 431"/>
        <s v="Deluxe Kit 432"/>
        <s v="Basic Kit 433"/>
        <s v="Standard Widget 434"/>
        <s v="Basic Kit 435"/>
        <s v="Advanced System 436"/>
        <s v="Standard System 437"/>
        <s v="Standard Gadget 438"/>
        <s v="Basic Gadget 439"/>
        <s v="Basic Device 440"/>
        <s v="Standard Tool 441"/>
        <s v="Premium System 442"/>
        <s v="Standard Gadget 443"/>
        <s v="Basic Tool 444"/>
        <s v="Basic Item 445"/>
        <s v="Advanced System 446"/>
        <s v="Premium Kit 447"/>
        <s v="Pro Item 448"/>
        <s v="Standard Tool 449"/>
        <s v="Pro Item 450"/>
        <s v="Premium Kit 451"/>
        <s v="Premium System 452"/>
        <s v="Smart Gadget 453"/>
        <s v="Standard Gadget 454"/>
        <s v="Premium Gadget 455"/>
        <s v="Premium Widget 456"/>
        <s v="Standard Widget 457"/>
        <s v="Advanced Item 458"/>
        <s v="Standard Tool 459"/>
        <s v="Standard Widget 460"/>
        <s v="Deluxe System 461"/>
        <s v="Advanced Gadget 462"/>
        <s v="Standard Gadget 463"/>
        <s v="Premium Kit 464"/>
        <s v="Standard Device 465"/>
        <s v="Advanced Tool 466"/>
        <s v="Deluxe Device 467"/>
        <s v="Premium Gadget 468"/>
        <s v="Advanced System 469"/>
        <s v="Deluxe Device 470"/>
        <s v="Basic Device 471"/>
        <s v="Smart Item 472"/>
        <s v="Standard Kit 473"/>
        <s v="Pro System 474"/>
        <s v="Standard System 475"/>
        <s v="Deluxe System 476"/>
        <s v="Deluxe Tool 477"/>
        <s v="Standard Tool 478"/>
        <s v="Advanced Item 479"/>
        <s v="Premium Item 480"/>
        <s v="Basic Device 481"/>
        <s v="Standard Item 482"/>
        <s v="Smart Kit 483"/>
        <s v="Advanced Kit 484"/>
        <s v="Smart Gadget 485"/>
        <s v="Pro Device 486"/>
        <s v="Basic Tool 487"/>
        <s v="Premium System 488"/>
        <s v="Pro Widget 489"/>
        <s v="Standard Tool 490"/>
        <s v="Deluxe Kit 491"/>
        <s v="Smart Item 492"/>
        <s v="Premium Widget 493"/>
        <s v="Standard Gadget 494"/>
        <s v="Advanced Kit 495"/>
        <s v="Premium Kit 496"/>
        <s v="Basic Item 497"/>
        <s v="Smart Kit 498"/>
        <s v="Standard Kit 499"/>
        <s v="Premium Device 500"/>
      </sharedItems>
    </cacheField>
    <cacheField name="Category" numFmtId="0">
      <sharedItems count="8">
        <s v="Electronics"/>
        <s v="Sports"/>
        <s v="Toys"/>
        <s v="Clothing"/>
        <s v="Beauty"/>
        <s v="Grocery"/>
        <s v="Home"/>
        <s v="Office"/>
      </sharedItems>
    </cacheField>
    <cacheField name="Current Stock" numFmtId="0">
      <sharedItems containsSemiMixedTypes="0" containsString="0" containsNumber="1" containsInteger="1" minValue="0" maxValue="200"/>
    </cacheField>
    <cacheField name="Reorder Level" numFmtId="0">
      <sharedItems containsSemiMixedTypes="0" containsString="0" containsNumber="1" containsInteger="1" minValue="10" maxValue="50"/>
    </cacheField>
    <cacheField name="Unit Price" numFmtId="0">
      <sharedItems containsSemiMixedTypes="0" containsString="0" containsNumber="1" minValue="5.09" maxValue="198.91"/>
    </cacheField>
    <cacheField name="Supplier ID" numFmtId="0">
      <sharedItems/>
    </cacheField>
    <cacheField name="Sales Last Month" numFmtId="0">
      <sharedItems containsSemiMixedTypes="0" containsString="0" containsNumber="1" containsInteger="1" minValue="0" maxValue="150"/>
    </cacheField>
    <cacheField name="Sales Month Before Last" numFmtId="0">
      <sharedItems containsSemiMixedTypes="0" containsString="0" containsNumber="1" containsInteger="1" minValue="0" maxValue="120"/>
    </cacheField>
    <cacheField name="Date Added" numFmtId="0">
      <sharedItems/>
    </cacheField>
    <cacheField name="Stock Status" numFmtId="0">
      <sharedItems count="2">
        <s v="OK"/>
        <s v="Reorder"/>
      </sharedItems>
    </cacheField>
    <cacheField name="Months of Inventory" numFmtId="0">
      <sharedItems containsSemiMixedTypes="0" containsString="0" containsNumber="1" minValue="0" maxValue="184"/>
    </cacheField>
    <cacheField name="Inventory Value" numFmtId="0">
      <sharedItems containsSemiMixedTypes="0" containsString="0" containsNumber="1" minValue="0" maxValue="37594.050000000003"/>
    </cacheField>
    <cacheField name="Sales Trend" numFmtId="0">
      <sharedItems containsSemiMixedTypes="0" containsString="0" containsNumber="1" minValue="-1" maxValue="141"/>
    </cacheField>
  </cacheFields>
  <extLst>
    <ext xmlns:x14="http://schemas.microsoft.com/office/spreadsheetml/2009/9/main" uri="{725AE2AE-9491-48be-B2B4-4EB974FC3084}">
      <x14:pivotCacheDefinition pivotCacheId="31599902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za Raiyan Ahmed" refreshedDate="45851.853095023151" createdVersion="7" refreshedVersion="7" minRefreshableVersion="3" recordCount="25" xr:uid="{A759C48B-21B0-4501-B69D-FF4B72B39521}">
  <cacheSource type="worksheet">
    <worksheetSource ref="A1:E26" sheet="Suppliers"/>
  </cacheSource>
  <cacheFields count="5">
    <cacheField name="Supplier ID" numFmtId="0">
      <sharedItems count="25">
        <s v="S01"/>
        <s v="S02"/>
        <s v="S03"/>
        <s v="S04"/>
        <s v="S05"/>
        <s v="S06"/>
        <s v="S07"/>
        <s v="S08"/>
        <s v="S09"/>
        <s v="S10"/>
        <s v="S11"/>
        <s v="S12"/>
        <s v="S13"/>
        <s v="S14"/>
        <s v="S15"/>
        <s v="S16"/>
        <s v="S17"/>
        <s v="S18"/>
        <s v="S19"/>
        <s v="S20"/>
        <s v="S21"/>
        <s v="S22"/>
        <s v="S23"/>
        <s v="S24"/>
        <s v="S25"/>
      </sharedItems>
    </cacheField>
    <cacheField name="Supplier Name" numFmtId="0">
      <sharedItems count="25">
        <s v="Arroyo Ltd"/>
        <s v="Sharp Group"/>
        <s v="Willis-Arellano"/>
        <s v="Woodward and Sons"/>
        <s v="Lowe Ltd"/>
        <s v="Baker PLC"/>
        <s v="Richardson, Goodman and Hobbs"/>
        <s v="Wilson-Black"/>
        <s v="Hansen, Reed and Aguirre"/>
        <s v="Young, Leblanc and Peck"/>
        <s v="Melton Group"/>
        <s v="Holland, Davis and Smith"/>
        <s v="Gilbert, Long and Bishop"/>
        <s v="Marsh Ltd"/>
        <s v="Sullivan-Ingram"/>
        <s v="Burton-Lee"/>
        <s v="Marshall Group"/>
        <s v="Davis-Wolf"/>
        <s v="Murillo-Boyd"/>
        <s v="Wilson, Wright and Lewis"/>
        <s v="Flores Ltd"/>
        <s v="Stewart-Adams"/>
        <s v="Brown LLC"/>
        <s v="Gardner-Sanchez"/>
        <s v="Shaw Inc"/>
      </sharedItems>
    </cacheField>
    <cacheField name="Contact Person" numFmtId="0">
      <sharedItems/>
    </cacheField>
    <cacheField name="Phone" numFmtId="0">
      <sharedItems/>
    </cacheField>
    <cacheField name="Lead Time (days)" numFmtId="0">
      <sharedItems containsSemiMixedTypes="0" containsString="0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P001"/>
    <x v="0"/>
    <x v="0"/>
    <n v="51"/>
    <n v="36"/>
    <n v="122.43"/>
    <s v="S14"/>
    <n v="23"/>
    <n v="67"/>
    <s v="2024-04-18"/>
    <x v="0"/>
    <n v="2.2173913043478262"/>
    <n v="6243.93"/>
    <n v="-0.65671641791044777"/>
  </r>
  <r>
    <s v="P002"/>
    <x v="1"/>
    <x v="1"/>
    <n v="139"/>
    <n v="13"/>
    <n v="90.59"/>
    <s v="S16"/>
    <n v="118"/>
    <n v="120"/>
    <s v="2024-08-21"/>
    <x v="0"/>
    <n v="1.177966101694915"/>
    <n v="12592.01"/>
    <n v="-1.666666666666667E-2"/>
  </r>
  <r>
    <s v="P003"/>
    <x v="2"/>
    <x v="2"/>
    <n v="45"/>
    <n v="29"/>
    <n v="34.71"/>
    <s v="S13"/>
    <n v="91"/>
    <n v="57"/>
    <s v="2023-12-11"/>
    <x v="0"/>
    <n v="0.49450549450549453"/>
    <n v="1561.95"/>
    <n v="0.59649122807017541"/>
  </r>
  <r>
    <s v="P004"/>
    <x v="3"/>
    <x v="0"/>
    <n v="32"/>
    <n v="24"/>
    <n v="20.72"/>
    <s v="S11"/>
    <n v="108"/>
    <n v="99"/>
    <s v="2025-03-27"/>
    <x v="0"/>
    <n v="0.29629629629629628"/>
    <n v="663.04"/>
    <n v="9.0909090909090912E-2"/>
  </r>
  <r>
    <s v="P005"/>
    <x v="4"/>
    <x v="2"/>
    <n v="76"/>
    <n v="23"/>
    <n v="86.44"/>
    <s v="S25"/>
    <n v="21"/>
    <n v="91"/>
    <s v="2024-09-19"/>
    <x v="0"/>
    <n v="3.6190476190476191"/>
    <n v="6569.44"/>
    <n v="-0.76923076923076927"/>
  </r>
  <r>
    <s v="P006"/>
    <x v="5"/>
    <x v="0"/>
    <n v="114"/>
    <n v="38"/>
    <n v="165.36"/>
    <s v="S09"/>
    <n v="65"/>
    <n v="78"/>
    <s v="2025-07-11"/>
    <x v="0"/>
    <n v="1.7538461538461541"/>
    <n v="18851.04"/>
    <n v="-0.16666666666666671"/>
  </r>
  <r>
    <s v="P007"/>
    <x v="6"/>
    <x v="1"/>
    <n v="2"/>
    <n v="30"/>
    <n v="109.7"/>
    <s v="S10"/>
    <n v="134"/>
    <n v="67"/>
    <s v="2023-09-03"/>
    <x v="1"/>
    <n v="1.492537313432836E-2"/>
    <n v="219.4"/>
    <n v="1"/>
  </r>
  <r>
    <s v="P008"/>
    <x v="7"/>
    <x v="3"/>
    <n v="126"/>
    <n v="40"/>
    <n v="6.49"/>
    <s v="S05"/>
    <n v="117"/>
    <n v="91"/>
    <s v="2023-11-11"/>
    <x v="0"/>
    <n v="1.0769230769230771"/>
    <n v="817.74"/>
    <n v="0.2857142857142857"/>
  </r>
  <r>
    <s v="P009"/>
    <x v="8"/>
    <x v="4"/>
    <n v="46"/>
    <n v="34"/>
    <n v="20.02"/>
    <s v="S07"/>
    <n v="142"/>
    <n v="100"/>
    <s v="2025-03-28"/>
    <x v="0"/>
    <n v="0.323943661971831"/>
    <n v="920.92"/>
    <n v="0.42"/>
  </r>
  <r>
    <s v="P010"/>
    <x v="9"/>
    <x v="2"/>
    <n v="149"/>
    <n v="49"/>
    <n v="184.98"/>
    <s v="S03"/>
    <n v="12"/>
    <n v="65"/>
    <s v="2024-10-27"/>
    <x v="0"/>
    <n v="12.41666666666667"/>
    <n v="27562.02"/>
    <n v="-0.81538461538461537"/>
  </r>
  <r>
    <s v="P011"/>
    <x v="10"/>
    <x v="0"/>
    <n v="170"/>
    <n v="16"/>
    <n v="8.83"/>
    <s v="S05"/>
    <n v="99"/>
    <n v="61"/>
    <s v="2025-05-24"/>
    <x v="0"/>
    <n v="1.7171717171717169"/>
    <n v="1501.1"/>
    <n v="0.62295081967213117"/>
  </r>
  <r>
    <s v="P012"/>
    <x v="11"/>
    <x v="1"/>
    <n v="1"/>
    <n v="30"/>
    <n v="86.88"/>
    <s v="S04"/>
    <n v="103"/>
    <n v="114"/>
    <s v="2024-08-22"/>
    <x v="1"/>
    <n v="9.7087378640776691E-3"/>
    <n v="86.88"/>
    <n v="-9.6491228070175433E-2"/>
  </r>
  <r>
    <s v="P013"/>
    <x v="12"/>
    <x v="2"/>
    <n v="16"/>
    <n v="19"/>
    <n v="187.84"/>
    <s v="S24"/>
    <n v="28"/>
    <n v="77"/>
    <s v="2025-06-06"/>
    <x v="1"/>
    <n v="0.5714285714285714"/>
    <n v="3005.44"/>
    <n v="-0.63636363636363635"/>
  </r>
  <r>
    <s v="P014"/>
    <x v="13"/>
    <x v="5"/>
    <n v="111"/>
    <n v="20"/>
    <n v="104.42"/>
    <s v="S24"/>
    <n v="20"/>
    <n v="7"/>
    <s v="2024-02-06"/>
    <x v="0"/>
    <n v="5.55"/>
    <n v="11590.62"/>
    <n v="1.857142857142857"/>
  </r>
  <r>
    <s v="P015"/>
    <x v="14"/>
    <x v="6"/>
    <n v="70"/>
    <n v="45"/>
    <n v="28.23"/>
    <s v="S04"/>
    <n v="65"/>
    <n v="26"/>
    <s v="2025-01-31"/>
    <x v="0"/>
    <n v="1.0769230769230771"/>
    <n v="1976.1"/>
    <n v="1.5"/>
  </r>
  <r>
    <s v="P016"/>
    <x v="15"/>
    <x v="7"/>
    <n v="169"/>
    <n v="32"/>
    <n v="141.88"/>
    <s v="S17"/>
    <n v="125"/>
    <n v="49"/>
    <s v="2023-09-16"/>
    <x v="0"/>
    <n v="1.3520000000000001"/>
    <n v="23977.72"/>
    <n v="1.551020408163265"/>
  </r>
  <r>
    <s v="P017"/>
    <x v="16"/>
    <x v="2"/>
    <n v="129"/>
    <n v="15"/>
    <n v="142.52000000000001"/>
    <s v="S14"/>
    <n v="62"/>
    <n v="61"/>
    <s v="2024-01-04"/>
    <x v="0"/>
    <n v="2.080645161290323"/>
    <n v="18385.080000000002"/>
    <n v="1.6393442622950821E-2"/>
  </r>
  <r>
    <s v="P018"/>
    <x v="17"/>
    <x v="6"/>
    <n v="135"/>
    <n v="45"/>
    <n v="197.79"/>
    <s v="S09"/>
    <n v="54"/>
    <n v="46"/>
    <s v="2025-03-31"/>
    <x v="0"/>
    <n v="2.5"/>
    <n v="26701.65"/>
    <n v="0.17391304347826089"/>
  </r>
  <r>
    <s v="P019"/>
    <x v="18"/>
    <x v="5"/>
    <n v="27"/>
    <n v="32"/>
    <n v="137.16999999999999"/>
    <s v="S15"/>
    <n v="141"/>
    <n v="11"/>
    <s v="2024-03-18"/>
    <x v="1"/>
    <n v="0.19148936170212769"/>
    <n v="3703.59"/>
    <n v="11.81818181818182"/>
  </r>
  <r>
    <s v="P020"/>
    <x v="19"/>
    <x v="5"/>
    <n v="57"/>
    <n v="25"/>
    <n v="101.73"/>
    <s v="S09"/>
    <n v="2"/>
    <n v="56"/>
    <s v="2024-05-26"/>
    <x v="0"/>
    <n v="28.5"/>
    <n v="5798.6100000000006"/>
    <n v="-0.9642857142857143"/>
  </r>
  <r>
    <s v="P021"/>
    <x v="20"/>
    <x v="7"/>
    <n v="29"/>
    <n v="43"/>
    <n v="105.74"/>
    <s v="S08"/>
    <n v="94"/>
    <n v="87"/>
    <s v="2023-09-14"/>
    <x v="1"/>
    <n v="0.30851063829787229"/>
    <n v="3066.46"/>
    <n v="8.0459770114942528E-2"/>
  </r>
  <r>
    <s v="P022"/>
    <x v="21"/>
    <x v="2"/>
    <n v="14"/>
    <n v="34"/>
    <n v="107.18"/>
    <s v="S22"/>
    <n v="14"/>
    <n v="73"/>
    <s v="2024-04-19"/>
    <x v="1"/>
    <n v="1"/>
    <n v="1500.52"/>
    <n v="-0.80821917808219179"/>
  </r>
  <r>
    <s v="P023"/>
    <x v="22"/>
    <x v="7"/>
    <n v="15"/>
    <n v="25"/>
    <n v="177.49"/>
    <s v="S24"/>
    <n v="113"/>
    <n v="68"/>
    <s v="2025-01-23"/>
    <x v="1"/>
    <n v="0.13274336283185839"/>
    <n v="2662.35"/>
    <n v="0.66176470588235292"/>
  </r>
  <r>
    <s v="P024"/>
    <x v="23"/>
    <x v="5"/>
    <n v="108"/>
    <n v="28"/>
    <n v="127.71"/>
    <s v="S10"/>
    <n v="63"/>
    <n v="90"/>
    <s v="2024-12-21"/>
    <x v="0"/>
    <n v="1.714285714285714"/>
    <n v="13792.68"/>
    <n v="-0.3"/>
  </r>
  <r>
    <s v="P025"/>
    <x v="24"/>
    <x v="1"/>
    <n v="6"/>
    <n v="24"/>
    <n v="59.11"/>
    <s v="S07"/>
    <n v="60"/>
    <n v="21"/>
    <s v="2023-07-25"/>
    <x v="1"/>
    <n v="0.1"/>
    <n v="354.66"/>
    <n v="1.857142857142857"/>
  </r>
  <r>
    <s v="P026"/>
    <x v="25"/>
    <x v="7"/>
    <n v="123"/>
    <n v="40"/>
    <n v="50.97"/>
    <s v="S08"/>
    <n v="49"/>
    <n v="80"/>
    <s v="2023-10-15"/>
    <x v="0"/>
    <n v="2.510204081632653"/>
    <n v="6269.3099999999986"/>
    <n v="-0.38750000000000001"/>
  </r>
  <r>
    <s v="P027"/>
    <x v="26"/>
    <x v="3"/>
    <n v="97"/>
    <n v="29"/>
    <n v="145.21"/>
    <s v="S21"/>
    <n v="73"/>
    <n v="93"/>
    <s v="2025-01-16"/>
    <x v="0"/>
    <n v="1.328767123287671"/>
    <n v="14085.37"/>
    <n v="-0.21505376344086019"/>
  </r>
  <r>
    <s v="P028"/>
    <x v="27"/>
    <x v="4"/>
    <n v="53"/>
    <n v="41"/>
    <n v="68.92"/>
    <s v="S05"/>
    <n v="119"/>
    <n v="54"/>
    <s v="2024-05-21"/>
    <x v="0"/>
    <n v="0.44537815126050417"/>
    <n v="3652.76"/>
    <n v="1.2037037037037039"/>
  </r>
  <r>
    <s v="P029"/>
    <x v="28"/>
    <x v="0"/>
    <n v="178"/>
    <n v="49"/>
    <n v="166.18"/>
    <s v="S24"/>
    <n v="4"/>
    <n v="60"/>
    <s v="2024-05-03"/>
    <x v="0"/>
    <n v="44.5"/>
    <n v="29580.04"/>
    <n v="-0.93333333333333335"/>
  </r>
  <r>
    <s v="P030"/>
    <x v="29"/>
    <x v="4"/>
    <n v="124"/>
    <n v="37"/>
    <n v="170.68"/>
    <s v="S24"/>
    <n v="136"/>
    <n v="106"/>
    <s v="2025-07-07"/>
    <x v="0"/>
    <n v="0.91176470588235292"/>
    <n v="21164.32"/>
    <n v="0.28301886792452829"/>
  </r>
  <r>
    <s v="P031"/>
    <x v="30"/>
    <x v="4"/>
    <n v="184"/>
    <n v="50"/>
    <n v="76.53"/>
    <s v="S17"/>
    <n v="40"/>
    <n v="84"/>
    <s v="2025-01-18"/>
    <x v="0"/>
    <n v="4.5999999999999996"/>
    <n v="14081.52"/>
    <n v="-0.52380952380952384"/>
  </r>
  <r>
    <s v="P032"/>
    <x v="31"/>
    <x v="5"/>
    <n v="46"/>
    <n v="50"/>
    <n v="48.73"/>
    <s v="S14"/>
    <n v="99"/>
    <n v="22"/>
    <s v="2025-06-08"/>
    <x v="1"/>
    <n v="0.46464646464646459"/>
    <n v="2241.58"/>
    <n v="3.5"/>
  </r>
  <r>
    <s v="P033"/>
    <x v="32"/>
    <x v="2"/>
    <n v="190"/>
    <n v="50"/>
    <n v="42.73"/>
    <s v="S13"/>
    <n v="22"/>
    <n v="75"/>
    <s v="2023-12-03"/>
    <x v="0"/>
    <n v="8.6363636363636367"/>
    <n v="8118.7"/>
    <n v="-0.70666666666666667"/>
  </r>
  <r>
    <s v="P034"/>
    <x v="33"/>
    <x v="6"/>
    <n v="16"/>
    <n v="25"/>
    <n v="192.12"/>
    <s v="S01"/>
    <n v="123"/>
    <n v="114"/>
    <s v="2024-05-14"/>
    <x v="1"/>
    <n v="0.13008130081300809"/>
    <n v="3073.92"/>
    <n v="7.8947368421052627E-2"/>
  </r>
  <r>
    <s v="P035"/>
    <x v="34"/>
    <x v="5"/>
    <n v="15"/>
    <n v="22"/>
    <n v="67.819999999999993"/>
    <s v="S17"/>
    <n v="4"/>
    <n v="60"/>
    <s v="2024-09-03"/>
    <x v="1"/>
    <n v="3.75"/>
    <n v="1017.3"/>
    <n v="-0.93333333333333335"/>
  </r>
  <r>
    <s v="P036"/>
    <x v="35"/>
    <x v="4"/>
    <n v="75"/>
    <n v="42"/>
    <n v="191.01"/>
    <s v="S05"/>
    <n v="107"/>
    <n v="68"/>
    <s v="2023-12-30"/>
    <x v="0"/>
    <n v="0.7009345794392523"/>
    <n v="14325.75"/>
    <n v="0.57352941176470584"/>
  </r>
  <r>
    <s v="P037"/>
    <x v="36"/>
    <x v="0"/>
    <n v="126"/>
    <n v="30"/>
    <n v="140.85"/>
    <s v="S21"/>
    <n v="112"/>
    <n v="89"/>
    <s v="2024-05-26"/>
    <x v="0"/>
    <n v="1.125"/>
    <n v="17747.099999999999"/>
    <n v="0.25842696629213491"/>
  </r>
  <r>
    <s v="P038"/>
    <x v="37"/>
    <x v="2"/>
    <n v="180"/>
    <n v="45"/>
    <n v="148.97999999999999"/>
    <s v="S09"/>
    <n v="129"/>
    <n v="88"/>
    <s v="2024-06-04"/>
    <x v="0"/>
    <n v="1.3953488372093019"/>
    <n v="26816.400000000001"/>
    <n v="0.46590909090909088"/>
  </r>
  <r>
    <s v="P039"/>
    <x v="38"/>
    <x v="6"/>
    <n v="49"/>
    <n v="28"/>
    <n v="198.21"/>
    <s v="S03"/>
    <n v="132"/>
    <n v="9"/>
    <s v="2025-05-23"/>
    <x v="0"/>
    <n v="0.37121212121212122"/>
    <n v="9712.2900000000009"/>
    <n v="13.66666666666667"/>
  </r>
  <r>
    <s v="P040"/>
    <x v="39"/>
    <x v="3"/>
    <n v="199"/>
    <n v="31"/>
    <n v="142.6"/>
    <s v="S13"/>
    <n v="85"/>
    <n v="114"/>
    <s v="2025-03-10"/>
    <x v="0"/>
    <n v="2.341176470588235"/>
    <n v="28377.4"/>
    <n v="-0.25438596491228072"/>
  </r>
  <r>
    <s v="P041"/>
    <x v="40"/>
    <x v="4"/>
    <n v="13"/>
    <n v="20"/>
    <n v="186.32"/>
    <s v="S14"/>
    <n v="116"/>
    <n v="99"/>
    <s v="2023-12-21"/>
    <x v="1"/>
    <n v="0.1120689655172414"/>
    <n v="2422.16"/>
    <n v="0.17171717171717171"/>
  </r>
  <r>
    <s v="P042"/>
    <x v="41"/>
    <x v="1"/>
    <n v="36"/>
    <n v="46"/>
    <n v="24.83"/>
    <s v="S11"/>
    <n v="124"/>
    <n v="37"/>
    <s v="2023-11-11"/>
    <x v="1"/>
    <n v="0.29032258064516131"/>
    <n v="893.87999999999988"/>
    <n v="2.3513513513513509"/>
  </r>
  <r>
    <s v="P043"/>
    <x v="42"/>
    <x v="2"/>
    <n v="81"/>
    <n v="16"/>
    <n v="88.78"/>
    <s v="S06"/>
    <n v="132"/>
    <n v="80"/>
    <s v="2024-01-13"/>
    <x v="0"/>
    <n v="0.61363636363636365"/>
    <n v="7191.18"/>
    <n v="0.65"/>
  </r>
  <r>
    <s v="P044"/>
    <x v="43"/>
    <x v="3"/>
    <n v="165"/>
    <n v="20"/>
    <n v="26.87"/>
    <s v="S08"/>
    <n v="89"/>
    <n v="91"/>
    <s v="2025-06-17"/>
    <x v="0"/>
    <n v="1.853932584269663"/>
    <n v="4433.55"/>
    <n v="-2.197802197802198E-2"/>
  </r>
  <r>
    <s v="P045"/>
    <x v="44"/>
    <x v="7"/>
    <n v="168"/>
    <n v="13"/>
    <n v="115.77"/>
    <s v="S06"/>
    <n v="45"/>
    <n v="63"/>
    <s v="2024-12-25"/>
    <x v="0"/>
    <n v="3.7333333333333329"/>
    <n v="19449.36"/>
    <n v="-0.2857142857142857"/>
  </r>
  <r>
    <s v="P046"/>
    <x v="45"/>
    <x v="4"/>
    <n v="77"/>
    <n v="31"/>
    <n v="37.31"/>
    <s v="S10"/>
    <n v="135"/>
    <n v="5"/>
    <s v="2024-02-03"/>
    <x v="0"/>
    <n v="0.57037037037037042"/>
    <n v="2872.87"/>
    <n v="26"/>
  </r>
  <r>
    <s v="P047"/>
    <x v="46"/>
    <x v="3"/>
    <n v="117"/>
    <n v="20"/>
    <n v="86.68"/>
    <s v="S12"/>
    <n v="123"/>
    <n v="56"/>
    <s v="2024-12-11"/>
    <x v="0"/>
    <n v="0.95121951219512191"/>
    <n v="10141.56"/>
    <n v="1.196428571428571"/>
  </r>
  <r>
    <s v="P048"/>
    <x v="47"/>
    <x v="6"/>
    <n v="108"/>
    <n v="41"/>
    <n v="38.22"/>
    <s v="S14"/>
    <n v="18"/>
    <n v="19"/>
    <s v="2024-05-31"/>
    <x v="0"/>
    <n v="6"/>
    <n v="4127.76"/>
    <n v="-5.2631578947368418E-2"/>
  </r>
  <r>
    <s v="P049"/>
    <x v="48"/>
    <x v="0"/>
    <n v="170"/>
    <n v="50"/>
    <n v="77.95"/>
    <s v="S04"/>
    <n v="108"/>
    <n v="17"/>
    <s v="2023-11-09"/>
    <x v="0"/>
    <n v="1.574074074074074"/>
    <n v="13251.5"/>
    <n v="5.3529411764705879"/>
  </r>
  <r>
    <s v="P050"/>
    <x v="49"/>
    <x v="6"/>
    <n v="20"/>
    <n v="17"/>
    <n v="36.44"/>
    <s v="S18"/>
    <n v="6"/>
    <n v="21"/>
    <s v="2025-02-09"/>
    <x v="0"/>
    <n v="3.333333333333333"/>
    <n v="728.8"/>
    <n v="-0.7142857142857143"/>
  </r>
  <r>
    <s v="P051"/>
    <x v="50"/>
    <x v="6"/>
    <n v="2"/>
    <n v="16"/>
    <n v="32.65"/>
    <s v="S07"/>
    <n v="10"/>
    <n v="104"/>
    <s v="2024-10-06"/>
    <x v="1"/>
    <n v="0.2"/>
    <n v="65.3"/>
    <n v="-0.90384615384615385"/>
  </r>
  <r>
    <s v="P052"/>
    <x v="51"/>
    <x v="3"/>
    <n v="194"/>
    <n v="37"/>
    <n v="23"/>
    <s v="S18"/>
    <n v="115"/>
    <n v="116"/>
    <s v="2024-01-21"/>
    <x v="0"/>
    <n v="1.68695652173913"/>
    <n v="4462"/>
    <n v="-8.6206896551724137E-3"/>
  </r>
  <r>
    <s v="P053"/>
    <x v="52"/>
    <x v="0"/>
    <n v="145"/>
    <n v="34"/>
    <n v="171.05"/>
    <s v="S20"/>
    <n v="43"/>
    <n v="75"/>
    <s v="2025-03-18"/>
    <x v="0"/>
    <n v="3.3720930232558142"/>
    <n v="24802.25"/>
    <n v="-0.42666666666666669"/>
  </r>
  <r>
    <s v="P054"/>
    <x v="53"/>
    <x v="2"/>
    <n v="24"/>
    <n v="17"/>
    <n v="168.58"/>
    <s v="S05"/>
    <n v="102"/>
    <n v="102"/>
    <s v="2023-08-19"/>
    <x v="0"/>
    <n v="0.23529411764705879"/>
    <n v="4045.92"/>
    <n v="0"/>
  </r>
  <r>
    <s v="P055"/>
    <x v="54"/>
    <x v="4"/>
    <n v="32"/>
    <n v="50"/>
    <n v="187.65"/>
    <s v="S12"/>
    <n v="105"/>
    <n v="33"/>
    <s v="2024-10-12"/>
    <x v="1"/>
    <n v="0.30476190476190479"/>
    <n v="6004.8"/>
    <n v="2.1818181818181821"/>
  </r>
  <r>
    <s v="P056"/>
    <x v="55"/>
    <x v="7"/>
    <n v="6"/>
    <n v="43"/>
    <n v="46.15"/>
    <s v="S17"/>
    <n v="2"/>
    <n v="8"/>
    <s v="2023-09-02"/>
    <x v="1"/>
    <n v="3"/>
    <n v="276.89999999999998"/>
    <n v="-0.75"/>
  </r>
  <r>
    <s v="P057"/>
    <x v="56"/>
    <x v="7"/>
    <n v="125"/>
    <n v="24"/>
    <n v="117.22"/>
    <s v="S19"/>
    <n v="91"/>
    <n v="60"/>
    <s v="2023-10-08"/>
    <x v="0"/>
    <n v="1.3736263736263741"/>
    <n v="14652.5"/>
    <n v="0.51666666666666672"/>
  </r>
  <r>
    <s v="P058"/>
    <x v="57"/>
    <x v="2"/>
    <n v="136"/>
    <n v="22"/>
    <n v="22.84"/>
    <s v="S13"/>
    <n v="114"/>
    <n v="48"/>
    <s v="2025-04-25"/>
    <x v="0"/>
    <n v="1.192982456140351"/>
    <n v="3106.24"/>
    <n v="1.375"/>
  </r>
  <r>
    <s v="P059"/>
    <x v="58"/>
    <x v="7"/>
    <n v="38"/>
    <n v="44"/>
    <n v="183.06"/>
    <s v="S18"/>
    <n v="148"/>
    <n v="97"/>
    <s v="2025-02-04"/>
    <x v="1"/>
    <n v="0.25675675675675669"/>
    <n v="6956.28"/>
    <n v="0.52577319587628868"/>
  </r>
  <r>
    <s v="P060"/>
    <x v="59"/>
    <x v="5"/>
    <n v="130"/>
    <n v="31"/>
    <n v="35.43"/>
    <s v="S07"/>
    <n v="105"/>
    <n v="13"/>
    <s v="2024-10-30"/>
    <x v="0"/>
    <n v="1.2380952380952379"/>
    <n v="4605.8999999999996"/>
    <n v="7.0769230769230766"/>
  </r>
  <r>
    <s v="P061"/>
    <x v="60"/>
    <x v="7"/>
    <n v="60"/>
    <n v="39"/>
    <n v="112.2"/>
    <s v="S24"/>
    <n v="18"/>
    <n v="68"/>
    <s v="2024-11-04"/>
    <x v="0"/>
    <n v="3.333333333333333"/>
    <n v="6732"/>
    <n v="-0.73529411764705888"/>
  </r>
  <r>
    <s v="P062"/>
    <x v="61"/>
    <x v="3"/>
    <n v="121"/>
    <n v="44"/>
    <n v="164.57"/>
    <s v="S21"/>
    <n v="23"/>
    <n v="93"/>
    <s v="2023-12-14"/>
    <x v="0"/>
    <n v="5.2608695652173916"/>
    <n v="19912.97"/>
    <n v="-0.75268817204301075"/>
  </r>
  <r>
    <s v="P063"/>
    <x v="62"/>
    <x v="3"/>
    <n v="69"/>
    <n v="34"/>
    <n v="50.79"/>
    <s v="S13"/>
    <n v="136"/>
    <n v="100"/>
    <s v="2025-03-24"/>
    <x v="0"/>
    <n v="0.50735294117647056"/>
    <n v="3504.51"/>
    <n v="0.36"/>
  </r>
  <r>
    <s v="P064"/>
    <x v="63"/>
    <x v="0"/>
    <n v="33"/>
    <n v="45"/>
    <n v="62.91"/>
    <s v="S11"/>
    <n v="81"/>
    <n v="77"/>
    <s v="2023-12-03"/>
    <x v="1"/>
    <n v="0.40740740740740738"/>
    <n v="2076.0300000000002"/>
    <n v="5.1948051948051951E-2"/>
  </r>
  <r>
    <s v="P065"/>
    <x v="64"/>
    <x v="2"/>
    <n v="113"/>
    <n v="16"/>
    <n v="149.97999999999999"/>
    <s v="S25"/>
    <n v="110"/>
    <n v="66"/>
    <s v="2024-02-14"/>
    <x v="0"/>
    <n v="1.0272727272727269"/>
    <n v="16947.740000000002"/>
    <n v="0.66666666666666663"/>
  </r>
  <r>
    <s v="P066"/>
    <x v="65"/>
    <x v="6"/>
    <n v="10"/>
    <n v="20"/>
    <n v="131.56"/>
    <s v="S24"/>
    <n v="126"/>
    <n v="113"/>
    <s v="2023-07-31"/>
    <x v="1"/>
    <n v="7.9365079365079361E-2"/>
    <n v="1315.6"/>
    <n v="0.1150442477876106"/>
  </r>
  <r>
    <s v="P067"/>
    <x v="66"/>
    <x v="2"/>
    <n v="99"/>
    <n v="49"/>
    <n v="109.81"/>
    <s v="S05"/>
    <n v="102"/>
    <n v="115"/>
    <s v="2024-10-17"/>
    <x v="0"/>
    <n v="0.97058823529411764"/>
    <n v="10871.19"/>
    <n v="-0.11304347826086961"/>
  </r>
  <r>
    <s v="P068"/>
    <x v="67"/>
    <x v="1"/>
    <n v="200"/>
    <n v="34"/>
    <n v="117.86"/>
    <s v="S03"/>
    <n v="100"/>
    <n v="47"/>
    <s v="2025-01-26"/>
    <x v="0"/>
    <n v="2"/>
    <n v="23572"/>
    <n v="1.1276595744680851"/>
  </r>
  <r>
    <s v="P069"/>
    <x v="68"/>
    <x v="3"/>
    <n v="53"/>
    <n v="24"/>
    <n v="191.54"/>
    <s v="S07"/>
    <n v="13"/>
    <n v="35"/>
    <s v="2023-07-15"/>
    <x v="0"/>
    <n v="4.0769230769230766"/>
    <n v="10151.620000000001"/>
    <n v="-0.62857142857142856"/>
  </r>
  <r>
    <s v="P070"/>
    <x v="69"/>
    <x v="4"/>
    <n v="78"/>
    <n v="22"/>
    <n v="146.87"/>
    <s v="S18"/>
    <n v="138"/>
    <n v="102"/>
    <s v="2025-07-09"/>
    <x v="0"/>
    <n v="0.56521739130434778"/>
    <n v="11455.86"/>
    <n v="0.35294117647058831"/>
  </r>
  <r>
    <s v="P071"/>
    <x v="70"/>
    <x v="6"/>
    <n v="121"/>
    <n v="44"/>
    <n v="74.84"/>
    <s v="S21"/>
    <n v="140"/>
    <n v="92"/>
    <s v="2024-07-22"/>
    <x v="0"/>
    <n v="0.86428571428571432"/>
    <n v="9055.6400000000012"/>
    <n v="0.52173913043478259"/>
  </r>
  <r>
    <s v="P072"/>
    <x v="71"/>
    <x v="6"/>
    <n v="190"/>
    <n v="27"/>
    <n v="13.27"/>
    <s v="S07"/>
    <n v="77"/>
    <n v="16"/>
    <s v="2025-03-12"/>
    <x v="0"/>
    <n v="2.4675324675324681"/>
    <n v="2521.3000000000002"/>
    <n v="3.8125"/>
  </r>
  <r>
    <s v="P073"/>
    <x v="72"/>
    <x v="2"/>
    <n v="16"/>
    <n v="32"/>
    <n v="116.61"/>
    <s v="S05"/>
    <n v="52"/>
    <n v="31"/>
    <s v="2024-02-20"/>
    <x v="1"/>
    <n v="0.30769230769230771"/>
    <n v="1865.76"/>
    <n v="0.67741935483870963"/>
  </r>
  <r>
    <s v="P074"/>
    <x v="73"/>
    <x v="1"/>
    <n v="161"/>
    <n v="12"/>
    <n v="72.150000000000006"/>
    <s v="S02"/>
    <n v="62"/>
    <n v="50"/>
    <s v="2024-12-10"/>
    <x v="0"/>
    <n v="2.596774193548387"/>
    <n v="11616.15"/>
    <n v="0.24"/>
  </r>
  <r>
    <s v="P075"/>
    <x v="74"/>
    <x v="7"/>
    <n v="40"/>
    <n v="15"/>
    <n v="178.97"/>
    <s v="S21"/>
    <n v="142"/>
    <n v="99"/>
    <s v="2023-11-16"/>
    <x v="0"/>
    <n v="0.28169014084507038"/>
    <n v="7158.8"/>
    <n v="0.43434343434343442"/>
  </r>
  <r>
    <s v="P076"/>
    <x v="75"/>
    <x v="3"/>
    <n v="83"/>
    <n v="42"/>
    <n v="145.35"/>
    <s v="S20"/>
    <n v="86"/>
    <n v="59"/>
    <s v="2024-03-23"/>
    <x v="0"/>
    <n v="0.96511627906976749"/>
    <n v="12064.05"/>
    <n v="0.4576271186440678"/>
  </r>
  <r>
    <s v="P077"/>
    <x v="76"/>
    <x v="1"/>
    <n v="57"/>
    <n v="34"/>
    <n v="113.7"/>
    <s v="S16"/>
    <n v="80"/>
    <n v="74"/>
    <s v="2025-01-09"/>
    <x v="0"/>
    <n v="0.71250000000000002"/>
    <n v="6480.9000000000005"/>
    <n v="8.1081081081081086E-2"/>
  </r>
  <r>
    <s v="P078"/>
    <x v="77"/>
    <x v="0"/>
    <n v="172"/>
    <n v="40"/>
    <n v="69.12"/>
    <s v="S13"/>
    <n v="21"/>
    <n v="99"/>
    <s v="2025-03-08"/>
    <x v="0"/>
    <n v="8.1904761904761898"/>
    <n v="11888.64"/>
    <n v="-0.78787878787878785"/>
  </r>
  <r>
    <s v="P079"/>
    <x v="78"/>
    <x v="2"/>
    <n v="28"/>
    <n v="26"/>
    <n v="32.35"/>
    <s v="S12"/>
    <n v="97"/>
    <n v="78"/>
    <s v="2025-03-07"/>
    <x v="0"/>
    <n v="0.28865979381443302"/>
    <n v="905.80000000000007"/>
    <n v="0.24358974358974361"/>
  </r>
  <r>
    <s v="P080"/>
    <x v="79"/>
    <x v="0"/>
    <n v="144"/>
    <n v="37"/>
    <n v="146.81"/>
    <s v="S03"/>
    <n v="43"/>
    <n v="45"/>
    <s v="2025-02-21"/>
    <x v="0"/>
    <n v="3.3488372093023262"/>
    <n v="21140.639999999999"/>
    <n v="-4.4444444444444453E-2"/>
  </r>
  <r>
    <s v="P081"/>
    <x v="80"/>
    <x v="3"/>
    <n v="30"/>
    <n v="16"/>
    <n v="15.86"/>
    <s v="S03"/>
    <n v="82"/>
    <n v="79"/>
    <s v="2024-05-20"/>
    <x v="0"/>
    <n v="0.36585365853658541"/>
    <n v="475.8"/>
    <n v="3.7974683544303799E-2"/>
  </r>
  <r>
    <s v="P082"/>
    <x v="81"/>
    <x v="0"/>
    <n v="159"/>
    <n v="23"/>
    <n v="110.56"/>
    <s v="S20"/>
    <n v="101"/>
    <n v="102"/>
    <s v="2024-07-20"/>
    <x v="0"/>
    <n v="1.5742574257425741"/>
    <n v="17579.04"/>
    <n v="-9.8039215686274508E-3"/>
  </r>
  <r>
    <s v="P083"/>
    <x v="82"/>
    <x v="4"/>
    <n v="52"/>
    <n v="24"/>
    <n v="147.27000000000001"/>
    <s v="S17"/>
    <n v="67"/>
    <n v="34"/>
    <s v="2024-07-20"/>
    <x v="0"/>
    <n v="0.77611940298507465"/>
    <n v="7658.0400000000009"/>
    <n v="0.97058823529411764"/>
  </r>
  <r>
    <s v="P084"/>
    <x v="83"/>
    <x v="5"/>
    <n v="81"/>
    <n v="31"/>
    <n v="119.89"/>
    <s v="S24"/>
    <n v="55"/>
    <n v="35"/>
    <s v="2025-03-25"/>
    <x v="0"/>
    <n v="1.4727272727272731"/>
    <n v="9711.09"/>
    <n v="0.5714285714285714"/>
  </r>
  <r>
    <s v="P085"/>
    <x v="84"/>
    <x v="4"/>
    <n v="73"/>
    <n v="37"/>
    <n v="78.23"/>
    <s v="S02"/>
    <n v="60"/>
    <n v="24"/>
    <s v="2024-05-14"/>
    <x v="0"/>
    <n v="1.216666666666667"/>
    <n v="5710.79"/>
    <n v="1.5"/>
  </r>
  <r>
    <s v="P086"/>
    <x v="85"/>
    <x v="1"/>
    <n v="125"/>
    <n v="24"/>
    <n v="19.7"/>
    <s v="S17"/>
    <n v="76"/>
    <n v="45"/>
    <s v="2024-09-26"/>
    <x v="0"/>
    <n v="1.6447368421052631"/>
    <n v="2462.5"/>
    <n v="0.68888888888888888"/>
  </r>
  <r>
    <s v="P087"/>
    <x v="86"/>
    <x v="1"/>
    <n v="197"/>
    <n v="37"/>
    <n v="57.01"/>
    <s v="S21"/>
    <n v="103"/>
    <n v="58"/>
    <s v="2025-06-27"/>
    <x v="0"/>
    <n v="1.912621359223301"/>
    <n v="11230.97"/>
    <n v="0.77586206896551724"/>
  </r>
  <r>
    <s v="P088"/>
    <x v="87"/>
    <x v="7"/>
    <n v="96"/>
    <n v="48"/>
    <n v="119.25"/>
    <s v="S24"/>
    <n v="135"/>
    <n v="96"/>
    <s v="2025-06-11"/>
    <x v="0"/>
    <n v="0.71111111111111114"/>
    <n v="11448"/>
    <n v="0.40625"/>
  </r>
  <r>
    <s v="P089"/>
    <x v="88"/>
    <x v="6"/>
    <n v="72"/>
    <n v="23"/>
    <n v="18.91"/>
    <s v="S21"/>
    <n v="98"/>
    <n v="64"/>
    <s v="2023-11-05"/>
    <x v="0"/>
    <n v="0.73469387755102045"/>
    <n v="1361.52"/>
    <n v="0.53125"/>
  </r>
  <r>
    <s v="P090"/>
    <x v="89"/>
    <x v="5"/>
    <n v="30"/>
    <n v="19"/>
    <n v="51.37"/>
    <s v="S21"/>
    <n v="17"/>
    <n v="9"/>
    <s v="2025-03-28"/>
    <x v="0"/>
    <n v="1.7647058823529409"/>
    <n v="1541.1"/>
    <n v="0.88888888888888884"/>
  </r>
  <r>
    <s v="P091"/>
    <x v="90"/>
    <x v="5"/>
    <n v="124"/>
    <n v="43"/>
    <n v="194.82"/>
    <s v="S11"/>
    <n v="145"/>
    <n v="58"/>
    <s v="2024-06-27"/>
    <x v="0"/>
    <n v="0.85517241379310349"/>
    <n v="24157.68"/>
    <n v="1.5"/>
  </r>
  <r>
    <s v="P092"/>
    <x v="91"/>
    <x v="6"/>
    <n v="18"/>
    <n v="40"/>
    <n v="136.21"/>
    <s v="S01"/>
    <n v="114"/>
    <n v="87"/>
    <s v="2024-05-30"/>
    <x v="1"/>
    <n v="0.15789473684210531"/>
    <n v="2451.7800000000002"/>
    <n v="0.31034482758620691"/>
  </r>
  <r>
    <s v="P093"/>
    <x v="92"/>
    <x v="6"/>
    <n v="47"/>
    <n v="29"/>
    <n v="18.440000000000001"/>
    <s v="S06"/>
    <n v="26"/>
    <n v="52"/>
    <s v="2024-07-18"/>
    <x v="0"/>
    <n v="1.8076923076923079"/>
    <n v="866.68000000000006"/>
    <n v="-0.5"/>
  </r>
  <r>
    <s v="P094"/>
    <x v="93"/>
    <x v="7"/>
    <n v="78"/>
    <n v="15"/>
    <n v="194.73"/>
    <s v="S16"/>
    <n v="138"/>
    <n v="61"/>
    <s v="2024-01-16"/>
    <x v="0"/>
    <n v="0.56521739130434778"/>
    <n v="15188.94"/>
    <n v="1.262295081967213"/>
  </r>
  <r>
    <s v="P095"/>
    <x v="94"/>
    <x v="2"/>
    <n v="189"/>
    <n v="13"/>
    <n v="62.46"/>
    <s v="S25"/>
    <n v="120"/>
    <n v="95"/>
    <s v="2024-02-10"/>
    <x v="0"/>
    <n v="1.575"/>
    <n v="11804.94"/>
    <n v="0.26315789473684209"/>
  </r>
  <r>
    <s v="P096"/>
    <x v="95"/>
    <x v="1"/>
    <n v="78"/>
    <n v="34"/>
    <n v="65.069999999999993"/>
    <s v="S02"/>
    <n v="134"/>
    <n v="95"/>
    <s v="2025-06-07"/>
    <x v="0"/>
    <n v="0.58208955223880599"/>
    <n v="5075.4599999999991"/>
    <n v="0.41052631578947368"/>
  </r>
  <r>
    <s v="P097"/>
    <x v="96"/>
    <x v="0"/>
    <n v="39"/>
    <n v="20"/>
    <n v="100.26"/>
    <s v="S01"/>
    <n v="21"/>
    <n v="65"/>
    <s v="2023-12-15"/>
    <x v="0"/>
    <n v="1.857142857142857"/>
    <n v="3910.14"/>
    <n v="-0.67692307692307696"/>
  </r>
  <r>
    <s v="P098"/>
    <x v="97"/>
    <x v="2"/>
    <n v="40"/>
    <n v="48"/>
    <n v="66.430000000000007"/>
    <s v="S17"/>
    <n v="32"/>
    <n v="64"/>
    <s v="2024-01-09"/>
    <x v="1"/>
    <n v="1.25"/>
    <n v="2657.2"/>
    <n v="-0.5"/>
  </r>
  <r>
    <s v="P099"/>
    <x v="98"/>
    <x v="2"/>
    <n v="99"/>
    <n v="41"/>
    <n v="152.47"/>
    <s v="S01"/>
    <n v="107"/>
    <n v="119"/>
    <s v="2024-11-14"/>
    <x v="0"/>
    <n v="0.92523364485981308"/>
    <n v="15094.53"/>
    <n v="-0.1008403361344538"/>
  </r>
  <r>
    <s v="P100"/>
    <x v="99"/>
    <x v="7"/>
    <n v="39"/>
    <n v="12"/>
    <n v="5.46"/>
    <s v="S17"/>
    <n v="67"/>
    <n v="76"/>
    <s v="2025-01-28"/>
    <x v="0"/>
    <n v="0.58208955223880599"/>
    <n v="212.94"/>
    <n v="-0.1184210526315789"/>
  </r>
  <r>
    <s v="P101"/>
    <x v="100"/>
    <x v="3"/>
    <n v="72"/>
    <n v="45"/>
    <n v="24.4"/>
    <s v="S20"/>
    <n v="136"/>
    <n v="90"/>
    <s v="2024-11-14"/>
    <x v="0"/>
    <n v="0.52941176470588236"/>
    <n v="1756.8"/>
    <n v="0.51111111111111107"/>
  </r>
  <r>
    <s v="P102"/>
    <x v="101"/>
    <x v="6"/>
    <n v="162"/>
    <n v="50"/>
    <n v="52.5"/>
    <s v="S15"/>
    <n v="6"/>
    <n v="35"/>
    <s v="2023-10-17"/>
    <x v="0"/>
    <n v="27"/>
    <n v="8505"/>
    <n v="-0.82857142857142863"/>
  </r>
  <r>
    <s v="P103"/>
    <x v="102"/>
    <x v="0"/>
    <n v="187"/>
    <n v="12"/>
    <n v="160.19"/>
    <s v="S10"/>
    <n v="26"/>
    <n v="64"/>
    <s v="2024-11-08"/>
    <x v="0"/>
    <n v="7.1923076923076934"/>
    <n v="29955.53"/>
    <n v="-0.59375"/>
  </r>
  <r>
    <s v="P104"/>
    <x v="103"/>
    <x v="6"/>
    <n v="69"/>
    <n v="33"/>
    <n v="146.75"/>
    <s v="S16"/>
    <n v="89"/>
    <n v="117"/>
    <s v="2024-01-25"/>
    <x v="0"/>
    <n v="0.7752808988764045"/>
    <n v="10125.75"/>
    <n v="-0.2393162393162393"/>
  </r>
  <r>
    <s v="P105"/>
    <x v="104"/>
    <x v="7"/>
    <n v="177"/>
    <n v="23"/>
    <n v="66.5"/>
    <s v="S06"/>
    <n v="46"/>
    <n v="32"/>
    <s v="2025-03-16"/>
    <x v="0"/>
    <n v="3.847826086956522"/>
    <n v="11770.5"/>
    <n v="0.4375"/>
  </r>
  <r>
    <s v="P106"/>
    <x v="105"/>
    <x v="5"/>
    <n v="20"/>
    <n v="30"/>
    <n v="130.56"/>
    <s v="S01"/>
    <n v="78"/>
    <n v="36"/>
    <s v="2025-01-17"/>
    <x v="1"/>
    <n v="0.25641025641025639"/>
    <n v="2611.1999999999998"/>
    <n v="1.166666666666667"/>
  </r>
  <r>
    <s v="P107"/>
    <x v="106"/>
    <x v="2"/>
    <n v="138"/>
    <n v="46"/>
    <n v="68.739999999999995"/>
    <s v="S11"/>
    <n v="142"/>
    <n v="41"/>
    <s v="2024-11-01"/>
    <x v="0"/>
    <n v="0.971830985915493"/>
    <n v="9486.119999999999"/>
    <n v="2.463414634146341"/>
  </r>
  <r>
    <s v="P108"/>
    <x v="107"/>
    <x v="6"/>
    <n v="15"/>
    <n v="13"/>
    <n v="81.13"/>
    <s v="S12"/>
    <n v="147"/>
    <n v="117"/>
    <s v="2024-08-27"/>
    <x v="0"/>
    <n v="0.1020408163265306"/>
    <n v="1216.95"/>
    <n v="0.25641025641025639"/>
  </r>
  <r>
    <s v="P109"/>
    <x v="108"/>
    <x v="2"/>
    <n v="106"/>
    <n v="41"/>
    <n v="35.340000000000003"/>
    <s v="S01"/>
    <n v="101"/>
    <n v="4"/>
    <s v="2024-04-25"/>
    <x v="0"/>
    <n v="1.04950495049505"/>
    <n v="3746.04"/>
    <n v="24.25"/>
  </r>
  <r>
    <s v="P110"/>
    <x v="109"/>
    <x v="5"/>
    <n v="79"/>
    <n v="12"/>
    <n v="192.33"/>
    <s v="S07"/>
    <n v="75"/>
    <n v="84"/>
    <s v="2024-01-21"/>
    <x v="0"/>
    <n v="1.053333333333333"/>
    <n v="15194.07"/>
    <n v="-0.1071428571428571"/>
  </r>
  <r>
    <s v="P111"/>
    <x v="110"/>
    <x v="0"/>
    <n v="138"/>
    <n v="23"/>
    <n v="197.8"/>
    <s v="S04"/>
    <n v="97"/>
    <n v="29"/>
    <s v="2024-08-25"/>
    <x v="0"/>
    <n v="1.4226804123711341"/>
    <n v="27296.400000000001"/>
    <n v="2.3448275862068959"/>
  </r>
  <r>
    <s v="P112"/>
    <x v="111"/>
    <x v="4"/>
    <n v="149"/>
    <n v="27"/>
    <n v="10.43"/>
    <s v="S17"/>
    <n v="149"/>
    <n v="103"/>
    <s v="2024-07-12"/>
    <x v="0"/>
    <n v="1"/>
    <n v="1554.07"/>
    <n v="0.44660194174757278"/>
  </r>
  <r>
    <s v="P113"/>
    <x v="112"/>
    <x v="3"/>
    <n v="82"/>
    <n v="28"/>
    <n v="153.65"/>
    <s v="S21"/>
    <n v="124"/>
    <n v="77"/>
    <s v="2024-03-27"/>
    <x v="0"/>
    <n v="0.66129032258064513"/>
    <n v="12599.3"/>
    <n v="0.61038961038961037"/>
  </r>
  <r>
    <s v="P114"/>
    <x v="113"/>
    <x v="4"/>
    <n v="92"/>
    <n v="25"/>
    <n v="173.83"/>
    <s v="S22"/>
    <n v="72"/>
    <n v="29"/>
    <s v="2024-04-04"/>
    <x v="0"/>
    <n v="1.2777777777777779"/>
    <n v="15992.36"/>
    <n v="1.482758620689655"/>
  </r>
  <r>
    <s v="P115"/>
    <x v="114"/>
    <x v="7"/>
    <n v="140"/>
    <n v="46"/>
    <n v="173.84"/>
    <s v="S24"/>
    <n v="87"/>
    <n v="95"/>
    <s v="2023-11-18"/>
    <x v="0"/>
    <n v="1.6091954022988511"/>
    <n v="24337.599999999999"/>
    <n v="-8.4210526315789472E-2"/>
  </r>
  <r>
    <s v="P116"/>
    <x v="115"/>
    <x v="3"/>
    <n v="22"/>
    <n v="36"/>
    <n v="178.61"/>
    <s v="S11"/>
    <n v="102"/>
    <n v="13"/>
    <s v="2025-05-21"/>
    <x v="1"/>
    <n v="0.2156862745098039"/>
    <n v="3929.42"/>
    <n v="6.8461538461538458"/>
  </r>
  <r>
    <s v="P117"/>
    <x v="116"/>
    <x v="7"/>
    <n v="34"/>
    <n v="48"/>
    <n v="134.36000000000001"/>
    <s v="S19"/>
    <n v="0"/>
    <n v="71"/>
    <s v="2023-10-17"/>
    <x v="1"/>
    <n v="34"/>
    <n v="4568.2400000000007"/>
    <n v="-1"/>
  </r>
  <r>
    <s v="P118"/>
    <x v="117"/>
    <x v="4"/>
    <n v="151"/>
    <n v="37"/>
    <n v="196.77"/>
    <s v="S24"/>
    <n v="52"/>
    <n v="36"/>
    <s v="2025-01-25"/>
    <x v="0"/>
    <n v="2.9038461538461542"/>
    <n v="29712.27"/>
    <n v="0.44444444444444442"/>
  </r>
  <r>
    <s v="P119"/>
    <x v="118"/>
    <x v="1"/>
    <n v="94"/>
    <n v="33"/>
    <n v="34.200000000000003"/>
    <s v="S22"/>
    <n v="117"/>
    <n v="76"/>
    <s v="2024-11-08"/>
    <x v="0"/>
    <n v="0.80341880341880345"/>
    <n v="3214.8"/>
    <n v="0.53947368421052633"/>
  </r>
  <r>
    <s v="P120"/>
    <x v="119"/>
    <x v="4"/>
    <n v="142"/>
    <n v="30"/>
    <n v="54.28"/>
    <s v="S12"/>
    <n v="117"/>
    <n v="1"/>
    <s v="2025-05-30"/>
    <x v="0"/>
    <n v="1.213675213675214"/>
    <n v="7707.76"/>
    <n v="116"/>
  </r>
  <r>
    <s v="P121"/>
    <x v="120"/>
    <x v="5"/>
    <n v="195"/>
    <n v="18"/>
    <n v="177.89"/>
    <s v="S25"/>
    <n v="35"/>
    <n v="118"/>
    <s v="2024-08-26"/>
    <x v="0"/>
    <n v="5.5714285714285712"/>
    <n v="34688.550000000003"/>
    <n v="-0.70338983050847459"/>
  </r>
  <r>
    <s v="P122"/>
    <x v="121"/>
    <x v="6"/>
    <n v="76"/>
    <n v="49"/>
    <n v="115.89"/>
    <s v="S15"/>
    <n v="33"/>
    <n v="23"/>
    <s v="2023-12-22"/>
    <x v="0"/>
    <n v="2.3030303030303032"/>
    <n v="8807.64"/>
    <n v="0.43478260869565222"/>
  </r>
  <r>
    <s v="P123"/>
    <x v="122"/>
    <x v="4"/>
    <n v="96"/>
    <n v="37"/>
    <n v="141.68"/>
    <s v="S24"/>
    <n v="98"/>
    <n v="32"/>
    <s v="2023-12-27"/>
    <x v="0"/>
    <n v="0.97959183673469385"/>
    <n v="13601.28"/>
    <n v="2.0625"/>
  </r>
  <r>
    <s v="P124"/>
    <x v="123"/>
    <x v="7"/>
    <n v="59"/>
    <n v="23"/>
    <n v="198.88"/>
    <s v="S16"/>
    <n v="30"/>
    <n v="87"/>
    <s v="2024-11-23"/>
    <x v="0"/>
    <n v="1.966666666666667"/>
    <n v="11733.92"/>
    <n v="-0.65517241379310343"/>
  </r>
  <r>
    <s v="P125"/>
    <x v="124"/>
    <x v="4"/>
    <n v="96"/>
    <n v="10"/>
    <n v="186.61"/>
    <s v="S08"/>
    <n v="5"/>
    <n v="22"/>
    <s v="2024-01-01"/>
    <x v="0"/>
    <n v="19.2"/>
    <n v="17914.560000000001"/>
    <n v="-0.77272727272727271"/>
  </r>
  <r>
    <s v="P126"/>
    <x v="125"/>
    <x v="7"/>
    <n v="6"/>
    <n v="33"/>
    <n v="72.569999999999993"/>
    <s v="S06"/>
    <n v="125"/>
    <n v="51"/>
    <s v="2024-12-01"/>
    <x v="1"/>
    <n v="4.8000000000000001E-2"/>
    <n v="435.42"/>
    <n v="1.4509803921568629"/>
  </r>
  <r>
    <s v="P127"/>
    <x v="126"/>
    <x v="0"/>
    <n v="184"/>
    <n v="13"/>
    <n v="15.14"/>
    <s v="S15"/>
    <n v="56"/>
    <n v="55"/>
    <s v="2024-05-25"/>
    <x v="0"/>
    <n v="3.285714285714286"/>
    <n v="2785.76"/>
    <n v="1.8181818181818181E-2"/>
  </r>
  <r>
    <s v="P128"/>
    <x v="127"/>
    <x v="2"/>
    <n v="68"/>
    <n v="23"/>
    <n v="158.47"/>
    <s v="S01"/>
    <n v="77"/>
    <n v="106"/>
    <s v="2023-08-16"/>
    <x v="0"/>
    <n v="0.88311688311688308"/>
    <n v="10775.96"/>
    <n v="-0.27358490566037741"/>
  </r>
  <r>
    <s v="P129"/>
    <x v="128"/>
    <x v="0"/>
    <n v="51"/>
    <n v="38"/>
    <n v="124.17"/>
    <s v="S10"/>
    <n v="139"/>
    <n v="20"/>
    <s v="2023-09-03"/>
    <x v="0"/>
    <n v="0.36690647482014388"/>
    <n v="6332.67"/>
    <n v="5.95"/>
  </r>
  <r>
    <s v="P130"/>
    <x v="129"/>
    <x v="0"/>
    <n v="114"/>
    <n v="47"/>
    <n v="59.35"/>
    <s v="S07"/>
    <n v="10"/>
    <n v="80"/>
    <s v="2025-04-24"/>
    <x v="0"/>
    <n v="11.4"/>
    <n v="6765.9000000000005"/>
    <n v="-0.875"/>
  </r>
  <r>
    <s v="P131"/>
    <x v="130"/>
    <x v="1"/>
    <n v="102"/>
    <n v="32"/>
    <n v="119.05"/>
    <s v="S03"/>
    <n v="56"/>
    <n v="15"/>
    <s v="2024-01-31"/>
    <x v="0"/>
    <n v="1.821428571428571"/>
    <n v="12143.1"/>
    <n v="2.7333333333333329"/>
  </r>
  <r>
    <s v="P132"/>
    <x v="131"/>
    <x v="4"/>
    <n v="64"/>
    <n v="48"/>
    <n v="150.47999999999999"/>
    <s v="S06"/>
    <n v="62"/>
    <n v="18"/>
    <s v="2024-05-29"/>
    <x v="0"/>
    <n v="1.032258064516129"/>
    <n v="9630.7199999999993"/>
    <n v="2.4444444444444451"/>
  </r>
  <r>
    <s v="P133"/>
    <x v="132"/>
    <x v="3"/>
    <n v="58"/>
    <n v="19"/>
    <n v="182.31"/>
    <s v="S09"/>
    <n v="87"/>
    <n v="52"/>
    <s v="2024-04-02"/>
    <x v="0"/>
    <n v="0.66666666666666663"/>
    <n v="10573.98"/>
    <n v="0.67307692307692313"/>
  </r>
  <r>
    <s v="P134"/>
    <x v="133"/>
    <x v="2"/>
    <n v="172"/>
    <n v="24"/>
    <n v="167.74"/>
    <s v="S19"/>
    <n v="68"/>
    <n v="86"/>
    <s v="2024-08-28"/>
    <x v="0"/>
    <n v="2.5294117647058818"/>
    <n v="28851.279999999999"/>
    <n v="-0.20930232558139539"/>
  </r>
  <r>
    <s v="P135"/>
    <x v="134"/>
    <x v="3"/>
    <n v="40"/>
    <n v="15"/>
    <n v="93.14"/>
    <s v="S02"/>
    <n v="135"/>
    <n v="77"/>
    <s v="2025-01-28"/>
    <x v="0"/>
    <n v="0.29629629629629628"/>
    <n v="3725.6"/>
    <n v="0.75324675324675328"/>
  </r>
  <r>
    <s v="P136"/>
    <x v="135"/>
    <x v="3"/>
    <n v="137"/>
    <n v="26"/>
    <n v="10.9"/>
    <s v="S05"/>
    <n v="124"/>
    <n v="7"/>
    <s v="2024-10-06"/>
    <x v="0"/>
    <n v="1.104838709677419"/>
    <n v="1493.3"/>
    <n v="16.714285714285719"/>
  </r>
  <r>
    <s v="P137"/>
    <x v="136"/>
    <x v="5"/>
    <n v="167"/>
    <n v="43"/>
    <n v="45.96"/>
    <s v="S20"/>
    <n v="17"/>
    <n v="68"/>
    <s v="2024-07-06"/>
    <x v="0"/>
    <n v="9.8235294117647065"/>
    <n v="7675.32"/>
    <n v="-0.75"/>
  </r>
  <r>
    <s v="P138"/>
    <x v="137"/>
    <x v="4"/>
    <n v="115"/>
    <n v="46"/>
    <n v="14.2"/>
    <s v="S05"/>
    <n v="27"/>
    <n v="107"/>
    <s v="2023-11-21"/>
    <x v="0"/>
    <n v="4.2592592592592604"/>
    <n v="1633"/>
    <n v="-0.74766355140186913"/>
  </r>
  <r>
    <s v="P139"/>
    <x v="138"/>
    <x v="0"/>
    <n v="182"/>
    <n v="40"/>
    <n v="130.80000000000001"/>
    <s v="S22"/>
    <n v="54"/>
    <n v="78"/>
    <s v="2024-09-13"/>
    <x v="0"/>
    <n v="3.3703703703703698"/>
    <n v="23805.599999999999"/>
    <n v="-0.30769230769230771"/>
  </r>
  <r>
    <s v="P140"/>
    <x v="139"/>
    <x v="3"/>
    <n v="96"/>
    <n v="44"/>
    <n v="43.98"/>
    <s v="S12"/>
    <n v="0"/>
    <n v="0"/>
    <s v="2024-01-11"/>
    <x v="0"/>
    <n v="96"/>
    <n v="4222.08"/>
    <n v="0"/>
  </r>
  <r>
    <s v="P141"/>
    <x v="140"/>
    <x v="7"/>
    <n v="60"/>
    <n v="40"/>
    <n v="66.930000000000007"/>
    <s v="S22"/>
    <n v="91"/>
    <n v="47"/>
    <s v="2023-09-21"/>
    <x v="0"/>
    <n v="0.65934065934065933"/>
    <n v="4015.8"/>
    <n v="0.93617021276595747"/>
  </r>
  <r>
    <s v="P142"/>
    <x v="141"/>
    <x v="7"/>
    <n v="127"/>
    <n v="47"/>
    <n v="43.83"/>
    <s v="S23"/>
    <n v="42"/>
    <n v="43"/>
    <s v="2024-02-21"/>
    <x v="0"/>
    <n v="3.0238095238095242"/>
    <n v="5566.41"/>
    <n v="-2.3255813953488368E-2"/>
  </r>
  <r>
    <s v="P143"/>
    <x v="142"/>
    <x v="1"/>
    <n v="180"/>
    <n v="42"/>
    <n v="38.979999999999997"/>
    <s v="S15"/>
    <n v="27"/>
    <n v="82"/>
    <s v="2024-04-26"/>
    <x v="0"/>
    <n v="6.666666666666667"/>
    <n v="7016.4"/>
    <n v="-0.67073170731707321"/>
  </r>
  <r>
    <s v="P144"/>
    <x v="143"/>
    <x v="6"/>
    <n v="54"/>
    <n v="18"/>
    <n v="134.5"/>
    <s v="S19"/>
    <n v="38"/>
    <n v="56"/>
    <s v="2024-01-02"/>
    <x v="0"/>
    <n v="1.4210526315789469"/>
    <n v="7263"/>
    <n v="-0.32142857142857151"/>
  </r>
  <r>
    <s v="P145"/>
    <x v="144"/>
    <x v="3"/>
    <n v="151"/>
    <n v="44"/>
    <n v="21.68"/>
    <s v="S25"/>
    <n v="122"/>
    <n v="117"/>
    <s v="2024-02-10"/>
    <x v="0"/>
    <n v="1.237704918032787"/>
    <n v="3273.68"/>
    <n v="4.2735042735042743E-2"/>
  </r>
  <r>
    <s v="P146"/>
    <x v="145"/>
    <x v="0"/>
    <n v="71"/>
    <n v="33"/>
    <n v="115.83"/>
    <s v="S03"/>
    <n v="111"/>
    <n v="40"/>
    <s v="2024-02-20"/>
    <x v="0"/>
    <n v="0.63963963963963966"/>
    <n v="8223.93"/>
    <n v="1.7749999999999999"/>
  </r>
  <r>
    <s v="P147"/>
    <x v="146"/>
    <x v="7"/>
    <n v="106"/>
    <n v="23"/>
    <n v="82.51"/>
    <s v="S13"/>
    <n v="69"/>
    <n v="103"/>
    <s v="2023-09-25"/>
    <x v="0"/>
    <n v="1.536231884057971"/>
    <n v="8746.0600000000013"/>
    <n v="-0.3300970873786408"/>
  </r>
  <r>
    <s v="P148"/>
    <x v="147"/>
    <x v="5"/>
    <n v="151"/>
    <n v="15"/>
    <n v="167.52"/>
    <s v="S07"/>
    <n v="86"/>
    <n v="42"/>
    <s v="2023-11-02"/>
    <x v="0"/>
    <n v="1.7558139534883721"/>
    <n v="25295.52"/>
    <n v="1.0476190476190479"/>
  </r>
  <r>
    <s v="P149"/>
    <x v="148"/>
    <x v="0"/>
    <n v="26"/>
    <n v="37"/>
    <n v="162.83000000000001"/>
    <s v="S05"/>
    <n v="8"/>
    <n v="30"/>
    <s v="2023-11-29"/>
    <x v="1"/>
    <n v="3.25"/>
    <n v="4233.58"/>
    <n v="-0.73333333333333328"/>
  </r>
  <r>
    <s v="P150"/>
    <x v="149"/>
    <x v="0"/>
    <n v="28"/>
    <n v="23"/>
    <n v="150.43"/>
    <s v="S13"/>
    <n v="110"/>
    <n v="79"/>
    <s v="2025-02-07"/>
    <x v="0"/>
    <n v="0.25454545454545452"/>
    <n v="4212.04"/>
    <n v="0.39240506329113922"/>
  </r>
  <r>
    <s v="P151"/>
    <x v="150"/>
    <x v="6"/>
    <n v="118"/>
    <n v="20"/>
    <n v="198.01"/>
    <s v="S15"/>
    <n v="77"/>
    <n v="83"/>
    <s v="2024-10-05"/>
    <x v="0"/>
    <n v="1.532467532467533"/>
    <n v="23365.18"/>
    <n v="-7.2289156626506021E-2"/>
  </r>
  <r>
    <s v="P152"/>
    <x v="151"/>
    <x v="1"/>
    <n v="149"/>
    <n v="23"/>
    <n v="43.93"/>
    <s v="S02"/>
    <n v="133"/>
    <n v="85"/>
    <s v="2024-01-29"/>
    <x v="0"/>
    <n v="1.120300751879699"/>
    <n v="6545.57"/>
    <n v="0.56470588235294117"/>
  </r>
  <r>
    <s v="P153"/>
    <x v="152"/>
    <x v="1"/>
    <n v="68"/>
    <n v="25"/>
    <n v="183.96"/>
    <s v="S22"/>
    <n v="41"/>
    <n v="100"/>
    <s v="2025-03-20"/>
    <x v="0"/>
    <n v="1.658536585365854"/>
    <n v="12509.28"/>
    <n v="-0.59"/>
  </r>
  <r>
    <s v="P154"/>
    <x v="153"/>
    <x v="1"/>
    <n v="110"/>
    <n v="10"/>
    <n v="157.16999999999999"/>
    <s v="S23"/>
    <n v="99"/>
    <n v="75"/>
    <s v="2023-07-27"/>
    <x v="0"/>
    <n v="1.1111111111111109"/>
    <n v="17288.7"/>
    <n v="0.32"/>
  </r>
  <r>
    <s v="P155"/>
    <x v="154"/>
    <x v="5"/>
    <n v="0"/>
    <n v="18"/>
    <n v="174.17"/>
    <s v="S09"/>
    <n v="76"/>
    <n v="78"/>
    <s v="2024-02-01"/>
    <x v="1"/>
    <n v="0"/>
    <n v="0"/>
    <n v="-2.564102564102564E-2"/>
  </r>
  <r>
    <s v="P156"/>
    <x v="155"/>
    <x v="1"/>
    <n v="84"/>
    <n v="29"/>
    <n v="62.46"/>
    <s v="S19"/>
    <n v="93"/>
    <n v="5"/>
    <s v="2025-05-29"/>
    <x v="0"/>
    <n v="0.90322580645161288"/>
    <n v="5246.64"/>
    <n v="17.600000000000001"/>
  </r>
  <r>
    <s v="P157"/>
    <x v="156"/>
    <x v="1"/>
    <n v="9"/>
    <n v="14"/>
    <n v="92.07"/>
    <s v="S05"/>
    <n v="32"/>
    <n v="45"/>
    <s v="2024-11-11"/>
    <x v="1"/>
    <n v="0.28125"/>
    <n v="828.62999999999988"/>
    <n v="-0.28888888888888892"/>
  </r>
  <r>
    <s v="P158"/>
    <x v="157"/>
    <x v="5"/>
    <n v="43"/>
    <n v="46"/>
    <n v="72.52"/>
    <s v="S14"/>
    <n v="8"/>
    <n v="16"/>
    <s v="2024-12-16"/>
    <x v="1"/>
    <n v="5.375"/>
    <n v="3118.36"/>
    <n v="-0.5"/>
  </r>
  <r>
    <s v="P159"/>
    <x v="158"/>
    <x v="3"/>
    <n v="152"/>
    <n v="49"/>
    <n v="196.78"/>
    <s v="S04"/>
    <n v="7"/>
    <n v="53"/>
    <s v="2023-10-15"/>
    <x v="0"/>
    <n v="21.714285714285719"/>
    <n v="29910.560000000001"/>
    <n v="-0.86792452830188682"/>
  </r>
  <r>
    <s v="P160"/>
    <x v="159"/>
    <x v="5"/>
    <n v="43"/>
    <n v="45"/>
    <n v="141.31"/>
    <s v="S24"/>
    <n v="101"/>
    <n v="45"/>
    <s v="2023-09-23"/>
    <x v="1"/>
    <n v="0.42574257425742568"/>
    <n v="6076.33"/>
    <n v="1.244444444444444"/>
  </r>
  <r>
    <s v="P161"/>
    <x v="160"/>
    <x v="4"/>
    <n v="143"/>
    <n v="23"/>
    <n v="67.900000000000006"/>
    <s v="S19"/>
    <n v="73"/>
    <n v="94"/>
    <s v="2024-06-11"/>
    <x v="0"/>
    <n v="1.9589041095890409"/>
    <n v="9709.7000000000007"/>
    <n v="-0.2234042553191489"/>
  </r>
  <r>
    <s v="P162"/>
    <x v="161"/>
    <x v="7"/>
    <n v="22"/>
    <n v="48"/>
    <n v="165.47"/>
    <s v="S21"/>
    <n v="71"/>
    <n v="67"/>
    <s v="2024-09-01"/>
    <x v="1"/>
    <n v="0.30985915492957739"/>
    <n v="3640.34"/>
    <n v="5.9701492537313432E-2"/>
  </r>
  <r>
    <s v="P163"/>
    <x v="162"/>
    <x v="4"/>
    <n v="83"/>
    <n v="43"/>
    <n v="63.12"/>
    <s v="S16"/>
    <n v="11"/>
    <n v="95"/>
    <s v="2025-07-09"/>
    <x v="0"/>
    <n v="7.5454545454545459"/>
    <n v="5238.96"/>
    <n v="-0.88421052631578945"/>
  </r>
  <r>
    <s v="P164"/>
    <x v="163"/>
    <x v="6"/>
    <n v="70"/>
    <n v="30"/>
    <n v="69.38"/>
    <s v="S08"/>
    <n v="29"/>
    <n v="94"/>
    <s v="2024-12-16"/>
    <x v="0"/>
    <n v="2.4137931034482758"/>
    <n v="4856.5999999999995"/>
    <n v="-0.69148936170212771"/>
  </r>
  <r>
    <s v="P165"/>
    <x v="164"/>
    <x v="6"/>
    <n v="18"/>
    <n v="20"/>
    <n v="126.47"/>
    <s v="S08"/>
    <n v="47"/>
    <n v="113"/>
    <s v="2024-12-28"/>
    <x v="1"/>
    <n v="0.38297872340425532"/>
    <n v="2276.46"/>
    <n v="-0.58407079646017701"/>
  </r>
  <r>
    <s v="P166"/>
    <x v="165"/>
    <x v="6"/>
    <n v="62"/>
    <n v="18"/>
    <n v="160.62"/>
    <s v="S09"/>
    <n v="75"/>
    <n v="104"/>
    <s v="2025-02-04"/>
    <x v="0"/>
    <n v="0.82666666666666666"/>
    <n v="9958.44"/>
    <n v="-0.27884615384615391"/>
  </r>
  <r>
    <s v="P167"/>
    <x v="166"/>
    <x v="1"/>
    <n v="160"/>
    <n v="26"/>
    <n v="59.69"/>
    <s v="S25"/>
    <n v="143"/>
    <n v="111"/>
    <s v="2024-03-12"/>
    <x v="0"/>
    <n v="1.118881118881119"/>
    <n v="9550.4"/>
    <n v="0.28828828828828829"/>
  </r>
  <r>
    <s v="P168"/>
    <x v="167"/>
    <x v="2"/>
    <n v="110"/>
    <n v="41"/>
    <n v="23.46"/>
    <s v="S23"/>
    <n v="62"/>
    <n v="2"/>
    <s v="2024-08-01"/>
    <x v="0"/>
    <n v="1.774193548387097"/>
    <n v="2580.6"/>
    <n v="30"/>
  </r>
  <r>
    <s v="P169"/>
    <x v="168"/>
    <x v="5"/>
    <n v="137"/>
    <n v="14"/>
    <n v="67.709999999999994"/>
    <s v="S07"/>
    <n v="24"/>
    <n v="17"/>
    <s v="2023-10-04"/>
    <x v="0"/>
    <n v="5.708333333333333"/>
    <n v="9276.2699999999986"/>
    <n v="0.41176470588235292"/>
  </r>
  <r>
    <s v="P170"/>
    <x v="169"/>
    <x v="0"/>
    <n v="83"/>
    <n v="42"/>
    <n v="196.78"/>
    <s v="S03"/>
    <n v="55"/>
    <n v="40"/>
    <s v="2025-03-29"/>
    <x v="0"/>
    <n v="1.509090909090909"/>
    <n v="16332.74"/>
    <n v="0.375"/>
  </r>
  <r>
    <s v="P171"/>
    <x v="170"/>
    <x v="1"/>
    <n v="87"/>
    <n v="16"/>
    <n v="87.78"/>
    <s v="S20"/>
    <n v="13"/>
    <n v="35"/>
    <s v="2024-12-10"/>
    <x v="0"/>
    <n v="6.6923076923076934"/>
    <n v="7636.86"/>
    <n v="-0.62857142857142856"/>
  </r>
  <r>
    <s v="P172"/>
    <x v="171"/>
    <x v="1"/>
    <n v="20"/>
    <n v="47"/>
    <n v="138.16999999999999"/>
    <s v="S23"/>
    <n v="97"/>
    <n v="44"/>
    <s v="2024-03-22"/>
    <x v="1"/>
    <n v="0.2061855670103093"/>
    <n v="2763.4"/>
    <n v="1.204545454545455"/>
  </r>
  <r>
    <s v="P173"/>
    <x v="172"/>
    <x v="6"/>
    <n v="155"/>
    <n v="18"/>
    <n v="63.66"/>
    <s v="S01"/>
    <n v="145"/>
    <n v="24"/>
    <s v="2023-12-31"/>
    <x v="0"/>
    <n v="1.068965517241379"/>
    <n v="9867.2999999999993"/>
    <n v="5.041666666666667"/>
  </r>
  <r>
    <s v="P174"/>
    <x v="173"/>
    <x v="0"/>
    <n v="123"/>
    <n v="39"/>
    <n v="168.13"/>
    <s v="S15"/>
    <n v="62"/>
    <n v="71"/>
    <s v="2023-10-16"/>
    <x v="0"/>
    <n v="1.9838709677419351"/>
    <n v="20679.990000000002"/>
    <n v="-0.12676056338028169"/>
  </r>
  <r>
    <s v="P175"/>
    <x v="174"/>
    <x v="1"/>
    <n v="49"/>
    <n v="13"/>
    <n v="94.06"/>
    <s v="S13"/>
    <n v="77"/>
    <n v="51"/>
    <s v="2023-12-27"/>
    <x v="0"/>
    <n v="0.63636363636363635"/>
    <n v="4608.9400000000014"/>
    <n v="0.50980392156862742"/>
  </r>
  <r>
    <s v="P176"/>
    <x v="175"/>
    <x v="3"/>
    <n v="136"/>
    <n v="11"/>
    <n v="99.54"/>
    <s v="S14"/>
    <n v="37"/>
    <n v="76"/>
    <s v="2024-05-17"/>
    <x v="0"/>
    <n v="3.6756756756756759"/>
    <n v="13537.44"/>
    <n v="-0.51315789473684215"/>
  </r>
  <r>
    <s v="P177"/>
    <x v="176"/>
    <x v="2"/>
    <n v="78"/>
    <n v="44"/>
    <n v="40.72"/>
    <s v="S17"/>
    <n v="76"/>
    <n v="5"/>
    <s v="2025-02-13"/>
    <x v="0"/>
    <n v="1.0263157894736841"/>
    <n v="3176.16"/>
    <n v="14.2"/>
  </r>
  <r>
    <s v="P178"/>
    <x v="177"/>
    <x v="1"/>
    <n v="21"/>
    <n v="26"/>
    <n v="191.31"/>
    <s v="S18"/>
    <n v="47"/>
    <n v="71"/>
    <s v="2023-07-12"/>
    <x v="1"/>
    <n v="0.44680851063829791"/>
    <n v="4017.51"/>
    <n v="-0.3380281690140845"/>
  </r>
  <r>
    <s v="P179"/>
    <x v="178"/>
    <x v="2"/>
    <n v="128"/>
    <n v="34"/>
    <n v="141.31"/>
    <s v="S01"/>
    <n v="34"/>
    <n v="61"/>
    <s v="2024-09-04"/>
    <x v="0"/>
    <n v="3.7647058823529411"/>
    <n v="18087.68"/>
    <n v="-0.44262295081967212"/>
  </r>
  <r>
    <s v="P180"/>
    <x v="179"/>
    <x v="1"/>
    <n v="10"/>
    <n v="50"/>
    <n v="134.37"/>
    <s v="S09"/>
    <n v="58"/>
    <n v="116"/>
    <s v="2024-02-06"/>
    <x v="1"/>
    <n v="0.17241379310344829"/>
    <n v="1343.7"/>
    <n v="-0.5"/>
  </r>
  <r>
    <s v="P181"/>
    <x v="180"/>
    <x v="4"/>
    <n v="34"/>
    <n v="33"/>
    <n v="101.15"/>
    <s v="S08"/>
    <n v="6"/>
    <n v="63"/>
    <s v="2024-10-13"/>
    <x v="0"/>
    <n v="5.666666666666667"/>
    <n v="3439.1"/>
    <n v="-0.90476190476190477"/>
  </r>
  <r>
    <s v="P182"/>
    <x v="181"/>
    <x v="1"/>
    <n v="111"/>
    <n v="43"/>
    <n v="139.63"/>
    <s v="S10"/>
    <n v="143"/>
    <n v="120"/>
    <s v="2025-02-19"/>
    <x v="0"/>
    <n v="0.77622377622377625"/>
    <n v="15498.93"/>
    <n v="0.19166666666666671"/>
  </r>
  <r>
    <s v="P183"/>
    <x v="182"/>
    <x v="0"/>
    <n v="118"/>
    <n v="50"/>
    <n v="79.05"/>
    <s v="S09"/>
    <n v="132"/>
    <n v="106"/>
    <s v="2025-04-04"/>
    <x v="0"/>
    <n v="0.89393939393939392"/>
    <n v="9327.9"/>
    <n v="0.2452830188679245"/>
  </r>
  <r>
    <s v="P184"/>
    <x v="183"/>
    <x v="5"/>
    <n v="149"/>
    <n v="39"/>
    <n v="89.63"/>
    <s v="S10"/>
    <n v="55"/>
    <n v="112"/>
    <s v="2024-08-23"/>
    <x v="0"/>
    <n v="2.709090909090909"/>
    <n v="13354.87"/>
    <n v="-0.5089285714285714"/>
  </r>
  <r>
    <s v="P185"/>
    <x v="184"/>
    <x v="4"/>
    <n v="43"/>
    <n v="22"/>
    <n v="191.19"/>
    <s v="S15"/>
    <n v="95"/>
    <n v="120"/>
    <s v="2025-05-19"/>
    <x v="0"/>
    <n v="0.45263157894736838"/>
    <n v="8221.17"/>
    <n v="-0.20833333333333329"/>
  </r>
  <r>
    <s v="P186"/>
    <x v="185"/>
    <x v="7"/>
    <n v="187"/>
    <n v="50"/>
    <n v="90.84"/>
    <s v="S07"/>
    <n v="7"/>
    <n v="21"/>
    <s v="2023-10-04"/>
    <x v="0"/>
    <n v="26.714285714285719"/>
    <n v="16987.080000000002"/>
    <n v="-0.66666666666666663"/>
  </r>
  <r>
    <s v="P187"/>
    <x v="186"/>
    <x v="2"/>
    <n v="18"/>
    <n v="47"/>
    <n v="75.69"/>
    <s v="S04"/>
    <n v="31"/>
    <n v="56"/>
    <s v="2025-02-02"/>
    <x v="1"/>
    <n v="0.58064516129032262"/>
    <n v="1362.42"/>
    <n v="-0.44642857142857151"/>
  </r>
  <r>
    <s v="P188"/>
    <x v="187"/>
    <x v="2"/>
    <n v="128"/>
    <n v="21"/>
    <n v="133.58000000000001"/>
    <s v="S21"/>
    <n v="70"/>
    <n v="10"/>
    <s v="2025-05-18"/>
    <x v="0"/>
    <n v="1.828571428571429"/>
    <n v="17098.240000000002"/>
    <n v="6"/>
  </r>
  <r>
    <s v="P189"/>
    <x v="188"/>
    <x v="0"/>
    <n v="36"/>
    <n v="28"/>
    <n v="39.340000000000003"/>
    <s v="S17"/>
    <n v="58"/>
    <n v="60"/>
    <s v="2023-11-17"/>
    <x v="0"/>
    <n v="0.62068965517241381"/>
    <n v="1416.24"/>
    <n v="-3.3333333333333333E-2"/>
  </r>
  <r>
    <s v="P190"/>
    <x v="189"/>
    <x v="1"/>
    <n v="87"/>
    <n v="17"/>
    <n v="74.489999999999995"/>
    <s v="S17"/>
    <n v="112"/>
    <n v="36"/>
    <s v="2025-02-02"/>
    <x v="0"/>
    <n v="0.7767857142857143"/>
    <n v="6480.6299999999992"/>
    <n v="2.1111111111111112"/>
  </r>
  <r>
    <s v="P191"/>
    <x v="190"/>
    <x v="7"/>
    <n v="116"/>
    <n v="37"/>
    <n v="70.38"/>
    <s v="S17"/>
    <n v="147"/>
    <n v="42"/>
    <s v="2023-10-14"/>
    <x v="0"/>
    <n v="0.78911564625850339"/>
    <n v="8164.08"/>
    <n v="2.5"/>
  </r>
  <r>
    <s v="P192"/>
    <x v="191"/>
    <x v="2"/>
    <n v="78"/>
    <n v="30"/>
    <n v="184.43"/>
    <s v="S14"/>
    <n v="50"/>
    <n v="38"/>
    <s v="2024-11-25"/>
    <x v="0"/>
    <n v="1.56"/>
    <n v="14385.54"/>
    <n v="0.31578947368421051"/>
  </r>
  <r>
    <s v="P193"/>
    <x v="192"/>
    <x v="4"/>
    <n v="175"/>
    <n v="38"/>
    <n v="160.75"/>
    <s v="S19"/>
    <n v="131"/>
    <n v="114"/>
    <s v="2023-10-01"/>
    <x v="0"/>
    <n v="1.33587786259542"/>
    <n v="28131.25"/>
    <n v="0.14912280701754391"/>
  </r>
  <r>
    <s v="P194"/>
    <x v="193"/>
    <x v="1"/>
    <n v="76"/>
    <n v="26"/>
    <n v="194.48"/>
    <s v="S14"/>
    <n v="75"/>
    <n v="101"/>
    <s v="2025-06-09"/>
    <x v="0"/>
    <n v="1.013333333333333"/>
    <n v="14780.48"/>
    <n v="-0.25742574257425738"/>
  </r>
  <r>
    <s v="P195"/>
    <x v="194"/>
    <x v="4"/>
    <n v="143"/>
    <n v="49"/>
    <n v="6.58"/>
    <s v="S09"/>
    <n v="59"/>
    <n v="67"/>
    <s v="2023-09-13"/>
    <x v="0"/>
    <n v="2.4237288135593218"/>
    <n v="940.94"/>
    <n v="-0.11940298507462691"/>
  </r>
  <r>
    <s v="P196"/>
    <x v="195"/>
    <x v="2"/>
    <n v="64"/>
    <n v="25"/>
    <n v="80.13"/>
    <s v="S10"/>
    <n v="70"/>
    <n v="34"/>
    <s v="2024-06-18"/>
    <x v="0"/>
    <n v="0.91428571428571426"/>
    <n v="5128.32"/>
    <n v="1.0588235294117649"/>
  </r>
  <r>
    <s v="P197"/>
    <x v="196"/>
    <x v="4"/>
    <n v="10"/>
    <n v="12"/>
    <n v="198.91"/>
    <s v="S20"/>
    <n v="58"/>
    <n v="76"/>
    <s v="2025-05-24"/>
    <x v="1"/>
    <n v="0.17241379310344829"/>
    <n v="1989.1"/>
    <n v="-0.23684210526315791"/>
  </r>
  <r>
    <s v="P198"/>
    <x v="197"/>
    <x v="4"/>
    <n v="14"/>
    <n v="18"/>
    <n v="167"/>
    <s v="S02"/>
    <n v="21"/>
    <n v="46"/>
    <s v="2023-11-03"/>
    <x v="1"/>
    <n v="0.66666666666666663"/>
    <n v="2338"/>
    <n v="-0.54347826086956519"/>
  </r>
  <r>
    <s v="P199"/>
    <x v="198"/>
    <x v="3"/>
    <n v="153"/>
    <n v="21"/>
    <n v="30.19"/>
    <s v="S12"/>
    <n v="129"/>
    <n v="52"/>
    <s v="2025-01-12"/>
    <x v="0"/>
    <n v="1.1860465116279071"/>
    <n v="4619.0700000000006"/>
    <n v="1.4807692307692311"/>
  </r>
  <r>
    <s v="P200"/>
    <x v="199"/>
    <x v="2"/>
    <n v="49"/>
    <n v="45"/>
    <n v="72.98"/>
    <s v="S18"/>
    <n v="39"/>
    <n v="89"/>
    <s v="2024-11-30"/>
    <x v="0"/>
    <n v="1.2564102564102559"/>
    <n v="3576.02"/>
    <n v="-0.5617977528089888"/>
  </r>
  <r>
    <s v="P201"/>
    <x v="200"/>
    <x v="1"/>
    <n v="144"/>
    <n v="46"/>
    <n v="153.31"/>
    <s v="S12"/>
    <n v="102"/>
    <n v="0"/>
    <s v="2023-12-05"/>
    <x v="0"/>
    <n v="1.411764705882353"/>
    <n v="22076.639999999999"/>
    <n v="102"/>
  </r>
  <r>
    <s v="P202"/>
    <x v="201"/>
    <x v="2"/>
    <n v="186"/>
    <n v="45"/>
    <n v="79.03"/>
    <s v="S02"/>
    <n v="65"/>
    <n v="56"/>
    <s v="2024-06-02"/>
    <x v="0"/>
    <n v="2.861538461538462"/>
    <n v="14699.58"/>
    <n v="0.1607142857142857"/>
  </r>
  <r>
    <s v="P203"/>
    <x v="202"/>
    <x v="3"/>
    <n v="163"/>
    <n v="44"/>
    <n v="44.62"/>
    <s v="S01"/>
    <n v="54"/>
    <n v="19"/>
    <s v="2023-09-19"/>
    <x v="0"/>
    <n v="3.018518518518519"/>
    <n v="7273.0599999999986"/>
    <n v="1.8421052631578949"/>
  </r>
  <r>
    <s v="P204"/>
    <x v="203"/>
    <x v="2"/>
    <n v="109"/>
    <n v="41"/>
    <n v="79.599999999999994"/>
    <s v="S24"/>
    <n v="120"/>
    <n v="43"/>
    <s v="2024-04-07"/>
    <x v="0"/>
    <n v="0.90833333333333333"/>
    <n v="8676.4"/>
    <n v="1.7906976744186049"/>
  </r>
  <r>
    <s v="P205"/>
    <x v="204"/>
    <x v="4"/>
    <n v="79"/>
    <n v="26"/>
    <n v="89.18"/>
    <s v="S24"/>
    <n v="82"/>
    <n v="49"/>
    <s v="2023-12-12"/>
    <x v="0"/>
    <n v="0.96341463414634143"/>
    <n v="7045.22"/>
    <n v="0.67346938775510201"/>
  </r>
  <r>
    <s v="P206"/>
    <x v="205"/>
    <x v="5"/>
    <n v="197"/>
    <n v="22"/>
    <n v="62.75"/>
    <s v="S24"/>
    <n v="4"/>
    <n v="33"/>
    <s v="2024-07-17"/>
    <x v="0"/>
    <n v="49.25"/>
    <n v="12361.75"/>
    <n v="-0.87878787878787878"/>
  </r>
  <r>
    <s v="P207"/>
    <x v="206"/>
    <x v="3"/>
    <n v="107"/>
    <n v="10"/>
    <n v="104.73"/>
    <s v="S08"/>
    <n v="143"/>
    <n v="90"/>
    <s v="2023-10-31"/>
    <x v="0"/>
    <n v="0.74825174825174823"/>
    <n v="11206.11"/>
    <n v="0.58888888888888891"/>
  </r>
  <r>
    <s v="P208"/>
    <x v="207"/>
    <x v="0"/>
    <n v="187"/>
    <n v="21"/>
    <n v="115.9"/>
    <s v="S12"/>
    <n v="91"/>
    <n v="7"/>
    <s v="2024-06-04"/>
    <x v="0"/>
    <n v="2.0549450549450552"/>
    <n v="21673.3"/>
    <n v="12"/>
  </r>
  <r>
    <s v="P209"/>
    <x v="208"/>
    <x v="4"/>
    <n v="91"/>
    <n v="34"/>
    <n v="113.29"/>
    <s v="S14"/>
    <n v="120"/>
    <n v="41"/>
    <s v="2024-11-19"/>
    <x v="0"/>
    <n v="0.7583333333333333"/>
    <n v="10309.39"/>
    <n v="1.9268292682926831"/>
  </r>
  <r>
    <s v="P210"/>
    <x v="209"/>
    <x v="0"/>
    <n v="106"/>
    <n v="48"/>
    <n v="50.71"/>
    <s v="S08"/>
    <n v="33"/>
    <n v="51"/>
    <s v="2024-05-22"/>
    <x v="0"/>
    <n v="3.2121212121212119"/>
    <n v="5375.26"/>
    <n v="-0.35294117647058831"/>
  </r>
  <r>
    <s v="P211"/>
    <x v="210"/>
    <x v="5"/>
    <n v="135"/>
    <n v="42"/>
    <n v="151.47999999999999"/>
    <s v="S06"/>
    <n v="23"/>
    <n v="118"/>
    <s v="2023-07-28"/>
    <x v="0"/>
    <n v="5.8695652173913047"/>
    <n v="20449.8"/>
    <n v="-0.80508474576271183"/>
  </r>
  <r>
    <s v="P212"/>
    <x v="211"/>
    <x v="2"/>
    <n v="133"/>
    <n v="31"/>
    <n v="163.66"/>
    <s v="S19"/>
    <n v="60"/>
    <n v="73"/>
    <s v="2025-05-24"/>
    <x v="0"/>
    <n v="2.2166666666666668"/>
    <n v="21766.78"/>
    <n v="-0.17808219178082191"/>
  </r>
  <r>
    <s v="P213"/>
    <x v="212"/>
    <x v="4"/>
    <n v="152"/>
    <n v="39"/>
    <n v="38.799999999999997"/>
    <s v="S09"/>
    <n v="114"/>
    <n v="70"/>
    <s v="2024-05-02"/>
    <x v="0"/>
    <n v="1.333333333333333"/>
    <n v="5897.5999999999995"/>
    <n v="0.62857142857142856"/>
  </r>
  <r>
    <s v="P214"/>
    <x v="213"/>
    <x v="2"/>
    <n v="89"/>
    <n v="33"/>
    <n v="31.02"/>
    <s v="S23"/>
    <n v="136"/>
    <n v="75"/>
    <s v="2024-03-24"/>
    <x v="0"/>
    <n v="0.65441176470588236"/>
    <n v="2760.78"/>
    <n v="0.81333333333333335"/>
  </r>
  <r>
    <s v="P215"/>
    <x v="214"/>
    <x v="0"/>
    <n v="154"/>
    <n v="35"/>
    <n v="117.57"/>
    <s v="S24"/>
    <n v="23"/>
    <n v="58"/>
    <s v="2023-11-15"/>
    <x v="0"/>
    <n v="6.6956521739130439"/>
    <n v="18105.78"/>
    <n v="-0.60344827586206895"/>
  </r>
  <r>
    <s v="P216"/>
    <x v="215"/>
    <x v="7"/>
    <n v="163"/>
    <n v="35"/>
    <n v="135.35"/>
    <s v="S07"/>
    <n v="25"/>
    <n v="5"/>
    <s v="2025-02-12"/>
    <x v="0"/>
    <n v="6.52"/>
    <n v="22062.05"/>
    <n v="4"/>
  </r>
  <r>
    <s v="P217"/>
    <x v="216"/>
    <x v="2"/>
    <n v="122"/>
    <n v="45"/>
    <n v="175.07"/>
    <s v="S19"/>
    <n v="114"/>
    <n v="68"/>
    <s v="2024-11-26"/>
    <x v="0"/>
    <n v="1.070175438596491"/>
    <n v="21358.54"/>
    <n v="0.67647058823529416"/>
  </r>
  <r>
    <s v="P218"/>
    <x v="217"/>
    <x v="3"/>
    <n v="35"/>
    <n v="40"/>
    <n v="143.59"/>
    <s v="S18"/>
    <n v="85"/>
    <n v="38"/>
    <s v="2024-10-18"/>
    <x v="1"/>
    <n v="0.41176470588235292"/>
    <n v="5025.6500000000005"/>
    <n v="1.236842105263158"/>
  </r>
  <r>
    <s v="P219"/>
    <x v="218"/>
    <x v="5"/>
    <n v="194"/>
    <n v="19"/>
    <n v="170.02"/>
    <s v="S07"/>
    <n v="32"/>
    <n v="102"/>
    <s v="2025-05-02"/>
    <x v="0"/>
    <n v="6.0625"/>
    <n v="32983.879999999997"/>
    <n v="-0.68627450980392157"/>
  </r>
  <r>
    <s v="P220"/>
    <x v="219"/>
    <x v="0"/>
    <n v="188"/>
    <n v="50"/>
    <n v="84.8"/>
    <s v="S17"/>
    <n v="100"/>
    <n v="90"/>
    <s v="2024-05-19"/>
    <x v="0"/>
    <n v="1.88"/>
    <n v="15942.4"/>
    <n v="0.1111111111111111"/>
  </r>
  <r>
    <s v="P221"/>
    <x v="220"/>
    <x v="1"/>
    <n v="3"/>
    <n v="16"/>
    <n v="19.41"/>
    <s v="S15"/>
    <n v="11"/>
    <n v="83"/>
    <s v="2024-02-20"/>
    <x v="1"/>
    <n v="0.27272727272727271"/>
    <n v="58.23"/>
    <n v="-0.86746987951807231"/>
  </r>
  <r>
    <s v="P222"/>
    <x v="221"/>
    <x v="7"/>
    <n v="197"/>
    <n v="27"/>
    <n v="73.27"/>
    <s v="S17"/>
    <n v="92"/>
    <n v="109"/>
    <s v="2025-01-15"/>
    <x v="0"/>
    <n v="2.1413043478260869"/>
    <n v="14434.19"/>
    <n v="-0.15596330275229359"/>
  </r>
  <r>
    <s v="P223"/>
    <x v="222"/>
    <x v="1"/>
    <n v="107"/>
    <n v="34"/>
    <n v="148.08000000000001"/>
    <s v="S12"/>
    <n v="15"/>
    <n v="27"/>
    <s v="2023-08-03"/>
    <x v="0"/>
    <n v="7.1333333333333337"/>
    <n v="15844.56"/>
    <n v="-0.44444444444444442"/>
  </r>
  <r>
    <s v="P224"/>
    <x v="223"/>
    <x v="6"/>
    <n v="41"/>
    <n v="47"/>
    <n v="20.79"/>
    <s v="S19"/>
    <n v="56"/>
    <n v="27"/>
    <s v="2024-06-16"/>
    <x v="1"/>
    <n v="0.7321428571428571"/>
    <n v="852.39"/>
    <n v="1.074074074074074"/>
  </r>
  <r>
    <s v="P225"/>
    <x v="224"/>
    <x v="7"/>
    <n v="68"/>
    <n v="32"/>
    <n v="96.18"/>
    <s v="S23"/>
    <n v="32"/>
    <n v="1"/>
    <s v="2024-12-17"/>
    <x v="0"/>
    <n v="2.125"/>
    <n v="6540.2400000000007"/>
    <n v="31"/>
  </r>
  <r>
    <s v="P226"/>
    <x v="225"/>
    <x v="7"/>
    <n v="88"/>
    <n v="45"/>
    <n v="168.84"/>
    <s v="S03"/>
    <n v="49"/>
    <n v="103"/>
    <s v="2023-11-05"/>
    <x v="0"/>
    <n v="1.795918367346939"/>
    <n v="14857.92"/>
    <n v="-0.52427184466019416"/>
  </r>
  <r>
    <s v="P227"/>
    <x v="226"/>
    <x v="1"/>
    <n v="105"/>
    <n v="25"/>
    <n v="105.1"/>
    <s v="S06"/>
    <n v="113"/>
    <n v="18"/>
    <s v="2023-11-10"/>
    <x v="0"/>
    <n v="0.92920353982300885"/>
    <n v="11035.5"/>
    <n v="5.2777777777777777"/>
  </r>
  <r>
    <s v="P228"/>
    <x v="227"/>
    <x v="0"/>
    <n v="176"/>
    <n v="12"/>
    <n v="94.1"/>
    <s v="S22"/>
    <n v="29"/>
    <n v="85"/>
    <s v="2024-07-25"/>
    <x v="0"/>
    <n v="6.068965517241379"/>
    <n v="16561.599999999999"/>
    <n v="-0.6588235294117647"/>
  </r>
  <r>
    <s v="P229"/>
    <x v="228"/>
    <x v="1"/>
    <n v="101"/>
    <n v="25"/>
    <n v="167.32"/>
    <s v="S05"/>
    <n v="58"/>
    <n v="78"/>
    <s v="2025-06-23"/>
    <x v="0"/>
    <n v="1.7413793103448281"/>
    <n v="16899.32"/>
    <n v="-0.25641025641025639"/>
  </r>
  <r>
    <s v="P230"/>
    <x v="229"/>
    <x v="4"/>
    <n v="69"/>
    <n v="34"/>
    <n v="96.9"/>
    <s v="S03"/>
    <n v="46"/>
    <n v="118"/>
    <s v="2023-08-31"/>
    <x v="0"/>
    <n v="1.5"/>
    <n v="6686.1"/>
    <n v="-0.61016949152542377"/>
  </r>
  <r>
    <s v="P231"/>
    <x v="230"/>
    <x v="4"/>
    <n v="144"/>
    <n v="33"/>
    <n v="144.16"/>
    <s v="S03"/>
    <n v="68"/>
    <n v="59"/>
    <s v="2024-12-28"/>
    <x v="0"/>
    <n v="2.117647058823529"/>
    <n v="20759.04"/>
    <n v="0.15254237288135589"/>
  </r>
  <r>
    <s v="P232"/>
    <x v="231"/>
    <x v="0"/>
    <n v="188"/>
    <n v="49"/>
    <n v="100.07"/>
    <s v="S18"/>
    <n v="73"/>
    <n v="89"/>
    <s v="2024-02-02"/>
    <x v="0"/>
    <n v="2.5753424657534252"/>
    <n v="18813.16"/>
    <n v="-0.1797752808988764"/>
  </r>
  <r>
    <s v="P233"/>
    <x v="232"/>
    <x v="6"/>
    <n v="186"/>
    <n v="33"/>
    <n v="188.51"/>
    <s v="S22"/>
    <n v="92"/>
    <n v="109"/>
    <s v="2024-10-29"/>
    <x v="0"/>
    <n v="2.0217391304347831"/>
    <n v="35062.86"/>
    <n v="-0.15596330275229359"/>
  </r>
  <r>
    <s v="P234"/>
    <x v="233"/>
    <x v="5"/>
    <n v="60"/>
    <n v="23"/>
    <n v="174.17"/>
    <s v="S20"/>
    <n v="40"/>
    <n v="97"/>
    <s v="2023-09-27"/>
    <x v="0"/>
    <n v="1.5"/>
    <n v="10450.200000000001"/>
    <n v="-0.58762886597938147"/>
  </r>
  <r>
    <s v="P235"/>
    <x v="234"/>
    <x v="0"/>
    <n v="132"/>
    <n v="26"/>
    <n v="95.27"/>
    <s v="S12"/>
    <n v="52"/>
    <n v="108"/>
    <s v="2023-07-27"/>
    <x v="0"/>
    <n v="2.5384615384615379"/>
    <n v="12575.64"/>
    <n v="-0.51851851851851849"/>
  </r>
  <r>
    <s v="P236"/>
    <x v="235"/>
    <x v="2"/>
    <n v="116"/>
    <n v="33"/>
    <n v="44.43"/>
    <s v="S13"/>
    <n v="146"/>
    <n v="4"/>
    <s v="2024-06-23"/>
    <x v="0"/>
    <n v="0.79452054794520544"/>
    <n v="5153.88"/>
    <n v="35.5"/>
  </r>
  <r>
    <s v="P237"/>
    <x v="236"/>
    <x v="2"/>
    <n v="172"/>
    <n v="14"/>
    <n v="52.41"/>
    <s v="S25"/>
    <n v="31"/>
    <n v="96"/>
    <s v="2024-05-23"/>
    <x v="0"/>
    <n v="5.5483870967741939"/>
    <n v="9014.5199999999986"/>
    <n v="-0.67708333333333337"/>
  </r>
  <r>
    <s v="P238"/>
    <x v="237"/>
    <x v="0"/>
    <n v="140"/>
    <n v="24"/>
    <n v="32.950000000000003"/>
    <s v="S04"/>
    <n v="114"/>
    <n v="5"/>
    <s v="2023-11-01"/>
    <x v="0"/>
    <n v="1.228070175438597"/>
    <n v="4613"/>
    <n v="21.8"/>
  </r>
  <r>
    <s v="P239"/>
    <x v="238"/>
    <x v="4"/>
    <n v="96"/>
    <n v="45"/>
    <n v="20.71"/>
    <s v="S10"/>
    <n v="67"/>
    <n v="51"/>
    <s v="2024-08-16"/>
    <x v="0"/>
    <n v="1.4328358208955221"/>
    <n v="1988.16"/>
    <n v="0.31372549019607843"/>
  </r>
  <r>
    <s v="P240"/>
    <x v="239"/>
    <x v="4"/>
    <n v="121"/>
    <n v="11"/>
    <n v="84.72"/>
    <s v="S17"/>
    <n v="120"/>
    <n v="57"/>
    <s v="2025-02-24"/>
    <x v="0"/>
    <n v="1.0083333333333331"/>
    <n v="10251.120000000001"/>
    <n v="1.1052631578947369"/>
  </r>
  <r>
    <s v="P241"/>
    <x v="240"/>
    <x v="3"/>
    <n v="79"/>
    <n v="48"/>
    <n v="189.01"/>
    <s v="S16"/>
    <n v="6"/>
    <n v="69"/>
    <s v="2024-12-09"/>
    <x v="0"/>
    <n v="13.16666666666667"/>
    <n v="14931.79"/>
    <n v="-0.91304347826086951"/>
  </r>
  <r>
    <s v="P242"/>
    <x v="241"/>
    <x v="3"/>
    <n v="184"/>
    <n v="10"/>
    <n v="188.92"/>
    <s v="S20"/>
    <n v="5"/>
    <n v="44"/>
    <s v="2024-09-15"/>
    <x v="0"/>
    <n v="36.799999999999997"/>
    <n v="34761.279999999999"/>
    <n v="-0.88636363636363635"/>
  </r>
  <r>
    <s v="P243"/>
    <x v="242"/>
    <x v="0"/>
    <n v="183"/>
    <n v="20"/>
    <n v="39.47"/>
    <s v="S06"/>
    <n v="115"/>
    <n v="15"/>
    <s v="2024-07-18"/>
    <x v="0"/>
    <n v="1.5913043478260871"/>
    <n v="7223.01"/>
    <n v="6.666666666666667"/>
  </r>
  <r>
    <s v="P244"/>
    <x v="243"/>
    <x v="4"/>
    <n v="12"/>
    <n v="30"/>
    <n v="52.53"/>
    <s v="S05"/>
    <n v="69"/>
    <n v="112"/>
    <s v="2023-09-22"/>
    <x v="1"/>
    <n v="0.17391304347826089"/>
    <n v="630.36"/>
    <n v="-0.38392857142857151"/>
  </r>
  <r>
    <s v="P245"/>
    <x v="244"/>
    <x v="0"/>
    <n v="187"/>
    <n v="22"/>
    <n v="100.39"/>
    <s v="S06"/>
    <n v="7"/>
    <n v="21"/>
    <s v="2023-11-28"/>
    <x v="0"/>
    <n v="26.714285714285719"/>
    <n v="18772.93"/>
    <n v="-0.66666666666666663"/>
  </r>
  <r>
    <s v="P246"/>
    <x v="245"/>
    <x v="2"/>
    <n v="142"/>
    <n v="21"/>
    <n v="93.73"/>
    <s v="S02"/>
    <n v="61"/>
    <n v="69"/>
    <s v="2024-02-11"/>
    <x v="0"/>
    <n v="2.3278688524590159"/>
    <n v="13309.66"/>
    <n v="-0.11594202898550721"/>
  </r>
  <r>
    <s v="P247"/>
    <x v="246"/>
    <x v="4"/>
    <n v="162"/>
    <n v="19"/>
    <n v="11.88"/>
    <s v="S12"/>
    <n v="106"/>
    <n v="56"/>
    <s v="2024-01-30"/>
    <x v="0"/>
    <n v="1.5283018867924529"/>
    <n v="1924.56"/>
    <n v="0.8928571428571429"/>
  </r>
  <r>
    <s v="P248"/>
    <x v="247"/>
    <x v="7"/>
    <n v="102"/>
    <n v="10"/>
    <n v="143.16999999999999"/>
    <s v="S22"/>
    <n v="59"/>
    <n v="100"/>
    <s v="2024-10-19"/>
    <x v="0"/>
    <n v="1.728813559322034"/>
    <n v="14603.34"/>
    <n v="-0.41"/>
  </r>
  <r>
    <s v="P249"/>
    <x v="248"/>
    <x v="4"/>
    <n v="78"/>
    <n v="37"/>
    <n v="142.38"/>
    <s v="S10"/>
    <n v="107"/>
    <n v="62"/>
    <s v="2024-01-19"/>
    <x v="0"/>
    <n v="0.7289719626168224"/>
    <n v="11105.64"/>
    <n v="0.72580645161290325"/>
  </r>
  <r>
    <s v="P250"/>
    <x v="249"/>
    <x v="7"/>
    <n v="194"/>
    <n v="36"/>
    <n v="111.71"/>
    <s v="S16"/>
    <n v="72"/>
    <n v="26"/>
    <s v="2024-03-15"/>
    <x v="0"/>
    <n v="2.6944444444444451"/>
    <n v="21671.74"/>
    <n v="1.7692307692307689"/>
  </r>
  <r>
    <s v="P251"/>
    <x v="250"/>
    <x v="3"/>
    <n v="105"/>
    <n v="13"/>
    <n v="120.96"/>
    <s v="S11"/>
    <n v="122"/>
    <n v="86"/>
    <s v="2024-11-27"/>
    <x v="0"/>
    <n v="0.86065573770491799"/>
    <n v="12700.8"/>
    <n v="0.41860465116279072"/>
  </r>
  <r>
    <s v="P252"/>
    <x v="251"/>
    <x v="6"/>
    <n v="71"/>
    <n v="32"/>
    <n v="163.08000000000001"/>
    <s v="S18"/>
    <n v="10"/>
    <n v="63"/>
    <s v="2025-04-25"/>
    <x v="0"/>
    <n v="7.1"/>
    <n v="11578.68"/>
    <n v="-0.84126984126984128"/>
  </r>
  <r>
    <s v="P253"/>
    <x v="252"/>
    <x v="1"/>
    <n v="31"/>
    <n v="34"/>
    <n v="152.91999999999999"/>
    <s v="S10"/>
    <n v="96"/>
    <n v="102"/>
    <s v="2023-12-06"/>
    <x v="1"/>
    <n v="0.32291666666666669"/>
    <n v="4740.5200000000004"/>
    <n v="-5.8823529411764712E-2"/>
  </r>
  <r>
    <s v="P254"/>
    <x v="253"/>
    <x v="5"/>
    <n v="75"/>
    <n v="26"/>
    <n v="187.23"/>
    <s v="S24"/>
    <n v="6"/>
    <n v="100"/>
    <s v="2024-04-15"/>
    <x v="0"/>
    <n v="12.5"/>
    <n v="14042.25"/>
    <n v="-0.94"/>
  </r>
  <r>
    <s v="P255"/>
    <x v="254"/>
    <x v="6"/>
    <n v="189"/>
    <n v="22"/>
    <n v="184.08"/>
    <s v="S19"/>
    <n v="103"/>
    <n v="119"/>
    <s v="2024-07-18"/>
    <x v="0"/>
    <n v="1.8349514563106799"/>
    <n v="34791.120000000003"/>
    <n v="-0.13445378151260501"/>
  </r>
  <r>
    <s v="P256"/>
    <x v="255"/>
    <x v="0"/>
    <n v="16"/>
    <n v="45"/>
    <n v="53.07"/>
    <s v="S04"/>
    <n v="72"/>
    <n v="23"/>
    <s v="2024-06-27"/>
    <x v="1"/>
    <n v="0.22222222222222221"/>
    <n v="849.12"/>
    <n v="2.1304347826086958"/>
  </r>
  <r>
    <s v="P257"/>
    <x v="256"/>
    <x v="4"/>
    <n v="118"/>
    <n v="43"/>
    <n v="177.03"/>
    <s v="S04"/>
    <n v="2"/>
    <n v="34"/>
    <s v="2025-06-14"/>
    <x v="0"/>
    <n v="59"/>
    <n v="20889.54"/>
    <n v="-0.94117647058823528"/>
  </r>
  <r>
    <s v="P258"/>
    <x v="257"/>
    <x v="7"/>
    <n v="33"/>
    <n v="22"/>
    <n v="36.17"/>
    <s v="S21"/>
    <n v="0"/>
    <n v="0"/>
    <s v="2025-04-12"/>
    <x v="0"/>
    <n v="33"/>
    <n v="1193.6099999999999"/>
    <n v="0"/>
  </r>
  <r>
    <s v="P259"/>
    <x v="258"/>
    <x v="5"/>
    <n v="132"/>
    <n v="27"/>
    <n v="39.14"/>
    <s v="S08"/>
    <n v="49"/>
    <n v="63"/>
    <s v="2024-12-19"/>
    <x v="0"/>
    <n v="2.693877551020408"/>
    <n v="5166.4799999999996"/>
    <n v="-0.22222222222222221"/>
  </r>
  <r>
    <s v="P260"/>
    <x v="259"/>
    <x v="1"/>
    <n v="150"/>
    <n v="44"/>
    <n v="87.07"/>
    <s v="S09"/>
    <n v="120"/>
    <n v="79"/>
    <s v="2024-12-13"/>
    <x v="0"/>
    <n v="1.25"/>
    <n v="13060.5"/>
    <n v="0.51898734177215189"/>
  </r>
  <r>
    <s v="P261"/>
    <x v="260"/>
    <x v="6"/>
    <n v="195"/>
    <n v="32"/>
    <n v="170.83"/>
    <s v="S11"/>
    <n v="24"/>
    <n v="75"/>
    <s v="2024-05-31"/>
    <x v="0"/>
    <n v="8.125"/>
    <n v="33311.850000000013"/>
    <n v="-0.68"/>
  </r>
  <r>
    <s v="P262"/>
    <x v="261"/>
    <x v="0"/>
    <n v="52"/>
    <n v="22"/>
    <n v="148.34"/>
    <s v="S16"/>
    <n v="75"/>
    <n v="70"/>
    <s v="2025-02-21"/>
    <x v="0"/>
    <n v="0.69333333333333336"/>
    <n v="7713.68"/>
    <n v="7.1428571428571425E-2"/>
  </r>
  <r>
    <s v="P263"/>
    <x v="262"/>
    <x v="2"/>
    <n v="135"/>
    <n v="47"/>
    <n v="59.99"/>
    <s v="S24"/>
    <n v="134"/>
    <n v="112"/>
    <s v="2023-10-01"/>
    <x v="0"/>
    <n v="1.0074626865671641"/>
    <n v="8098.6500000000005"/>
    <n v="0.1964285714285714"/>
  </r>
  <r>
    <s v="P264"/>
    <x v="263"/>
    <x v="3"/>
    <n v="189"/>
    <n v="43"/>
    <n v="81.75"/>
    <s v="S15"/>
    <n v="9"/>
    <n v="34"/>
    <s v="2024-07-07"/>
    <x v="0"/>
    <n v="21"/>
    <n v="15450.75"/>
    <n v="-0.73529411764705888"/>
  </r>
  <r>
    <s v="P265"/>
    <x v="264"/>
    <x v="4"/>
    <n v="196"/>
    <n v="12"/>
    <n v="49.22"/>
    <s v="S06"/>
    <n v="111"/>
    <n v="89"/>
    <s v="2023-12-02"/>
    <x v="0"/>
    <n v="1.7657657657657659"/>
    <n v="9647.119999999999"/>
    <n v="0.24719101123595499"/>
  </r>
  <r>
    <s v="P266"/>
    <x v="265"/>
    <x v="3"/>
    <n v="102"/>
    <n v="39"/>
    <n v="145.47"/>
    <s v="S10"/>
    <n v="42"/>
    <n v="114"/>
    <s v="2023-12-17"/>
    <x v="0"/>
    <n v="2.4285714285714279"/>
    <n v="14837.94"/>
    <n v="-0.63157894736842102"/>
  </r>
  <r>
    <s v="P267"/>
    <x v="266"/>
    <x v="1"/>
    <n v="12"/>
    <n v="43"/>
    <n v="23.95"/>
    <s v="S24"/>
    <n v="75"/>
    <n v="102"/>
    <s v="2023-10-27"/>
    <x v="1"/>
    <n v="0.16"/>
    <n v="287.39999999999998"/>
    <n v="-0.26470588235294118"/>
  </r>
  <r>
    <s v="P268"/>
    <x v="267"/>
    <x v="5"/>
    <n v="121"/>
    <n v="25"/>
    <n v="15.28"/>
    <s v="S10"/>
    <n v="71"/>
    <n v="75"/>
    <s v="2024-09-10"/>
    <x v="0"/>
    <n v="1.704225352112676"/>
    <n v="1848.88"/>
    <n v="-5.3333333333333337E-2"/>
  </r>
  <r>
    <s v="P269"/>
    <x v="268"/>
    <x v="2"/>
    <n v="167"/>
    <n v="27"/>
    <n v="16.670000000000002"/>
    <s v="S15"/>
    <n v="100"/>
    <n v="120"/>
    <s v="2024-06-07"/>
    <x v="0"/>
    <n v="1.67"/>
    <n v="2783.89"/>
    <n v="-0.16666666666666671"/>
  </r>
  <r>
    <s v="P270"/>
    <x v="269"/>
    <x v="5"/>
    <n v="104"/>
    <n v="14"/>
    <n v="131.06"/>
    <s v="S24"/>
    <n v="97"/>
    <n v="109"/>
    <s v="2024-08-06"/>
    <x v="0"/>
    <n v="1.072164948453608"/>
    <n v="13630.24"/>
    <n v="-0.1100917431192661"/>
  </r>
  <r>
    <s v="P271"/>
    <x v="270"/>
    <x v="4"/>
    <n v="188"/>
    <n v="20"/>
    <n v="122.95"/>
    <s v="S16"/>
    <n v="31"/>
    <n v="108"/>
    <s v="2025-03-31"/>
    <x v="0"/>
    <n v="6.064516129032258"/>
    <n v="23114.6"/>
    <n v="-0.71296296296296291"/>
  </r>
  <r>
    <s v="P272"/>
    <x v="271"/>
    <x v="6"/>
    <n v="4"/>
    <n v="27"/>
    <n v="191.85"/>
    <s v="S16"/>
    <n v="104"/>
    <n v="108"/>
    <s v="2024-02-11"/>
    <x v="1"/>
    <n v="3.8461538461538457E-2"/>
    <n v="767.4"/>
    <n v="-3.7037037037037028E-2"/>
  </r>
  <r>
    <s v="P273"/>
    <x v="272"/>
    <x v="3"/>
    <n v="88"/>
    <n v="15"/>
    <n v="196.92"/>
    <s v="S24"/>
    <n v="130"/>
    <n v="43"/>
    <s v="2023-12-12"/>
    <x v="0"/>
    <n v="0.67692307692307696"/>
    <n v="17328.96"/>
    <n v="2.023255813953488"/>
  </r>
  <r>
    <s v="P274"/>
    <x v="273"/>
    <x v="5"/>
    <n v="35"/>
    <n v="21"/>
    <n v="100.33"/>
    <s v="S19"/>
    <n v="105"/>
    <n v="1"/>
    <s v="2023-10-24"/>
    <x v="0"/>
    <n v="0.33333333333333331"/>
    <n v="3511.55"/>
    <n v="104"/>
  </r>
  <r>
    <s v="P275"/>
    <x v="274"/>
    <x v="3"/>
    <n v="24"/>
    <n v="35"/>
    <n v="186.6"/>
    <s v="S02"/>
    <n v="60"/>
    <n v="87"/>
    <s v="2023-07-14"/>
    <x v="1"/>
    <n v="0.4"/>
    <n v="4478.3999999999996"/>
    <n v="-0.31034482758620691"/>
  </r>
  <r>
    <s v="P276"/>
    <x v="275"/>
    <x v="2"/>
    <n v="7"/>
    <n v="47"/>
    <n v="152.88999999999999"/>
    <s v="S22"/>
    <n v="138"/>
    <n v="61"/>
    <s v="2024-11-21"/>
    <x v="1"/>
    <n v="5.0724637681159417E-2"/>
    <n v="1070.23"/>
    <n v="1.262295081967213"/>
  </r>
  <r>
    <s v="P277"/>
    <x v="276"/>
    <x v="3"/>
    <n v="143"/>
    <n v="43"/>
    <n v="69.09"/>
    <s v="S01"/>
    <n v="52"/>
    <n v="57"/>
    <s v="2024-07-05"/>
    <x v="0"/>
    <n v="2.75"/>
    <n v="9879.8700000000008"/>
    <n v="-8.771929824561403E-2"/>
  </r>
  <r>
    <s v="P278"/>
    <x v="277"/>
    <x v="2"/>
    <n v="44"/>
    <n v="34"/>
    <n v="39.97"/>
    <s v="S03"/>
    <n v="111"/>
    <n v="28"/>
    <s v="2025-06-22"/>
    <x v="0"/>
    <n v="0.3963963963963964"/>
    <n v="1758.68"/>
    <n v="2.964285714285714"/>
  </r>
  <r>
    <s v="P279"/>
    <x v="278"/>
    <x v="3"/>
    <n v="120"/>
    <n v="39"/>
    <n v="125.51"/>
    <s v="S11"/>
    <n v="61"/>
    <n v="23"/>
    <s v="2023-11-27"/>
    <x v="0"/>
    <n v="1.9672131147540981"/>
    <n v="15061.2"/>
    <n v="1.652173913043478"/>
  </r>
  <r>
    <s v="P280"/>
    <x v="279"/>
    <x v="7"/>
    <n v="16"/>
    <n v="35"/>
    <n v="195.47"/>
    <s v="S19"/>
    <n v="15"/>
    <n v="69"/>
    <s v="2025-03-22"/>
    <x v="1"/>
    <n v="1.0666666666666671"/>
    <n v="3127.52"/>
    <n v="-0.78260869565217395"/>
  </r>
  <r>
    <s v="P281"/>
    <x v="280"/>
    <x v="2"/>
    <n v="74"/>
    <n v="33"/>
    <n v="45.41"/>
    <s v="S09"/>
    <n v="127"/>
    <n v="110"/>
    <s v="2024-01-30"/>
    <x v="0"/>
    <n v="0.58267716535433067"/>
    <n v="3360.34"/>
    <n v="0.15454545454545451"/>
  </r>
  <r>
    <s v="P282"/>
    <x v="281"/>
    <x v="0"/>
    <n v="121"/>
    <n v="30"/>
    <n v="155.27000000000001"/>
    <s v="S25"/>
    <n v="136"/>
    <n v="16"/>
    <s v="2023-12-14"/>
    <x v="0"/>
    <n v="0.88970588235294112"/>
    <n v="18787.669999999998"/>
    <n v="7.5"/>
  </r>
  <r>
    <s v="P283"/>
    <x v="282"/>
    <x v="5"/>
    <n v="79"/>
    <n v="49"/>
    <n v="118.68"/>
    <s v="S17"/>
    <n v="45"/>
    <n v="44"/>
    <s v="2024-06-02"/>
    <x v="0"/>
    <n v="1.755555555555556"/>
    <n v="9375.7200000000012"/>
    <n v="2.2727272727272731E-2"/>
  </r>
  <r>
    <s v="P284"/>
    <x v="283"/>
    <x v="7"/>
    <n v="84"/>
    <n v="14"/>
    <n v="38.159999999999997"/>
    <s v="S23"/>
    <n v="27"/>
    <n v="111"/>
    <s v="2024-05-27"/>
    <x v="0"/>
    <n v="3.1111111111111112"/>
    <n v="3205.44"/>
    <n v="-0.7567567567567568"/>
  </r>
  <r>
    <s v="P285"/>
    <x v="284"/>
    <x v="4"/>
    <n v="136"/>
    <n v="26"/>
    <n v="81"/>
    <s v="S07"/>
    <n v="3"/>
    <n v="88"/>
    <s v="2025-03-27"/>
    <x v="0"/>
    <n v="45.333333333333343"/>
    <n v="11016"/>
    <n v="-0.96590909090909094"/>
  </r>
  <r>
    <s v="P286"/>
    <x v="285"/>
    <x v="1"/>
    <n v="106"/>
    <n v="44"/>
    <n v="87.21"/>
    <s v="S07"/>
    <n v="109"/>
    <n v="12"/>
    <s v="2024-11-09"/>
    <x v="0"/>
    <n v="0.97247706422018354"/>
    <n v="9244.26"/>
    <n v="8.0833333333333339"/>
  </r>
  <r>
    <s v="P287"/>
    <x v="286"/>
    <x v="6"/>
    <n v="35"/>
    <n v="45"/>
    <n v="189.13"/>
    <s v="S13"/>
    <n v="53"/>
    <n v="32"/>
    <s v="2023-09-17"/>
    <x v="1"/>
    <n v="0.660377358490566"/>
    <n v="6619.55"/>
    <n v="0.65625"/>
  </r>
  <r>
    <s v="P288"/>
    <x v="287"/>
    <x v="7"/>
    <n v="30"/>
    <n v="47"/>
    <n v="183.98"/>
    <s v="S13"/>
    <n v="10"/>
    <n v="55"/>
    <s v="2024-12-13"/>
    <x v="1"/>
    <n v="3"/>
    <n v="5519.4"/>
    <n v="-0.81818181818181823"/>
  </r>
  <r>
    <s v="P289"/>
    <x v="288"/>
    <x v="0"/>
    <n v="145"/>
    <n v="47"/>
    <n v="117.89"/>
    <s v="S22"/>
    <n v="147"/>
    <n v="78"/>
    <s v="2025-05-31"/>
    <x v="0"/>
    <n v="0.98639455782312924"/>
    <n v="17094.05"/>
    <n v="0.88461538461538458"/>
  </r>
  <r>
    <s v="P290"/>
    <x v="289"/>
    <x v="0"/>
    <n v="79"/>
    <n v="18"/>
    <n v="54.2"/>
    <s v="S04"/>
    <n v="46"/>
    <n v="63"/>
    <s v="2024-04-19"/>
    <x v="0"/>
    <n v="1.7173913043478259"/>
    <n v="4281.8"/>
    <n v="-0.26984126984126983"/>
  </r>
  <r>
    <s v="P291"/>
    <x v="290"/>
    <x v="4"/>
    <n v="58"/>
    <n v="47"/>
    <n v="171.66"/>
    <s v="S13"/>
    <n v="29"/>
    <n v="83"/>
    <s v="2024-10-07"/>
    <x v="0"/>
    <n v="2"/>
    <n v="9956.2800000000007"/>
    <n v="-0.6506024096385542"/>
  </r>
  <r>
    <s v="P292"/>
    <x v="291"/>
    <x v="3"/>
    <n v="169"/>
    <n v="46"/>
    <n v="115.1"/>
    <s v="S04"/>
    <n v="129"/>
    <n v="37"/>
    <s v="2023-09-02"/>
    <x v="0"/>
    <n v="1.3100775193798451"/>
    <n v="19451.900000000001"/>
    <n v="2.486486486486486"/>
  </r>
  <r>
    <s v="P293"/>
    <x v="292"/>
    <x v="0"/>
    <n v="169"/>
    <n v="26"/>
    <n v="55.93"/>
    <s v="S13"/>
    <n v="116"/>
    <n v="92"/>
    <s v="2025-01-26"/>
    <x v="0"/>
    <n v="1.4568965517241379"/>
    <n v="9452.17"/>
    <n v="0.2608695652173913"/>
  </r>
  <r>
    <s v="P294"/>
    <x v="293"/>
    <x v="5"/>
    <n v="155"/>
    <n v="31"/>
    <n v="9.41"/>
    <s v="S03"/>
    <n v="135"/>
    <n v="51"/>
    <s v="2023-08-29"/>
    <x v="0"/>
    <n v="1.1481481481481479"/>
    <n v="1458.55"/>
    <n v="1.6470588235294119"/>
  </r>
  <r>
    <s v="P295"/>
    <x v="294"/>
    <x v="4"/>
    <n v="124"/>
    <n v="12"/>
    <n v="62.69"/>
    <s v="S09"/>
    <n v="29"/>
    <n v="103"/>
    <s v="2024-02-21"/>
    <x v="0"/>
    <n v="4.2758620689655169"/>
    <n v="7773.5599999999986"/>
    <n v="-0.71844660194174759"/>
  </r>
  <r>
    <s v="P296"/>
    <x v="295"/>
    <x v="7"/>
    <n v="182"/>
    <n v="31"/>
    <n v="191.02"/>
    <s v="S23"/>
    <n v="74"/>
    <n v="119"/>
    <s v="2023-12-30"/>
    <x v="0"/>
    <n v="2.4594594594594601"/>
    <n v="34765.64"/>
    <n v="-0.37815126050420172"/>
  </r>
  <r>
    <s v="P297"/>
    <x v="296"/>
    <x v="7"/>
    <n v="108"/>
    <n v="21"/>
    <n v="144.71"/>
    <s v="S01"/>
    <n v="34"/>
    <n v="113"/>
    <s v="2024-10-16"/>
    <x v="0"/>
    <n v="3.1764705882352939"/>
    <n v="15628.68"/>
    <n v="-0.69911504424778759"/>
  </r>
  <r>
    <s v="P298"/>
    <x v="297"/>
    <x v="3"/>
    <n v="25"/>
    <n v="29"/>
    <n v="134.63999999999999"/>
    <s v="S04"/>
    <n v="50"/>
    <n v="64"/>
    <s v="2024-12-17"/>
    <x v="1"/>
    <n v="0.5"/>
    <n v="3366"/>
    <n v="-0.21875"/>
  </r>
  <r>
    <s v="P299"/>
    <x v="298"/>
    <x v="3"/>
    <n v="20"/>
    <n v="26"/>
    <n v="119.68"/>
    <s v="S22"/>
    <n v="137"/>
    <n v="93"/>
    <s v="2025-06-14"/>
    <x v="1"/>
    <n v="0.145985401459854"/>
    <n v="2393.6"/>
    <n v="0.4731182795698925"/>
  </r>
  <r>
    <s v="P300"/>
    <x v="299"/>
    <x v="7"/>
    <n v="37"/>
    <n v="37"/>
    <n v="176.05"/>
    <s v="S23"/>
    <n v="88"/>
    <n v="83"/>
    <s v="2025-06-06"/>
    <x v="0"/>
    <n v="0.42045454545454553"/>
    <n v="6513.85"/>
    <n v="6.0240963855421693E-2"/>
  </r>
  <r>
    <s v="P301"/>
    <x v="300"/>
    <x v="4"/>
    <n v="98"/>
    <n v="18"/>
    <n v="54.73"/>
    <s v="S20"/>
    <n v="126"/>
    <n v="48"/>
    <s v="2023-12-12"/>
    <x v="0"/>
    <n v="0.77777777777777779"/>
    <n v="5363.54"/>
    <n v="1.625"/>
  </r>
  <r>
    <s v="P302"/>
    <x v="301"/>
    <x v="1"/>
    <n v="200"/>
    <n v="33"/>
    <n v="111.77"/>
    <s v="S21"/>
    <n v="126"/>
    <n v="52"/>
    <s v="2023-08-18"/>
    <x v="0"/>
    <n v="1.587301587301587"/>
    <n v="22354"/>
    <n v="1.4230769230769229"/>
  </r>
  <r>
    <s v="P303"/>
    <x v="302"/>
    <x v="1"/>
    <n v="27"/>
    <n v="18"/>
    <n v="11.77"/>
    <s v="S21"/>
    <n v="104"/>
    <n v="117"/>
    <s v="2023-10-24"/>
    <x v="0"/>
    <n v="0.25961538461538458"/>
    <n v="317.79000000000002"/>
    <n v="-0.1111111111111111"/>
  </r>
  <r>
    <s v="P304"/>
    <x v="303"/>
    <x v="7"/>
    <n v="193"/>
    <n v="38"/>
    <n v="150.6"/>
    <s v="S06"/>
    <n v="25"/>
    <n v="112"/>
    <s v="2025-01-13"/>
    <x v="0"/>
    <n v="7.72"/>
    <n v="29065.8"/>
    <n v="-0.7767857142857143"/>
  </r>
  <r>
    <s v="P305"/>
    <x v="304"/>
    <x v="1"/>
    <n v="69"/>
    <n v="29"/>
    <n v="93.13"/>
    <s v="S22"/>
    <n v="112"/>
    <n v="7"/>
    <s v="2025-01-03"/>
    <x v="0"/>
    <n v="0.6160714285714286"/>
    <n v="6425.9699999999993"/>
    <n v="15"/>
  </r>
  <r>
    <s v="P306"/>
    <x v="305"/>
    <x v="1"/>
    <n v="33"/>
    <n v="38"/>
    <n v="42.01"/>
    <s v="S19"/>
    <n v="108"/>
    <n v="74"/>
    <s v="2024-05-04"/>
    <x v="1"/>
    <n v="0.30555555555555558"/>
    <n v="1386.33"/>
    <n v="0.45945945945945948"/>
  </r>
  <r>
    <s v="P307"/>
    <x v="306"/>
    <x v="4"/>
    <n v="94"/>
    <n v="24"/>
    <n v="56.89"/>
    <s v="S18"/>
    <n v="75"/>
    <n v="38"/>
    <s v="2025-02-15"/>
    <x v="0"/>
    <n v="1.253333333333333"/>
    <n v="5347.66"/>
    <n v="0.97368421052631582"/>
  </r>
  <r>
    <s v="P308"/>
    <x v="307"/>
    <x v="5"/>
    <n v="47"/>
    <n v="46"/>
    <n v="73.95"/>
    <s v="S23"/>
    <n v="43"/>
    <n v="47"/>
    <s v="2024-01-01"/>
    <x v="0"/>
    <n v="1.093023255813953"/>
    <n v="3475.65"/>
    <n v="-8.5106382978723402E-2"/>
  </r>
  <r>
    <s v="P309"/>
    <x v="308"/>
    <x v="7"/>
    <n v="16"/>
    <n v="33"/>
    <n v="195.27"/>
    <s v="S03"/>
    <n v="109"/>
    <n v="54"/>
    <s v="2024-11-19"/>
    <x v="1"/>
    <n v="0.14678899082568811"/>
    <n v="3124.32"/>
    <n v="1.018518518518519"/>
  </r>
  <r>
    <s v="P310"/>
    <x v="309"/>
    <x v="3"/>
    <n v="38"/>
    <n v="25"/>
    <n v="81.52"/>
    <s v="S07"/>
    <n v="43"/>
    <n v="97"/>
    <s v="2024-05-19"/>
    <x v="0"/>
    <n v="0.88372093023255816"/>
    <n v="3097.76"/>
    <n v="-0.55670103092783507"/>
  </r>
  <r>
    <s v="P311"/>
    <x v="310"/>
    <x v="1"/>
    <n v="86"/>
    <n v="24"/>
    <n v="183.54"/>
    <s v="S07"/>
    <n v="79"/>
    <n v="55"/>
    <s v="2024-07-04"/>
    <x v="0"/>
    <n v="1.0886075949367091"/>
    <n v="15784.44"/>
    <n v="0.43636363636363629"/>
  </r>
  <r>
    <s v="P312"/>
    <x v="311"/>
    <x v="5"/>
    <n v="96"/>
    <n v="22"/>
    <n v="185.93"/>
    <s v="S07"/>
    <n v="145"/>
    <n v="17"/>
    <s v="2025-01-21"/>
    <x v="0"/>
    <n v="0.66206896551724137"/>
    <n v="17849.28"/>
    <n v="7.5294117647058822"/>
  </r>
  <r>
    <s v="P313"/>
    <x v="312"/>
    <x v="5"/>
    <n v="139"/>
    <n v="17"/>
    <n v="38.97"/>
    <s v="S07"/>
    <n v="96"/>
    <n v="73"/>
    <s v="2023-12-31"/>
    <x v="0"/>
    <n v="1.447916666666667"/>
    <n v="5416.83"/>
    <n v="0.31506849315068491"/>
  </r>
  <r>
    <s v="P314"/>
    <x v="313"/>
    <x v="1"/>
    <n v="0"/>
    <n v="10"/>
    <n v="61.24"/>
    <s v="S08"/>
    <n v="0"/>
    <n v="22"/>
    <s v="2025-06-13"/>
    <x v="1"/>
    <n v="0"/>
    <n v="0"/>
    <n v="-1"/>
  </r>
  <r>
    <s v="P315"/>
    <x v="314"/>
    <x v="4"/>
    <n v="43"/>
    <n v="12"/>
    <n v="172.76"/>
    <s v="S19"/>
    <n v="11"/>
    <n v="35"/>
    <s v="2023-12-21"/>
    <x v="0"/>
    <n v="3.9090909090909092"/>
    <n v="7428.6799999999994"/>
    <n v="-0.68571428571428572"/>
  </r>
  <r>
    <s v="P316"/>
    <x v="315"/>
    <x v="7"/>
    <n v="5"/>
    <n v="20"/>
    <n v="64.56"/>
    <s v="S20"/>
    <n v="94"/>
    <n v="13"/>
    <s v="2023-10-06"/>
    <x v="1"/>
    <n v="5.3191489361702128E-2"/>
    <n v="322.8"/>
    <n v="6.2307692307692308"/>
  </r>
  <r>
    <s v="P317"/>
    <x v="316"/>
    <x v="0"/>
    <n v="198"/>
    <n v="10"/>
    <n v="173.65"/>
    <s v="S08"/>
    <n v="83"/>
    <n v="51"/>
    <s v="2023-10-03"/>
    <x v="0"/>
    <n v="2.3855421686746991"/>
    <n v="34382.699999999997"/>
    <n v="0.62745098039215685"/>
  </r>
  <r>
    <s v="P318"/>
    <x v="317"/>
    <x v="0"/>
    <n v="90"/>
    <n v="12"/>
    <n v="80.34"/>
    <s v="S06"/>
    <n v="1"/>
    <n v="87"/>
    <s v="2025-06-01"/>
    <x v="0"/>
    <n v="90"/>
    <n v="7230.6"/>
    <n v="-0.9885057471264368"/>
  </r>
  <r>
    <s v="P319"/>
    <x v="318"/>
    <x v="6"/>
    <n v="96"/>
    <n v="46"/>
    <n v="52.52"/>
    <s v="S22"/>
    <n v="52"/>
    <n v="48"/>
    <s v="2024-10-16"/>
    <x v="0"/>
    <n v="1.846153846153846"/>
    <n v="5041.92"/>
    <n v="8.3333333333333329E-2"/>
  </r>
  <r>
    <s v="P320"/>
    <x v="319"/>
    <x v="4"/>
    <n v="194"/>
    <n v="11"/>
    <n v="192.89"/>
    <s v="S22"/>
    <n v="141"/>
    <n v="39"/>
    <s v="2023-12-31"/>
    <x v="0"/>
    <n v="1.375886524822695"/>
    <n v="37420.660000000003"/>
    <n v="2.615384615384615"/>
  </r>
  <r>
    <s v="P321"/>
    <x v="320"/>
    <x v="4"/>
    <n v="115"/>
    <n v="34"/>
    <n v="180.23"/>
    <s v="S22"/>
    <n v="40"/>
    <n v="0"/>
    <s v="2023-07-18"/>
    <x v="0"/>
    <n v="2.875"/>
    <n v="20726.45"/>
    <n v="40"/>
  </r>
  <r>
    <s v="P322"/>
    <x v="321"/>
    <x v="6"/>
    <n v="174"/>
    <n v="45"/>
    <n v="132.1"/>
    <s v="S15"/>
    <n v="5"/>
    <n v="41"/>
    <s v="2023-08-12"/>
    <x v="0"/>
    <n v="34.799999999999997"/>
    <n v="22985.4"/>
    <n v="-0.87804878048780488"/>
  </r>
  <r>
    <s v="P323"/>
    <x v="322"/>
    <x v="3"/>
    <n v="119"/>
    <n v="42"/>
    <n v="11.34"/>
    <s v="S23"/>
    <n v="67"/>
    <n v="26"/>
    <s v="2025-02-13"/>
    <x v="0"/>
    <n v="1.7761194029850751"/>
    <n v="1349.46"/>
    <n v="1.5769230769230771"/>
  </r>
  <r>
    <s v="P324"/>
    <x v="323"/>
    <x v="6"/>
    <n v="7"/>
    <n v="49"/>
    <n v="170.37"/>
    <s v="S24"/>
    <n v="113"/>
    <n v="110"/>
    <s v="2024-07-13"/>
    <x v="1"/>
    <n v="6.1946902654867263E-2"/>
    <n v="1192.5899999999999"/>
    <n v="2.7272727272727271E-2"/>
  </r>
  <r>
    <s v="P325"/>
    <x v="324"/>
    <x v="1"/>
    <n v="28"/>
    <n v="24"/>
    <n v="141.08000000000001"/>
    <s v="S14"/>
    <n v="16"/>
    <n v="28"/>
    <s v="2024-09-24"/>
    <x v="0"/>
    <n v="1.75"/>
    <n v="3950.24"/>
    <n v="-0.42857142857142849"/>
  </r>
  <r>
    <s v="P326"/>
    <x v="325"/>
    <x v="1"/>
    <n v="0"/>
    <n v="12"/>
    <n v="67.28"/>
    <s v="S10"/>
    <n v="35"/>
    <n v="1"/>
    <s v="2024-04-09"/>
    <x v="1"/>
    <n v="0"/>
    <n v="0"/>
    <n v="34"/>
  </r>
  <r>
    <s v="P327"/>
    <x v="326"/>
    <x v="6"/>
    <n v="157"/>
    <n v="16"/>
    <n v="85.87"/>
    <s v="S12"/>
    <n v="4"/>
    <n v="25"/>
    <s v="2024-06-29"/>
    <x v="0"/>
    <n v="39.25"/>
    <n v="13481.59"/>
    <n v="-0.84"/>
  </r>
  <r>
    <s v="P328"/>
    <x v="327"/>
    <x v="5"/>
    <n v="182"/>
    <n v="35"/>
    <n v="150.12"/>
    <s v="S16"/>
    <n v="37"/>
    <n v="30"/>
    <s v="2023-10-28"/>
    <x v="0"/>
    <n v="4.9189189189189193"/>
    <n v="27321.84"/>
    <n v="0.23333333333333331"/>
  </r>
  <r>
    <s v="P329"/>
    <x v="328"/>
    <x v="7"/>
    <n v="169"/>
    <n v="47"/>
    <n v="175.9"/>
    <s v="S24"/>
    <n v="144"/>
    <n v="56"/>
    <s v="2023-08-28"/>
    <x v="0"/>
    <n v="1.1736111111111109"/>
    <n v="29727.1"/>
    <n v="1.571428571428571"/>
  </r>
  <r>
    <s v="P330"/>
    <x v="329"/>
    <x v="3"/>
    <n v="168"/>
    <n v="11"/>
    <n v="139.76"/>
    <s v="S04"/>
    <n v="149"/>
    <n v="42"/>
    <s v="2024-06-10"/>
    <x v="0"/>
    <n v="1.1275167785234901"/>
    <n v="23479.68"/>
    <n v="2.547619047619047"/>
  </r>
  <r>
    <s v="P331"/>
    <x v="330"/>
    <x v="4"/>
    <n v="132"/>
    <n v="25"/>
    <n v="145.26"/>
    <s v="S06"/>
    <n v="131"/>
    <n v="14"/>
    <s v="2025-02-24"/>
    <x v="0"/>
    <n v="1.007633587786259"/>
    <n v="19174.32"/>
    <n v="8.3571428571428577"/>
  </r>
  <r>
    <s v="P332"/>
    <x v="331"/>
    <x v="2"/>
    <n v="65"/>
    <n v="21"/>
    <n v="67.03"/>
    <s v="S25"/>
    <n v="2"/>
    <n v="9"/>
    <s v="2024-01-20"/>
    <x v="0"/>
    <n v="32.5"/>
    <n v="4356.95"/>
    <n v="-0.77777777777777779"/>
  </r>
  <r>
    <s v="P333"/>
    <x v="332"/>
    <x v="1"/>
    <n v="173"/>
    <n v="20"/>
    <n v="28.04"/>
    <s v="S04"/>
    <n v="79"/>
    <n v="71"/>
    <s v="2024-11-01"/>
    <x v="0"/>
    <n v="2.1898734177215191"/>
    <n v="4850.92"/>
    <n v="0.1126760563380282"/>
  </r>
  <r>
    <s v="P334"/>
    <x v="333"/>
    <x v="2"/>
    <n v="25"/>
    <n v="45"/>
    <n v="26.88"/>
    <s v="S14"/>
    <n v="39"/>
    <n v="83"/>
    <s v="2024-09-24"/>
    <x v="1"/>
    <n v="0.64102564102564108"/>
    <n v="672"/>
    <n v="-0.53012048192771088"/>
  </r>
  <r>
    <s v="P335"/>
    <x v="334"/>
    <x v="0"/>
    <n v="186"/>
    <n v="24"/>
    <n v="38.83"/>
    <s v="S01"/>
    <n v="34"/>
    <n v="58"/>
    <s v="2024-05-18"/>
    <x v="0"/>
    <n v="5.4705882352941178"/>
    <n v="7222.38"/>
    <n v="-0.41379310344827591"/>
  </r>
  <r>
    <s v="P336"/>
    <x v="335"/>
    <x v="6"/>
    <n v="63"/>
    <n v="48"/>
    <n v="70.62"/>
    <s v="S21"/>
    <n v="56"/>
    <n v="27"/>
    <s v="2024-09-14"/>
    <x v="0"/>
    <n v="1.125"/>
    <n v="4449.0600000000004"/>
    <n v="1.074074074074074"/>
  </r>
  <r>
    <s v="P337"/>
    <x v="336"/>
    <x v="7"/>
    <n v="163"/>
    <n v="24"/>
    <n v="121.49"/>
    <s v="S15"/>
    <n v="28"/>
    <n v="12"/>
    <s v="2024-04-25"/>
    <x v="0"/>
    <n v="5.8214285714285712"/>
    <n v="19802.87"/>
    <n v="1.333333333333333"/>
  </r>
  <r>
    <s v="P338"/>
    <x v="337"/>
    <x v="5"/>
    <n v="106"/>
    <n v="12"/>
    <n v="24.88"/>
    <s v="S18"/>
    <n v="3"/>
    <n v="108"/>
    <s v="2024-04-10"/>
    <x v="0"/>
    <n v="35.333333333333343"/>
    <n v="2637.28"/>
    <n v="-0.97222222222222221"/>
  </r>
  <r>
    <s v="P339"/>
    <x v="338"/>
    <x v="4"/>
    <n v="188"/>
    <n v="34"/>
    <n v="154.75"/>
    <s v="S05"/>
    <n v="11"/>
    <n v="11"/>
    <s v="2023-09-14"/>
    <x v="0"/>
    <n v="17.09090909090909"/>
    <n v="29093"/>
    <n v="0"/>
  </r>
  <r>
    <s v="P340"/>
    <x v="339"/>
    <x v="2"/>
    <n v="57"/>
    <n v="30"/>
    <n v="54.71"/>
    <s v="S15"/>
    <n v="78"/>
    <n v="49"/>
    <s v="2024-05-11"/>
    <x v="0"/>
    <n v="0.73076923076923073"/>
    <n v="3118.47"/>
    <n v="0.59183673469387754"/>
  </r>
  <r>
    <s v="P341"/>
    <x v="340"/>
    <x v="3"/>
    <n v="50"/>
    <n v="48"/>
    <n v="46"/>
    <s v="S25"/>
    <n v="79"/>
    <n v="62"/>
    <s v="2023-09-27"/>
    <x v="0"/>
    <n v="0.63291139240506333"/>
    <n v="2300"/>
    <n v="0.27419354838709681"/>
  </r>
  <r>
    <s v="P342"/>
    <x v="341"/>
    <x v="2"/>
    <n v="193"/>
    <n v="31"/>
    <n v="57.36"/>
    <s v="S03"/>
    <n v="121"/>
    <n v="41"/>
    <s v="2024-10-14"/>
    <x v="0"/>
    <n v="1.59504132231405"/>
    <n v="11070.48"/>
    <n v="1.9512195121951219"/>
  </r>
  <r>
    <s v="P343"/>
    <x v="342"/>
    <x v="6"/>
    <n v="79"/>
    <n v="50"/>
    <n v="8.26"/>
    <s v="S17"/>
    <n v="103"/>
    <n v="29"/>
    <s v="2025-03-07"/>
    <x v="0"/>
    <n v="0.76699029126213591"/>
    <n v="652.54"/>
    <n v="2.5517241379310351"/>
  </r>
  <r>
    <s v="P344"/>
    <x v="343"/>
    <x v="6"/>
    <n v="45"/>
    <n v="39"/>
    <n v="48.28"/>
    <s v="S24"/>
    <n v="8"/>
    <n v="92"/>
    <s v="2024-03-05"/>
    <x v="0"/>
    <n v="5.625"/>
    <n v="2172.6"/>
    <n v="-0.91304347826086951"/>
  </r>
  <r>
    <s v="P345"/>
    <x v="344"/>
    <x v="2"/>
    <n v="10"/>
    <n v="20"/>
    <n v="172.33"/>
    <s v="S06"/>
    <n v="107"/>
    <n v="62"/>
    <s v="2024-10-31"/>
    <x v="1"/>
    <n v="9.3457943925233641E-2"/>
    <n v="1723.3"/>
    <n v="0.72580645161290325"/>
  </r>
  <r>
    <s v="P346"/>
    <x v="345"/>
    <x v="4"/>
    <n v="123"/>
    <n v="44"/>
    <n v="113.92"/>
    <s v="S15"/>
    <n v="20"/>
    <n v="51"/>
    <s v="2025-05-18"/>
    <x v="0"/>
    <n v="6.15"/>
    <n v="14012.16"/>
    <n v="-0.60784313725490191"/>
  </r>
  <r>
    <s v="P347"/>
    <x v="346"/>
    <x v="6"/>
    <n v="195"/>
    <n v="23"/>
    <n v="192.79"/>
    <s v="S10"/>
    <n v="53"/>
    <n v="98"/>
    <s v="2024-11-20"/>
    <x v="0"/>
    <n v="3.6792452830188682"/>
    <n v="37594.050000000003"/>
    <n v="-0.45918367346938782"/>
  </r>
  <r>
    <s v="P348"/>
    <x v="347"/>
    <x v="0"/>
    <n v="131"/>
    <n v="18"/>
    <n v="37.340000000000003"/>
    <s v="S19"/>
    <n v="150"/>
    <n v="51"/>
    <s v="2024-10-09"/>
    <x v="0"/>
    <n v="0.87333333333333329"/>
    <n v="4891.5400000000009"/>
    <n v="1.9411764705882351"/>
  </r>
  <r>
    <s v="P349"/>
    <x v="348"/>
    <x v="5"/>
    <n v="101"/>
    <n v="42"/>
    <n v="194.75"/>
    <s v="S20"/>
    <n v="133"/>
    <n v="90"/>
    <s v="2025-01-27"/>
    <x v="0"/>
    <n v="0.75939849624060152"/>
    <n v="19669.75"/>
    <n v="0.4777777777777778"/>
  </r>
  <r>
    <s v="P350"/>
    <x v="349"/>
    <x v="4"/>
    <n v="44"/>
    <n v="42"/>
    <n v="90.12"/>
    <s v="S09"/>
    <n v="51"/>
    <n v="44"/>
    <s v="2024-11-15"/>
    <x v="0"/>
    <n v="0.86274509803921573"/>
    <n v="3965.28"/>
    <n v="0.15909090909090909"/>
  </r>
  <r>
    <s v="P351"/>
    <x v="350"/>
    <x v="2"/>
    <n v="2"/>
    <n v="17"/>
    <n v="120.01"/>
    <s v="S20"/>
    <n v="102"/>
    <n v="81"/>
    <s v="2025-07-09"/>
    <x v="1"/>
    <n v="1.9607843137254902E-2"/>
    <n v="240.02"/>
    <n v="0.25925925925925919"/>
  </r>
  <r>
    <s v="P352"/>
    <x v="351"/>
    <x v="4"/>
    <n v="147"/>
    <n v="35"/>
    <n v="179.81"/>
    <s v="S18"/>
    <n v="22"/>
    <n v="113"/>
    <s v="2024-07-11"/>
    <x v="0"/>
    <n v="6.6818181818181817"/>
    <n v="26432.07"/>
    <n v="-0.80530973451327437"/>
  </r>
  <r>
    <s v="P353"/>
    <x v="352"/>
    <x v="3"/>
    <n v="133"/>
    <n v="29"/>
    <n v="17.11"/>
    <s v="S13"/>
    <n v="63"/>
    <n v="89"/>
    <s v="2023-07-14"/>
    <x v="0"/>
    <n v="2.1111111111111112"/>
    <n v="2275.63"/>
    <n v="-0.29213483146067409"/>
  </r>
  <r>
    <s v="P354"/>
    <x v="353"/>
    <x v="7"/>
    <n v="37"/>
    <n v="29"/>
    <n v="93.27"/>
    <s v="S16"/>
    <n v="69"/>
    <n v="114"/>
    <s v="2023-10-04"/>
    <x v="0"/>
    <n v="0.53623188405797106"/>
    <n v="3450.99"/>
    <n v="-0.39473684210526322"/>
  </r>
  <r>
    <s v="P355"/>
    <x v="354"/>
    <x v="1"/>
    <n v="36"/>
    <n v="35"/>
    <n v="154.36000000000001"/>
    <s v="S03"/>
    <n v="59"/>
    <n v="25"/>
    <s v="2024-11-19"/>
    <x v="0"/>
    <n v="0.61016949152542377"/>
    <n v="5556.9600000000009"/>
    <n v="1.36"/>
  </r>
  <r>
    <s v="P356"/>
    <x v="355"/>
    <x v="2"/>
    <n v="2"/>
    <n v="31"/>
    <n v="46.95"/>
    <s v="S23"/>
    <n v="93"/>
    <n v="65"/>
    <s v="2025-04-05"/>
    <x v="1"/>
    <n v="2.150537634408602E-2"/>
    <n v="93.9"/>
    <n v="0.43076923076923079"/>
  </r>
  <r>
    <s v="P357"/>
    <x v="356"/>
    <x v="2"/>
    <n v="185"/>
    <n v="38"/>
    <n v="147.34"/>
    <s v="S19"/>
    <n v="20"/>
    <n v="0"/>
    <s v="2024-01-21"/>
    <x v="0"/>
    <n v="9.25"/>
    <n v="27257.9"/>
    <n v="20"/>
  </r>
  <r>
    <s v="P358"/>
    <x v="357"/>
    <x v="6"/>
    <n v="1"/>
    <n v="50"/>
    <n v="122.72"/>
    <s v="S15"/>
    <n v="46"/>
    <n v="95"/>
    <s v="2023-12-23"/>
    <x v="1"/>
    <n v="2.1739130434782612E-2"/>
    <n v="122.72"/>
    <n v="-0.51578947368421058"/>
  </r>
  <r>
    <s v="P359"/>
    <x v="358"/>
    <x v="3"/>
    <n v="36"/>
    <n v="11"/>
    <n v="178.51"/>
    <s v="S09"/>
    <n v="8"/>
    <n v="62"/>
    <s v="2024-01-12"/>
    <x v="0"/>
    <n v="4.5"/>
    <n v="6426.36"/>
    <n v="-0.87096774193548387"/>
  </r>
  <r>
    <s v="P360"/>
    <x v="359"/>
    <x v="2"/>
    <n v="153"/>
    <n v="25"/>
    <n v="112.79"/>
    <s v="S12"/>
    <n v="64"/>
    <n v="8"/>
    <s v="2024-10-29"/>
    <x v="0"/>
    <n v="2.390625"/>
    <n v="17256.87"/>
    <n v="7"/>
  </r>
  <r>
    <s v="P361"/>
    <x v="360"/>
    <x v="2"/>
    <n v="34"/>
    <n v="29"/>
    <n v="55.25"/>
    <s v="S07"/>
    <n v="37"/>
    <n v="113"/>
    <s v="2023-12-17"/>
    <x v="0"/>
    <n v="0.91891891891891897"/>
    <n v="1878.5"/>
    <n v="-0.67256637168141598"/>
  </r>
  <r>
    <s v="P362"/>
    <x v="361"/>
    <x v="7"/>
    <n v="135"/>
    <n v="22"/>
    <n v="55.71"/>
    <s v="S23"/>
    <n v="41"/>
    <n v="87"/>
    <s v="2025-06-01"/>
    <x v="0"/>
    <n v="3.2926829268292681"/>
    <n v="7520.85"/>
    <n v="-0.52873563218390807"/>
  </r>
  <r>
    <s v="P363"/>
    <x v="362"/>
    <x v="1"/>
    <n v="195"/>
    <n v="30"/>
    <n v="80.739999999999995"/>
    <s v="S16"/>
    <n v="54"/>
    <n v="32"/>
    <s v="2024-10-21"/>
    <x v="0"/>
    <n v="3.6111111111111112"/>
    <n v="15744.3"/>
    <n v="0.6875"/>
  </r>
  <r>
    <s v="P364"/>
    <x v="363"/>
    <x v="3"/>
    <n v="8"/>
    <n v="29"/>
    <n v="197.21"/>
    <s v="S14"/>
    <n v="116"/>
    <n v="67"/>
    <s v="2024-01-14"/>
    <x v="1"/>
    <n v="6.8965517241379309E-2"/>
    <n v="1577.68"/>
    <n v="0.73134328358208955"/>
  </r>
  <r>
    <s v="P365"/>
    <x v="364"/>
    <x v="2"/>
    <n v="169"/>
    <n v="28"/>
    <n v="169.06"/>
    <s v="S07"/>
    <n v="19"/>
    <n v="41"/>
    <s v="2024-03-11"/>
    <x v="0"/>
    <n v="8.8947368421052637"/>
    <n v="28571.14"/>
    <n v="-0.53658536585365857"/>
  </r>
  <r>
    <s v="P366"/>
    <x v="365"/>
    <x v="0"/>
    <n v="147"/>
    <n v="27"/>
    <n v="130.22"/>
    <s v="S12"/>
    <n v="123"/>
    <n v="108"/>
    <s v="2025-03-24"/>
    <x v="0"/>
    <n v="1.1951219512195119"/>
    <n v="19142.34"/>
    <n v="0.1388888888888889"/>
  </r>
  <r>
    <s v="P367"/>
    <x v="366"/>
    <x v="2"/>
    <n v="189"/>
    <n v="23"/>
    <n v="120.15"/>
    <s v="S23"/>
    <n v="62"/>
    <n v="39"/>
    <s v="2024-08-16"/>
    <x v="0"/>
    <n v="3.0483870967741939"/>
    <n v="22708.35"/>
    <n v="0.58974358974358976"/>
  </r>
  <r>
    <s v="P368"/>
    <x v="367"/>
    <x v="0"/>
    <n v="10"/>
    <n v="33"/>
    <n v="173.01"/>
    <s v="S19"/>
    <n v="140"/>
    <n v="23"/>
    <s v="2024-11-01"/>
    <x v="1"/>
    <n v="7.1428571428571425E-2"/>
    <n v="1730.1"/>
    <n v="5.0869565217391308"/>
  </r>
  <r>
    <s v="P369"/>
    <x v="368"/>
    <x v="6"/>
    <n v="67"/>
    <n v="19"/>
    <n v="187.93"/>
    <s v="S10"/>
    <n v="78"/>
    <n v="50"/>
    <s v="2024-12-18"/>
    <x v="0"/>
    <n v="0.85897435897435892"/>
    <n v="12591.31"/>
    <n v="0.56000000000000005"/>
  </r>
  <r>
    <s v="P370"/>
    <x v="369"/>
    <x v="1"/>
    <n v="152"/>
    <n v="15"/>
    <n v="160.72"/>
    <s v="S07"/>
    <n v="68"/>
    <n v="120"/>
    <s v="2025-01-26"/>
    <x v="0"/>
    <n v="2.2352941176470589"/>
    <n v="24429.439999999999"/>
    <n v="-0.43333333333333329"/>
  </r>
  <r>
    <s v="P371"/>
    <x v="370"/>
    <x v="5"/>
    <n v="162"/>
    <n v="12"/>
    <n v="107.94"/>
    <s v="S24"/>
    <n v="55"/>
    <n v="110"/>
    <s v="2025-02-20"/>
    <x v="0"/>
    <n v="2.9454545454545449"/>
    <n v="17486.28"/>
    <n v="-0.5"/>
  </r>
  <r>
    <s v="P372"/>
    <x v="371"/>
    <x v="3"/>
    <n v="176"/>
    <n v="15"/>
    <n v="140.63999999999999"/>
    <s v="S06"/>
    <n v="112"/>
    <n v="49"/>
    <s v="2024-02-17"/>
    <x v="0"/>
    <n v="1.571428571428571"/>
    <n v="24752.639999999999"/>
    <n v="1.285714285714286"/>
  </r>
  <r>
    <s v="P373"/>
    <x v="372"/>
    <x v="6"/>
    <n v="134"/>
    <n v="25"/>
    <n v="74.069999999999993"/>
    <s v="S14"/>
    <n v="13"/>
    <n v="98"/>
    <s v="2023-12-08"/>
    <x v="0"/>
    <n v="10.30769230769231"/>
    <n v="9925.3799999999992"/>
    <n v="-0.86734693877551017"/>
  </r>
  <r>
    <s v="P374"/>
    <x v="373"/>
    <x v="4"/>
    <n v="114"/>
    <n v="23"/>
    <n v="53.98"/>
    <s v="S22"/>
    <n v="97"/>
    <n v="45"/>
    <s v="2023-07-26"/>
    <x v="0"/>
    <n v="1.1752577319587629"/>
    <n v="6153.7199999999993"/>
    <n v="1.155555555555555"/>
  </r>
  <r>
    <s v="P375"/>
    <x v="374"/>
    <x v="1"/>
    <n v="102"/>
    <n v="25"/>
    <n v="18.440000000000001"/>
    <s v="S07"/>
    <n v="71"/>
    <n v="64"/>
    <s v="2025-03-11"/>
    <x v="0"/>
    <n v="1.436619718309859"/>
    <n v="1880.88"/>
    <n v="0.109375"/>
  </r>
  <r>
    <s v="P376"/>
    <x v="375"/>
    <x v="4"/>
    <n v="179"/>
    <n v="42"/>
    <n v="168.67"/>
    <s v="S16"/>
    <n v="98"/>
    <n v="63"/>
    <s v="2025-03-10"/>
    <x v="0"/>
    <n v="1.8265306122448981"/>
    <n v="30191.93"/>
    <n v="0.55555555555555558"/>
  </r>
  <r>
    <s v="P377"/>
    <x v="376"/>
    <x v="0"/>
    <n v="130"/>
    <n v="38"/>
    <n v="17.54"/>
    <s v="S05"/>
    <n v="92"/>
    <n v="46"/>
    <s v="2025-06-08"/>
    <x v="0"/>
    <n v="1.4130434782608701"/>
    <n v="2280.1999999999998"/>
    <n v="1"/>
  </r>
  <r>
    <s v="P378"/>
    <x v="377"/>
    <x v="1"/>
    <n v="179"/>
    <n v="16"/>
    <n v="82.94"/>
    <s v="S12"/>
    <n v="104"/>
    <n v="109"/>
    <s v="2024-05-20"/>
    <x v="0"/>
    <n v="1.721153846153846"/>
    <n v="14846.26"/>
    <n v="-4.5871559633027532E-2"/>
  </r>
  <r>
    <s v="P379"/>
    <x v="378"/>
    <x v="4"/>
    <n v="42"/>
    <n v="12"/>
    <n v="39.78"/>
    <s v="S05"/>
    <n v="147"/>
    <n v="8"/>
    <s v="2024-05-11"/>
    <x v="0"/>
    <n v="0.2857142857142857"/>
    <n v="1670.76"/>
    <n v="17.375"/>
  </r>
  <r>
    <s v="P380"/>
    <x v="379"/>
    <x v="0"/>
    <n v="17"/>
    <n v="34"/>
    <n v="22.64"/>
    <s v="S17"/>
    <n v="69"/>
    <n v="106"/>
    <s v="2023-08-12"/>
    <x v="1"/>
    <n v="0.24637681159420291"/>
    <n v="384.88"/>
    <n v="-0.34905660377358488"/>
  </r>
  <r>
    <s v="P381"/>
    <x v="380"/>
    <x v="1"/>
    <n v="101"/>
    <n v="41"/>
    <n v="112.21"/>
    <s v="S01"/>
    <n v="36"/>
    <n v="19"/>
    <s v="2025-07-05"/>
    <x v="0"/>
    <n v="2.8055555555555549"/>
    <n v="11333.21"/>
    <n v="0.89473684210526316"/>
  </r>
  <r>
    <s v="P382"/>
    <x v="381"/>
    <x v="7"/>
    <n v="65"/>
    <n v="11"/>
    <n v="45.92"/>
    <s v="S14"/>
    <n v="116"/>
    <n v="55"/>
    <s v="2023-12-01"/>
    <x v="0"/>
    <n v="0.56034482758620685"/>
    <n v="2984.8"/>
    <n v="1.1090909090909089"/>
  </r>
  <r>
    <s v="P383"/>
    <x v="382"/>
    <x v="5"/>
    <n v="88"/>
    <n v="44"/>
    <n v="8.7799999999999994"/>
    <s v="S01"/>
    <n v="93"/>
    <n v="100"/>
    <s v="2024-08-04"/>
    <x v="0"/>
    <n v="0.94623655913978499"/>
    <n v="772.64"/>
    <n v="-7.0000000000000007E-2"/>
  </r>
  <r>
    <s v="P384"/>
    <x v="383"/>
    <x v="2"/>
    <n v="160"/>
    <n v="30"/>
    <n v="53.37"/>
    <s v="S07"/>
    <n v="8"/>
    <n v="60"/>
    <s v="2024-03-24"/>
    <x v="0"/>
    <n v="20"/>
    <n v="8539.1999999999989"/>
    <n v="-0.8666666666666667"/>
  </r>
  <r>
    <s v="P385"/>
    <x v="384"/>
    <x v="4"/>
    <n v="79"/>
    <n v="33"/>
    <n v="130.6"/>
    <s v="S13"/>
    <n v="118"/>
    <n v="40"/>
    <s v="2023-08-05"/>
    <x v="0"/>
    <n v="0.66949152542372881"/>
    <n v="10317.4"/>
    <n v="1.95"/>
  </r>
  <r>
    <s v="P386"/>
    <x v="385"/>
    <x v="5"/>
    <n v="92"/>
    <n v="39"/>
    <n v="64.180000000000007"/>
    <s v="S20"/>
    <n v="75"/>
    <n v="41"/>
    <s v="2023-07-17"/>
    <x v="0"/>
    <n v="1.226666666666667"/>
    <n v="5904.56"/>
    <n v="0.82926829268292679"/>
  </r>
  <r>
    <s v="P387"/>
    <x v="386"/>
    <x v="1"/>
    <n v="60"/>
    <n v="50"/>
    <n v="65.36"/>
    <s v="S17"/>
    <n v="91"/>
    <n v="24"/>
    <s v="2024-03-13"/>
    <x v="0"/>
    <n v="0.65934065934065933"/>
    <n v="3921.6"/>
    <n v="2.791666666666667"/>
  </r>
  <r>
    <s v="P388"/>
    <x v="387"/>
    <x v="6"/>
    <n v="57"/>
    <n v="44"/>
    <n v="68.680000000000007"/>
    <s v="S08"/>
    <n v="149"/>
    <n v="29"/>
    <s v="2024-01-02"/>
    <x v="0"/>
    <n v="0.3825503355704698"/>
    <n v="3914.76"/>
    <n v="4.1379310344827589"/>
  </r>
  <r>
    <s v="P389"/>
    <x v="388"/>
    <x v="6"/>
    <n v="115"/>
    <n v="24"/>
    <n v="179.3"/>
    <s v="S20"/>
    <n v="10"/>
    <n v="68"/>
    <s v="2024-03-01"/>
    <x v="0"/>
    <n v="11.5"/>
    <n v="20619.5"/>
    <n v="-0.8529411764705882"/>
  </r>
  <r>
    <s v="P390"/>
    <x v="389"/>
    <x v="2"/>
    <n v="161"/>
    <n v="24"/>
    <n v="158.97999999999999"/>
    <s v="S11"/>
    <n v="146"/>
    <n v="18"/>
    <s v="2024-05-18"/>
    <x v="0"/>
    <n v="1.102739726027397"/>
    <n v="25595.78"/>
    <n v="7.1111111111111107"/>
  </r>
  <r>
    <s v="P391"/>
    <x v="390"/>
    <x v="2"/>
    <n v="95"/>
    <n v="44"/>
    <n v="39.11"/>
    <s v="S25"/>
    <n v="134"/>
    <n v="55"/>
    <s v="2023-12-21"/>
    <x v="0"/>
    <n v="0.70895522388059706"/>
    <n v="3715.45"/>
    <n v="1.4363636363636361"/>
  </r>
  <r>
    <s v="P392"/>
    <x v="391"/>
    <x v="3"/>
    <n v="36"/>
    <n v="38"/>
    <n v="163.46"/>
    <s v="S03"/>
    <n v="65"/>
    <n v="112"/>
    <s v="2024-11-20"/>
    <x v="1"/>
    <n v="0.55384615384615388"/>
    <n v="5884.56"/>
    <n v="-0.41964285714285721"/>
  </r>
  <r>
    <s v="P393"/>
    <x v="392"/>
    <x v="3"/>
    <n v="189"/>
    <n v="25"/>
    <n v="158.44"/>
    <s v="S17"/>
    <n v="60"/>
    <n v="98"/>
    <s v="2024-03-13"/>
    <x v="0"/>
    <n v="3.15"/>
    <n v="29945.16"/>
    <n v="-0.38775510204081631"/>
  </r>
  <r>
    <s v="P394"/>
    <x v="393"/>
    <x v="3"/>
    <n v="57"/>
    <n v="31"/>
    <n v="115.2"/>
    <s v="S14"/>
    <n v="142"/>
    <n v="1"/>
    <s v="2023-08-09"/>
    <x v="0"/>
    <n v="0.40140845070422537"/>
    <n v="6566.4000000000005"/>
    <n v="141"/>
  </r>
  <r>
    <s v="P395"/>
    <x v="394"/>
    <x v="2"/>
    <n v="133"/>
    <n v="28"/>
    <n v="109.29"/>
    <s v="S05"/>
    <n v="54"/>
    <n v="94"/>
    <s v="2024-04-02"/>
    <x v="0"/>
    <n v="2.4629629629629628"/>
    <n v="14535.57"/>
    <n v="-0.42553191489361702"/>
  </r>
  <r>
    <s v="P396"/>
    <x v="395"/>
    <x v="4"/>
    <n v="191"/>
    <n v="29"/>
    <n v="131.82"/>
    <s v="S23"/>
    <n v="123"/>
    <n v="12"/>
    <s v="2025-01-22"/>
    <x v="0"/>
    <n v="1.552845528455284"/>
    <n v="25177.62"/>
    <n v="9.25"/>
  </r>
  <r>
    <s v="P397"/>
    <x v="396"/>
    <x v="1"/>
    <n v="45"/>
    <n v="10"/>
    <n v="40.74"/>
    <s v="S15"/>
    <n v="89"/>
    <n v="110"/>
    <s v="2025-07-10"/>
    <x v="0"/>
    <n v="0.5056179775280899"/>
    <n v="1833.3"/>
    <n v="-0.19090909090909089"/>
  </r>
  <r>
    <s v="P398"/>
    <x v="397"/>
    <x v="7"/>
    <n v="173"/>
    <n v="24"/>
    <n v="115.91"/>
    <s v="S03"/>
    <n v="49"/>
    <n v="93"/>
    <s v="2024-12-16"/>
    <x v="0"/>
    <n v="3.5306122448979589"/>
    <n v="20052.43"/>
    <n v="-0.4731182795698925"/>
  </r>
  <r>
    <s v="P399"/>
    <x v="398"/>
    <x v="1"/>
    <n v="159"/>
    <n v="15"/>
    <n v="184.6"/>
    <s v="S07"/>
    <n v="108"/>
    <n v="56"/>
    <s v="2024-01-16"/>
    <x v="0"/>
    <n v="1.4722222222222221"/>
    <n v="29351.4"/>
    <n v="0.9285714285714286"/>
  </r>
  <r>
    <s v="P400"/>
    <x v="399"/>
    <x v="7"/>
    <n v="177"/>
    <n v="47"/>
    <n v="94.13"/>
    <s v="S09"/>
    <n v="45"/>
    <n v="81"/>
    <s v="2024-05-12"/>
    <x v="0"/>
    <n v="3.9333333333333331"/>
    <n v="16661.009999999998"/>
    <n v="-0.44444444444444442"/>
  </r>
  <r>
    <s v="P401"/>
    <x v="400"/>
    <x v="1"/>
    <n v="67"/>
    <n v="23"/>
    <n v="77.25"/>
    <s v="S07"/>
    <n v="94"/>
    <n v="39"/>
    <s v="2023-07-17"/>
    <x v="0"/>
    <n v="0.71276595744680848"/>
    <n v="5175.75"/>
    <n v="1.4102564102564099"/>
  </r>
  <r>
    <s v="P402"/>
    <x v="401"/>
    <x v="6"/>
    <n v="44"/>
    <n v="24"/>
    <n v="41.98"/>
    <s v="S11"/>
    <n v="62"/>
    <n v="33"/>
    <s v="2024-04-10"/>
    <x v="0"/>
    <n v="0.70967741935483875"/>
    <n v="1847.12"/>
    <n v="0.87878787878787878"/>
  </r>
  <r>
    <s v="P403"/>
    <x v="402"/>
    <x v="7"/>
    <n v="36"/>
    <n v="42"/>
    <n v="45.78"/>
    <s v="S01"/>
    <n v="30"/>
    <n v="19"/>
    <s v="2024-03-02"/>
    <x v="1"/>
    <n v="1.2"/>
    <n v="1648.08"/>
    <n v="0.57894736842105265"/>
  </r>
  <r>
    <s v="P404"/>
    <x v="403"/>
    <x v="6"/>
    <n v="71"/>
    <n v="46"/>
    <n v="78.81"/>
    <s v="S02"/>
    <n v="107"/>
    <n v="63"/>
    <s v="2024-08-28"/>
    <x v="0"/>
    <n v="0.66355140186915884"/>
    <n v="5595.51"/>
    <n v="0.69841269841269837"/>
  </r>
  <r>
    <s v="P405"/>
    <x v="404"/>
    <x v="3"/>
    <n v="158"/>
    <n v="43"/>
    <n v="185.06"/>
    <s v="S06"/>
    <n v="116"/>
    <n v="113"/>
    <s v="2024-12-23"/>
    <x v="0"/>
    <n v="1.3620689655172411"/>
    <n v="29239.48"/>
    <n v="2.6548672566371681E-2"/>
  </r>
  <r>
    <s v="P406"/>
    <x v="405"/>
    <x v="7"/>
    <n v="59"/>
    <n v="34"/>
    <n v="81.900000000000006"/>
    <s v="S24"/>
    <n v="65"/>
    <n v="102"/>
    <s v="2024-09-16"/>
    <x v="0"/>
    <n v="0.90769230769230769"/>
    <n v="4832.1000000000004"/>
    <n v="-0.36274509803921567"/>
  </r>
  <r>
    <s v="P407"/>
    <x v="406"/>
    <x v="0"/>
    <n v="0"/>
    <n v="39"/>
    <n v="94.8"/>
    <s v="S06"/>
    <n v="148"/>
    <n v="51"/>
    <s v="2024-07-03"/>
    <x v="1"/>
    <n v="0"/>
    <n v="0"/>
    <n v="1.901960784313725"/>
  </r>
  <r>
    <s v="P408"/>
    <x v="407"/>
    <x v="5"/>
    <n v="72"/>
    <n v="42"/>
    <n v="143.6"/>
    <s v="S01"/>
    <n v="27"/>
    <n v="30"/>
    <s v="2025-03-17"/>
    <x v="0"/>
    <n v="2.666666666666667"/>
    <n v="10339.200000000001"/>
    <n v="-0.1"/>
  </r>
  <r>
    <s v="P409"/>
    <x v="408"/>
    <x v="6"/>
    <n v="34"/>
    <n v="17"/>
    <n v="117.32"/>
    <s v="S08"/>
    <n v="4"/>
    <n v="91"/>
    <s v="2024-02-07"/>
    <x v="0"/>
    <n v="8.5"/>
    <n v="3988.88"/>
    <n v="-0.95604395604395609"/>
  </r>
  <r>
    <s v="P410"/>
    <x v="409"/>
    <x v="1"/>
    <n v="8"/>
    <n v="23"/>
    <n v="7.85"/>
    <s v="S16"/>
    <n v="72"/>
    <n v="23"/>
    <s v="2025-01-02"/>
    <x v="1"/>
    <n v="0.1111111111111111"/>
    <n v="62.8"/>
    <n v="2.1304347826086958"/>
  </r>
  <r>
    <s v="P411"/>
    <x v="410"/>
    <x v="6"/>
    <n v="184"/>
    <n v="39"/>
    <n v="145.54"/>
    <s v="S12"/>
    <n v="133"/>
    <n v="8"/>
    <s v="2023-09-12"/>
    <x v="0"/>
    <n v="1.3834586466165411"/>
    <n v="26779.360000000001"/>
    <n v="15.625"/>
  </r>
  <r>
    <s v="P412"/>
    <x v="411"/>
    <x v="6"/>
    <n v="106"/>
    <n v="36"/>
    <n v="106.84"/>
    <s v="S17"/>
    <n v="95"/>
    <n v="51"/>
    <s v="2025-01-24"/>
    <x v="0"/>
    <n v="1.11578947368421"/>
    <n v="11325.04"/>
    <n v="0.86274509803921573"/>
  </r>
  <r>
    <s v="P413"/>
    <x v="412"/>
    <x v="6"/>
    <n v="112"/>
    <n v="12"/>
    <n v="86.75"/>
    <s v="S13"/>
    <n v="21"/>
    <n v="38"/>
    <s v="2024-05-09"/>
    <x v="0"/>
    <n v="5.333333333333333"/>
    <n v="9716"/>
    <n v="-0.44736842105263158"/>
  </r>
  <r>
    <s v="P414"/>
    <x v="413"/>
    <x v="1"/>
    <n v="129"/>
    <n v="30"/>
    <n v="182.51"/>
    <s v="S22"/>
    <n v="137"/>
    <n v="81"/>
    <s v="2023-08-31"/>
    <x v="0"/>
    <n v="0.94160583941605835"/>
    <n v="23543.79"/>
    <n v="0.69135802469135799"/>
  </r>
  <r>
    <s v="P415"/>
    <x v="414"/>
    <x v="0"/>
    <n v="46"/>
    <n v="17"/>
    <n v="95.75"/>
    <s v="S06"/>
    <n v="66"/>
    <n v="60"/>
    <s v="2023-10-27"/>
    <x v="0"/>
    <n v="0.69696969696969702"/>
    <n v="4404.5"/>
    <n v="0.1"/>
  </r>
  <r>
    <s v="P416"/>
    <x v="415"/>
    <x v="7"/>
    <n v="114"/>
    <n v="31"/>
    <n v="63.85"/>
    <s v="S12"/>
    <n v="109"/>
    <n v="77"/>
    <s v="2024-07-21"/>
    <x v="0"/>
    <n v="1.045871559633027"/>
    <n v="7278.9000000000005"/>
    <n v="0.41558441558441561"/>
  </r>
  <r>
    <s v="P417"/>
    <x v="416"/>
    <x v="4"/>
    <n v="177"/>
    <n v="45"/>
    <n v="155.46"/>
    <s v="S15"/>
    <n v="99"/>
    <n v="111"/>
    <s v="2023-11-30"/>
    <x v="0"/>
    <n v="1.7878787878787881"/>
    <n v="27516.42"/>
    <n v="-0.1081081081081081"/>
  </r>
  <r>
    <s v="P418"/>
    <x v="417"/>
    <x v="4"/>
    <n v="98"/>
    <n v="21"/>
    <n v="158.69"/>
    <s v="S19"/>
    <n v="76"/>
    <n v="55"/>
    <s v="2023-11-02"/>
    <x v="0"/>
    <n v="1.2894736842105261"/>
    <n v="15551.62"/>
    <n v="0.38181818181818178"/>
  </r>
  <r>
    <s v="P419"/>
    <x v="418"/>
    <x v="5"/>
    <n v="159"/>
    <n v="28"/>
    <n v="180.66"/>
    <s v="S09"/>
    <n v="69"/>
    <n v="77"/>
    <s v="2025-01-13"/>
    <x v="0"/>
    <n v="2.304347826086957"/>
    <n v="28724.94"/>
    <n v="-0.1038961038961039"/>
  </r>
  <r>
    <s v="P420"/>
    <x v="419"/>
    <x v="2"/>
    <n v="96"/>
    <n v="28"/>
    <n v="5.09"/>
    <s v="S14"/>
    <n v="53"/>
    <n v="9"/>
    <s v="2025-05-11"/>
    <x v="0"/>
    <n v="1.811320754716981"/>
    <n v="488.64"/>
    <n v="4.8888888888888893"/>
  </r>
  <r>
    <s v="P421"/>
    <x v="420"/>
    <x v="2"/>
    <n v="95"/>
    <n v="15"/>
    <n v="55.2"/>
    <s v="S13"/>
    <n v="115"/>
    <n v="96"/>
    <s v="2024-12-19"/>
    <x v="0"/>
    <n v="0.82608695652173914"/>
    <n v="5244"/>
    <n v="0.19791666666666671"/>
  </r>
  <r>
    <s v="P422"/>
    <x v="421"/>
    <x v="0"/>
    <n v="188"/>
    <n v="44"/>
    <n v="198.62"/>
    <s v="S14"/>
    <n v="92"/>
    <n v="93"/>
    <s v="2024-01-15"/>
    <x v="0"/>
    <n v="2.043478260869565"/>
    <n v="37340.559999999998"/>
    <n v="-1.075268817204301E-2"/>
  </r>
  <r>
    <s v="P423"/>
    <x v="422"/>
    <x v="1"/>
    <n v="199"/>
    <n v="41"/>
    <n v="18.559999999999999"/>
    <s v="S22"/>
    <n v="149"/>
    <n v="118"/>
    <s v="2024-12-11"/>
    <x v="0"/>
    <n v="1.3355704697986579"/>
    <n v="3693.44"/>
    <n v="0.26271186440677968"/>
  </r>
  <r>
    <s v="P424"/>
    <x v="423"/>
    <x v="1"/>
    <n v="25"/>
    <n v="32"/>
    <n v="168.98"/>
    <s v="S08"/>
    <n v="138"/>
    <n v="60"/>
    <s v="2025-01-20"/>
    <x v="1"/>
    <n v="0.1811594202898551"/>
    <n v="4224.5"/>
    <n v="1.3"/>
  </r>
  <r>
    <s v="P425"/>
    <x v="424"/>
    <x v="3"/>
    <n v="24"/>
    <n v="12"/>
    <n v="45.4"/>
    <s v="S17"/>
    <n v="41"/>
    <n v="60"/>
    <s v="2025-03-27"/>
    <x v="0"/>
    <n v="0.58536585365853655"/>
    <n v="1089.5999999999999"/>
    <n v="-0.31666666666666671"/>
  </r>
  <r>
    <s v="P426"/>
    <x v="425"/>
    <x v="4"/>
    <n v="115"/>
    <n v="15"/>
    <n v="88.96"/>
    <s v="S20"/>
    <n v="1"/>
    <n v="103"/>
    <s v="2025-06-05"/>
    <x v="0"/>
    <n v="115"/>
    <n v="10230.4"/>
    <n v="-0.99029126213592233"/>
  </r>
  <r>
    <s v="P427"/>
    <x v="426"/>
    <x v="2"/>
    <n v="6"/>
    <n v="10"/>
    <n v="63.81"/>
    <s v="S03"/>
    <n v="140"/>
    <n v="90"/>
    <s v="2024-01-08"/>
    <x v="1"/>
    <n v="4.2857142857142858E-2"/>
    <n v="382.86"/>
    <n v="0.55555555555555558"/>
  </r>
  <r>
    <s v="P428"/>
    <x v="427"/>
    <x v="3"/>
    <n v="175"/>
    <n v="44"/>
    <n v="53.72"/>
    <s v="S06"/>
    <n v="106"/>
    <n v="25"/>
    <s v="2023-09-13"/>
    <x v="0"/>
    <n v="1.6509433962264151"/>
    <n v="9401"/>
    <n v="3.24"/>
  </r>
  <r>
    <s v="P429"/>
    <x v="428"/>
    <x v="4"/>
    <n v="175"/>
    <n v="42"/>
    <n v="196.33"/>
    <s v="S13"/>
    <n v="109"/>
    <n v="19"/>
    <s v="2023-11-06"/>
    <x v="0"/>
    <n v="1.605504587155963"/>
    <n v="34357.75"/>
    <n v="4.7368421052631584"/>
  </r>
  <r>
    <s v="P430"/>
    <x v="429"/>
    <x v="4"/>
    <n v="77"/>
    <n v="49"/>
    <n v="119.68"/>
    <s v="S22"/>
    <n v="52"/>
    <n v="43"/>
    <s v="2024-09-19"/>
    <x v="0"/>
    <n v="1.4807692307692311"/>
    <n v="9215.36"/>
    <n v="0.20930232558139539"/>
  </r>
  <r>
    <s v="P431"/>
    <x v="430"/>
    <x v="5"/>
    <n v="9"/>
    <n v="23"/>
    <n v="5.13"/>
    <s v="S10"/>
    <n v="123"/>
    <n v="9"/>
    <s v="2024-11-27"/>
    <x v="1"/>
    <n v="7.3170731707317069E-2"/>
    <n v="46.17"/>
    <n v="12.66666666666667"/>
  </r>
  <r>
    <s v="P432"/>
    <x v="431"/>
    <x v="4"/>
    <n v="89"/>
    <n v="38"/>
    <n v="67.760000000000005"/>
    <s v="S20"/>
    <n v="28"/>
    <n v="15"/>
    <s v="2023-10-25"/>
    <x v="0"/>
    <n v="3.1785714285714279"/>
    <n v="6030.64"/>
    <n v="0.8666666666666667"/>
  </r>
  <r>
    <s v="P433"/>
    <x v="432"/>
    <x v="1"/>
    <n v="33"/>
    <n v="26"/>
    <n v="179.14"/>
    <s v="S23"/>
    <n v="61"/>
    <n v="66"/>
    <s v="2023-08-11"/>
    <x v="0"/>
    <n v="0.54098360655737709"/>
    <n v="5911.62"/>
    <n v="-7.575757575757576E-2"/>
  </r>
  <r>
    <s v="P434"/>
    <x v="433"/>
    <x v="1"/>
    <n v="71"/>
    <n v="46"/>
    <n v="42.06"/>
    <s v="S09"/>
    <n v="65"/>
    <n v="42"/>
    <s v="2024-03-20"/>
    <x v="0"/>
    <n v="1.092307692307692"/>
    <n v="2986.26"/>
    <n v="0.54761904761904767"/>
  </r>
  <r>
    <s v="P435"/>
    <x v="434"/>
    <x v="0"/>
    <n v="198"/>
    <n v="37"/>
    <n v="91.89"/>
    <s v="S10"/>
    <n v="39"/>
    <n v="26"/>
    <s v="2025-01-21"/>
    <x v="0"/>
    <n v="5.0769230769230766"/>
    <n v="18194.22"/>
    <n v="0.5"/>
  </r>
  <r>
    <s v="P436"/>
    <x v="435"/>
    <x v="6"/>
    <n v="84"/>
    <n v="27"/>
    <n v="73.650000000000006"/>
    <s v="S02"/>
    <n v="127"/>
    <n v="53"/>
    <s v="2024-05-23"/>
    <x v="0"/>
    <n v="0.66141732283464572"/>
    <n v="6186.6"/>
    <n v="1.39622641509434"/>
  </r>
  <r>
    <s v="P437"/>
    <x v="436"/>
    <x v="7"/>
    <n v="72"/>
    <n v="44"/>
    <n v="107.52"/>
    <s v="S11"/>
    <n v="133"/>
    <n v="88"/>
    <s v="2025-06-13"/>
    <x v="0"/>
    <n v="0.54135338345864659"/>
    <n v="7741.44"/>
    <n v="0.51136363636363635"/>
  </r>
  <r>
    <s v="P438"/>
    <x v="437"/>
    <x v="1"/>
    <n v="184"/>
    <n v="25"/>
    <n v="36.35"/>
    <s v="S04"/>
    <n v="0"/>
    <n v="12"/>
    <s v="2023-11-02"/>
    <x v="0"/>
    <n v="184"/>
    <n v="6688.4000000000005"/>
    <n v="-1"/>
  </r>
  <r>
    <s v="P439"/>
    <x v="438"/>
    <x v="4"/>
    <n v="129"/>
    <n v="17"/>
    <n v="151.78"/>
    <s v="S04"/>
    <n v="64"/>
    <n v="119"/>
    <s v="2025-06-08"/>
    <x v="0"/>
    <n v="2.015625"/>
    <n v="19579.62"/>
    <n v="-0.46218487394957991"/>
  </r>
  <r>
    <s v="P440"/>
    <x v="439"/>
    <x v="5"/>
    <n v="1"/>
    <n v="41"/>
    <n v="110.77"/>
    <s v="S05"/>
    <n v="146"/>
    <n v="103"/>
    <s v="2023-08-08"/>
    <x v="1"/>
    <n v="6.8493150684931503E-3"/>
    <n v="110.77"/>
    <n v="0.41747572815533979"/>
  </r>
  <r>
    <s v="P441"/>
    <x v="440"/>
    <x v="0"/>
    <n v="47"/>
    <n v="17"/>
    <n v="136.51"/>
    <s v="S17"/>
    <n v="61"/>
    <n v="77"/>
    <s v="2024-06-23"/>
    <x v="0"/>
    <n v="0.77049180327868849"/>
    <n v="6415.9699999999993"/>
    <n v="-0.20779220779220781"/>
  </r>
  <r>
    <s v="P442"/>
    <x v="441"/>
    <x v="5"/>
    <n v="85"/>
    <n v="13"/>
    <n v="189.33"/>
    <s v="S16"/>
    <n v="2"/>
    <n v="61"/>
    <s v="2025-01-01"/>
    <x v="0"/>
    <n v="42.5"/>
    <n v="16093.05"/>
    <n v="-0.96721311475409832"/>
  </r>
  <r>
    <s v="P443"/>
    <x v="442"/>
    <x v="3"/>
    <n v="94"/>
    <n v="16"/>
    <n v="108.5"/>
    <s v="S18"/>
    <n v="12"/>
    <n v="1"/>
    <s v="2024-02-15"/>
    <x v="0"/>
    <n v="7.833333333333333"/>
    <n v="10199"/>
    <n v="11"/>
  </r>
  <r>
    <s v="P444"/>
    <x v="443"/>
    <x v="0"/>
    <n v="40"/>
    <n v="43"/>
    <n v="62.22"/>
    <s v="S22"/>
    <n v="33"/>
    <n v="59"/>
    <s v="2023-12-03"/>
    <x v="1"/>
    <n v="1.2121212121212119"/>
    <n v="2488.8000000000002"/>
    <n v="-0.44067796610169491"/>
  </r>
  <r>
    <s v="P445"/>
    <x v="444"/>
    <x v="7"/>
    <n v="163"/>
    <n v="20"/>
    <n v="183.11"/>
    <s v="S24"/>
    <n v="126"/>
    <n v="50"/>
    <s v="2024-11-29"/>
    <x v="0"/>
    <n v="1.2936507936507939"/>
    <n v="29846.93"/>
    <n v="1.52"/>
  </r>
  <r>
    <s v="P446"/>
    <x v="445"/>
    <x v="2"/>
    <n v="162"/>
    <n v="28"/>
    <n v="186.86"/>
    <s v="S11"/>
    <n v="147"/>
    <n v="83"/>
    <s v="2025-07-03"/>
    <x v="0"/>
    <n v="1.1020408163265309"/>
    <n v="30271.32"/>
    <n v="0.77108433734939763"/>
  </r>
  <r>
    <s v="P447"/>
    <x v="446"/>
    <x v="6"/>
    <n v="44"/>
    <n v="33"/>
    <n v="53.89"/>
    <s v="S10"/>
    <n v="137"/>
    <n v="71"/>
    <s v="2024-11-20"/>
    <x v="0"/>
    <n v="0.32116788321167877"/>
    <n v="2371.16"/>
    <n v="0.92957746478873238"/>
  </r>
  <r>
    <s v="P448"/>
    <x v="447"/>
    <x v="3"/>
    <n v="86"/>
    <n v="46"/>
    <n v="9.59"/>
    <s v="S04"/>
    <n v="132"/>
    <n v="96"/>
    <s v="2024-06-10"/>
    <x v="0"/>
    <n v="0.65151515151515149"/>
    <n v="824.74"/>
    <n v="0.375"/>
  </r>
  <r>
    <s v="P449"/>
    <x v="448"/>
    <x v="0"/>
    <n v="81"/>
    <n v="16"/>
    <n v="94.71"/>
    <s v="S14"/>
    <n v="0"/>
    <n v="58"/>
    <s v="2025-03-07"/>
    <x v="0"/>
    <n v="81"/>
    <n v="7671.5099999999993"/>
    <n v="-1"/>
  </r>
  <r>
    <s v="P450"/>
    <x v="449"/>
    <x v="1"/>
    <n v="58"/>
    <n v="25"/>
    <n v="161.66"/>
    <s v="S03"/>
    <n v="36"/>
    <n v="75"/>
    <s v="2024-08-24"/>
    <x v="0"/>
    <n v="1.6111111111111109"/>
    <n v="9376.2800000000007"/>
    <n v="-0.52"/>
  </r>
  <r>
    <s v="P451"/>
    <x v="450"/>
    <x v="1"/>
    <n v="133"/>
    <n v="44"/>
    <n v="76.680000000000007"/>
    <s v="S25"/>
    <n v="100"/>
    <n v="91"/>
    <s v="2023-07-13"/>
    <x v="0"/>
    <n v="1.33"/>
    <n v="10198.44"/>
    <n v="9.8901098901098897E-2"/>
  </r>
  <r>
    <s v="P452"/>
    <x v="451"/>
    <x v="4"/>
    <n v="176"/>
    <n v="22"/>
    <n v="177.41"/>
    <s v="S08"/>
    <n v="8"/>
    <n v="81"/>
    <s v="2025-06-07"/>
    <x v="0"/>
    <n v="22"/>
    <n v="31224.16"/>
    <n v="-0.90123456790123457"/>
  </r>
  <r>
    <s v="P453"/>
    <x v="452"/>
    <x v="0"/>
    <n v="42"/>
    <n v="45"/>
    <n v="147.1"/>
    <s v="S12"/>
    <n v="86"/>
    <n v="4"/>
    <s v="2024-03-02"/>
    <x v="1"/>
    <n v="0.48837209302325579"/>
    <n v="6178.2"/>
    <n v="20.5"/>
  </r>
  <r>
    <s v="P454"/>
    <x v="453"/>
    <x v="7"/>
    <n v="158"/>
    <n v="44"/>
    <n v="170.94"/>
    <s v="S17"/>
    <n v="135"/>
    <n v="60"/>
    <s v="2024-05-05"/>
    <x v="0"/>
    <n v="1.1703703703703701"/>
    <n v="27008.52"/>
    <n v="1.25"/>
  </r>
  <r>
    <s v="P455"/>
    <x v="454"/>
    <x v="3"/>
    <n v="149"/>
    <n v="39"/>
    <n v="8.4700000000000006"/>
    <s v="S18"/>
    <n v="46"/>
    <n v="97"/>
    <s v="2023-09-23"/>
    <x v="0"/>
    <n v="3.2391304347826089"/>
    <n v="1262.03"/>
    <n v="-0.52577319587628868"/>
  </r>
  <r>
    <s v="P456"/>
    <x v="455"/>
    <x v="2"/>
    <n v="132"/>
    <n v="40"/>
    <n v="93.64"/>
    <s v="S13"/>
    <n v="76"/>
    <n v="93"/>
    <s v="2024-08-31"/>
    <x v="0"/>
    <n v="1.736842105263158"/>
    <n v="12360.48"/>
    <n v="-0.18279569892473119"/>
  </r>
  <r>
    <s v="P457"/>
    <x v="456"/>
    <x v="4"/>
    <n v="9"/>
    <n v="34"/>
    <n v="48.85"/>
    <s v="S11"/>
    <n v="63"/>
    <n v="77"/>
    <s v="2025-04-06"/>
    <x v="1"/>
    <n v="0.14285714285714279"/>
    <n v="439.65"/>
    <n v="-0.1818181818181818"/>
  </r>
  <r>
    <s v="P458"/>
    <x v="457"/>
    <x v="0"/>
    <n v="55"/>
    <n v="36"/>
    <n v="47.29"/>
    <s v="S03"/>
    <n v="62"/>
    <n v="106"/>
    <s v="2025-03-13"/>
    <x v="0"/>
    <n v="0.88709677419354838"/>
    <n v="2600.9499999999998"/>
    <n v="-0.41509433962264147"/>
  </r>
  <r>
    <s v="P459"/>
    <x v="458"/>
    <x v="6"/>
    <n v="81"/>
    <n v="11"/>
    <n v="179.94"/>
    <s v="S18"/>
    <n v="24"/>
    <n v="97"/>
    <s v="2023-08-03"/>
    <x v="0"/>
    <n v="3.375"/>
    <n v="14575.14"/>
    <n v="-0.75257731958762886"/>
  </r>
  <r>
    <s v="P460"/>
    <x v="459"/>
    <x v="1"/>
    <n v="56"/>
    <n v="43"/>
    <n v="141.4"/>
    <s v="S14"/>
    <n v="10"/>
    <n v="43"/>
    <s v="2025-05-20"/>
    <x v="0"/>
    <n v="5.6"/>
    <n v="7918.4000000000005"/>
    <n v="-0.76744186046511631"/>
  </r>
  <r>
    <s v="P461"/>
    <x v="460"/>
    <x v="7"/>
    <n v="1"/>
    <n v="33"/>
    <n v="159.52000000000001"/>
    <s v="S10"/>
    <n v="59"/>
    <n v="112"/>
    <s v="2023-09-02"/>
    <x v="1"/>
    <n v="1.6949152542372881E-2"/>
    <n v="159.52000000000001"/>
    <n v="-0.4732142857142857"/>
  </r>
  <r>
    <s v="P462"/>
    <x v="461"/>
    <x v="1"/>
    <n v="20"/>
    <n v="12"/>
    <n v="24.81"/>
    <s v="S02"/>
    <n v="110"/>
    <n v="106"/>
    <s v="2024-04-13"/>
    <x v="0"/>
    <n v="0.1818181818181818"/>
    <n v="496.2"/>
    <n v="3.7735849056603772E-2"/>
  </r>
  <r>
    <s v="P463"/>
    <x v="462"/>
    <x v="5"/>
    <n v="19"/>
    <n v="40"/>
    <n v="38.130000000000003"/>
    <s v="S12"/>
    <n v="71"/>
    <n v="86"/>
    <s v="2025-05-01"/>
    <x v="1"/>
    <n v="0.26760563380281688"/>
    <n v="724.47"/>
    <n v="-0.1744186046511628"/>
  </r>
  <r>
    <s v="P464"/>
    <x v="463"/>
    <x v="3"/>
    <n v="198"/>
    <n v="12"/>
    <n v="36.08"/>
    <s v="S17"/>
    <n v="65"/>
    <n v="120"/>
    <s v="2025-01-20"/>
    <x v="0"/>
    <n v="3.046153846153846"/>
    <n v="7143.8399999999992"/>
    <n v="-0.45833333333333331"/>
  </r>
  <r>
    <s v="P465"/>
    <x v="464"/>
    <x v="1"/>
    <n v="24"/>
    <n v="30"/>
    <n v="136.83000000000001"/>
    <s v="S14"/>
    <n v="83"/>
    <n v="98"/>
    <s v="2025-02-06"/>
    <x v="1"/>
    <n v="0.28915662650602408"/>
    <n v="3283.92"/>
    <n v="-0.15306122448979589"/>
  </r>
  <r>
    <s v="P466"/>
    <x v="465"/>
    <x v="6"/>
    <n v="186"/>
    <n v="10"/>
    <n v="191.01"/>
    <s v="S07"/>
    <n v="147"/>
    <n v="104"/>
    <s v="2023-11-24"/>
    <x v="0"/>
    <n v="1.2653061224489801"/>
    <n v="35527.86"/>
    <n v="0.41346153846153838"/>
  </r>
  <r>
    <s v="P467"/>
    <x v="466"/>
    <x v="2"/>
    <n v="180"/>
    <n v="19"/>
    <n v="63.91"/>
    <s v="S25"/>
    <n v="141"/>
    <n v="28"/>
    <s v="2024-04-03"/>
    <x v="0"/>
    <n v="1.2765957446808509"/>
    <n v="11503.8"/>
    <n v="4.0357142857142856"/>
  </r>
  <r>
    <s v="P468"/>
    <x v="467"/>
    <x v="1"/>
    <n v="32"/>
    <n v="26"/>
    <n v="90.04"/>
    <s v="S25"/>
    <n v="84"/>
    <n v="55"/>
    <s v="2025-04-11"/>
    <x v="0"/>
    <n v="0.38095238095238088"/>
    <n v="2881.28"/>
    <n v="0.52727272727272723"/>
  </r>
  <r>
    <s v="P469"/>
    <x v="468"/>
    <x v="0"/>
    <n v="85"/>
    <n v="32"/>
    <n v="70.55"/>
    <s v="S12"/>
    <n v="81"/>
    <n v="17"/>
    <s v="2024-10-27"/>
    <x v="0"/>
    <n v="1.0493827160493829"/>
    <n v="5996.75"/>
    <n v="3.7647058823529411"/>
  </r>
  <r>
    <s v="P470"/>
    <x v="469"/>
    <x v="4"/>
    <n v="184"/>
    <n v="18"/>
    <n v="68.36"/>
    <s v="S22"/>
    <n v="72"/>
    <n v="119"/>
    <s v="2023-07-20"/>
    <x v="0"/>
    <n v="2.5555555555555549"/>
    <n v="12578.24"/>
    <n v="-0.3949579831932773"/>
  </r>
  <r>
    <s v="P471"/>
    <x v="470"/>
    <x v="6"/>
    <n v="88"/>
    <n v="20"/>
    <n v="157.49"/>
    <s v="S22"/>
    <n v="66"/>
    <n v="92"/>
    <s v="2025-04-10"/>
    <x v="0"/>
    <n v="1.333333333333333"/>
    <n v="13859.12"/>
    <n v="-0.28260869565217389"/>
  </r>
  <r>
    <s v="P472"/>
    <x v="471"/>
    <x v="0"/>
    <n v="44"/>
    <n v="44"/>
    <n v="142.35"/>
    <s v="S04"/>
    <n v="7"/>
    <n v="45"/>
    <s v="2023-08-27"/>
    <x v="0"/>
    <n v="6.2857142857142856"/>
    <n v="6263.4"/>
    <n v="-0.84444444444444444"/>
  </r>
  <r>
    <s v="P473"/>
    <x v="472"/>
    <x v="3"/>
    <n v="73"/>
    <n v="26"/>
    <n v="133.41999999999999"/>
    <s v="S01"/>
    <n v="53"/>
    <n v="86"/>
    <s v="2024-08-02"/>
    <x v="0"/>
    <n v="1.3773584905660381"/>
    <n v="9739.66"/>
    <n v="-0.38372093023255821"/>
  </r>
  <r>
    <s v="P474"/>
    <x v="473"/>
    <x v="0"/>
    <n v="31"/>
    <n v="24"/>
    <n v="41.38"/>
    <s v="S24"/>
    <n v="4"/>
    <n v="48"/>
    <s v="2024-05-09"/>
    <x v="0"/>
    <n v="7.75"/>
    <n v="1282.78"/>
    <n v="-0.91666666666666663"/>
  </r>
  <r>
    <s v="P475"/>
    <x v="474"/>
    <x v="7"/>
    <n v="180"/>
    <n v="30"/>
    <n v="194.4"/>
    <s v="S10"/>
    <n v="15"/>
    <n v="104"/>
    <s v="2025-02-17"/>
    <x v="0"/>
    <n v="12"/>
    <n v="34992"/>
    <n v="-0.85576923076923073"/>
  </r>
  <r>
    <s v="P476"/>
    <x v="475"/>
    <x v="0"/>
    <n v="94"/>
    <n v="34"/>
    <n v="65.73"/>
    <s v="S16"/>
    <n v="10"/>
    <n v="44"/>
    <s v="2025-04-24"/>
    <x v="0"/>
    <n v="9.4"/>
    <n v="6178.6200000000008"/>
    <n v="-0.77272727272727271"/>
  </r>
  <r>
    <s v="P477"/>
    <x v="476"/>
    <x v="3"/>
    <n v="180"/>
    <n v="41"/>
    <n v="87.99"/>
    <s v="S16"/>
    <n v="84"/>
    <n v="86"/>
    <s v="2024-09-11"/>
    <x v="0"/>
    <n v="2.1428571428571428"/>
    <n v="15838.2"/>
    <n v="-2.3255813953488368E-2"/>
  </r>
  <r>
    <s v="P478"/>
    <x v="477"/>
    <x v="0"/>
    <n v="31"/>
    <n v="26"/>
    <n v="108.93"/>
    <s v="S19"/>
    <n v="37"/>
    <n v="76"/>
    <s v="2023-10-27"/>
    <x v="0"/>
    <n v="0.83783783783783783"/>
    <n v="3376.83"/>
    <n v="-0.51315789473684215"/>
  </r>
  <r>
    <s v="P479"/>
    <x v="478"/>
    <x v="3"/>
    <n v="171"/>
    <n v="16"/>
    <n v="134.07"/>
    <s v="S07"/>
    <n v="35"/>
    <n v="103"/>
    <s v="2023-08-01"/>
    <x v="0"/>
    <n v="4.8857142857142861"/>
    <n v="22925.97"/>
    <n v="-0.66019417475728159"/>
  </r>
  <r>
    <s v="P480"/>
    <x v="479"/>
    <x v="1"/>
    <n v="187"/>
    <n v="24"/>
    <n v="11.3"/>
    <s v="S08"/>
    <n v="122"/>
    <n v="18"/>
    <s v="2025-05-11"/>
    <x v="0"/>
    <n v="1.5327868852459019"/>
    <n v="2113.1"/>
    <n v="5.7777777777777777"/>
  </r>
  <r>
    <s v="P481"/>
    <x v="480"/>
    <x v="0"/>
    <n v="56"/>
    <n v="18"/>
    <n v="174.1"/>
    <s v="S03"/>
    <n v="65"/>
    <n v="63"/>
    <s v="2023-11-13"/>
    <x v="0"/>
    <n v="0.86153846153846159"/>
    <n v="9749.6"/>
    <n v="3.1746031746031737E-2"/>
  </r>
  <r>
    <s v="P482"/>
    <x v="481"/>
    <x v="0"/>
    <n v="58"/>
    <n v="18"/>
    <n v="148.09"/>
    <s v="S21"/>
    <n v="144"/>
    <n v="7"/>
    <s v="2023-12-13"/>
    <x v="0"/>
    <n v="0.40277777777777779"/>
    <n v="8589.2199999999993"/>
    <n v="19.571428571428569"/>
  </r>
  <r>
    <s v="P483"/>
    <x v="482"/>
    <x v="0"/>
    <n v="15"/>
    <n v="23"/>
    <n v="56.95"/>
    <s v="S21"/>
    <n v="135"/>
    <n v="48"/>
    <s v="2025-05-05"/>
    <x v="1"/>
    <n v="0.1111111111111111"/>
    <n v="854.25"/>
    <n v="1.8125"/>
  </r>
  <r>
    <s v="P484"/>
    <x v="483"/>
    <x v="4"/>
    <n v="24"/>
    <n v="10"/>
    <n v="60.52"/>
    <s v="S22"/>
    <n v="147"/>
    <n v="51"/>
    <s v="2024-10-12"/>
    <x v="0"/>
    <n v="0.16326530612244899"/>
    <n v="1452.48"/>
    <n v="1.882352941176471"/>
  </r>
  <r>
    <s v="P485"/>
    <x v="484"/>
    <x v="1"/>
    <n v="188"/>
    <n v="10"/>
    <n v="163.55000000000001"/>
    <s v="S02"/>
    <n v="92"/>
    <n v="8"/>
    <s v="2024-02-22"/>
    <x v="0"/>
    <n v="2.043478260869565"/>
    <n v="30747.4"/>
    <n v="10.5"/>
  </r>
  <r>
    <s v="P486"/>
    <x v="485"/>
    <x v="3"/>
    <n v="68"/>
    <n v="27"/>
    <n v="109.61"/>
    <s v="S10"/>
    <n v="138"/>
    <n v="73"/>
    <s v="2024-05-11"/>
    <x v="0"/>
    <n v="0.49275362318840582"/>
    <n v="7453.48"/>
    <n v="0.8904109589041096"/>
  </r>
  <r>
    <s v="P487"/>
    <x v="486"/>
    <x v="1"/>
    <n v="186"/>
    <n v="48"/>
    <n v="40.42"/>
    <s v="S25"/>
    <n v="107"/>
    <n v="54"/>
    <s v="2025-03-23"/>
    <x v="0"/>
    <n v="1.738317757009346"/>
    <n v="7518.12"/>
    <n v="0.98148148148148151"/>
  </r>
  <r>
    <s v="P488"/>
    <x v="487"/>
    <x v="6"/>
    <n v="87"/>
    <n v="29"/>
    <n v="140.19"/>
    <s v="S09"/>
    <n v="116"/>
    <n v="109"/>
    <s v="2025-05-14"/>
    <x v="0"/>
    <n v="0.75"/>
    <n v="12196.53"/>
    <n v="6.4220183486238536E-2"/>
  </r>
  <r>
    <s v="P489"/>
    <x v="488"/>
    <x v="6"/>
    <n v="155"/>
    <n v="24"/>
    <n v="74.67"/>
    <s v="S11"/>
    <n v="81"/>
    <n v="38"/>
    <s v="2023-10-01"/>
    <x v="0"/>
    <n v="1.9135802469135801"/>
    <n v="11573.85"/>
    <n v="1.131578947368421"/>
  </r>
  <r>
    <s v="P490"/>
    <x v="489"/>
    <x v="5"/>
    <n v="128"/>
    <n v="32"/>
    <n v="82.44"/>
    <s v="S08"/>
    <n v="14"/>
    <n v="97"/>
    <s v="2023-12-11"/>
    <x v="0"/>
    <n v="9.1428571428571423"/>
    <n v="10552.32"/>
    <n v="-0.85567010309278346"/>
  </r>
  <r>
    <s v="P491"/>
    <x v="490"/>
    <x v="4"/>
    <n v="52"/>
    <n v="32"/>
    <n v="118.59"/>
    <s v="S18"/>
    <n v="105"/>
    <n v="74"/>
    <s v="2024-09-19"/>
    <x v="0"/>
    <n v="0.49523809523809531"/>
    <n v="6166.68"/>
    <n v="0.41891891891891891"/>
  </r>
  <r>
    <s v="P492"/>
    <x v="491"/>
    <x v="3"/>
    <n v="129"/>
    <n v="27"/>
    <n v="31.25"/>
    <s v="S12"/>
    <n v="107"/>
    <n v="82"/>
    <s v="2025-07-03"/>
    <x v="0"/>
    <n v="1.205607476635514"/>
    <n v="4031.25"/>
    <n v="0.3048780487804878"/>
  </r>
  <r>
    <s v="P493"/>
    <x v="492"/>
    <x v="1"/>
    <n v="98"/>
    <n v="47"/>
    <n v="76.430000000000007"/>
    <s v="S14"/>
    <n v="133"/>
    <n v="112"/>
    <s v="2025-04-15"/>
    <x v="0"/>
    <n v="0.73684210526315785"/>
    <n v="7490.14"/>
    <n v="0.1875"/>
  </r>
  <r>
    <s v="P494"/>
    <x v="493"/>
    <x v="6"/>
    <n v="137"/>
    <n v="47"/>
    <n v="114.94"/>
    <s v="S08"/>
    <n v="102"/>
    <n v="26"/>
    <s v="2024-12-13"/>
    <x v="0"/>
    <n v="1.3431372549019609"/>
    <n v="15746.78"/>
    <n v="2.9230769230769229"/>
  </r>
  <r>
    <s v="P495"/>
    <x v="494"/>
    <x v="3"/>
    <n v="32"/>
    <n v="19"/>
    <n v="27.48"/>
    <s v="S24"/>
    <n v="134"/>
    <n v="42"/>
    <s v="2024-08-19"/>
    <x v="0"/>
    <n v="0.2388059701492537"/>
    <n v="879.36"/>
    <n v="2.1904761904761911"/>
  </r>
  <r>
    <s v="P496"/>
    <x v="495"/>
    <x v="1"/>
    <n v="170"/>
    <n v="50"/>
    <n v="137.44999999999999"/>
    <s v="S19"/>
    <n v="34"/>
    <n v="98"/>
    <s v="2024-12-28"/>
    <x v="0"/>
    <n v="5"/>
    <n v="23366.5"/>
    <n v="-0.65306122448979587"/>
  </r>
  <r>
    <s v="P497"/>
    <x v="496"/>
    <x v="6"/>
    <n v="104"/>
    <n v="10"/>
    <n v="139.88999999999999"/>
    <s v="S05"/>
    <n v="85"/>
    <n v="117"/>
    <s v="2023-12-15"/>
    <x v="0"/>
    <n v="1.223529411764706"/>
    <n v="14548.56"/>
    <n v="-0.27350427350427348"/>
  </r>
  <r>
    <s v="P498"/>
    <x v="497"/>
    <x v="5"/>
    <n v="51"/>
    <n v="46"/>
    <n v="174.16"/>
    <s v="S10"/>
    <n v="133"/>
    <n v="80"/>
    <s v="2024-04-02"/>
    <x v="0"/>
    <n v="0.38345864661654128"/>
    <n v="8882.16"/>
    <n v="0.66249999999999998"/>
  </r>
  <r>
    <s v="P499"/>
    <x v="498"/>
    <x v="7"/>
    <n v="41"/>
    <n v="10"/>
    <n v="45.21"/>
    <s v="S16"/>
    <n v="95"/>
    <n v="22"/>
    <s v="2024-10-26"/>
    <x v="0"/>
    <n v="0.43157894736842112"/>
    <n v="1853.61"/>
    <n v="3.3181818181818179"/>
  </r>
  <r>
    <s v="P500"/>
    <x v="499"/>
    <x v="7"/>
    <n v="40"/>
    <n v="47"/>
    <n v="102.47"/>
    <s v="S20"/>
    <n v="5"/>
    <n v="108"/>
    <s v="2025-03-03"/>
    <x v="1"/>
    <n v="8"/>
    <n v="4098.8"/>
    <n v="-0.953703703703703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s v="Gina Little"/>
    <s v="774.972.1211x056"/>
    <n v="12"/>
  </r>
  <r>
    <x v="1"/>
    <x v="1"/>
    <s v="Tonya Dalton"/>
    <s v="815.506.7604x881"/>
    <n v="12"/>
  </r>
  <r>
    <x v="2"/>
    <x v="2"/>
    <s v="Gregory Grant"/>
    <s v="811-532-2734x84427"/>
    <n v="1"/>
  </r>
  <r>
    <x v="3"/>
    <x v="3"/>
    <s v="Ryan Smith"/>
    <s v="595.330.0480"/>
    <n v="2"/>
  </r>
  <r>
    <x v="4"/>
    <x v="4"/>
    <s v="Curtis Davis"/>
    <s v="+1-566-315-9995"/>
    <n v="5"/>
  </r>
  <r>
    <x v="5"/>
    <x v="5"/>
    <s v="Joshua Schwartz"/>
    <s v="+1-889-443-1579x73648"/>
    <n v="3"/>
  </r>
  <r>
    <x v="6"/>
    <x v="6"/>
    <s v="Christopher Ramos"/>
    <s v="297-269-6876"/>
    <n v="1"/>
  </r>
  <r>
    <x v="7"/>
    <x v="7"/>
    <s v="David Anderson"/>
    <s v="001-592-727-4793x086"/>
    <n v="2"/>
  </r>
  <r>
    <x v="8"/>
    <x v="8"/>
    <s v="Matthew Collins"/>
    <s v="001-517-317-6287x5808"/>
    <n v="7"/>
  </r>
  <r>
    <x v="9"/>
    <x v="9"/>
    <s v="Jennifer Schmidt"/>
    <s v="+1-698-846-6080"/>
    <n v="1"/>
  </r>
  <r>
    <x v="10"/>
    <x v="10"/>
    <s v="Brittney Wright"/>
    <s v="001-743-290-5077x7529"/>
    <n v="3"/>
  </r>
  <r>
    <x v="11"/>
    <x v="11"/>
    <s v="Matthew Smith"/>
    <s v="(780)278-4881"/>
    <n v="7"/>
  </r>
  <r>
    <x v="12"/>
    <x v="12"/>
    <s v="Derrick Wood"/>
    <s v="916.808.5932x66661"/>
    <n v="11"/>
  </r>
  <r>
    <x v="13"/>
    <x v="13"/>
    <s v="Danny Fuller"/>
    <s v="+1-429-904-1449x2691"/>
    <n v="4"/>
  </r>
  <r>
    <x v="14"/>
    <x v="14"/>
    <s v="Mark Evans"/>
    <s v="(428)821-4448x142"/>
    <n v="6"/>
  </r>
  <r>
    <x v="15"/>
    <x v="15"/>
    <s v="Edward Daniels"/>
    <s v="(262)795-4870x45974"/>
    <n v="12"/>
  </r>
  <r>
    <x v="16"/>
    <x v="16"/>
    <s v="Walter Burns"/>
    <s v="+1-994-425-1451x1552"/>
    <n v="3"/>
  </r>
  <r>
    <x v="17"/>
    <x v="17"/>
    <s v="Natasha Wallace"/>
    <s v="+1-406-709-9801x00788"/>
    <n v="14"/>
  </r>
  <r>
    <x v="18"/>
    <x v="18"/>
    <s v="Cassandra Allen"/>
    <s v="(809)229-6264x438"/>
    <n v="14"/>
  </r>
  <r>
    <x v="19"/>
    <x v="19"/>
    <s v="Tara Pierce"/>
    <s v="+1-574-614-2177x44351"/>
    <n v="3"/>
  </r>
  <r>
    <x v="20"/>
    <x v="20"/>
    <s v="Laura Martin"/>
    <s v="909.912.4432x42582"/>
    <n v="14"/>
  </r>
  <r>
    <x v="21"/>
    <x v="21"/>
    <s v="Annette Price"/>
    <s v="+1-696-709-5347x48643"/>
    <n v="10"/>
  </r>
  <r>
    <x v="22"/>
    <x v="22"/>
    <s v="Dr. Casey Andrews"/>
    <s v="(451)470-1054x209"/>
    <n v="12"/>
  </r>
  <r>
    <x v="23"/>
    <x v="23"/>
    <s v="Benjamin Smith"/>
    <s v="(653)473-9511"/>
    <n v="10"/>
  </r>
  <r>
    <x v="24"/>
    <x v="24"/>
    <s v="Deanna Carroll"/>
    <s v="+1-387-630-6951x337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8ECD2-922C-47E3-A453-9B92BBE973BD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G3:I12" firstHeaderRow="0" firstDataRow="1" firstDataCol="1"/>
  <pivotFields count="14">
    <pivotField showAll="0"/>
    <pivotField showAll="0">
      <items count="501">
        <item x="11"/>
        <item x="202"/>
        <item x="243"/>
        <item x="291"/>
        <item x="323"/>
        <item x="337"/>
        <item x="352"/>
        <item x="360"/>
        <item x="37"/>
        <item x="392"/>
        <item x="405"/>
        <item x="5"/>
        <item x="100"/>
        <item x="152"/>
        <item x="189"/>
        <item x="274"/>
        <item x="283"/>
        <item x="288"/>
        <item x="345"/>
        <item x="461"/>
        <item x="120"/>
        <item x="136"/>
        <item x="165"/>
        <item x="174"/>
        <item x="179"/>
        <item x="225"/>
        <item x="260"/>
        <item x="287"/>
        <item x="30"/>
        <item x="318"/>
        <item x="361"/>
        <item x="388"/>
        <item x="38"/>
        <item x="457"/>
        <item x="478"/>
        <item x="54"/>
        <item x="90"/>
        <item x="121"/>
        <item x="12"/>
        <item x="201"/>
        <item x="23"/>
        <item x="270"/>
        <item x="326"/>
        <item x="330"/>
        <item x="386"/>
        <item x="46"/>
        <item x="47"/>
        <item x="483"/>
        <item x="494"/>
        <item x="57"/>
        <item x="79"/>
        <item x="194"/>
        <item x="233"/>
        <item x="265"/>
        <item x="351"/>
        <item x="362"/>
        <item x="387"/>
        <item x="397"/>
        <item x="407"/>
        <item x="435"/>
        <item x="445"/>
        <item x="468"/>
        <item x="156"/>
        <item x="159"/>
        <item x="163"/>
        <item x="208"/>
        <item x="231"/>
        <item x="272"/>
        <item x="29"/>
        <item x="299"/>
        <item x="376"/>
        <item x="465"/>
        <item x="80"/>
        <item x="93"/>
        <item x="110"/>
        <item x="130"/>
        <item x="13"/>
        <item x="214"/>
        <item x="261"/>
        <item x="289"/>
        <item x="357"/>
        <item x="43"/>
        <item x="87"/>
        <item x="128"/>
        <item x="200"/>
        <item x="212"/>
        <item x="216"/>
        <item x="346"/>
        <item x="383"/>
        <item x="439"/>
        <item x="470"/>
        <item x="480"/>
        <item x="65"/>
        <item x="76"/>
        <item x="101"/>
        <item x="167"/>
        <item x="220"/>
        <item x="312"/>
        <item x="322"/>
        <item x="33"/>
        <item x="375"/>
        <item x="438"/>
        <item x="148"/>
        <item x="169"/>
        <item x="264"/>
        <item x="279"/>
        <item x="284"/>
        <item x="340"/>
        <item x="444"/>
        <item x="496"/>
        <item x="94"/>
        <item x="126"/>
        <item x="18"/>
        <item x="336"/>
        <item x="365"/>
        <item x="370"/>
        <item x="380"/>
        <item x="389"/>
        <item x="432"/>
        <item x="434"/>
        <item x="96"/>
        <item x="127"/>
        <item x="19"/>
        <item x="253"/>
        <item x="309"/>
        <item x="399"/>
        <item x="40"/>
        <item x="416"/>
        <item x="91"/>
        <item x="105"/>
        <item x="273"/>
        <item x="413"/>
        <item x="443"/>
        <item x="44"/>
        <item x="486"/>
        <item x="242"/>
        <item x="311"/>
        <item x="319"/>
        <item x="358"/>
        <item x="404"/>
        <item x="412"/>
        <item x="49"/>
        <item x="75"/>
        <item x="114"/>
        <item x="192"/>
        <item x="193"/>
        <item x="325"/>
        <item x="327"/>
        <item x="411"/>
        <item x="42"/>
        <item x="466"/>
        <item x="469"/>
        <item x="191"/>
        <item x="217"/>
        <item x="296"/>
        <item x="303"/>
        <item x="338"/>
        <item x="369"/>
        <item x="373"/>
        <item x="393"/>
        <item x="45"/>
        <item x="67"/>
        <item x="74"/>
        <item x="78"/>
        <item x="82"/>
        <item x="2"/>
        <item x="135"/>
        <item x="138"/>
        <item x="281"/>
        <item x="347"/>
        <item x="420"/>
        <item x="61"/>
        <item x="1"/>
        <item x="134"/>
        <item x="139"/>
        <item x="431"/>
        <item x="490"/>
        <item x="66"/>
        <item x="3"/>
        <item x="131"/>
        <item x="145"/>
        <item x="17"/>
        <item x="235"/>
        <item x="248"/>
        <item x="381"/>
        <item x="382"/>
        <item x="408"/>
        <item x="428"/>
        <item x="460"/>
        <item x="475"/>
        <item x="70"/>
        <item x="10"/>
        <item x="123"/>
        <item x="210"/>
        <item x="254"/>
        <item x="286"/>
        <item x="34"/>
        <item x="391"/>
        <item x="476"/>
        <item x="99"/>
        <item x="129"/>
        <item x="164"/>
        <item x="175"/>
        <item x="184"/>
        <item x="269"/>
        <item x="304"/>
        <item x="306"/>
        <item x="328"/>
        <item x="356"/>
        <item x="379"/>
        <item x="403"/>
        <item x="427"/>
        <item x="108"/>
        <item x="124"/>
        <item x="153"/>
        <item x="176"/>
        <item x="178"/>
        <item x="186"/>
        <item x="227"/>
        <item x="305"/>
        <item x="409"/>
        <item x="499"/>
        <item x="59"/>
        <item x="84"/>
        <item x="116"/>
        <item x="140"/>
        <item x="154"/>
        <item x="155"/>
        <item x="329"/>
        <item x="331"/>
        <item x="364"/>
        <item x="454"/>
        <item x="467"/>
        <item x="77"/>
        <item x="106"/>
        <item x="170"/>
        <item x="181"/>
        <item x="211"/>
        <item x="218"/>
        <item x="245"/>
        <item x="28"/>
        <item x="293"/>
        <item x="314"/>
        <item x="320"/>
        <item x="36"/>
        <item x="421"/>
        <item x="426"/>
        <item x="479"/>
        <item x="58"/>
        <item x="161"/>
        <item x="24"/>
        <item x="275"/>
        <item x="401"/>
        <item x="446"/>
        <item x="450"/>
        <item x="463"/>
        <item x="495"/>
        <item x="51"/>
        <item x="88"/>
        <item x="168"/>
        <item x="237"/>
        <item x="238"/>
        <item x="271"/>
        <item x="441"/>
        <item x="451"/>
        <item x="487"/>
        <item x="14"/>
        <item x="160"/>
        <item x="203"/>
        <item x="213"/>
        <item x="223"/>
        <item x="234"/>
        <item x="335"/>
        <item x="390"/>
        <item x="48"/>
        <item x="117"/>
        <item x="144"/>
        <item x="204"/>
        <item x="207"/>
        <item x="290"/>
        <item x="317"/>
        <item x="35"/>
        <item x="368"/>
        <item x="39"/>
        <item x="455"/>
        <item x="492"/>
        <item x="73"/>
        <item x="81"/>
        <item x="97"/>
        <item x="158"/>
        <item x="310"/>
        <item x="485"/>
        <item x="6"/>
        <item x="185"/>
        <item x="196"/>
        <item x="206"/>
        <item x="282"/>
        <item x="349"/>
        <item x="355"/>
        <item x="415"/>
        <item x="425"/>
        <item x="137"/>
        <item x="149"/>
        <item x="183"/>
        <item x="256"/>
        <item x="268"/>
        <item x="321"/>
        <item x="359"/>
        <item x="363"/>
        <item x="366"/>
        <item x="384"/>
        <item x="402"/>
        <item x="447"/>
        <item x="449"/>
        <item x="0"/>
        <item x="109"/>
        <item x="247"/>
        <item x="348"/>
        <item x="71"/>
        <item x="4"/>
        <item x="113"/>
        <item x="142"/>
        <item x="151"/>
        <item x="16"/>
        <item x="240"/>
        <item x="371"/>
        <item x="394"/>
        <item x="473"/>
        <item x="115"/>
        <item x="15"/>
        <item x="190"/>
        <item x="195"/>
        <item x="26"/>
        <item x="307"/>
        <item x="32"/>
        <item x="374"/>
        <item x="92"/>
        <item x="177"/>
        <item x="182"/>
        <item x="239"/>
        <item x="276"/>
        <item x="313"/>
        <item x="396"/>
        <item x="417"/>
        <item x="419"/>
        <item x="488"/>
        <item x="8"/>
        <item x="162"/>
        <item x="21"/>
        <item x="278"/>
        <item x="301"/>
        <item x="400"/>
        <item x="188"/>
        <item x="20"/>
        <item x="222"/>
        <item x="429"/>
        <item x="452"/>
        <item x="484"/>
        <item x="7"/>
        <item x="166"/>
        <item x="219"/>
        <item x="246"/>
        <item x="277"/>
        <item x="294"/>
        <item x="300"/>
        <item x="31"/>
        <item x="333"/>
        <item x="471"/>
        <item x="491"/>
        <item x="56"/>
        <item x="86"/>
        <item x="95"/>
        <item x="102"/>
        <item x="150"/>
        <item x="241"/>
        <item x="249"/>
        <item x="262"/>
        <item x="297"/>
        <item x="302"/>
        <item x="482"/>
        <item x="497"/>
        <item x="143"/>
        <item x="147"/>
        <item x="157"/>
        <item x="209"/>
        <item x="215"/>
        <item x="224"/>
        <item x="226"/>
        <item x="250"/>
        <item x="25"/>
        <item x="280"/>
        <item x="298"/>
        <item x="315"/>
        <item x="343"/>
        <item x="430"/>
        <item x="64"/>
        <item x="83"/>
        <item x="9"/>
        <item x="107"/>
        <item x="112"/>
        <item x="255"/>
        <item x="259"/>
        <item x="353"/>
        <item x="367"/>
        <item x="41"/>
        <item x="423"/>
        <item x="52"/>
        <item x="85"/>
        <item x="103"/>
        <item x="104"/>
        <item x="119"/>
        <item x="180"/>
        <item x="197"/>
        <item x="198"/>
        <item x="263"/>
        <item x="341"/>
        <item x="62"/>
        <item x="173"/>
        <item x="205"/>
        <item x="228"/>
        <item x="229"/>
        <item x="334"/>
        <item x="342"/>
        <item x="385"/>
        <item x="464"/>
        <item x="63"/>
        <item x="118"/>
        <item x="125"/>
        <item x="146"/>
        <item x="171"/>
        <item x="267"/>
        <item x="316"/>
        <item x="324"/>
        <item x="344"/>
        <item x="395"/>
        <item x="437"/>
        <item x="442"/>
        <item x="453"/>
        <item x="462"/>
        <item x="493"/>
        <item x="50"/>
        <item x="68"/>
        <item x="72"/>
        <item x="132"/>
        <item x="133"/>
        <item x="172"/>
        <item x="221"/>
        <item x="292"/>
        <item x="410"/>
        <item x="481"/>
        <item x="111"/>
        <item x="141"/>
        <item x="199"/>
        <item x="22"/>
        <item x="230"/>
        <item x="232"/>
        <item x="236"/>
        <item x="251"/>
        <item x="257"/>
        <item x="295"/>
        <item x="372"/>
        <item x="414"/>
        <item x="424"/>
        <item x="472"/>
        <item x="498"/>
        <item x="53"/>
        <item x="89"/>
        <item x="98"/>
        <item x="122"/>
        <item x="187"/>
        <item x="27"/>
        <item x="285"/>
        <item x="339"/>
        <item x="377"/>
        <item x="406"/>
        <item x="422"/>
        <item x="436"/>
        <item x="474"/>
        <item x="252"/>
        <item x="266"/>
        <item x="308"/>
        <item x="332"/>
        <item x="350"/>
        <item x="354"/>
        <item x="378"/>
        <item x="440"/>
        <item x="448"/>
        <item x="458"/>
        <item x="477"/>
        <item x="489"/>
        <item x="55"/>
        <item x="244"/>
        <item x="258"/>
        <item x="398"/>
        <item x="418"/>
        <item x="433"/>
        <item x="456"/>
        <item x="459"/>
        <item x="60"/>
        <item x="69"/>
        <item t="default"/>
      </items>
    </pivotField>
    <pivotField axis="axisRow" showAll="0">
      <items count="9">
        <item x="4"/>
        <item x="3"/>
        <item x="0"/>
        <item x="5"/>
        <item x="6"/>
        <item x="7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Last Month" fld="7" baseField="0" baseItem="0" numFmtId="4"/>
    <dataField name="Sum of Sales Month Before Last" fld="8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02786-1E43-4E0C-B746-4DE1C3C39F85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C12" firstHeaderRow="1" firstDataRow="1" firstDataCol="1" rowPageCount="1" colPageCount="1"/>
  <pivotFields count="14">
    <pivotField showAll="0"/>
    <pivotField showAll="0"/>
    <pivotField axis="axisRow" showAll="0">
      <items count="9">
        <item x="4"/>
        <item x="3"/>
        <item x="0"/>
        <item x="5"/>
        <item x="6"/>
        <item x="7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0" hier="-1"/>
  </pageFields>
  <dataFields count="1">
    <dataField name="Sum of Current Stoc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D7593-AFA5-4753-BE72-E723247AA192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B17:C43" firstHeaderRow="1" firstDataRow="1" firstDataCol="1"/>
  <pivotFields count="5">
    <pivotField showAll="0"/>
    <pivotField axis="axisRow" showAll="0">
      <items count="26">
        <item x="0"/>
        <item x="5"/>
        <item x="22"/>
        <item x="15"/>
        <item x="17"/>
        <item x="20"/>
        <item x="23"/>
        <item x="12"/>
        <item x="8"/>
        <item x="11"/>
        <item x="4"/>
        <item x="13"/>
        <item x="16"/>
        <item x="10"/>
        <item x="18"/>
        <item x="6"/>
        <item x="1"/>
        <item x="24"/>
        <item x="21"/>
        <item x="14"/>
        <item x="2"/>
        <item x="19"/>
        <item x="7"/>
        <item x="3"/>
        <item x="9"/>
        <item t="default"/>
      </items>
    </pivotField>
    <pivotField showAll="0"/>
    <pivotField showAll="0"/>
    <pivotField dataField="1"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Lead Time (days)" fld="4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topLeftCell="A476" workbookViewId="0">
      <selection activeCell="G2" sqref="G2:G501"/>
    </sheetView>
  </sheetViews>
  <sheetFormatPr defaultColWidth="12.5703125" defaultRowHeight="12.75" x14ac:dyDescent="0.2"/>
  <cols>
    <col min="1" max="1" width="10.42578125" bestFit="1" customWidth="1"/>
    <col min="2" max="2" width="19.85546875" bestFit="1" customWidth="1"/>
    <col min="3" max="3" width="10.28515625" bestFit="1" customWidth="1"/>
    <col min="4" max="4" width="13.42578125" bestFit="1" customWidth="1"/>
    <col min="5" max="5" width="14" bestFit="1" customWidth="1"/>
    <col min="6" max="6" width="9.85546875" bestFit="1" customWidth="1"/>
    <col min="7" max="7" width="11.140625" bestFit="1" customWidth="1"/>
    <col min="8" max="8" width="16.5703125" bestFit="1" customWidth="1"/>
    <col min="9" max="9" width="23.42578125" bestFit="1" customWidth="1"/>
    <col min="10" max="10" width="11.5703125" bestFit="1" customWidth="1"/>
    <col min="11" max="11" width="12.140625" bestFit="1" customWidth="1"/>
    <col min="12" max="12" width="19" bestFit="1" customWidth="1"/>
    <col min="13" max="13" width="15.42578125" bestFit="1" customWidth="1"/>
    <col min="14" max="14" width="12.5703125" bestFit="1" customWidth="1"/>
    <col min="15" max="26" width="7.5703125" customWidth="1"/>
  </cols>
  <sheetData>
    <row r="1" spans="1:14" x14ac:dyDescent="0.2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</row>
    <row r="2" spans="1:14" x14ac:dyDescent="0.2">
      <c r="A2" s="2" t="s">
        <v>118</v>
      </c>
      <c r="B2" s="2" t="s">
        <v>119</v>
      </c>
      <c r="C2" s="2" t="s">
        <v>120</v>
      </c>
      <c r="D2" s="2">
        <v>51</v>
      </c>
      <c r="E2" s="2">
        <v>36</v>
      </c>
      <c r="F2" s="2">
        <v>122.43</v>
      </c>
      <c r="G2" s="2" t="s">
        <v>57</v>
      </c>
      <c r="H2" s="2">
        <v>23</v>
      </c>
      <c r="I2" s="2">
        <v>67</v>
      </c>
      <c r="J2" s="2" t="s">
        <v>121</v>
      </c>
      <c r="K2" s="2" t="s">
        <v>122</v>
      </c>
      <c r="L2" s="2">
        <v>2.2173913043478262</v>
      </c>
      <c r="M2" s="2">
        <v>6243.93</v>
      </c>
      <c r="N2" s="2">
        <v>-0.65671641791044777</v>
      </c>
    </row>
    <row r="3" spans="1:14" x14ac:dyDescent="0.2">
      <c r="A3" s="2" t="s">
        <v>123</v>
      </c>
      <c r="B3" s="2" t="s">
        <v>124</v>
      </c>
      <c r="C3" s="2" t="s">
        <v>125</v>
      </c>
      <c r="D3" s="2">
        <v>139</v>
      </c>
      <c r="E3" s="2">
        <v>13</v>
      </c>
      <c r="F3" s="2">
        <v>90.59</v>
      </c>
      <c r="G3" s="2" t="s">
        <v>65</v>
      </c>
      <c r="H3" s="2">
        <v>118</v>
      </c>
      <c r="I3" s="2">
        <v>120</v>
      </c>
      <c r="J3" s="2" t="s">
        <v>126</v>
      </c>
      <c r="K3" s="2" t="s">
        <v>122</v>
      </c>
      <c r="L3" s="2">
        <v>1.177966101694915</v>
      </c>
      <c r="M3" s="2">
        <v>12592.01</v>
      </c>
      <c r="N3" s="2">
        <v>-1.666666666666667E-2</v>
      </c>
    </row>
    <row r="4" spans="1:14" x14ac:dyDescent="0.2">
      <c r="A4" s="2" t="s">
        <v>127</v>
      </c>
      <c r="B4" s="2" t="s">
        <v>128</v>
      </c>
      <c r="C4" s="2" t="s">
        <v>129</v>
      </c>
      <c r="D4" s="2">
        <v>45</v>
      </c>
      <c r="E4" s="2">
        <v>29</v>
      </c>
      <c r="F4" s="2">
        <v>34.71</v>
      </c>
      <c r="G4" s="2" t="s">
        <v>53</v>
      </c>
      <c r="H4" s="2">
        <v>91</v>
      </c>
      <c r="I4" s="2">
        <v>57</v>
      </c>
      <c r="J4" s="2" t="s">
        <v>130</v>
      </c>
      <c r="K4" s="2" t="s">
        <v>122</v>
      </c>
      <c r="L4" s="2">
        <v>0.49450549450549453</v>
      </c>
      <c r="M4" s="2">
        <v>1561.95</v>
      </c>
      <c r="N4" s="2">
        <v>0.59649122807017541</v>
      </c>
    </row>
    <row r="5" spans="1:14" x14ac:dyDescent="0.2">
      <c r="A5" s="2" t="s">
        <v>131</v>
      </c>
      <c r="B5" s="2" t="s">
        <v>132</v>
      </c>
      <c r="C5" s="2" t="s">
        <v>120</v>
      </c>
      <c r="D5" s="2">
        <v>32</v>
      </c>
      <c r="E5" s="2">
        <v>24</v>
      </c>
      <c r="F5" s="2">
        <v>20.72</v>
      </c>
      <c r="G5" s="2" t="s">
        <v>45</v>
      </c>
      <c r="H5" s="2">
        <v>108</v>
      </c>
      <c r="I5" s="2">
        <v>99</v>
      </c>
      <c r="J5" s="2" t="s">
        <v>133</v>
      </c>
      <c r="K5" s="2" t="s">
        <v>122</v>
      </c>
      <c r="L5" s="2">
        <v>0.29629629629629628</v>
      </c>
      <c r="M5" s="2">
        <v>663.04</v>
      </c>
      <c r="N5" s="2">
        <v>9.0909090909090912E-2</v>
      </c>
    </row>
    <row r="6" spans="1:14" x14ac:dyDescent="0.2">
      <c r="A6" s="2" t="s">
        <v>134</v>
      </c>
      <c r="B6" s="2" t="s">
        <v>135</v>
      </c>
      <c r="C6" s="2" t="s">
        <v>129</v>
      </c>
      <c r="D6" s="2">
        <v>76</v>
      </c>
      <c r="E6" s="2">
        <v>23</v>
      </c>
      <c r="F6" s="2">
        <v>86.44</v>
      </c>
      <c r="G6" s="2" t="s">
        <v>101</v>
      </c>
      <c r="H6" s="2">
        <v>21</v>
      </c>
      <c r="I6" s="2">
        <v>91</v>
      </c>
      <c r="J6" s="2" t="s">
        <v>136</v>
      </c>
      <c r="K6" s="2" t="s">
        <v>122</v>
      </c>
      <c r="L6" s="2">
        <v>3.6190476190476191</v>
      </c>
      <c r="M6" s="2">
        <v>6569.44</v>
      </c>
      <c r="N6" s="2">
        <v>-0.76923076923076927</v>
      </c>
    </row>
    <row r="7" spans="1:14" x14ac:dyDescent="0.2">
      <c r="A7" s="2" t="s">
        <v>137</v>
      </c>
      <c r="B7" s="2" t="s">
        <v>138</v>
      </c>
      <c r="C7" s="2" t="s">
        <v>120</v>
      </c>
      <c r="D7" s="2">
        <v>114</v>
      </c>
      <c r="E7" s="2">
        <v>38</v>
      </c>
      <c r="F7" s="2">
        <v>165.36</v>
      </c>
      <c r="G7" s="2" t="s">
        <v>37</v>
      </c>
      <c r="H7" s="2">
        <v>65</v>
      </c>
      <c r="I7" s="2">
        <v>78</v>
      </c>
      <c r="J7" s="2" t="s">
        <v>139</v>
      </c>
      <c r="K7" s="2" t="s">
        <v>122</v>
      </c>
      <c r="L7" s="2">
        <v>1.7538461538461541</v>
      </c>
      <c r="M7" s="2">
        <v>18851.04</v>
      </c>
      <c r="N7" s="2">
        <v>-0.16666666666666671</v>
      </c>
    </row>
    <row r="8" spans="1:14" x14ac:dyDescent="0.2">
      <c r="A8" s="2" t="s">
        <v>140</v>
      </c>
      <c r="B8" s="2" t="s">
        <v>141</v>
      </c>
      <c r="C8" s="2" t="s">
        <v>125</v>
      </c>
      <c r="D8" s="2">
        <v>2</v>
      </c>
      <c r="E8" s="2">
        <v>30</v>
      </c>
      <c r="F8" s="2">
        <v>109.7</v>
      </c>
      <c r="G8" s="2" t="s">
        <v>41</v>
      </c>
      <c r="H8" s="2">
        <v>134</v>
      </c>
      <c r="I8" s="2">
        <v>67</v>
      </c>
      <c r="J8" s="2" t="s">
        <v>142</v>
      </c>
      <c r="K8" s="2" t="s">
        <v>143</v>
      </c>
      <c r="L8" s="2">
        <v>1.492537313432836E-2</v>
      </c>
      <c r="M8" s="2">
        <v>219.4</v>
      </c>
      <c r="N8" s="2">
        <v>1</v>
      </c>
    </row>
    <row r="9" spans="1:14" x14ac:dyDescent="0.2">
      <c r="A9" s="2" t="s">
        <v>144</v>
      </c>
      <c r="B9" s="2" t="s">
        <v>145</v>
      </c>
      <c r="C9" s="2" t="s">
        <v>146</v>
      </c>
      <c r="D9" s="2">
        <v>126</v>
      </c>
      <c r="E9" s="2">
        <v>40</v>
      </c>
      <c r="F9" s="2">
        <v>6.49</v>
      </c>
      <c r="G9" s="2" t="s">
        <v>21</v>
      </c>
      <c r="H9" s="2">
        <v>117</v>
      </c>
      <c r="I9" s="2">
        <v>91</v>
      </c>
      <c r="J9" s="2" t="s">
        <v>147</v>
      </c>
      <c r="K9" s="2" t="s">
        <v>122</v>
      </c>
      <c r="L9" s="2">
        <v>1.0769230769230771</v>
      </c>
      <c r="M9" s="2">
        <v>817.74</v>
      </c>
      <c r="N9" s="2">
        <v>0.2857142857142857</v>
      </c>
    </row>
    <row r="10" spans="1:14" x14ac:dyDescent="0.2">
      <c r="A10" s="2" t="s">
        <v>148</v>
      </c>
      <c r="B10" s="2" t="s">
        <v>149</v>
      </c>
      <c r="C10" s="2" t="s">
        <v>150</v>
      </c>
      <c r="D10" s="2">
        <v>46</v>
      </c>
      <c r="E10" s="2">
        <v>34</v>
      </c>
      <c r="F10" s="2">
        <v>20.02</v>
      </c>
      <c r="G10" s="2" t="s">
        <v>29</v>
      </c>
      <c r="H10" s="2">
        <v>142</v>
      </c>
      <c r="I10" s="2">
        <v>100</v>
      </c>
      <c r="J10" s="2" t="s">
        <v>151</v>
      </c>
      <c r="K10" s="2" t="s">
        <v>122</v>
      </c>
      <c r="L10" s="2">
        <v>0.323943661971831</v>
      </c>
      <c r="M10" s="2">
        <v>920.92</v>
      </c>
      <c r="N10" s="2">
        <v>0.42</v>
      </c>
    </row>
    <row r="11" spans="1:14" x14ac:dyDescent="0.2">
      <c r="A11" s="2" t="s">
        <v>152</v>
      </c>
      <c r="B11" s="2" t="s">
        <v>153</v>
      </c>
      <c r="C11" s="2" t="s">
        <v>129</v>
      </c>
      <c r="D11" s="2">
        <v>149</v>
      </c>
      <c r="E11" s="2">
        <v>49</v>
      </c>
      <c r="F11" s="2">
        <v>184.98</v>
      </c>
      <c r="G11" s="2" t="s">
        <v>13</v>
      </c>
      <c r="H11" s="2">
        <v>12</v>
      </c>
      <c r="I11" s="2">
        <v>65</v>
      </c>
      <c r="J11" s="2" t="s">
        <v>154</v>
      </c>
      <c r="K11" s="2" t="s">
        <v>122</v>
      </c>
      <c r="L11" s="2">
        <v>12.41666666666667</v>
      </c>
      <c r="M11" s="2">
        <v>27562.02</v>
      </c>
      <c r="N11" s="2">
        <v>-0.81538461538461537</v>
      </c>
    </row>
    <row r="12" spans="1:14" x14ac:dyDescent="0.2">
      <c r="A12" s="2" t="s">
        <v>155</v>
      </c>
      <c r="B12" s="2" t="s">
        <v>156</v>
      </c>
      <c r="C12" s="2" t="s">
        <v>120</v>
      </c>
      <c r="D12" s="2">
        <v>170</v>
      </c>
      <c r="E12" s="2">
        <v>16</v>
      </c>
      <c r="F12" s="2">
        <v>8.83</v>
      </c>
      <c r="G12" s="2" t="s">
        <v>21</v>
      </c>
      <c r="H12" s="2">
        <v>99</v>
      </c>
      <c r="I12" s="2">
        <v>61</v>
      </c>
      <c r="J12" s="2" t="s">
        <v>157</v>
      </c>
      <c r="K12" s="2" t="s">
        <v>122</v>
      </c>
      <c r="L12" s="2">
        <v>1.7171717171717169</v>
      </c>
      <c r="M12" s="2">
        <v>1501.1</v>
      </c>
      <c r="N12" s="2">
        <v>0.62295081967213117</v>
      </c>
    </row>
    <row r="13" spans="1:14" x14ac:dyDescent="0.2">
      <c r="A13" s="2" t="s">
        <v>158</v>
      </c>
      <c r="B13" s="2" t="s">
        <v>159</v>
      </c>
      <c r="C13" s="2" t="s">
        <v>125</v>
      </c>
      <c r="D13" s="2">
        <v>1</v>
      </c>
      <c r="E13" s="2">
        <v>30</v>
      </c>
      <c r="F13" s="2">
        <v>86.88</v>
      </c>
      <c r="G13" s="2" t="s">
        <v>17</v>
      </c>
      <c r="H13" s="2">
        <v>103</v>
      </c>
      <c r="I13" s="2">
        <v>114</v>
      </c>
      <c r="J13" s="2" t="s">
        <v>160</v>
      </c>
      <c r="K13" s="2" t="s">
        <v>143</v>
      </c>
      <c r="L13" s="2">
        <v>9.7087378640776691E-3</v>
      </c>
      <c r="M13" s="2">
        <v>86.88</v>
      </c>
      <c r="N13" s="2">
        <v>-9.6491228070175433E-2</v>
      </c>
    </row>
    <row r="14" spans="1:14" x14ac:dyDescent="0.2">
      <c r="A14" s="2" t="s">
        <v>161</v>
      </c>
      <c r="B14" s="2" t="s">
        <v>162</v>
      </c>
      <c r="C14" s="2" t="s">
        <v>129</v>
      </c>
      <c r="D14" s="2">
        <v>16</v>
      </c>
      <c r="E14" s="2">
        <v>19</v>
      </c>
      <c r="F14" s="2">
        <v>187.84</v>
      </c>
      <c r="G14" s="2" t="s">
        <v>97</v>
      </c>
      <c r="H14" s="2">
        <v>28</v>
      </c>
      <c r="I14" s="2">
        <v>77</v>
      </c>
      <c r="J14" s="2" t="s">
        <v>163</v>
      </c>
      <c r="K14" s="2" t="s">
        <v>143</v>
      </c>
      <c r="L14" s="2">
        <v>0.5714285714285714</v>
      </c>
      <c r="M14" s="2">
        <v>3005.44</v>
      </c>
      <c r="N14" s="2">
        <v>-0.63636363636363635</v>
      </c>
    </row>
    <row r="15" spans="1:14" x14ac:dyDescent="0.2">
      <c r="A15" s="2" t="s">
        <v>164</v>
      </c>
      <c r="B15" s="2" t="s">
        <v>165</v>
      </c>
      <c r="C15" s="2" t="s">
        <v>166</v>
      </c>
      <c r="D15" s="2">
        <v>111</v>
      </c>
      <c r="E15" s="2">
        <v>20</v>
      </c>
      <c r="F15" s="2">
        <v>104.42</v>
      </c>
      <c r="G15" s="2" t="s">
        <v>97</v>
      </c>
      <c r="H15" s="2">
        <v>20</v>
      </c>
      <c r="I15" s="2">
        <v>7</v>
      </c>
      <c r="J15" s="2" t="s">
        <v>167</v>
      </c>
      <c r="K15" s="2" t="s">
        <v>122</v>
      </c>
      <c r="L15" s="2">
        <v>5.55</v>
      </c>
      <c r="M15" s="2">
        <v>11590.62</v>
      </c>
      <c r="N15" s="2">
        <v>1.857142857142857</v>
      </c>
    </row>
    <row r="16" spans="1:14" x14ac:dyDescent="0.2">
      <c r="A16" s="2" t="s">
        <v>168</v>
      </c>
      <c r="B16" s="2" t="s">
        <v>169</v>
      </c>
      <c r="C16" s="2" t="s">
        <v>170</v>
      </c>
      <c r="D16" s="2">
        <v>70</v>
      </c>
      <c r="E16" s="2">
        <v>45</v>
      </c>
      <c r="F16" s="2">
        <v>28.23</v>
      </c>
      <c r="G16" s="2" t="s">
        <v>17</v>
      </c>
      <c r="H16" s="2">
        <v>65</v>
      </c>
      <c r="I16" s="2">
        <v>26</v>
      </c>
      <c r="J16" s="2" t="s">
        <v>171</v>
      </c>
      <c r="K16" s="2" t="s">
        <v>122</v>
      </c>
      <c r="L16" s="2">
        <v>1.0769230769230771</v>
      </c>
      <c r="M16" s="2">
        <v>1976.1</v>
      </c>
      <c r="N16" s="2">
        <v>1.5</v>
      </c>
    </row>
    <row r="17" spans="1:14" x14ac:dyDescent="0.2">
      <c r="A17" s="2" t="s">
        <v>172</v>
      </c>
      <c r="B17" s="2" t="s">
        <v>173</v>
      </c>
      <c r="C17" s="2" t="s">
        <v>174</v>
      </c>
      <c r="D17" s="2">
        <v>169</v>
      </c>
      <c r="E17" s="2">
        <v>32</v>
      </c>
      <c r="F17" s="2">
        <v>141.88</v>
      </c>
      <c r="G17" s="2" t="s">
        <v>69</v>
      </c>
      <c r="H17" s="2">
        <v>125</v>
      </c>
      <c r="I17" s="2">
        <v>49</v>
      </c>
      <c r="J17" s="2" t="s">
        <v>175</v>
      </c>
      <c r="K17" s="2" t="s">
        <v>122</v>
      </c>
      <c r="L17" s="2">
        <v>1.3520000000000001</v>
      </c>
      <c r="M17" s="2">
        <v>23977.72</v>
      </c>
      <c r="N17" s="2">
        <v>1.551020408163265</v>
      </c>
    </row>
    <row r="18" spans="1:14" x14ac:dyDescent="0.2">
      <c r="A18" s="2" t="s">
        <v>176</v>
      </c>
      <c r="B18" s="2" t="s">
        <v>177</v>
      </c>
      <c r="C18" s="2" t="s">
        <v>129</v>
      </c>
      <c r="D18" s="2">
        <v>129</v>
      </c>
      <c r="E18" s="2">
        <v>15</v>
      </c>
      <c r="F18" s="2">
        <v>142.52000000000001</v>
      </c>
      <c r="G18" s="2" t="s">
        <v>57</v>
      </c>
      <c r="H18" s="2">
        <v>62</v>
      </c>
      <c r="I18" s="2">
        <v>61</v>
      </c>
      <c r="J18" s="2" t="s">
        <v>178</v>
      </c>
      <c r="K18" s="2" t="s">
        <v>122</v>
      </c>
      <c r="L18" s="2">
        <v>2.080645161290323</v>
      </c>
      <c r="M18" s="2">
        <v>18385.080000000002</v>
      </c>
      <c r="N18" s="2">
        <v>1.6393442622950821E-2</v>
      </c>
    </row>
    <row r="19" spans="1:14" x14ac:dyDescent="0.2">
      <c r="A19" s="2" t="s">
        <v>179</v>
      </c>
      <c r="B19" s="2" t="s">
        <v>180</v>
      </c>
      <c r="C19" s="2" t="s">
        <v>170</v>
      </c>
      <c r="D19" s="2">
        <v>135</v>
      </c>
      <c r="E19" s="2">
        <v>45</v>
      </c>
      <c r="F19" s="2">
        <v>197.79</v>
      </c>
      <c r="G19" s="2" t="s">
        <v>37</v>
      </c>
      <c r="H19" s="2">
        <v>54</v>
      </c>
      <c r="I19" s="2">
        <v>46</v>
      </c>
      <c r="J19" s="2" t="s">
        <v>181</v>
      </c>
      <c r="K19" s="2" t="s">
        <v>122</v>
      </c>
      <c r="L19" s="2">
        <v>2.5</v>
      </c>
      <c r="M19" s="2">
        <v>26701.65</v>
      </c>
      <c r="N19" s="2">
        <v>0.17391304347826089</v>
      </c>
    </row>
    <row r="20" spans="1:14" x14ac:dyDescent="0.2">
      <c r="A20" s="2" t="s">
        <v>182</v>
      </c>
      <c r="B20" s="2" t="s">
        <v>183</v>
      </c>
      <c r="C20" s="2" t="s">
        <v>166</v>
      </c>
      <c r="D20" s="2">
        <v>27</v>
      </c>
      <c r="E20" s="2">
        <v>32</v>
      </c>
      <c r="F20" s="2">
        <v>137.16999999999999</v>
      </c>
      <c r="G20" s="2" t="s">
        <v>61</v>
      </c>
      <c r="H20" s="2">
        <v>141</v>
      </c>
      <c r="I20" s="2">
        <v>11</v>
      </c>
      <c r="J20" s="2" t="s">
        <v>184</v>
      </c>
      <c r="K20" s="2" t="s">
        <v>143</v>
      </c>
      <c r="L20" s="2">
        <v>0.19148936170212769</v>
      </c>
      <c r="M20" s="2">
        <v>3703.59</v>
      </c>
      <c r="N20" s="2">
        <v>11.81818181818182</v>
      </c>
    </row>
    <row r="21" spans="1:14" x14ac:dyDescent="0.2">
      <c r="A21" s="2" t="s">
        <v>185</v>
      </c>
      <c r="B21" s="2" t="s">
        <v>186</v>
      </c>
      <c r="C21" s="2" t="s">
        <v>166</v>
      </c>
      <c r="D21" s="2">
        <v>57</v>
      </c>
      <c r="E21" s="2">
        <v>25</v>
      </c>
      <c r="F21" s="2">
        <v>101.73</v>
      </c>
      <c r="G21" s="2" t="s">
        <v>37</v>
      </c>
      <c r="H21" s="2">
        <v>2</v>
      </c>
      <c r="I21" s="2">
        <v>56</v>
      </c>
      <c r="J21" s="2" t="s">
        <v>187</v>
      </c>
      <c r="K21" s="2" t="s">
        <v>122</v>
      </c>
      <c r="L21" s="2">
        <v>28.5</v>
      </c>
      <c r="M21" s="2">
        <v>5798.6100000000006</v>
      </c>
      <c r="N21" s="2">
        <v>-0.9642857142857143</v>
      </c>
    </row>
    <row r="22" spans="1:14" x14ac:dyDescent="0.2">
      <c r="A22" s="2" t="s">
        <v>188</v>
      </c>
      <c r="B22" s="2" t="s">
        <v>189</v>
      </c>
      <c r="C22" s="2" t="s">
        <v>174</v>
      </c>
      <c r="D22" s="2">
        <v>29</v>
      </c>
      <c r="E22" s="2">
        <v>43</v>
      </c>
      <c r="F22" s="2">
        <v>105.74</v>
      </c>
      <c r="G22" s="2" t="s">
        <v>33</v>
      </c>
      <c r="H22" s="2">
        <v>94</v>
      </c>
      <c r="I22" s="2">
        <v>87</v>
      </c>
      <c r="J22" s="2" t="s">
        <v>190</v>
      </c>
      <c r="K22" s="2" t="s">
        <v>143</v>
      </c>
      <c r="L22" s="2">
        <v>0.30851063829787229</v>
      </c>
      <c r="M22" s="2">
        <v>3066.46</v>
      </c>
      <c r="N22" s="2">
        <v>8.0459770114942528E-2</v>
      </c>
    </row>
    <row r="23" spans="1:14" x14ac:dyDescent="0.2">
      <c r="A23" s="2" t="s">
        <v>191</v>
      </c>
      <c r="B23" s="2" t="s">
        <v>192</v>
      </c>
      <c r="C23" s="2" t="s">
        <v>129</v>
      </c>
      <c r="D23" s="2">
        <v>14</v>
      </c>
      <c r="E23" s="2">
        <v>34</v>
      </c>
      <c r="F23" s="2">
        <v>107.18</v>
      </c>
      <c r="G23" s="2" t="s">
        <v>89</v>
      </c>
      <c r="H23" s="2">
        <v>14</v>
      </c>
      <c r="I23" s="2">
        <v>73</v>
      </c>
      <c r="J23" s="2" t="s">
        <v>193</v>
      </c>
      <c r="K23" s="2" t="s">
        <v>143</v>
      </c>
      <c r="L23" s="2">
        <v>1</v>
      </c>
      <c r="M23" s="2">
        <v>1500.52</v>
      </c>
      <c r="N23" s="2">
        <v>-0.80821917808219179</v>
      </c>
    </row>
    <row r="24" spans="1:14" x14ac:dyDescent="0.2">
      <c r="A24" s="2" t="s">
        <v>194</v>
      </c>
      <c r="B24" s="2" t="s">
        <v>195</v>
      </c>
      <c r="C24" s="2" t="s">
        <v>174</v>
      </c>
      <c r="D24" s="2">
        <v>15</v>
      </c>
      <c r="E24" s="2">
        <v>25</v>
      </c>
      <c r="F24" s="2">
        <v>177.49</v>
      </c>
      <c r="G24" s="2" t="s">
        <v>97</v>
      </c>
      <c r="H24" s="2">
        <v>113</v>
      </c>
      <c r="I24" s="2">
        <v>68</v>
      </c>
      <c r="J24" s="2" t="s">
        <v>196</v>
      </c>
      <c r="K24" s="2" t="s">
        <v>143</v>
      </c>
      <c r="L24" s="2">
        <v>0.13274336283185839</v>
      </c>
      <c r="M24" s="2">
        <v>2662.35</v>
      </c>
      <c r="N24" s="2">
        <v>0.66176470588235292</v>
      </c>
    </row>
    <row r="25" spans="1:14" x14ac:dyDescent="0.2">
      <c r="A25" s="2" t="s">
        <v>197</v>
      </c>
      <c r="B25" s="2" t="s">
        <v>198</v>
      </c>
      <c r="C25" s="2" t="s">
        <v>166</v>
      </c>
      <c r="D25" s="2">
        <v>108</v>
      </c>
      <c r="E25" s="2">
        <v>28</v>
      </c>
      <c r="F25" s="2">
        <v>127.71</v>
      </c>
      <c r="G25" s="2" t="s">
        <v>41</v>
      </c>
      <c r="H25" s="2">
        <v>63</v>
      </c>
      <c r="I25" s="2">
        <v>90</v>
      </c>
      <c r="J25" s="2" t="s">
        <v>199</v>
      </c>
      <c r="K25" s="2" t="s">
        <v>122</v>
      </c>
      <c r="L25" s="2">
        <v>1.714285714285714</v>
      </c>
      <c r="M25" s="2">
        <v>13792.68</v>
      </c>
      <c r="N25" s="2">
        <v>-0.3</v>
      </c>
    </row>
    <row r="26" spans="1:14" x14ac:dyDescent="0.2">
      <c r="A26" s="2" t="s">
        <v>200</v>
      </c>
      <c r="B26" s="2" t="s">
        <v>201</v>
      </c>
      <c r="C26" s="2" t="s">
        <v>125</v>
      </c>
      <c r="D26" s="2">
        <v>6</v>
      </c>
      <c r="E26" s="2">
        <v>24</v>
      </c>
      <c r="F26" s="2">
        <v>59.11</v>
      </c>
      <c r="G26" s="2" t="s">
        <v>29</v>
      </c>
      <c r="H26" s="2">
        <v>60</v>
      </c>
      <c r="I26" s="2">
        <v>21</v>
      </c>
      <c r="J26" s="2" t="s">
        <v>202</v>
      </c>
      <c r="K26" s="2" t="s">
        <v>143</v>
      </c>
      <c r="L26" s="2">
        <v>0.1</v>
      </c>
      <c r="M26" s="2">
        <v>354.66</v>
      </c>
      <c r="N26" s="2">
        <v>1.857142857142857</v>
      </c>
    </row>
    <row r="27" spans="1:14" x14ac:dyDescent="0.2">
      <c r="A27" s="2" t="s">
        <v>203</v>
      </c>
      <c r="B27" s="2" t="s">
        <v>204</v>
      </c>
      <c r="C27" s="2" t="s">
        <v>174</v>
      </c>
      <c r="D27" s="2">
        <v>123</v>
      </c>
      <c r="E27" s="2">
        <v>40</v>
      </c>
      <c r="F27" s="2">
        <v>50.97</v>
      </c>
      <c r="G27" s="2" t="s">
        <v>33</v>
      </c>
      <c r="H27" s="2">
        <v>49</v>
      </c>
      <c r="I27" s="2">
        <v>80</v>
      </c>
      <c r="J27" s="2" t="s">
        <v>205</v>
      </c>
      <c r="K27" s="2" t="s">
        <v>122</v>
      </c>
      <c r="L27" s="2">
        <v>2.510204081632653</v>
      </c>
      <c r="M27" s="2">
        <v>6269.3099999999986</v>
      </c>
      <c r="N27" s="2">
        <v>-0.38750000000000001</v>
      </c>
    </row>
    <row r="28" spans="1:14" x14ac:dyDescent="0.2">
      <c r="A28" s="2" t="s">
        <v>206</v>
      </c>
      <c r="B28" s="2" t="s">
        <v>207</v>
      </c>
      <c r="C28" s="2" t="s">
        <v>146</v>
      </c>
      <c r="D28" s="2">
        <v>97</v>
      </c>
      <c r="E28" s="2">
        <v>29</v>
      </c>
      <c r="F28" s="2">
        <v>145.21</v>
      </c>
      <c r="G28" s="2" t="s">
        <v>85</v>
      </c>
      <c r="H28" s="2">
        <v>73</v>
      </c>
      <c r="I28" s="2">
        <v>93</v>
      </c>
      <c r="J28" s="2" t="s">
        <v>208</v>
      </c>
      <c r="K28" s="2" t="s">
        <v>122</v>
      </c>
      <c r="L28" s="2">
        <v>1.328767123287671</v>
      </c>
      <c r="M28" s="2">
        <v>14085.37</v>
      </c>
      <c r="N28" s="2">
        <v>-0.21505376344086019</v>
      </c>
    </row>
    <row r="29" spans="1:14" x14ac:dyDescent="0.2">
      <c r="A29" s="2" t="s">
        <v>209</v>
      </c>
      <c r="B29" s="2" t="s">
        <v>210</v>
      </c>
      <c r="C29" s="2" t="s">
        <v>150</v>
      </c>
      <c r="D29" s="2">
        <v>53</v>
      </c>
      <c r="E29" s="2">
        <v>41</v>
      </c>
      <c r="F29" s="2">
        <v>68.92</v>
      </c>
      <c r="G29" s="2" t="s">
        <v>21</v>
      </c>
      <c r="H29" s="2">
        <v>119</v>
      </c>
      <c r="I29" s="2">
        <v>54</v>
      </c>
      <c r="J29" s="2" t="s">
        <v>211</v>
      </c>
      <c r="K29" s="2" t="s">
        <v>122</v>
      </c>
      <c r="L29" s="2">
        <v>0.44537815126050417</v>
      </c>
      <c r="M29" s="2">
        <v>3652.76</v>
      </c>
      <c r="N29" s="2">
        <v>1.2037037037037039</v>
      </c>
    </row>
    <row r="30" spans="1:14" x14ac:dyDescent="0.2">
      <c r="A30" s="2" t="s">
        <v>212</v>
      </c>
      <c r="B30" s="2" t="s">
        <v>213</v>
      </c>
      <c r="C30" s="2" t="s">
        <v>120</v>
      </c>
      <c r="D30" s="2">
        <v>178</v>
      </c>
      <c r="E30" s="2">
        <v>49</v>
      </c>
      <c r="F30" s="2">
        <v>166.18</v>
      </c>
      <c r="G30" s="2" t="s">
        <v>97</v>
      </c>
      <c r="H30" s="2">
        <v>4</v>
      </c>
      <c r="I30" s="2">
        <v>60</v>
      </c>
      <c r="J30" s="2" t="s">
        <v>214</v>
      </c>
      <c r="K30" s="2" t="s">
        <v>122</v>
      </c>
      <c r="L30" s="2">
        <v>44.5</v>
      </c>
      <c r="M30" s="2">
        <v>29580.04</v>
      </c>
      <c r="N30" s="2">
        <v>-0.93333333333333335</v>
      </c>
    </row>
    <row r="31" spans="1:14" x14ac:dyDescent="0.2">
      <c r="A31" s="2" t="s">
        <v>215</v>
      </c>
      <c r="B31" s="2" t="s">
        <v>216</v>
      </c>
      <c r="C31" s="2" t="s">
        <v>150</v>
      </c>
      <c r="D31" s="2">
        <v>124</v>
      </c>
      <c r="E31" s="2">
        <v>37</v>
      </c>
      <c r="F31" s="2">
        <v>170.68</v>
      </c>
      <c r="G31" s="2" t="s">
        <v>97</v>
      </c>
      <c r="H31" s="2">
        <v>136</v>
      </c>
      <c r="I31" s="2">
        <v>106</v>
      </c>
      <c r="J31" s="2" t="s">
        <v>217</v>
      </c>
      <c r="K31" s="2" t="s">
        <v>122</v>
      </c>
      <c r="L31" s="2">
        <v>0.91176470588235292</v>
      </c>
      <c r="M31" s="2">
        <v>21164.32</v>
      </c>
      <c r="N31" s="2">
        <v>0.28301886792452829</v>
      </c>
    </row>
    <row r="32" spans="1:14" x14ac:dyDescent="0.2">
      <c r="A32" s="2" t="s">
        <v>218</v>
      </c>
      <c r="B32" s="2" t="s">
        <v>219</v>
      </c>
      <c r="C32" s="2" t="s">
        <v>150</v>
      </c>
      <c r="D32" s="2">
        <v>184</v>
      </c>
      <c r="E32" s="2">
        <v>50</v>
      </c>
      <c r="F32" s="2">
        <v>76.53</v>
      </c>
      <c r="G32" s="2" t="s">
        <v>69</v>
      </c>
      <c r="H32" s="2">
        <v>40</v>
      </c>
      <c r="I32" s="2">
        <v>84</v>
      </c>
      <c r="J32" s="2" t="s">
        <v>220</v>
      </c>
      <c r="K32" s="2" t="s">
        <v>122</v>
      </c>
      <c r="L32" s="2">
        <v>4.5999999999999996</v>
      </c>
      <c r="M32" s="2">
        <v>14081.52</v>
      </c>
      <c r="N32" s="2">
        <v>-0.52380952380952384</v>
      </c>
    </row>
    <row r="33" spans="1:14" x14ac:dyDescent="0.2">
      <c r="A33" s="2" t="s">
        <v>221</v>
      </c>
      <c r="B33" s="2" t="s">
        <v>222</v>
      </c>
      <c r="C33" s="2" t="s">
        <v>166</v>
      </c>
      <c r="D33" s="2">
        <v>46</v>
      </c>
      <c r="E33" s="2">
        <v>50</v>
      </c>
      <c r="F33" s="2">
        <v>48.73</v>
      </c>
      <c r="G33" s="2" t="s">
        <v>57</v>
      </c>
      <c r="H33" s="2">
        <v>99</v>
      </c>
      <c r="I33" s="2">
        <v>22</v>
      </c>
      <c r="J33" s="2" t="s">
        <v>223</v>
      </c>
      <c r="K33" s="2" t="s">
        <v>143</v>
      </c>
      <c r="L33" s="2">
        <v>0.46464646464646459</v>
      </c>
      <c r="M33" s="2">
        <v>2241.58</v>
      </c>
      <c r="N33" s="2">
        <v>3.5</v>
      </c>
    </row>
    <row r="34" spans="1:14" x14ac:dyDescent="0.2">
      <c r="A34" s="2" t="s">
        <v>224</v>
      </c>
      <c r="B34" s="2" t="s">
        <v>225</v>
      </c>
      <c r="C34" s="2" t="s">
        <v>129</v>
      </c>
      <c r="D34" s="2">
        <v>190</v>
      </c>
      <c r="E34" s="2">
        <v>50</v>
      </c>
      <c r="F34" s="2">
        <v>42.73</v>
      </c>
      <c r="G34" s="2" t="s">
        <v>53</v>
      </c>
      <c r="H34" s="2">
        <v>22</v>
      </c>
      <c r="I34" s="2">
        <v>75</v>
      </c>
      <c r="J34" s="2" t="s">
        <v>226</v>
      </c>
      <c r="K34" s="2" t="s">
        <v>122</v>
      </c>
      <c r="L34" s="2">
        <v>8.6363636363636367</v>
      </c>
      <c r="M34" s="2">
        <v>8118.7</v>
      </c>
      <c r="N34" s="2">
        <v>-0.70666666666666667</v>
      </c>
    </row>
    <row r="35" spans="1:14" x14ac:dyDescent="0.2">
      <c r="A35" s="2" t="s">
        <v>227</v>
      </c>
      <c r="B35" s="2" t="s">
        <v>228</v>
      </c>
      <c r="C35" s="2" t="s">
        <v>170</v>
      </c>
      <c r="D35" s="2">
        <v>16</v>
      </c>
      <c r="E35" s="2">
        <v>25</v>
      </c>
      <c r="F35" s="2">
        <v>192.12</v>
      </c>
      <c r="G35" s="2" t="s">
        <v>5</v>
      </c>
      <c r="H35" s="2">
        <v>123</v>
      </c>
      <c r="I35" s="2">
        <v>114</v>
      </c>
      <c r="J35" s="2" t="s">
        <v>229</v>
      </c>
      <c r="K35" s="2" t="s">
        <v>143</v>
      </c>
      <c r="L35" s="2">
        <v>0.13008130081300809</v>
      </c>
      <c r="M35" s="2">
        <v>3073.92</v>
      </c>
      <c r="N35" s="2">
        <v>7.8947368421052627E-2</v>
      </c>
    </row>
    <row r="36" spans="1:14" x14ac:dyDescent="0.2">
      <c r="A36" s="2" t="s">
        <v>230</v>
      </c>
      <c r="B36" s="2" t="s">
        <v>231</v>
      </c>
      <c r="C36" s="2" t="s">
        <v>166</v>
      </c>
      <c r="D36" s="2">
        <v>15</v>
      </c>
      <c r="E36" s="2">
        <v>22</v>
      </c>
      <c r="F36" s="2">
        <v>67.819999999999993</v>
      </c>
      <c r="G36" s="2" t="s">
        <v>69</v>
      </c>
      <c r="H36" s="2">
        <v>4</v>
      </c>
      <c r="I36" s="2">
        <v>60</v>
      </c>
      <c r="J36" s="2" t="s">
        <v>232</v>
      </c>
      <c r="K36" s="2" t="s">
        <v>143</v>
      </c>
      <c r="L36" s="2">
        <v>3.75</v>
      </c>
      <c r="M36" s="2">
        <v>1017.3</v>
      </c>
      <c r="N36" s="2">
        <v>-0.93333333333333335</v>
      </c>
    </row>
    <row r="37" spans="1:14" x14ac:dyDescent="0.2">
      <c r="A37" s="2" t="s">
        <v>233</v>
      </c>
      <c r="B37" s="2" t="s">
        <v>234</v>
      </c>
      <c r="C37" s="2" t="s">
        <v>150</v>
      </c>
      <c r="D37" s="2">
        <v>75</v>
      </c>
      <c r="E37" s="2">
        <v>42</v>
      </c>
      <c r="F37" s="2">
        <v>191.01</v>
      </c>
      <c r="G37" s="2" t="s">
        <v>21</v>
      </c>
      <c r="H37" s="2">
        <v>107</v>
      </c>
      <c r="I37" s="2">
        <v>68</v>
      </c>
      <c r="J37" s="2" t="s">
        <v>235</v>
      </c>
      <c r="K37" s="2" t="s">
        <v>122</v>
      </c>
      <c r="L37" s="2">
        <v>0.7009345794392523</v>
      </c>
      <c r="M37" s="2">
        <v>14325.75</v>
      </c>
      <c r="N37" s="2">
        <v>0.57352941176470584</v>
      </c>
    </row>
    <row r="38" spans="1:14" x14ac:dyDescent="0.2">
      <c r="A38" s="2" t="s">
        <v>236</v>
      </c>
      <c r="B38" s="2" t="s">
        <v>237</v>
      </c>
      <c r="C38" s="2" t="s">
        <v>120</v>
      </c>
      <c r="D38" s="2">
        <v>126</v>
      </c>
      <c r="E38" s="2">
        <v>30</v>
      </c>
      <c r="F38" s="2">
        <v>140.85</v>
      </c>
      <c r="G38" s="2" t="s">
        <v>85</v>
      </c>
      <c r="H38" s="2">
        <v>112</v>
      </c>
      <c r="I38" s="2">
        <v>89</v>
      </c>
      <c r="J38" s="2" t="s">
        <v>187</v>
      </c>
      <c r="K38" s="2" t="s">
        <v>122</v>
      </c>
      <c r="L38" s="2">
        <v>1.125</v>
      </c>
      <c r="M38" s="2">
        <v>17747.099999999999</v>
      </c>
      <c r="N38" s="2">
        <v>0.25842696629213491</v>
      </c>
    </row>
    <row r="39" spans="1:14" x14ac:dyDescent="0.2">
      <c r="A39" s="2" t="s">
        <v>238</v>
      </c>
      <c r="B39" s="2" t="s">
        <v>239</v>
      </c>
      <c r="C39" s="2" t="s">
        <v>129</v>
      </c>
      <c r="D39" s="2">
        <v>180</v>
      </c>
      <c r="E39" s="2">
        <v>45</v>
      </c>
      <c r="F39" s="2">
        <v>148.97999999999999</v>
      </c>
      <c r="G39" s="2" t="s">
        <v>37</v>
      </c>
      <c r="H39" s="2">
        <v>129</v>
      </c>
      <c r="I39" s="2">
        <v>88</v>
      </c>
      <c r="J39" s="2" t="s">
        <v>240</v>
      </c>
      <c r="K39" s="2" t="s">
        <v>122</v>
      </c>
      <c r="L39" s="2">
        <v>1.3953488372093019</v>
      </c>
      <c r="M39" s="2">
        <v>26816.400000000001</v>
      </c>
      <c r="N39" s="2">
        <v>0.46590909090909088</v>
      </c>
    </row>
    <row r="40" spans="1:14" x14ac:dyDescent="0.2">
      <c r="A40" s="2" t="s">
        <v>241</v>
      </c>
      <c r="B40" s="2" t="s">
        <v>242</v>
      </c>
      <c r="C40" s="2" t="s">
        <v>170</v>
      </c>
      <c r="D40" s="2">
        <v>49</v>
      </c>
      <c r="E40" s="2">
        <v>28</v>
      </c>
      <c r="F40" s="2">
        <v>198.21</v>
      </c>
      <c r="G40" s="2" t="s">
        <v>13</v>
      </c>
      <c r="H40" s="2">
        <v>132</v>
      </c>
      <c r="I40" s="2">
        <v>9</v>
      </c>
      <c r="J40" s="2" t="s">
        <v>243</v>
      </c>
      <c r="K40" s="2" t="s">
        <v>122</v>
      </c>
      <c r="L40" s="2">
        <v>0.37121212121212122</v>
      </c>
      <c r="M40" s="2">
        <v>9712.2900000000009</v>
      </c>
      <c r="N40" s="2">
        <v>13.66666666666667</v>
      </c>
    </row>
    <row r="41" spans="1:14" x14ac:dyDescent="0.2">
      <c r="A41" s="2" t="s">
        <v>244</v>
      </c>
      <c r="B41" s="2" t="s">
        <v>245</v>
      </c>
      <c r="C41" s="2" t="s">
        <v>146</v>
      </c>
      <c r="D41" s="2">
        <v>199</v>
      </c>
      <c r="E41" s="2">
        <v>31</v>
      </c>
      <c r="F41" s="2">
        <v>142.6</v>
      </c>
      <c r="G41" s="2" t="s">
        <v>53</v>
      </c>
      <c r="H41" s="2">
        <v>85</v>
      </c>
      <c r="I41" s="2">
        <v>114</v>
      </c>
      <c r="J41" s="2" t="s">
        <v>246</v>
      </c>
      <c r="K41" s="2" t="s">
        <v>122</v>
      </c>
      <c r="L41" s="2">
        <v>2.341176470588235</v>
      </c>
      <c r="M41" s="2">
        <v>28377.4</v>
      </c>
      <c r="N41" s="2">
        <v>-0.25438596491228072</v>
      </c>
    </row>
    <row r="42" spans="1:14" x14ac:dyDescent="0.2">
      <c r="A42" s="2" t="s">
        <v>247</v>
      </c>
      <c r="B42" s="2" t="s">
        <v>248</v>
      </c>
      <c r="C42" s="2" t="s">
        <v>150</v>
      </c>
      <c r="D42" s="2">
        <v>13</v>
      </c>
      <c r="E42" s="2">
        <v>20</v>
      </c>
      <c r="F42" s="2">
        <v>186.32</v>
      </c>
      <c r="G42" s="2" t="s">
        <v>57</v>
      </c>
      <c r="H42" s="2">
        <v>116</v>
      </c>
      <c r="I42" s="2">
        <v>99</v>
      </c>
      <c r="J42" s="2" t="s">
        <v>249</v>
      </c>
      <c r="K42" s="2" t="s">
        <v>143</v>
      </c>
      <c r="L42" s="2">
        <v>0.1120689655172414</v>
      </c>
      <c r="M42" s="2">
        <v>2422.16</v>
      </c>
      <c r="N42" s="2">
        <v>0.17171717171717171</v>
      </c>
    </row>
    <row r="43" spans="1:14" x14ac:dyDescent="0.2">
      <c r="A43" s="2" t="s">
        <v>250</v>
      </c>
      <c r="B43" s="2" t="s">
        <v>251</v>
      </c>
      <c r="C43" s="2" t="s">
        <v>125</v>
      </c>
      <c r="D43" s="2">
        <v>36</v>
      </c>
      <c r="E43" s="2">
        <v>46</v>
      </c>
      <c r="F43" s="2">
        <v>24.83</v>
      </c>
      <c r="G43" s="2" t="s">
        <v>45</v>
      </c>
      <c r="H43" s="2">
        <v>124</v>
      </c>
      <c r="I43" s="2">
        <v>37</v>
      </c>
      <c r="J43" s="2" t="s">
        <v>147</v>
      </c>
      <c r="K43" s="2" t="s">
        <v>143</v>
      </c>
      <c r="L43" s="2">
        <v>0.29032258064516131</v>
      </c>
      <c r="M43" s="2">
        <v>893.87999999999988</v>
      </c>
      <c r="N43" s="2">
        <v>2.3513513513513509</v>
      </c>
    </row>
    <row r="44" spans="1:14" x14ac:dyDescent="0.2">
      <c r="A44" s="2" t="s">
        <v>252</v>
      </c>
      <c r="B44" s="2" t="s">
        <v>253</v>
      </c>
      <c r="C44" s="2" t="s">
        <v>129</v>
      </c>
      <c r="D44" s="2">
        <v>81</v>
      </c>
      <c r="E44" s="2">
        <v>16</v>
      </c>
      <c r="F44" s="2">
        <v>88.78</v>
      </c>
      <c r="G44" s="2" t="s">
        <v>25</v>
      </c>
      <c r="H44" s="2">
        <v>132</v>
      </c>
      <c r="I44" s="2">
        <v>80</v>
      </c>
      <c r="J44" s="2" t="s">
        <v>254</v>
      </c>
      <c r="K44" s="2" t="s">
        <v>122</v>
      </c>
      <c r="L44" s="2">
        <v>0.61363636363636365</v>
      </c>
      <c r="M44" s="2">
        <v>7191.18</v>
      </c>
      <c r="N44" s="2">
        <v>0.65</v>
      </c>
    </row>
    <row r="45" spans="1:14" x14ac:dyDescent="0.2">
      <c r="A45" s="2" t="s">
        <v>255</v>
      </c>
      <c r="B45" s="2" t="s">
        <v>256</v>
      </c>
      <c r="C45" s="2" t="s">
        <v>146</v>
      </c>
      <c r="D45" s="2">
        <v>165</v>
      </c>
      <c r="E45" s="2">
        <v>20</v>
      </c>
      <c r="F45" s="2">
        <v>26.87</v>
      </c>
      <c r="G45" s="2" t="s">
        <v>33</v>
      </c>
      <c r="H45" s="2">
        <v>89</v>
      </c>
      <c r="I45" s="2">
        <v>91</v>
      </c>
      <c r="J45" s="2" t="s">
        <v>257</v>
      </c>
      <c r="K45" s="2" t="s">
        <v>122</v>
      </c>
      <c r="L45" s="2">
        <v>1.853932584269663</v>
      </c>
      <c r="M45" s="2">
        <v>4433.55</v>
      </c>
      <c r="N45" s="2">
        <v>-2.197802197802198E-2</v>
      </c>
    </row>
    <row r="46" spans="1:14" x14ac:dyDescent="0.2">
      <c r="A46" s="2" t="s">
        <v>258</v>
      </c>
      <c r="B46" s="2" t="s">
        <v>259</v>
      </c>
      <c r="C46" s="2" t="s">
        <v>174</v>
      </c>
      <c r="D46" s="2">
        <v>168</v>
      </c>
      <c r="E46" s="2">
        <v>13</v>
      </c>
      <c r="F46" s="2">
        <v>115.77</v>
      </c>
      <c r="G46" s="2" t="s">
        <v>25</v>
      </c>
      <c r="H46" s="2">
        <v>45</v>
      </c>
      <c r="I46" s="2">
        <v>63</v>
      </c>
      <c r="J46" s="2" t="s">
        <v>260</v>
      </c>
      <c r="K46" s="2" t="s">
        <v>122</v>
      </c>
      <c r="L46" s="2">
        <v>3.7333333333333329</v>
      </c>
      <c r="M46" s="2">
        <v>19449.36</v>
      </c>
      <c r="N46" s="2">
        <v>-0.2857142857142857</v>
      </c>
    </row>
    <row r="47" spans="1:14" x14ac:dyDescent="0.2">
      <c r="A47" s="2" t="s">
        <v>261</v>
      </c>
      <c r="B47" s="2" t="s">
        <v>262</v>
      </c>
      <c r="C47" s="2" t="s">
        <v>150</v>
      </c>
      <c r="D47" s="2">
        <v>77</v>
      </c>
      <c r="E47" s="2">
        <v>31</v>
      </c>
      <c r="F47" s="2">
        <v>37.31</v>
      </c>
      <c r="G47" s="2" t="s">
        <v>41</v>
      </c>
      <c r="H47" s="2">
        <v>135</v>
      </c>
      <c r="I47" s="2">
        <v>5</v>
      </c>
      <c r="J47" s="2" t="s">
        <v>263</v>
      </c>
      <c r="K47" s="2" t="s">
        <v>122</v>
      </c>
      <c r="L47" s="2">
        <v>0.57037037037037042</v>
      </c>
      <c r="M47" s="2">
        <v>2872.87</v>
      </c>
      <c r="N47" s="2">
        <v>26</v>
      </c>
    </row>
    <row r="48" spans="1:14" x14ac:dyDescent="0.2">
      <c r="A48" s="2" t="s">
        <v>264</v>
      </c>
      <c r="B48" s="2" t="s">
        <v>265</v>
      </c>
      <c r="C48" s="2" t="s">
        <v>146</v>
      </c>
      <c r="D48" s="2">
        <v>117</v>
      </c>
      <c r="E48" s="2">
        <v>20</v>
      </c>
      <c r="F48" s="2">
        <v>86.68</v>
      </c>
      <c r="G48" s="2" t="s">
        <v>49</v>
      </c>
      <c r="H48" s="2">
        <v>123</v>
      </c>
      <c r="I48" s="2">
        <v>56</v>
      </c>
      <c r="J48" s="2" t="s">
        <v>266</v>
      </c>
      <c r="K48" s="2" t="s">
        <v>122</v>
      </c>
      <c r="L48" s="2">
        <v>0.95121951219512191</v>
      </c>
      <c r="M48" s="2">
        <v>10141.56</v>
      </c>
      <c r="N48" s="2">
        <v>1.196428571428571</v>
      </c>
    </row>
    <row r="49" spans="1:14" x14ac:dyDescent="0.2">
      <c r="A49" s="2" t="s">
        <v>267</v>
      </c>
      <c r="B49" s="2" t="s">
        <v>268</v>
      </c>
      <c r="C49" s="2" t="s">
        <v>170</v>
      </c>
      <c r="D49" s="2">
        <v>108</v>
      </c>
      <c r="E49" s="2">
        <v>41</v>
      </c>
      <c r="F49" s="2">
        <v>38.22</v>
      </c>
      <c r="G49" s="2" t="s">
        <v>57</v>
      </c>
      <c r="H49" s="2">
        <v>18</v>
      </c>
      <c r="I49" s="2">
        <v>19</v>
      </c>
      <c r="J49" s="2" t="s">
        <v>269</v>
      </c>
      <c r="K49" s="2" t="s">
        <v>122</v>
      </c>
      <c r="L49" s="2">
        <v>6</v>
      </c>
      <c r="M49" s="2">
        <v>4127.76</v>
      </c>
      <c r="N49" s="2">
        <v>-5.2631578947368418E-2</v>
      </c>
    </row>
    <row r="50" spans="1:14" x14ac:dyDescent="0.2">
      <c r="A50" s="2" t="s">
        <v>270</v>
      </c>
      <c r="B50" s="2" t="s">
        <v>271</v>
      </c>
      <c r="C50" s="2" t="s">
        <v>120</v>
      </c>
      <c r="D50" s="2">
        <v>170</v>
      </c>
      <c r="E50" s="2">
        <v>50</v>
      </c>
      <c r="F50" s="2">
        <v>77.95</v>
      </c>
      <c r="G50" s="2" t="s">
        <v>17</v>
      </c>
      <c r="H50" s="2">
        <v>108</v>
      </c>
      <c r="I50" s="2">
        <v>17</v>
      </c>
      <c r="J50" s="2" t="s">
        <v>272</v>
      </c>
      <c r="K50" s="2" t="s">
        <v>122</v>
      </c>
      <c r="L50" s="2">
        <v>1.574074074074074</v>
      </c>
      <c r="M50" s="2">
        <v>13251.5</v>
      </c>
      <c r="N50" s="2">
        <v>5.3529411764705879</v>
      </c>
    </row>
    <row r="51" spans="1:14" x14ac:dyDescent="0.2">
      <c r="A51" s="2" t="s">
        <v>273</v>
      </c>
      <c r="B51" s="2" t="s">
        <v>274</v>
      </c>
      <c r="C51" s="2" t="s">
        <v>170</v>
      </c>
      <c r="D51" s="2">
        <v>20</v>
      </c>
      <c r="E51" s="2">
        <v>17</v>
      </c>
      <c r="F51" s="2">
        <v>36.44</v>
      </c>
      <c r="G51" s="2" t="s">
        <v>73</v>
      </c>
      <c r="H51" s="2">
        <v>6</v>
      </c>
      <c r="I51" s="2">
        <v>21</v>
      </c>
      <c r="J51" s="2" t="s">
        <v>275</v>
      </c>
      <c r="K51" s="2" t="s">
        <v>122</v>
      </c>
      <c r="L51" s="2">
        <v>3.333333333333333</v>
      </c>
      <c r="M51" s="2">
        <v>728.8</v>
      </c>
      <c r="N51" s="2">
        <v>-0.7142857142857143</v>
      </c>
    </row>
    <row r="52" spans="1:14" x14ac:dyDescent="0.2">
      <c r="A52" s="2" t="s">
        <v>276</v>
      </c>
      <c r="B52" s="2" t="s">
        <v>277</v>
      </c>
      <c r="C52" s="2" t="s">
        <v>170</v>
      </c>
      <c r="D52" s="2">
        <v>2</v>
      </c>
      <c r="E52" s="2">
        <v>16</v>
      </c>
      <c r="F52" s="2">
        <v>32.65</v>
      </c>
      <c r="G52" s="2" t="s">
        <v>29</v>
      </c>
      <c r="H52" s="2">
        <v>10</v>
      </c>
      <c r="I52" s="2">
        <v>104</v>
      </c>
      <c r="J52" s="2" t="s">
        <v>278</v>
      </c>
      <c r="K52" s="2" t="s">
        <v>143</v>
      </c>
      <c r="L52" s="2">
        <v>0.2</v>
      </c>
      <c r="M52" s="2">
        <v>65.3</v>
      </c>
      <c r="N52" s="2">
        <v>-0.90384615384615385</v>
      </c>
    </row>
    <row r="53" spans="1:14" x14ac:dyDescent="0.2">
      <c r="A53" s="2" t="s">
        <v>279</v>
      </c>
      <c r="B53" s="2" t="s">
        <v>280</v>
      </c>
      <c r="C53" s="2" t="s">
        <v>146</v>
      </c>
      <c r="D53" s="2">
        <v>194</v>
      </c>
      <c r="E53" s="2">
        <v>37</v>
      </c>
      <c r="F53" s="2">
        <v>23</v>
      </c>
      <c r="G53" s="2" t="s">
        <v>73</v>
      </c>
      <c r="H53" s="2">
        <v>115</v>
      </c>
      <c r="I53" s="2">
        <v>116</v>
      </c>
      <c r="J53" s="2" t="s">
        <v>281</v>
      </c>
      <c r="K53" s="2" t="s">
        <v>122</v>
      </c>
      <c r="L53" s="2">
        <v>1.68695652173913</v>
      </c>
      <c r="M53" s="2">
        <v>4462</v>
      </c>
      <c r="N53" s="2">
        <v>-8.6206896551724137E-3</v>
      </c>
    </row>
    <row r="54" spans="1:14" x14ac:dyDescent="0.2">
      <c r="A54" s="2" t="s">
        <v>282</v>
      </c>
      <c r="B54" s="2" t="s">
        <v>283</v>
      </c>
      <c r="C54" s="2" t="s">
        <v>120</v>
      </c>
      <c r="D54" s="2">
        <v>145</v>
      </c>
      <c r="E54" s="2">
        <v>34</v>
      </c>
      <c r="F54" s="2">
        <v>171.05</v>
      </c>
      <c r="G54" s="2" t="s">
        <v>81</v>
      </c>
      <c r="H54" s="2">
        <v>43</v>
      </c>
      <c r="I54" s="2">
        <v>75</v>
      </c>
      <c r="J54" s="2" t="s">
        <v>284</v>
      </c>
      <c r="K54" s="2" t="s">
        <v>122</v>
      </c>
      <c r="L54" s="2">
        <v>3.3720930232558142</v>
      </c>
      <c r="M54" s="2">
        <v>24802.25</v>
      </c>
      <c r="N54" s="2">
        <v>-0.42666666666666669</v>
      </c>
    </row>
    <row r="55" spans="1:14" x14ac:dyDescent="0.2">
      <c r="A55" s="2" t="s">
        <v>285</v>
      </c>
      <c r="B55" s="2" t="s">
        <v>286</v>
      </c>
      <c r="C55" s="2" t="s">
        <v>129</v>
      </c>
      <c r="D55" s="2">
        <v>24</v>
      </c>
      <c r="E55" s="2">
        <v>17</v>
      </c>
      <c r="F55" s="2">
        <v>168.58</v>
      </c>
      <c r="G55" s="2" t="s">
        <v>21</v>
      </c>
      <c r="H55" s="2">
        <v>102</v>
      </c>
      <c r="I55" s="2">
        <v>102</v>
      </c>
      <c r="J55" s="2" t="s">
        <v>287</v>
      </c>
      <c r="K55" s="2" t="s">
        <v>122</v>
      </c>
      <c r="L55" s="2">
        <v>0.23529411764705879</v>
      </c>
      <c r="M55" s="2">
        <v>4045.92</v>
      </c>
      <c r="N55" s="2">
        <v>0</v>
      </c>
    </row>
    <row r="56" spans="1:14" x14ac:dyDescent="0.2">
      <c r="A56" s="2" t="s">
        <v>288</v>
      </c>
      <c r="B56" s="2" t="s">
        <v>289</v>
      </c>
      <c r="C56" s="2" t="s">
        <v>150</v>
      </c>
      <c r="D56" s="2">
        <v>32</v>
      </c>
      <c r="E56" s="2">
        <v>50</v>
      </c>
      <c r="F56" s="2">
        <v>187.65</v>
      </c>
      <c r="G56" s="2" t="s">
        <v>49</v>
      </c>
      <c r="H56" s="2">
        <v>105</v>
      </c>
      <c r="I56" s="2">
        <v>33</v>
      </c>
      <c r="J56" s="2" t="s">
        <v>290</v>
      </c>
      <c r="K56" s="2" t="s">
        <v>143</v>
      </c>
      <c r="L56" s="2">
        <v>0.30476190476190479</v>
      </c>
      <c r="M56" s="2">
        <v>6004.8</v>
      </c>
      <c r="N56" s="2">
        <v>2.1818181818181821</v>
      </c>
    </row>
    <row r="57" spans="1:14" x14ac:dyDescent="0.2">
      <c r="A57" s="2" t="s">
        <v>291</v>
      </c>
      <c r="B57" s="2" t="s">
        <v>292</v>
      </c>
      <c r="C57" s="2" t="s">
        <v>174</v>
      </c>
      <c r="D57" s="2">
        <v>6</v>
      </c>
      <c r="E57" s="2">
        <v>43</v>
      </c>
      <c r="F57" s="2">
        <v>46.15</v>
      </c>
      <c r="G57" s="2" t="s">
        <v>69</v>
      </c>
      <c r="H57" s="2">
        <v>2</v>
      </c>
      <c r="I57" s="2">
        <v>8</v>
      </c>
      <c r="J57" s="2" t="s">
        <v>293</v>
      </c>
      <c r="K57" s="2" t="s">
        <v>143</v>
      </c>
      <c r="L57" s="2">
        <v>3</v>
      </c>
      <c r="M57" s="2">
        <v>276.89999999999998</v>
      </c>
      <c r="N57" s="2">
        <v>-0.75</v>
      </c>
    </row>
    <row r="58" spans="1:14" x14ac:dyDescent="0.2">
      <c r="A58" s="2" t="s">
        <v>294</v>
      </c>
      <c r="B58" s="2" t="s">
        <v>295</v>
      </c>
      <c r="C58" s="2" t="s">
        <v>174</v>
      </c>
      <c r="D58" s="2">
        <v>125</v>
      </c>
      <c r="E58" s="2">
        <v>24</v>
      </c>
      <c r="F58" s="2">
        <v>117.22</v>
      </c>
      <c r="G58" s="2" t="s">
        <v>77</v>
      </c>
      <c r="H58" s="2">
        <v>91</v>
      </c>
      <c r="I58" s="2">
        <v>60</v>
      </c>
      <c r="J58" s="2" t="s">
        <v>296</v>
      </c>
      <c r="K58" s="2" t="s">
        <v>122</v>
      </c>
      <c r="L58" s="2">
        <v>1.3736263736263741</v>
      </c>
      <c r="M58" s="2">
        <v>14652.5</v>
      </c>
      <c r="N58" s="2">
        <v>0.51666666666666672</v>
      </c>
    </row>
    <row r="59" spans="1:14" x14ac:dyDescent="0.2">
      <c r="A59" s="2" t="s">
        <v>297</v>
      </c>
      <c r="B59" s="2" t="s">
        <v>298</v>
      </c>
      <c r="C59" s="2" t="s">
        <v>129</v>
      </c>
      <c r="D59" s="2">
        <v>136</v>
      </c>
      <c r="E59" s="2">
        <v>22</v>
      </c>
      <c r="F59" s="2">
        <v>22.84</v>
      </c>
      <c r="G59" s="2" t="s">
        <v>53</v>
      </c>
      <c r="H59" s="2">
        <v>114</v>
      </c>
      <c r="I59" s="2">
        <v>48</v>
      </c>
      <c r="J59" s="2" t="s">
        <v>299</v>
      </c>
      <c r="K59" s="2" t="s">
        <v>122</v>
      </c>
      <c r="L59" s="2">
        <v>1.192982456140351</v>
      </c>
      <c r="M59" s="2">
        <v>3106.24</v>
      </c>
      <c r="N59" s="2">
        <v>1.375</v>
      </c>
    </row>
    <row r="60" spans="1:14" x14ac:dyDescent="0.2">
      <c r="A60" s="2" t="s">
        <v>300</v>
      </c>
      <c r="B60" s="2" t="s">
        <v>301</v>
      </c>
      <c r="C60" s="2" t="s">
        <v>174</v>
      </c>
      <c r="D60" s="2">
        <v>38</v>
      </c>
      <c r="E60" s="2">
        <v>44</v>
      </c>
      <c r="F60" s="2">
        <v>183.06</v>
      </c>
      <c r="G60" s="2" t="s">
        <v>73</v>
      </c>
      <c r="H60" s="2">
        <v>148</v>
      </c>
      <c r="I60" s="2">
        <v>97</v>
      </c>
      <c r="J60" s="2" t="s">
        <v>302</v>
      </c>
      <c r="K60" s="2" t="s">
        <v>143</v>
      </c>
      <c r="L60" s="2">
        <v>0.25675675675675669</v>
      </c>
      <c r="M60" s="2">
        <v>6956.28</v>
      </c>
      <c r="N60" s="2">
        <v>0.52577319587628868</v>
      </c>
    </row>
    <row r="61" spans="1:14" x14ac:dyDescent="0.2">
      <c r="A61" s="2" t="s">
        <v>303</v>
      </c>
      <c r="B61" s="2" t="s">
        <v>304</v>
      </c>
      <c r="C61" s="2" t="s">
        <v>166</v>
      </c>
      <c r="D61" s="2">
        <v>130</v>
      </c>
      <c r="E61" s="2">
        <v>31</v>
      </c>
      <c r="F61" s="2">
        <v>35.43</v>
      </c>
      <c r="G61" s="2" t="s">
        <v>29</v>
      </c>
      <c r="H61" s="2">
        <v>105</v>
      </c>
      <c r="I61" s="2">
        <v>13</v>
      </c>
      <c r="J61" s="2" t="s">
        <v>305</v>
      </c>
      <c r="K61" s="2" t="s">
        <v>122</v>
      </c>
      <c r="L61" s="2">
        <v>1.2380952380952379</v>
      </c>
      <c r="M61" s="2">
        <v>4605.8999999999996</v>
      </c>
      <c r="N61" s="2">
        <v>7.0769230769230766</v>
      </c>
    </row>
    <row r="62" spans="1:14" x14ac:dyDescent="0.2">
      <c r="A62" s="2" t="s">
        <v>306</v>
      </c>
      <c r="B62" s="2" t="s">
        <v>307</v>
      </c>
      <c r="C62" s="2" t="s">
        <v>174</v>
      </c>
      <c r="D62" s="2">
        <v>60</v>
      </c>
      <c r="E62" s="2">
        <v>39</v>
      </c>
      <c r="F62" s="2">
        <v>112.2</v>
      </c>
      <c r="G62" s="2" t="s">
        <v>97</v>
      </c>
      <c r="H62" s="2">
        <v>18</v>
      </c>
      <c r="I62" s="2">
        <v>68</v>
      </c>
      <c r="J62" s="2" t="s">
        <v>308</v>
      </c>
      <c r="K62" s="2" t="s">
        <v>122</v>
      </c>
      <c r="L62" s="2">
        <v>3.333333333333333</v>
      </c>
      <c r="M62" s="2">
        <v>6732</v>
      </c>
      <c r="N62" s="2">
        <v>-0.73529411764705888</v>
      </c>
    </row>
    <row r="63" spans="1:14" x14ac:dyDescent="0.2">
      <c r="A63" s="2" t="s">
        <v>309</v>
      </c>
      <c r="B63" s="2" t="s">
        <v>310</v>
      </c>
      <c r="C63" s="2" t="s">
        <v>146</v>
      </c>
      <c r="D63" s="2">
        <v>121</v>
      </c>
      <c r="E63" s="2">
        <v>44</v>
      </c>
      <c r="F63" s="2">
        <v>164.57</v>
      </c>
      <c r="G63" s="2" t="s">
        <v>85</v>
      </c>
      <c r="H63" s="2">
        <v>23</v>
      </c>
      <c r="I63" s="2">
        <v>93</v>
      </c>
      <c r="J63" s="2" t="s">
        <v>311</v>
      </c>
      <c r="K63" s="2" t="s">
        <v>122</v>
      </c>
      <c r="L63" s="2">
        <v>5.2608695652173916</v>
      </c>
      <c r="M63" s="2">
        <v>19912.97</v>
      </c>
      <c r="N63" s="2">
        <v>-0.75268817204301075</v>
      </c>
    </row>
    <row r="64" spans="1:14" x14ac:dyDescent="0.2">
      <c r="A64" s="2" t="s">
        <v>312</v>
      </c>
      <c r="B64" s="2" t="s">
        <v>313</v>
      </c>
      <c r="C64" s="2" t="s">
        <v>146</v>
      </c>
      <c r="D64" s="2">
        <v>69</v>
      </c>
      <c r="E64" s="2">
        <v>34</v>
      </c>
      <c r="F64" s="2">
        <v>50.79</v>
      </c>
      <c r="G64" s="2" t="s">
        <v>53</v>
      </c>
      <c r="H64" s="2">
        <v>136</v>
      </c>
      <c r="I64" s="2">
        <v>100</v>
      </c>
      <c r="J64" s="2" t="s">
        <v>314</v>
      </c>
      <c r="K64" s="2" t="s">
        <v>122</v>
      </c>
      <c r="L64" s="2">
        <v>0.50735294117647056</v>
      </c>
      <c r="M64" s="2">
        <v>3504.51</v>
      </c>
      <c r="N64" s="2">
        <v>0.36</v>
      </c>
    </row>
    <row r="65" spans="1:14" x14ac:dyDescent="0.2">
      <c r="A65" s="2" t="s">
        <v>315</v>
      </c>
      <c r="B65" s="2" t="s">
        <v>316</v>
      </c>
      <c r="C65" s="2" t="s">
        <v>120</v>
      </c>
      <c r="D65" s="2">
        <v>33</v>
      </c>
      <c r="E65" s="2">
        <v>45</v>
      </c>
      <c r="F65" s="2">
        <v>62.91</v>
      </c>
      <c r="G65" s="2" t="s">
        <v>45</v>
      </c>
      <c r="H65" s="2">
        <v>81</v>
      </c>
      <c r="I65" s="2">
        <v>77</v>
      </c>
      <c r="J65" s="2" t="s">
        <v>226</v>
      </c>
      <c r="K65" s="2" t="s">
        <v>143</v>
      </c>
      <c r="L65" s="2">
        <v>0.40740740740740738</v>
      </c>
      <c r="M65" s="2">
        <v>2076.0300000000002</v>
      </c>
      <c r="N65" s="2">
        <v>5.1948051948051951E-2</v>
      </c>
    </row>
    <row r="66" spans="1:14" x14ac:dyDescent="0.2">
      <c r="A66" s="2" t="s">
        <v>317</v>
      </c>
      <c r="B66" s="2" t="s">
        <v>318</v>
      </c>
      <c r="C66" s="2" t="s">
        <v>129</v>
      </c>
      <c r="D66" s="2">
        <v>113</v>
      </c>
      <c r="E66" s="2">
        <v>16</v>
      </c>
      <c r="F66" s="2">
        <v>149.97999999999999</v>
      </c>
      <c r="G66" s="2" t="s">
        <v>101</v>
      </c>
      <c r="H66" s="2">
        <v>110</v>
      </c>
      <c r="I66" s="2">
        <v>66</v>
      </c>
      <c r="J66" s="2" t="s">
        <v>319</v>
      </c>
      <c r="K66" s="2" t="s">
        <v>122</v>
      </c>
      <c r="L66" s="2">
        <v>1.0272727272727269</v>
      </c>
      <c r="M66" s="2">
        <v>16947.740000000002</v>
      </c>
      <c r="N66" s="2">
        <v>0.66666666666666663</v>
      </c>
    </row>
    <row r="67" spans="1:14" x14ac:dyDescent="0.2">
      <c r="A67" s="2" t="s">
        <v>320</v>
      </c>
      <c r="B67" s="2" t="s">
        <v>321</v>
      </c>
      <c r="C67" s="2" t="s">
        <v>170</v>
      </c>
      <c r="D67" s="2">
        <v>10</v>
      </c>
      <c r="E67" s="2">
        <v>20</v>
      </c>
      <c r="F67" s="2">
        <v>131.56</v>
      </c>
      <c r="G67" s="2" t="s">
        <v>97</v>
      </c>
      <c r="H67" s="2">
        <v>126</v>
      </c>
      <c r="I67" s="2">
        <v>113</v>
      </c>
      <c r="J67" s="2" t="s">
        <v>322</v>
      </c>
      <c r="K67" s="2" t="s">
        <v>143</v>
      </c>
      <c r="L67" s="2">
        <v>7.9365079365079361E-2</v>
      </c>
      <c r="M67" s="2">
        <v>1315.6</v>
      </c>
      <c r="N67" s="2">
        <v>0.1150442477876106</v>
      </c>
    </row>
    <row r="68" spans="1:14" x14ac:dyDescent="0.2">
      <c r="A68" s="2" t="s">
        <v>323</v>
      </c>
      <c r="B68" s="2" t="s">
        <v>324</v>
      </c>
      <c r="C68" s="2" t="s">
        <v>129</v>
      </c>
      <c r="D68" s="2">
        <v>99</v>
      </c>
      <c r="E68" s="2">
        <v>49</v>
      </c>
      <c r="F68" s="2">
        <v>109.81</v>
      </c>
      <c r="G68" s="2" t="s">
        <v>21</v>
      </c>
      <c r="H68" s="2">
        <v>102</v>
      </c>
      <c r="I68" s="2">
        <v>115</v>
      </c>
      <c r="J68" s="2" t="s">
        <v>325</v>
      </c>
      <c r="K68" s="2" t="s">
        <v>122</v>
      </c>
      <c r="L68" s="2">
        <v>0.97058823529411764</v>
      </c>
      <c r="M68" s="2">
        <v>10871.19</v>
      </c>
      <c r="N68" s="2">
        <v>-0.11304347826086961</v>
      </c>
    </row>
    <row r="69" spans="1:14" x14ac:dyDescent="0.2">
      <c r="A69" s="2" t="s">
        <v>326</v>
      </c>
      <c r="B69" s="2" t="s">
        <v>327</v>
      </c>
      <c r="C69" s="2" t="s">
        <v>125</v>
      </c>
      <c r="D69" s="2">
        <v>200</v>
      </c>
      <c r="E69" s="2">
        <v>34</v>
      </c>
      <c r="F69" s="2">
        <v>117.86</v>
      </c>
      <c r="G69" s="2" t="s">
        <v>13</v>
      </c>
      <c r="H69" s="2">
        <v>100</v>
      </c>
      <c r="I69" s="2">
        <v>47</v>
      </c>
      <c r="J69" s="2" t="s">
        <v>328</v>
      </c>
      <c r="K69" s="2" t="s">
        <v>122</v>
      </c>
      <c r="L69" s="2">
        <v>2</v>
      </c>
      <c r="M69" s="2">
        <v>23572</v>
      </c>
      <c r="N69" s="2">
        <v>1.1276595744680851</v>
      </c>
    </row>
    <row r="70" spans="1:14" x14ac:dyDescent="0.2">
      <c r="A70" s="2" t="s">
        <v>329</v>
      </c>
      <c r="B70" s="2" t="s">
        <v>330</v>
      </c>
      <c r="C70" s="2" t="s">
        <v>146</v>
      </c>
      <c r="D70" s="2">
        <v>53</v>
      </c>
      <c r="E70" s="2">
        <v>24</v>
      </c>
      <c r="F70" s="2">
        <v>191.54</v>
      </c>
      <c r="G70" s="2" t="s">
        <v>29</v>
      </c>
      <c r="H70" s="2">
        <v>13</v>
      </c>
      <c r="I70" s="2">
        <v>35</v>
      </c>
      <c r="J70" s="2" t="s">
        <v>331</v>
      </c>
      <c r="K70" s="2" t="s">
        <v>122</v>
      </c>
      <c r="L70" s="2">
        <v>4.0769230769230766</v>
      </c>
      <c r="M70" s="2">
        <v>10151.620000000001</v>
      </c>
      <c r="N70" s="2">
        <v>-0.62857142857142856</v>
      </c>
    </row>
    <row r="71" spans="1:14" x14ac:dyDescent="0.2">
      <c r="A71" s="2" t="s">
        <v>332</v>
      </c>
      <c r="B71" s="2" t="s">
        <v>333</v>
      </c>
      <c r="C71" s="2" t="s">
        <v>150</v>
      </c>
      <c r="D71" s="2">
        <v>78</v>
      </c>
      <c r="E71" s="2">
        <v>22</v>
      </c>
      <c r="F71" s="2">
        <v>146.87</v>
      </c>
      <c r="G71" s="2" t="s">
        <v>73</v>
      </c>
      <c r="H71" s="2">
        <v>138</v>
      </c>
      <c r="I71" s="2">
        <v>102</v>
      </c>
      <c r="J71" s="2" t="s">
        <v>334</v>
      </c>
      <c r="K71" s="2" t="s">
        <v>122</v>
      </c>
      <c r="L71" s="2">
        <v>0.56521739130434778</v>
      </c>
      <c r="M71" s="2">
        <v>11455.86</v>
      </c>
      <c r="N71" s="2">
        <v>0.35294117647058831</v>
      </c>
    </row>
    <row r="72" spans="1:14" x14ac:dyDescent="0.2">
      <c r="A72" s="2" t="s">
        <v>335</v>
      </c>
      <c r="B72" s="2" t="s">
        <v>336</v>
      </c>
      <c r="C72" s="2" t="s">
        <v>170</v>
      </c>
      <c r="D72" s="2">
        <v>121</v>
      </c>
      <c r="E72" s="2">
        <v>44</v>
      </c>
      <c r="F72" s="2">
        <v>74.84</v>
      </c>
      <c r="G72" s="2" t="s">
        <v>85</v>
      </c>
      <c r="H72" s="2">
        <v>140</v>
      </c>
      <c r="I72" s="2">
        <v>92</v>
      </c>
      <c r="J72" s="2" t="s">
        <v>337</v>
      </c>
      <c r="K72" s="2" t="s">
        <v>122</v>
      </c>
      <c r="L72" s="2">
        <v>0.86428571428571432</v>
      </c>
      <c r="M72" s="2">
        <v>9055.6400000000012</v>
      </c>
      <c r="N72" s="2">
        <v>0.52173913043478259</v>
      </c>
    </row>
    <row r="73" spans="1:14" x14ac:dyDescent="0.2">
      <c r="A73" s="2" t="s">
        <v>338</v>
      </c>
      <c r="B73" s="2" t="s">
        <v>339</v>
      </c>
      <c r="C73" s="2" t="s">
        <v>170</v>
      </c>
      <c r="D73" s="2">
        <v>190</v>
      </c>
      <c r="E73" s="2">
        <v>27</v>
      </c>
      <c r="F73" s="2">
        <v>13.27</v>
      </c>
      <c r="G73" s="2" t="s">
        <v>29</v>
      </c>
      <c r="H73" s="2">
        <v>77</v>
      </c>
      <c r="I73" s="2">
        <v>16</v>
      </c>
      <c r="J73" s="2" t="s">
        <v>340</v>
      </c>
      <c r="K73" s="2" t="s">
        <v>122</v>
      </c>
      <c r="L73" s="2">
        <v>2.4675324675324681</v>
      </c>
      <c r="M73" s="2">
        <v>2521.3000000000002</v>
      </c>
      <c r="N73" s="2">
        <v>3.8125</v>
      </c>
    </row>
    <row r="74" spans="1:14" x14ac:dyDescent="0.2">
      <c r="A74" s="2" t="s">
        <v>341</v>
      </c>
      <c r="B74" s="2" t="s">
        <v>342</v>
      </c>
      <c r="C74" s="2" t="s">
        <v>129</v>
      </c>
      <c r="D74" s="2">
        <v>16</v>
      </c>
      <c r="E74" s="2">
        <v>32</v>
      </c>
      <c r="F74" s="2">
        <v>116.61</v>
      </c>
      <c r="G74" s="2" t="s">
        <v>21</v>
      </c>
      <c r="H74" s="2">
        <v>52</v>
      </c>
      <c r="I74" s="2">
        <v>31</v>
      </c>
      <c r="J74" s="2" t="s">
        <v>343</v>
      </c>
      <c r="K74" s="2" t="s">
        <v>143</v>
      </c>
      <c r="L74" s="2">
        <v>0.30769230769230771</v>
      </c>
      <c r="M74" s="2">
        <v>1865.76</v>
      </c>
      <c r="N74" s="2">
        <v>0.67741935483870963</v>
      </c>
    </row>
    <row r="75" spans="1:14" x14ac:dyDescent="0.2">
      <c r="A75" s="2" t="s">
        <v>344</v>
      </c>
      <c r="B75" s="2" t="s">
        <v>345</v>
      </c>
      <c r="C75" s="2" t="s">
        <v>125</v>
      </c>
      <c r="D75" s="2">
        <v>161</v>
      </c>
      <c r="E75" s="2">
        <v>12</v>
      </c>
      <c r="F75" s="2">
        <v>72.150000000000006</v>
      </c>
      <c r="G75" s="2" t="s">
        <v>9</v>
      </c>
      <c r="H75" s="2">
        <v>62</v>
      </c>
      <c r="I75" s="2">
        <v>50</v>
      </c>
      <c r="J75" s="2" t="s">
        <v>346</v>
      </c>
      <c r="K75" s="2" t="s">
        <v>122</v>
      </c>
      <c r="L75" s="2">
        <v>2.596774193548387</v>
      </c>
      <c r="M75" s="2">
        <v>11616.15</v>
      </c>
      <c r="N75" s="2">
        <v>0.24</v>
      </c>
    </row>
    <row r="76" spans="1:14" x14ac:dyDescent="0.2">
      <c r="A76" s="2" t="s">
        <v>347</v>
      </c>
      <c r="B76" s="2" t="s">
        <v>348</v>
      </c>
      <c r="C76" s="2" t="s">
        <v>174</v>
      </c>
      <c r="D76" s="2">
        <v>40</v>
      </c>
      <c r="E76" s="2">
        <v>15</v>
      </c>
      <c r="F76" s="2">
        <v>178.97</v>
      </c>
      <c r="G76" s="2" t="s">
        <v>85</v>
      </c>
      <c r="H76" s="2">
        <v>142</v>
      </c>
      <c r="I76" s="2">
        <v>99</v>
      </c>
      <c r="J76" s="2" t="s">
        <v>349</v>
      </c>
      <c r="K76" s="2" t="s">
        <v>122</v>
      </c>
      <c r="L76" s="2">
        <v>0.28169014084507038</v>
      </c>
      <c r="M76" s="2">
        <v>7158.8</v>
      </c>
      <c r="N76" s="2">
        <v>0.43434343434343442</v>
      </c>
    </row>
    <row r="77" spans="1:14" x14ac:dyDescent="0.2">
      <c r="A77" s="2" t="s">
        <v>350</v>
      </c>
      <c r="B77" s="2" t="s">
        <v>351</v>
      </c>
      <c r="C77" s="2" t="s">
        <v>146</v>
      </c>
      <c r="D77" s="2">
        <v>83</v>
      </c>
      <c r="E77" s="2">
        <v>42</v>
      </c>
      <c r="F77" s="2">
        <v>145.35</v>
      </c>
      <c r="G77" s="2" t="s">
        <v>81</v>
      </c>
      <c r="H77" s="2">
        <v>86</v>
      </c>
      <c r="I77" s="2">
        <v>59</v>
      </c>
      <c r="J77" s="2" t="s">
        <v>352</v>
      </c>
      <c r="K77" s="2" t="s">
        <v>122</v>
      </c>
      <c r="L77" s="2">
        <v>0.96511627906976749</v>
      </c>
      <c r="M77" s="2">
        <v>12064.05</v>
      </c>
      <c r="N77" s="2">
        <v>0.4576271186440678</v>
      </c>
    </row>
    <row r="78" spans="1:14" x14ac:dyDescent="0.2">
      <c r="A78" s="2" t="s">
        <v>353</v>
      </c>
      <c r="B78" s="2" t="s">
        <v>354</v>
      </c>
      <c r="C78" s="2" t="s">
        <v>125</v>
      </c>
      <c r="D78" s="2">
        <v>57</v>
      </c>
      <c r="E78" s="2">
        <v>34</v>
      </c>
      <c r="F78" s="2">
        <v>113.7</v>
      </c>
      <c r="G78" s="2" t="s">
        <v>65</v>
      </c>
      <c r="H78" s="2">
        <v>80</v>
      </c>
      <c r="I78" s="2">
        <v>74</v>
      </c>
      <c r="J78" s="2" t="s">
        <v>355</v>
      </c>
      <c r="K78" s="2" t="s">
        <v>122</v>
      </c>
      <c r="L78" s="2">
        <v>0.71250000000000002</v>
      </c>
      <c r="M78" s="2">
        <v>6480.9000000000005</v>
      </c>
      <c r="N78" s="2">
        <v>8.1081081081081086E-2</v>
      </c>
    </row>
    <row r="79" spans="1:14" x14ac:dyDescent="0.2">
      <c r="A79" s="2" t="s">
        <v>356</v>
      </c>
      <c r="B79" s="2" t="s">
        <v>357</v>
      </c>
      <c r="C79" s="2" t="s">
        <v>120</v>
      </c>
      <c r="D79" s="2">
        <v>172</v>
      </c>
      <c r="E79" s="2">
        <v>40</v>
      </c>
      <c r="F79" s="2">
        <v>69.12</v>
      </c>
      <c r="G79" s="2" t="s">
        <v>53</v>
      </c>
      <c r="H79" s="2">
        <v>21</v>
      </c>
      <c r="I79" s="2">
        <v>99</v>
      </c>
      <c r="J79" s="2" t="s">
        <v>358</v>
      </c>
      <c r="K79" s="2" t="s">
        <v>122</v>
      </c>
      <c r="L79" s="2">
        <v>8.1904761904761898</v>
      </c>
      <c r="M79" s="2">
        <v>11888.64</v>
      </c>
      <c r="N79" s="2">
        <v>-0.78787878787878785</v>
      </c>
    </row>
    <row r="80" spans="1:14" x14ac:dyDescent="0.2">
      <c r="A80" s="2" t="s">
        <v>359</v>
      </c>
      <c r="B80" s="2" t="s">
        <v>360</v>
      </c>
      <c r="C80" s="2" t="s">
        <v>129</v>
      </c>
      <c r="D80" s="2">
        <v>28</v>
      </c>
      <c r="E80" s="2">
        <v>26</v>
      </c>
      <c r="F80" s="2">
        <v>32.35</v>
      </c>
      <c r="G80" s="2" t="s">
        <v>49</v>
      </c>
      <c r="H80" s="2">
        <v>97</v>
      </c>
      <c r="I80" s="2">
        <v>78</v>
      </c>
      <c r="J80" s="2" t="s">
        <v>361</v>
      </c>
      <c r="K80" s="2" t="s">
        <v>122</v>
      </c>
      <c r="L80" s="2">
        <v>0.28865979381443302</v>
      </c>
      <c r="M80" s="2">
        <v>905.80000000000007</v>
      </c>
      <c r="N80" s="2">
        <v>0.24358974358974361</v>
      </c>
    </row>
    <row r="81" spans="1:14" x14ac:dyDescent="0.2">
      <c r="A81" s="2" t="s">
        <v>362</v>
      </c>
      <c r="B81" s="2" t="s">
        <v>363</v>
      </c>
      <c r="C81" s="2" t="s">
        <v>120</v>
      </c>
      <c r="D81" s="2">
        <v>144</v>
      </c>
      <c r="E81" s="2">
        <v>37</v>
      </c>
      <c r="F81" s="2">
        <v>146.81</v>
      </c>
      <c r="G81" s="2" t="s">
        <v>13</v>
      </c>
      <c r="H81" s="2">
        <v>43</v>
      </c>
      <c r="I81" s="2">
        <v>45</v>
      </c>
      <c r="J81" s="2" t="s">
        <v>364</v>
      </c>
      <c r="K81" s="2" t="s">
        <v>122</v>
      </c>
      <c r="L81" s="2">
        <v>3.3488372093023262</v>
      </c>
      <c r="M81" s="2">
        <v>21140.639999999999</v>
      </c>
      <c r="N81" s="2">
        <v>-4.4444444444444453E-2</v>
      </c>
    </row>
    <row r="82" spans="1:14" x14ac:dyDescent="0.2">
      <c r="A82" s="2" t="s">
        <v>365</v>
      </c>
      <c r="B82" s="2" t="s">
        <v>366</v>
      </c>
      <c r="C82" s="2" t="s">
        <v>146</v>
      </c>
      <c r="D82" s="2">
        <v>30</v>
      </c>
      <c r="E82" s="2">
        <v>16</v>
      </c>
      <c r="F82" s="2">
        <v>15.86</v>
      </c>
      <c r="G82" s="2" t="s">
        <v>13</v>
      </c>
      <c r="H82" s="2">
        <v>82</v>
      </c>
      <c r="I82" s="2">
        <v>79</v>
      </c>
      <c r="J82" s="2" t="s">
        <v>367</v>
      </c>
      <c r="K82" s="2" t="s">
        <v>122</v>
      </c>
      <c r="L82" s="2">
        <v>0.36585365853658541</v>
      </c>
      <c r="M82" s="2">
        <v>475.8</v>
      </c>
      <c r="N82" s="2">
        <v>3.7974683544303799E-2</v>
      </c>
    </row>
    <row r="83" spans="1:14" x14ac:dyDescent="0.2">
      <c r="A83" s="2" t="s">
        <v>368</v>
      </c>
      <c r="B83" s="2" t="s">
        <v>369</v>
      </c>
      <c r="C83" s="2" t="s">
        <v>120</v>
      </c>
      <c r="D83" s="2">
        <v>159</v>
      </c>
      <c r="E83" s="2">
        <v>23</v>
      </c>
      <c r="F83" s="2">
        <v>110.56</v>
      </c>
      <c r="G83" s="2" t="s">
        <v>81</v>
      </c>
      <c r="H83" s="2">
        <v>101</v>
      </c>
      <c r="I83" s="2">
        <v>102</v>
      </c>
      <c r="J83" s="2" t="s">
        <v>370</v>
      </c>
      <c r="K83" s="2" t="s">
        <v>122</v>
      </c>
      <c r="L83" s="2">
        <v>1.5742574257425741</v>
      </c>
      <c r="M83" s="2">
        <v>17579.04</v>
      </c>
      <c r="N83" s="2">
        <v>-9.8039215686274508E-3</v>
      </c>
    </row>
    <row r="84" spans="1:14" x14ac:dyDescent="0.2">
      <c r="A84" s="2" t="s">
        <v>371</v>
      </c>
      <c r="B84" s="2" t="s">
        <v>372</v>
      </c>
      <c r="C84" s="2" t="s">
        <v>150</v>
      </c>
      <c r="D84" s="2">
        <v>52</v>
      </c>
      <c r="E84" s="2">
        <v>24</v>
      </c>
      <c r="F84" s="2">
        <v>147.27000000000001</v>
      </c>
      <c r="G84" s="2" t="s">
        <v>69</v>
      </c>
      <c r="H84" s="2">
        <v>67</v>
      </c>
      <c r="I84" s="2">
        <v>34</v>
      </c>
      <c r="J84" s="2" t="s">
        <v>370</v>
      </c>
      <c r="K84" s="2" t="s">
        <v>122</v>
      </c>
      <c r="L84" s="2">
        <v>0.77611940298507465</v>
      </c>
      <c r="M84" s="2">
        <v>7658.0400000000009</v>
      </c>
      <c r="N84" s="2">
        <v>0.97058823529411764</v>
      </c>
    </row>
    <row r="85" spans="1:14" x14ac:dyDescent="0.2">
      <c r="A85" s="2" t="s">
        <v>373</v>
      </c>
      <c r="B85" s="2" t="s">
        <v>374</v>
      </c>
      <c r="C85" s="2" t="s">
        <v>166</v>
      </c>
      <c r="D85" s="2">
        <v>81</v>
      </c>
      <c r="E85" s="2">
        <v>31</v>
      </c>
      <c r="F85" s="2">
        <v>119.89</v>
      </c>
      <c r="G85" s="2" t="s">
        <v>97</v>
      </c>
      <c r="H85" s="2">
        <v>55</v>
      </c>
      <c r="I85" s="2">
        <v>35</v>
      </c>
      <c r="J85" s="2" t="s">
        <v>375</v>
      </c>
      <c r="K85" s="2" t="s">
        <v>122</v>
      </c>
      <c r="L85" s="2">
        <v>1.4727272727272731</v>
      </c>
      <c r="M85" s="2">
        <v>9711.09</v>
      </c>
      <c r="N85" s="2">
        <v>0.5714285714285714</v>
      </c>
    </row>
    <row r="86" spans="1:14" x14ac:dyDescent="0.2">
      <c r="A86" s="2" t="s">
        <v>376</v>
      </c>
      <c r="B86" s="2" t="s">
        <v>377</v>
      </c>
      <c r="C86" s="2" t="s">
        <v>150</v>
      </c>
      <c r="D86" s="2">
        <v>73</v>
      </c>
      <c r="E86" s="2">
        <v>37</v>
      </c>
      <c r="F86" s="2">
        <v>78.23</v>
      </c>
      <c r="G86" s="2" t="s">
        <v>9</v>
      </c>
      <c r="H86" s="2">
        <v>60</v>
      </c>
      <c r="I86" s="2">
        <v>24</v>
      </c>
      <c r="J86" s="2" t="s">
        <v>229</v>
      </c>
      <c r="K86" s="2" t="s">
        <v>122</v>
      </c>
      <c r="L86" s="2">
        <v>1.216666666666667</v>
      </c>
      <c r="M86" s="2">
        <v>5710.79</v>
      </c>
      <c r="N86" s="2">
        <v>1.5</v>
      </c>
    </row>
    <row r="87" spans="1:14" x14ac:dyDescent="0.2">
      <c r="A87" s="2" t="s">
        <v>378</v>
      </c>
      <c r="B87" s="2" t="s">
        <v>379</v>
      </c>
      <c r="C87" s="2" t="s">
        <v>125</v>
      </c>
      <c r="D87" s="2">
        <v>125</v>
      </c>
      <c r="E87" s="2">
        <v>24</v>
      </c>
      <c r="F87" s="2">
        <v>19.7</v>
      </c>
      <c r="G87" s="2" t="s">
        <v>69</v>
      </c>
      <c r="H87" s="2">
        <v>76</v>
      </c>
      <c r="I87" s="2">
        <v>45</v>
      </c>
      <c r="J87" s="2" t="s">
        <v>380</v>
      </c>
      <c r="K87" s="2" t="s">
        <v>122</v>
      </c>
      <c r="L87" s="2">
        <v>1.6447368421052631</v>
      </c>
      <c r="M87" s="2">
        <v>2462.5</v>
      </c>
      <c r="N87" s="2">
        <v>0.68888888888888888</v>
      </c>
    </row>
    <row r="88" spans="1:14" x14ac:dyDescent="0.2">
      <c r="A88" s="2" t="s">
        <v>381</v>
      </c>
      <c r="B88" s="2" t="s">
        <v>382</v>
      </c>
      <c r="C88" s="2" t="s">
        <v>125</v>
      </c>
      <c r="D88" s="2">
        <v>197</v>
      </c>
      <c r="E88" s="2">
        <v>37</v>
      </c>
      <c r="F88" s="2">
        <v>57.01</v>
      </c>
      <c r="G88" s="2" t="s">
        <v>85</v>
      </c>
      <c r="H88" s="2">
        <v>103</v>
      </c>
      <c r="I88" s="2">
        <v>58</v>
      </c>
      <c r="J88" s="2" t="s">
        <v>383</v>
      </c>
      <c r="K88" s="2" t="s">
        <v>122</v>
      </c>
      <c r="L88" s="2">
        <v>1.912621359223301</v>
      </c>
      <c r="M88" s="2">
        <v>11230.97</v>
      </c>
      <c r="N88" s="2">
        <v>0.77586206896551724</v>
      </c>
    </row>
    <row r="89" spans="1:14" x14ac:dyDescent="0.2">
      <c r="A89" s="2" t="s">
        <v>384</v>
      </c>
      <c r="B89" s="2" t="s">
        <v>385</v>
      </c>
      <c r="C89" s="2" t="s">
        <v>174</v>
      </c>
      <c r="D89" s="2">
        <v>96</v>
      </c>
      <c r="E89" s="2">
        <v>48</v>
      </c>
      <c r="F89" s="2">
        <v>119.25</v>
      </c>
      <c r="G89" s="2" t="s">
        <v>97</v>
      </c>
      <c r="H89" s="2">
        <v>135</v>
      </c>
      <c r="I89" s="2">
        <v>96</v>
      </c>
      <c r="J89" s="2" t="s">
        <v>386</v>
      </c>
      <c r="K89" s="2" t="s">
        <v>122</v>
      </c>
      <c r="L89" s="2">
        <v>0.71111111111111114</v>
      </c>
      <c r="M89" s="2">
        <v>11448</v>
      </c>
      <c r="N89" s="2">
        <v>0.40625</v>
      </c>
    </row>
    <row r="90" spans="1:14" x14ac:dyDescent="0.2">
      <c r="A90" s="2" t="s">
        <v>387</v>
      </c>
      <c r="B90" s="2" t="s">
        <v>388</v>
      </c>
      <c r="C90" s="2" t="s">
        <v>170</v>
      </c>
      <c r="D90" s="2">
        <v>72</v>
      </c>
      <c r="E90" s="2">
        <v>23</v>
      </c>
      <c r="F90" s="2">
        <v>18.91</v>
      </c>
      <c r="G90" s="2" t="s">
        <v>85</v>
      </c>
      <c r="H90" s="2">
        <v>98</v>
      </c>
      <c r="I90" s="2">
        <v>64</v>
      </c>
      <c r="J90" s="2" t="s">
        <v>389</v>
      </c>
      <c r="K90" s="2" t="s">
        <v>122</v>
      </c>
      <c r="L90" s="2">
        <v>0.73469387755102045</v>
      </c>
      <c r="M90" s="2">
        <v>1361.52</v>
      </c>
      <c r="N90" s="2">
        <v>0.53125</v>
      </c>
    </row>
    <row r="91" spans="1:14" x14ac:dyDescent="0.2">
      <c r="A91" s="2" t="s">
        <v>390</v>
      </c>
      <c r="B91" s="2" t="s">
        <v>391</v>
      </c>
      <c r="C91" s="2" t="s">
        <v>166</v>
      </c>
      <c r="D91" s="2">
        <v>30</v>
      </c>
      <c r="E91" s="2">
        <v>19</v>
      </c>
      <c r="F91" s="2">
        <v>51.37</v>
      </c>
      <c r="G91" s="2" t="s">
        <v>85</v>
      </c>
      <c r="H91" s="2">
        <v>17</v>
      </c>
      <c r="I91" s="2">
        <v>9</v>
      </c>
      <c r="J91" s="2" t="s">
        <v>151</v>
      </c>
      <c r="K91" s="2" t="s">
        <v>122</v>
      </c>
      <c r="L91" s="2">
        <v>1.7647058823529409</v>
      </c>
      <c r="M91" s="2">
        <v>1541.1</v>
      </c>
      <c r="N91" s="2">
        <v>0.88888888888888884</v>
      </c>
    </row>
    <row r="92" spans="1:14" x14ac:dyDescent="0.2">
      <c r="A92" s="2" t="s">
        <v>392</v>
      </c>
      <c r="B92" s="2" t="s">
        <v>393</v>
      </c>
      <c r="C92" s="2" t="s">
        <v>166</v>
      </c>
      <c r="D92" s="2">
        <v>124</v>
      </c>
      <c r="E92" s="2">
        <v>43</v>
      </c>
      <c r="F92" s="2">
        <v>194.82</v>
      </c>
      <c r="G92" s="2" t="s">
        <v>45</v>
      </c>
      <c r="H92" s="2">
        <v>145</v>
      </c>
      <c r="I92" s="2">
        <v>58</v>
      </c>
      <c r="J92" s="2" t="s">
        <v>394</v>
      </c>
      <c r="K92" s="2" t="s">
        <v>122</v>
      </c>
      <c r="L92" s="2">
        <v>0.85517241379310349</v>
      </c>
      <c r="M92" s="2">
        <v>24157.68</v>
      </c>
      <c r="N92" s="2">
        <v>1.5</v>
      </c>
    </row>
    <row r="93" spans="1:14" x14ac:dyDescent="0.2">
      <c r="A93" s="2" t="s">
        <v>395</v>
      </c>
      <c r="B93" s="2" t="s">
        <v>396</v>
      </c>
      <c r="C93" s="2" t="s">
        <v>170</v>
      </c>
      <c r="D93" s="2">
        <v>18</v>
      </c>
      <c r="E93" s="2">
        <v>40</v>
      </c>
      <c r="F93" s="2">
        <v>136.21</v>
      </c>
      <c r="G93" s="2" t="s">
        <v>5</v>
      </c>
      <c r="H93" s="2">
        <v>114</v>
      </c>
      <c r="I93" s="2">
        <v>87</v>
      </c>
      <c r="J93" s="2" t="s">
        <v>397</v>
      </c>
      <c r="K93" s="2" t="s">
        <v>143</v>
      </c>
      <c r="L93" s="2">
        <v>0.15789473684210531</v>
      </c>
      <c r="M93" s="2">
        <v>2451.7800000000002</v>
      </c>
      <c r="N93" s="2">
        <v>0.31034482758620691</v>
      </c>
    </row>
    <row r="94" spans="1:14" x14ac:dyDescent="0.2">
      <c r="A94" s="2" t="s">
        <v>398</v>
      </c>
      <c r="B94" s="2" t="s">
        <v>399</v>
      </c>
      <c r="C94" s="2" t="s">
        <v>170</v>
      </c>
      <c r="D94" s="2">
        <v>47</v>
      </c>
      <c r="E94" s="2">
        <v>29</v>
      </c>
      <c r="F94" s="2">
        <v>18.440000000000001</v>
      </c>
      <c r="G94" s="2" t="s">
        <v>25</v>
      </c>
      <c r="H94" s="2">
        <v>26</v>
      </c>
      <c r="I94" s="2">
        <v>52</v>
      </c>
      <c r="J94" s="2" t="s">
        <v>400</v>
      </c>
      <c r="K94" s="2" t="s">
        <v>122</v>
      </c>
      <c r="L94" s="2">
        <v>1.8076923076923079</v>
      </c>
      <c r="M94" s="2">
        <v>866.68000000000006</v>
      </c>
      <c r="N94" s="2">
        <v>-0.5</v>
      </c>
    </row>
    <row r="95" spans="1:14" x14ac:dyDescent="0.2">
      <c r="A95" s="2" t="s">
        <v>401</v>
      </c>
      <c r="B95" s="2" t="s">
        <v>402</v>
      </c>
      <c r="C95" s="2" t="s">
        <v>174</v>
      </c>
      <c r="D95" s="2">
        <v>78</v>
      </c>
      <c r="E95" s="2">
        <v>15</v>
      </c>
      <c r="F95" s="2">
        <v>194.73</v>
      </c>
      <c r="G95" s="2" t="s">
        <v>65</v>
      </c>
      <c r="H95" s="2">
        <v>138</v>
      </c>
      <c r="I95" s="2">
        <v>61</v>
      </c>
      <c r="J95" s="2" t="s">
        <v>403</v>
      </c>
      <c r="K95" s="2" t="s">
        <v>122</v>
      </c>
      <c r="L95" s="2">
        <v>0.56521739130434778</v>
      </c>
      <c r="M95" s="2">
        <v>15188.94</v>
      </c>
      <c r="N95" s="2">
        <v>1.262295081967213</v>
      </c>
    </row>
    <row r="96" spans="1:14" x14ac:dyDescent="0.2">
      <c r="A96" s="2" t="s">
        <v>404</v>
      </c>
      <c r="B96" s="2" t="s">
        <v>405</v>
      </c>
      <c r="C96" s="2" t="s">
        <v>129</v>
      </c>
      <c r="D96" s="2">
        <v>189</v>
      </c>
      <c r="E96" s="2">
        <v>13</v>
      </c>
      <c r="F96" s="2">
        <v>62.46</v>
      </c>
      <c r="G96" s="2" t="s">
        <v>101</v>
      </c>
      <c r="H96" s="2">
        <v>120</v>
      </c>
      <c r="I96" s="2">
        <v>95</v>
      </c>
      <c r="J96" s="2" t="s">
        <v>406</v>
      </c>
      <c r="K96" s="2" t="s">
        <v>122</v>
      </c>
      <c r="L96" s="2">
        <v>1.575</v>
      </c>
      <c r="M96" s="2">
        <v>11804.94</v>
      </c>
      <c r="N96" s="2">
        <v>0.26315789473684209</v>
      </c>
    </row>
    <row r="97" spans="1:14" x14ac:dyDescent="0.2">
      <c r="A97" s="2" t="s">
        <v>407</v>
      </c>
      <c r="B97" s="2" t="s">
        <v>408</v>
      </c>
      <c r="C97" s="2" t="s">
        <v>125</v>
      </c>
      <c r="D97" s="2">
        <v>78</v>
      </c>
      <c r="E97" s="2">
        <v>34</v>
      </c>
      <c r="F97" s="2">
        <v>65.069999999999993</v>
      </c>
      <c r="G97" s="2" t="s">
        <v>9</v>
      </c>
      <c r="H97" s="2">
        <v>134</v>
      </c>
      <c r="I97" s="2">
        <v>95</v>
      </c>
      <c r="J97" s="2" t="s">
        <v>409</v>
      </c>
      <c r="K97" s="2" t="s">
        <v>122</v>
      </c>
      <c r="L97" s="2">
        <v>0.58208955223880599</v>
      </c>
      <c r="M97" s="2">
        <v>5075.4599999999991</v>
      </c>
      <c r="N97" s="2">
        <v>0.41052631578947368</v>
      </c>
    </row>
    <row r="98" spans="1:14" x14ac:dyDescent="0.2">
      <c r="A98" s="2" t="s">
        <v>410</v>
      </c>
      <c r="B98" s="2" t="s">
        <v>411</v>
      </c>
      <c r="C98" s="2" t="s">
        <v>120</v>
      </c>
      <c r="D98" s="2">
        <v>39</v>
      </c>
      <c r="E98" s="2">
        <v>20</v>
      </c>
      <c r="F98" s="2">
        <v>100.26</v>
      </c>
      <c r="G98" s="2" t="s">
        <v>5</v>
      </c>
      <c r="H98" s="2">
        <v>21</v>
      </c>
      <c r="I98" s="2">
        <v>65</v>
      </c>
      <c r="J98" s="2" t="s">
        <v>412</v>
      </c>
      <c r="K98" s="2" t="s">
        <v>122</v>
      </c>
      <c r="L98" s="2">
        <v>1.857142857142857</v>
      </c>
      <c r="M98" s="2">
        <v>3910.14</v>
      </c>
      <c r="N98" s="2">
        <v>-0.67692307692307696</v>
      </c>
    </row>
    <row r="99" spans="1:14" x14ac:dyDescent="0.2">
      <c r="A99" s="2" t="s">
        <v>413</v>
      </c>
      <c r="B99" s="2" t="s">
        <v>414</v>
      </c>
      <c r="C99" s="2" t="s">
        <v>129</v>
      </c>
      <c r="D99" s="2">
        <v>40</v>
      </c>
      <c r="E99" s="2">
        <v>48</v>
      </c>
      <c r="F99" s="2">
        <v>66.430000000000007</v>
      </c>
      <c r="G99" s="2" t="s">
        <v>69</v>
      </c>
      <c r="H99" s="2">
        <v>32</v>
      </c>
      <c r="I99" s="2">
        <v>64</v>
      </c>
      <c r="J99" s="2" t="s">
        <v>415</v>
      </c>
      <c r="K99" s="2" t="s">
        <v>143</v>
      </c>
      <c r="L99" s="2">
        <v>1.25</v>
      </c>
      <c r="M99" s="2">
        <v>2657.2</v>
      </c>
      <c r="N99" s="2">
        <v>-0.5</v>
      </c>
    </row>
    <row r="100" spans="1:14" x14ac:dyDescent="0.2">
      <c r="A100" s="2" t="s">
        <v>416</v>
      </c>
      <c r="B100" s="2" t="s">
        <v>417</v>
      </c>
      <c r="C100" s="2" t="s">
        <v>129</v>
      </c>
      <c r="D100" s="2">
        <v>99</v>
      </c>
      <c r="E100" s="2">
        <v>41</v>
      </c>
      <c r="F100" s="2">
        <v>152.47</v>
      </c>
      <c r="G100" s="2" t="s">
        <v>5</v>
      </c>
      <c r="H100" s="2">
        <v>107</v>
      </c>
      <c r="I100" s="2">
        <v>119</v>
      </c>
      <c r="J100" s="2" t="s">
        <v>418</v>
      </c>
      <c r="K100" s="2" t="s">
        <v>122</v>
      </c>
      <c r="L100" s="2">
        <v>0.92523364485981308</v>
      </c>
      <c r="M100" s="2">
        <v>15094.53</v>
      </c>
      <c r="N100" s="2">
        <v>-0.1008403361344538</v>
      </c>
    </row>
    <row r="101" spans="1:14" x14ac:dyDescent="0.2">
      <c r="A101" s="2" t="s">
        <v>419</v>
      </c>
      <c r="B101" s="2" t="s">
        <v>420</v>
      </c>
      <c r="C101" s="2" t="s">
        <v>174</v>
      </c>
      <c r="D101" s="2">
        <v>39</v>
      </c>
      <c r="E101" s="2">
        <v>12</v>
      </c>
      <c r="F101" s="2">
        <v>5.46</v>
      </c>
      <c r="G101" s="2" t="s">
        <v>69</v>
      </c>
      <c r="H101" s="2">
        <v>67</v>
      </c>
      <c r="I101" s="2">
        <v>76</v>
      </c>
      <c r="J101" s="2" t="s">
        <v>421</v>
      </c>
      <c r="K101" s="2" t="s">
        <v>122</v>
      </c>
      <c r="L101" s="2">
        <v>0.58208955223880599</v>
      </c>
      <c r="M101" s="2">
        <v>212.94</v>
      </c>
      <c r="N101" s="2">
        <v>-0.1184210526315789</v>
      </c>
    </row>
    <row r="102" spans="1:14" x14ac:dyDescent="0.2">
      <c r="A102" s="2" t="s">
        <v>422</v>
      </c>
      <c r="B102" s="2" t="s">
        <v>423</v>
      </c>
      <c r="C102" s="2" t="s">
        <v>146</v>
      </c>
      <c r="D102" s="2">
        <v>72</v>
      </c>
      <c r="E102" s="2">
        <v>45</v>
      </c>
      <c r="F102" s="2">
        <v>24.4</v>
      </c>
      <c r="G102" s="2" t="s">
        <v>81</v>
      </c>
      <c r="H102" s="2">
        <v>136</v>
      </c>
      <c r="I102" s="2">
        <v>90</v>
      </c>
      <c r="J102" s="2" t="s">
        <v>418</v>
      </c>
      <c r="K102" s="2" t="s">
        <v>122</v>
      </c>
      <c r="L102" s="2">
        <v>0.52941176470588236</v>
      </c>
      <c r="M102" s="2">
        <v>1756.8</v>
      </c>
      <c r="N102" s="2">
        <v>0.51111111111111107</v>
      </c>
    </row>
    <row r="103" spans="1:14" x14ac:dyDescent="0.2">
      <c r="A103" s="2" t="s">
        <v>424</v>
      </c>
      <c r="B103" s="2" t="s">
        <v>425</v>
      </c>
      <c r="C103" s="2" t="s">
        <v>170</v>
      </c>
      <c r="D103" s="2">
        <v>162</v>
      </c>
      <c r="E103" s="2">
        <v>50</v>
      </c>
      <c r="F103" s="2">
        <v>52.5</v>
      </c>
      <c r="G103" s="2" t="s">
        <v>61</v>
      </c>
      <c r="H103" s="2">
        <v>6</v>
      </c>
      <c r="I103" s="2">
        <v>35</v>
      </c>
      <c r="J103" s="2" t="s">
        <v>426</v>
      </c>
      <c r="K103" s="2" t="s">
        <v>122</v>
      </c>
      <c r="L103" s="2">
        <v>27</v>
      </c>
      <c r="M103" s="2">
        <v>8505</v>
      </c>
      <c r="N103" s="2">
        <v>-0.82857142857142863</v>
      </c>
    </row>
    <row r="104" spans="1:14" x14ac:dyDescent="0.2">
      <c r="A104" s="2" t="s">
        <v>427</v>
      </c>
      <c r="B104" s="2" t="s">
        <v>428</v>
      </c>
      <c r="C104" s="2" t="s">
        <v>120</v>
      </c>
      <c r="D104" s="2">
        <v>187</v>
      </c>
      <c r="E104" s="2">
        <v>12</v>
      </c>
      <c r="F104" s="2">
        <v>160.19</v>
      </c>
      <c r="G104" s="2" t="s">
        <v>41</v>
      </c>
      <c r="H104" s="2">
        <v>26</v>
      </c>
      <c r="I104" s="2">
        <v>64</v>
      </c>
      <c r="J104" s="2" t="s">
        <v>429</v>
      </c>
      <c r="K104" s="2" t="s">
        <v>122</v>
      </c>
      <c r="L104" s="2">
        <v>7.1923076923076934</v>
      </c>
      <c r="M104" s="2">
        <v>29955.53</v>
      </c>
      <c r="N104" s="2">
        <v>-0.59375</v>
      </c>
    </row>
    <row r="105" spans="1:14" x14ac:dyDescent="0.2">
      <c r="A105" s="2" t="s">
        <v>430</v>
      </c>
      <c r="B105" s="2" t="s">
        <v>431</v>
      </c>
      <c r="C105" s="2" t="s">
        <v>170</v>
      </c>
      <c r="D105" s="2">
        <v>69</v>
      </c>
      <c r="E105" s="2">
        <v>33</v>
      </c>
      <c r="F105" s="2">
        <v>146.75</v>
      </c>
      <c r="G105" s="2" t="s">
        <v>65</v>
      </c>
      <c r="H105" s="2">
        <v>89</v>
      </c>
      <c r="I105" s="2">
        <v>117</v>
      </c>
      <c r="J105" s="2" t="s">
        <v>432</v>
      </c>
      <c r="K105" s="2" t="s">
        <v>122</v>
      </c>
      <c r="L105" s="2">
        <v>0.7752808988764045</v>
      </c>
      <c r="M105" s="2">
        <v>10125.75</v>
      </c>
      <c r="N105" s="2">
        <v>-0.2393162393162393</v>
      </c>
    </row>
    <row r="106" spans="1:14" x14ac:dyDescent="0.2">
      <c r="A106" s="2" t="s">
        <v>433</v>
      </c>
      <c r="B106" s="2" t="s">
        <v>434</v>
      </c>
      <c r="C106" s="2" t="s">
        <v>174</v>
      </c>
      <c r="D106" s="2">
        <v>177</v>
      </c>
      <c r="E106" s="2">
        <v>23</v>
      </c>
      <c r="F106" s="2">
        <v>66.5</v>
      </c>
      <c r="G106" s="2" t="s">
        <v>25</v>
      </c>
      <c r="H106" s="2">
        <v>46</v>
      </c>
      <c r="I106" s="2">
        <v>32</v>
      </c>
      <c r="J106" s="2" t="s">
        <v>435</v>
      </c>
      <c r="K106" s="2" t="s">
        <v>122</v>
      </c>
      <c r="L106" s="2">
        <v>3.847826086956522</v>
      </c>
      <c r="M106" s="2">
        <v>11770.5</v>
      </c>
      <c r="N106" s="2">
        <v>0.4375</v>
      </c>
    </row>
    <row r="107" spans="1:14" x14ac:dyDescent="0.2">
      <c r="A107" s="2" t="s">
        <v>436</v>
      </c>
      <c r="B107" s="2" t="s">
        <v>437</v>
      </c>
      <c r="C107" s="2" t="s">
        <v>166</v>
      </c>
      <c r="D107" s="2">
        <v>20</v>
      </c>
      <c r="E107" s="2">
        <v>30</v>
      </c>
      <c r="F107" s="2">
        <v>130.56</v>
      </c>
      <c r="G107" s="2" t="s">
        <v>5</v>
      </c>
      <c r="H107" s="2">
        <v>78</v>
      </c>
      <c r="I107" s="2">
        <v>36</v>
      </c>
      <c r="J107" s="2" t="s">
        <v>438</v>
      </c>
      <c r="K107" s="2" t="s">
        <v>143</v>
      </c>
      <c r="L107" s="2">
        <v>0.25641025641025639</v>
      </c>
      <c r="M107" s="2">
        <v>2611.1999999999998</v>
      </c>
      <c r="N107" s="2">
        <v>1.166666666666667</v>
      </c>
    </row>
    <row r="108" spans="1:14" x14ac:dyDescent="0.2">
      <c r="A108" s="2" t="s">
        <v>439</v>
      </c>
      <c r="B108" s="2" t="s">
        <v>440</v>
      </c>
      <c r="C108" s="2" t="s">
        <v>129</v>
      </c>
      <c r="D108" s="2">
        <v>138</v>
      </c>
      <c r="E108" s="2">
        <v>46</v>
      </c>
      <c r="F108" s="2">
        <v>68.739999999999995</v>
      </c>
      <c r="G108" s="2" t="s">
        <v>45</v>
      </c>
      <c r="H108" s="2">
        <v>142</v>
      </c>
      <c r="I108" s="2">
        <v>41</v>
      </c>
      <c r="J108" s="2" t="s">
        <v>441</v>
      </c>
      <c r="K108" s="2" t="s">
        <v>122</v>
      </c>
      <c r="L108" s="2">
        <v>0.971830985915493</v>
      </c>
      <c r="M108" s="2">
        <v>9486.119999999999</v>
      </c>
      <c r="N108" s="2">
        <v>2.463414634146341</v>
      </c>
    </row>
    <row r="109" spans="1:14" x14ac:dyDescent="0.2">
      <c r="A109" s="2" t="s">
        <v>442</v>
      </c>
      <c r="B109" s="2" t="s">
        <v>443</v>
      </c>
      <c r="C109" s="2" t="s">
        <v>170</v>
      </c>
      <c r="D109" s="2">
        <v>15</v>
      </c>
      <c r="E109" s="2">
        <v>13</v>
      </c>
      <c r="F109" s="2">
        <v>81.13</v>
      </c>
      <c r="G109" s="2" t="s">
        <v>49</v>
      </c>
      <c r="H109" s="2">
        <v>147</v>
      </c>
      <c r="I109" s="2">
        <v>117</v>
      </c>
      <c r="J109" s="2" t="s">
        <v>444</v>
      </c>
      <c r="K109" s="2" t="s">
        <v>122</v>
      </c>
      <c r="L109" s="2">
        <v>0.1020408163265306</v>
      </c>
      <c r="M109" s="2">
        <v>1216.95</v>
      </c>
      <c r="N109" s="2">
        <v>0.25641025641025639</v>
      </c>
    </row>
    <row r="110" spans="1:14" x14ac:dyDescent="0.2">
      <c r="A110" s="2" t="s">
        <v>445</v>
      </c>
      <c r="B110" s="2" t="s">
        <v>446</v>
      </c>
      <c r="C110" s="2" t="s">
        <v>129</v>
      </c>
      <c r="D110" s="2">
        <v>106</v>
      </c>
      <c r="E110" s="2">
        <v>41</v>
      </c>
      <c r="F110" s="2">
        <v>35.340000000000003</v>
      </c>
      <c r="G110" s="2" t="s">
        <v>5</v>
      </c>
      <c r="H110" s="2">
        <v>101</v>
      </c>
      <c r="I110" s="2">
        <v>4</v>
      </c>
      <c r="J110" s="2" t="s">
        <v>447</v>
      </c>
      <c r="K110" s="2" t="s">
        <v>122</v>
      </c>
      <c r="L110" s="2">
        <v>1.04950495049505</v>
      </c>
      <c r="M110" s="2">
        <v>3746.04</v>
      </c>
      <c r="N110" s="2">
        <v>24.25</v>
      </c>
    </row>
    <row r="111" spans="1:14" x14ac:dyDescent="0.2">
      <c r="A111" s="2" t="s">
        <v>448</v>
      </c>
      <c r="B111" s="2" t="s">
        <v>449</v>
      </c>
      <c r="C111" s="2" t="s">
        <v>166</v>
      </c>
      <c r="D111" s="2">
        <v>79</v>
      </c>
      <c r="E111" s="2">
        <v>12</v>
      </c>
      <c r="F111" s="2">
        <v>192.33</v>
      </c>
      <c r="G111" s="2" t="s">
        <v>29</v>
      </c>
      <c r="H111" s="2">
        <v>75</v>
      </c>
      <c r="I111" s="2">
        <v>84</v>
      </c>
      <c r="J111" s="2" t="s">
        <v>281</v>
      </c>
      <c r="K111" s="2" t="s">
        <v>122</v>
      </c>
      <c r="L111" s="2">
        <v>1.053333333333333</v>
      </c>
      <c r="M111" s="2">
        <v>15194.07</v>
      </c>
      <c r="N111" s="2">
        <v>-0.1071428571428571</v>
      </c>
    </row>
    <row r="112" spans="1:14" x14ac:dyDescent="0.2">
      <c r="A112" s="2" t="s">
        <v>450</v>
      </c>
      <c r="B112" s="2" t="s">
        <v>451</v>
      </c>
      <c r="C112" s="2" t="s">
        <v>120</v>
      </c>
      <c r="D112" s="2">
        <v>138</v>
      </c>
      <c r="E112" s="2">
        <v>23</v>
      </c>
      <c r="F112" s="2">
        <v>197.8</v>
      </c>
      <c r="G112" s="2" t="s">
        <v>17</v>
      </c>
      <c r="H112" s="2">
        <v>97</v>
      </c>
      <c r="I112" s="2">
        <v>29</v>
      </c>
      <c r="J112" s="2" t="s">
        <v>452</v>
      </c>
      <c r="K112" s="2" t="s">
        <v>122</v>
      </c>
      <c r="L112" s="2">
        <v>1.4226804123711341</v>
      </c>
      <c r="M112" s="2">
        <v>27296.400000000001</v>
      </c>
      <c r="N112" s="2">
        <v>2.3448275862068959</v>
      </c>
    </row>
    <row r="113" spans="1:14" x14ac:dyDescent="0.2">
      <c r="A113" s="2" t="s">
        <v>453</v>
      </c>
      <c r="B113" s="2" t="s">
        <v>454</v>
      </c>
      <c r="C113" s="2" t="s">
        <v>150</v>
      </c>
      <c r="D113" s="2">
        <v>149</v>
      </c>
      <c r="E113" s="2">
        <v>27</v>
      </c>
      <c r="F113" s="2">
        <v>10.43</v>
      </c>
      <c r="G113" s="2" t="s">
        <v>69</v>
      </c>
      <c r="H113" s="2">
        <v>149</v>
      </c>
      <c r="I113" s="2">
        <v>103</v>
      </c>
      <c r="J113" s="2" t="s">
        <v>455</v>
      </c>
      <c r="K113" s="2" t="s">
        <v>122</v>
      </c>
      <c r="L113" s="2">
        <v>1</v>
      </c>
      <c r="M113" s="2">
        <v>1554.07</v>
      </c>
      <c r="N113" s="2">
        <v>0.44660194174757278</v>
      </c>
    </row>
    <row r="114" spans="1:14" x14ac:dyDescent="0.2">
      <c r="A114" s="2" t="s">
        <v>456</v>
      </c>
      <c r="B114" s="2" t="s">
        <v>457</v>
      </c>
      <c r="C114" s="2" t="s">
        <v>146</v>
      </c>
      <c r="D114" s="2">
        <v>82</v>
      </c>
      <c r="E114" s="2">
        <v>28</v>
      </c>
      <c r="F114" s="2">
        <v>153.65</v>
      </c>
      <c r="G114" s="2" t="s">
        <v>85</v>
      </c>
      <c r="H114" s="2">
        <v>124</v>
      </c>
      <c r="I114" s="2">
        <v>77</v>
      </c>
      <c r="J114" s="2" t="s">
        <v>458</v>
      </c>
      <c r="K114" s="2" t="s">
        <v>122</v>
      </c>
      <c r="L114" s="2">
        <v>0.66129032258064513</v>
      </c>
      <c r="M114" s="2">
        <v>12599.3</v>
      </c>
      <c r="N114" s="2">
        <v>0.61038961038961037</v>
      </c>
    </row>
    <row r="115" spans="1:14" x14ac:dyDescent="0.2">
      <c r="A115" s="2" t="s">
        <v>459</v>
      </c>
      <c r="B115" s="2" t="s">
        <v>460</v>
      </c>
      <c r="C115" s="2" t="s">
        <v>150</v>
      </c>
      <c r="D115" s="2">
        <v>92</v>
      </c>
      <c r="E115" s="2">
        <v>25</v>
      </c>
      <c r="F115" s="2">
        <v>173.83</v>
      </c>
      <c r="G115" s="2" t="s">
        <v>89</v>
      </c>
      <c r="H115" s="2">
        <v>72</v>
      </c>
      <c r="I115" s="2">
        <v>29</v>
      </c>
      <c r="J115" s="2" t="s">
        <v>461</v>
      </c>
      <c r="K115" s="2" t="s">
        <v>122</v>
      </c>
      <c r="L115" s="2">
        <v>1.2777777777777779</v>
      </c>
      <c r="M115" s="2">
        <v>15992.36</v>
      </c>
      <c r="N115" s="2">
        <v>1.482758620689655</v>
      </c>
    </row>
    <row r="116" spans="1:14" x14ac:dyDescent="0.2">
      <c r="A116" s="2" t="s">
        <v>462</v>
      </c>
      <c r="B116" s="2" t="s">
        <v>463</v>
      </c>
      <c r="C116" s="2" t="s">
        <v>174</v>
      </c>
      <c r="D116" s="2">
        <v>140</v>
      </c>
      <c r="E116" s="2">
        <v>46</v>
      </c>
      <c r="F116" s="2">
        <v>173.84</v>
      </c>
      <c r="G116" s="2" t="s">
        <v>97</v>
      </c>
      <c r="H116" s="2">
        <v>87</v>
      </c>
      <c r="I116" s="2">
        <v>95</v>
      </c>
      <c r="J116" s="2" t="s">
        <v>464</v>
      </c>
      <c r="K116" s="2" t="s">
        <v>122</v>
      </c>
      <c r="L116" s="2">
        <v>1.6091954022988511</v>
      </c>
      <c r="M116" s="2">
        <v>24337.599999999999</v>
      </c>
      <c r="N116" s="2">
        <v>-8.4210526315789472E-2</v>
      </c>
    </row>
    <row r="117" spans="1:14" x14ac:dyDescent="0.2">
      <c r="A117" s="2" t="s">
        <v>465</v>
      </c>
      <c r="B117" s="2" t="s">
        <v>466</v>
      </c>
      <c r="C117" s="2" t="s">
        <v>146</v>
      </c>
      <c r="D117" s="2">
        <v>22</v>
      </c>
      <c r="E117" s="2">
        <v>36</v>
      </c>
      <c r="F117" s="2">
        <v>178.61</v>
      </c>
      <c r="G117" s="2" t="s">
        <v>45</v>
      </c>
      <c r="H117" s="2">
        <v>102</v>
      </c>
      <c r="I117" s="2">
        <v>13</v>
      </c>
      <c r="J117" s="2" t="s">
        <v>467</v>
      </c>
      <c r="K117" s="2" t="s">
        <v>143</v>
      </c>
      <c r="L117" s="2">
        <v>0.2156862745098039</v>
      </c>
      <c r="M117" s="2">
        <v>3929.42</v>
      </c>
      <c r="N117" s="2">
        <v>6.8461538461538458</v>
      </c>
    </row>
    <row r="118" spans="1:14" x14ac:dyDescent="0.2">
      <c r="A118" s="2" t="s">
        <v>468</v>
      </c>
      <c r="B118" s="2" t="s">
        <v>469</v>
      </c>
      <c r="C118" s="2" t="s">
        <v>174</v>
      </c>
      <c r="D118" s="2">
        <v>34</v>
      </c>
      <c r="E118" s="2">
        <v>48</v>
      </c>
      <c r="F118" s="2">
        <v>134.36000000000001</v>
      </c>
      <c r="G118" s="2" t="s">
        <v>77</v>
      </c>
      <c r="H118" s="2">
        <v>0</v>
      </c>
      <c r="I118" s="2">
        <v>71</v>
      </c>
      <c r="J118" s="2" t="s">
        <v>426</v>
      </c>
      <c r="K118" s="2" t="s">
        <v>143</v>
      </c>
      <c r="L118" s="2">
        <v>34</v>
      </c>
      <c r="M118" s="2">
        <v>4568.2400000000007</v>
      </c>
      <c r="N118" s="2">
        <v>-1</v>
      </c>
    </row>
    <row r="119" spans="1:14" x14ac:dyDescent="0.2">
      <c r="A119" s="2" t="s">
        <v>470</v>
      </c>
      <c r="B119" s="2" t="s">
        <v>471</v>
      </c>
      <c r="C119" s="2" t="s">
        <v>150</v>
      </c>
      <c r="D119" s="2">
        <v>151</v>
      </c>
      <c r="E119" s="2">
        <v>37</v>
      </c>
      <c r="F119" s="2">
        <v>196.77</v>
      </c>
      <c r="G119" s="2" t="s">
        <v>97</v>
      </c>
      <c r="H119" s="2">
        <v>52</v>
      </c>
      <c r="I119" s="2">
        <v>36</v>
      </c>
      <c r="J119" s="2" t="s">
        <v>472</v>
      </c>
      <c r="K119" s="2" t="s">
        <v>122</v>
      </c>
      <c r="L119" s="2">
        <v>2.9038461538461542</v>
      </c>
      <c r="M119" s="2">
        <v>29712.27</v>
      </c>
      <c r="N119" s="2">
        <v>0.44444444444444442</v>
      </c>
    </row>
    <row r="120" spans="1:14" x14ac:dyDescent="0.2">
      <c r="A120" s="2" t="s">
        <v>473</v>
      </c>
      <c r="B120" s="2" t="s">
        <v>474</v>
      </c>
      <c r="C120" s="2" t="s">
        <v>125</v>
      </c>
      <c r="D120" s="2">
        <v>94</v>
      </c>
      <c r="E120" s="2">
        <v>33</v>
      </c>
      <c r="F120" s="2">
        <v>34.200000000000003</v>
      </c>
      <c r="G120" s="2" t="s">
        <v>89</v>
      </c>
      <c r="H120" s="2">
        <v>117</v>
      </c>
      <c r="I120" s="2">
        <v>76</v>
      </c>
      <c r="J120" s="2" t="s">
        <v>429</v>
      </c>
      <c r="K120" s="2" t="s">
        <v>122</v>
      </c>
      <c r="L120" s="2">
        <v>0.80341880341880345</v>
      </c>
      <c r="M120" s="2">
        <v>3214.8</v>
      </c>
      <c r="N120" s="2">
        <v>0.53947368421052633</v>
      </c>
    </row>
    <row r="121" spans="1:14" x14ac:dyDescent="0.2">
      <c r="A121" s="2" t="s">
        <v>475</v>
      </c>
      <c r="B121" s="2" t="s">
        <v>476</v>
      </c>
      <c r="C121" s="2" t="s">
        <v>150</v>
      </c>
      <c r="D121" s="2">
        <v>142</v>
      </c>
      <c r="E121" s="2">
        <v>30</v>
      </c>
      <c r="F121" s="2">
        <v>54.28</v>
      </c>
      <c r="G121" s="2" t="s">
        <v>49</v>
      </c>
      <c r="H121" s="2">
        <v>117</v>
      </c>
      <c r="I121" s="2">
        <v>1</v>
      </c>
      <c r="J121" s="2" t="s">
        <v>477</v>
      </c>
      <c r="K121" s="2" t="s">
        <v>122</v>
      </c>
      <c r="L121" s="2">
        <v>1.213675213675214</v>
      </c>
      <c r="M121" s="2">
        <v>7707.76</v>
      </c>
      <c r="N121" s="2">
        <v>116</v>
      </c>
    </row>
    <row r="122" spans="1:14" x14ac:dyDescent="0.2">
      <c r="A122" s="2" t="s">
        <v>478</v>
      </c>
      <c r="B122" s="2" t="s">
        <v>479</v>
      </c>
      <c r="C122" s="2" t="s">
        <v>166</v>
      </c>
      <c r="D122" s="2">
        <v>195</v>
      </c>
      <c r="E122" s="2">
        <v>18</v>
      </c>
      <c r="F122" s="2">
        <v>177.89</v>
      </c>
      <c r="G122" s="2" t="s">
        <v>101</v>
      </c>
      <c r="H122" s="2">
        <v>35</v>
      </c>
      <c r="I122" s="2">
        <v>118</v>
      </c>
      <c r="J122" s="2" t="s">
        <v>480</v>
      </c>
      <c r="K122" s="2" t="s">
        <v>122</v>
      </c>
      <c r="L122" s="2">
        <v>5.5714285714285712</v>
      </c>
      <c r="M122" s="2">
        <v>34688.550000000003</v>
      </c>
      <c r="N122" s="2">
        <v>-0.70338983050847459</v>
      </c>
    </row>
    <row r="123" spans="1:14" x14ac:dyDescent="0.2">
      <c r="A123" s="2" t="s">
        <v>481</v>
      </c>
      <c r="B123" s="2" t="s">
        <v>482</v>
      </c>
      <c r="C123" s="2" t="s">
        <v>170</v>
      </c>
      <c r="D123" s="2">
        <v>76</v>
      </c>
      <c r="E123" s="2">
        <v>49</v>
      </c>
      <c r="F123" s="2">
        <v>115.89</v>
      </c>
      <c r="G123" s="2" t="s">
        <v>61</v>
      </c>
      <c r="H123" s="2">
        <v>33</v>
      </c>
      <c r="I123" s="2">
        <v>23</v>
      </c>
      <c r="J123" s="2" t="s">
        <v>483</v>
      </c>
      <c r="K123" s="2" t="s">
        <v>122</v>
      </c>
      <c r="L123" s="2">
        <v>2.3030303030303032</v>
      </c>
      <c r="M123" s="2">
        <v>8807.64</v>
      </c>
      <c r="N123" s="2">
        <v>0.43478260869565222</v>
      </c>
    </row>
    <row r="124" spans="1:14" x14ac:dyDescent="0.2">
      <c r="A124" s="2" t="s">
        <v>484</v>
      </c>
      <c r="B124" s="2" t="s">
        <v>485</v>
      </c>
      <c r="C124" s="2" t="s">
        <v>150</v>
      </c>
      <c r="D124" s="2">
        <v>96</v>
      </c>
      <c r="E124" s="2">
        <v>37</v>
      </c>
      <c r="F124" s="2">
        <v>141.68</v>
      </c>
      <c r="G124" s="2" t="s">
        <v>97</v>
      </c>
      <c r="H124" s="2">
        <v>98</v>
      </c>
      <c r="I124" s="2">
        <v>32</v>
      </c>
      <c r="J124" s="2" t="s">
        <v>486</v>
      </c>
      <c r="K124" s="2" t="s">
        <v>122</v>
      </c>
      <c r="L124" s="2">
        <v>0.97959183673469385</v>
      </c>
      <c r="M124" s="2">
        <v>13601.28</v>
      </c>
      <c r="N124" s="2">
        <v>2.0625</v>
      </c>
    </row>
    <row r="125" spans="1:14" x14ac:dyDescent="0.2">
      <c r="A125" s="2" t="s">
        <v>487</v>
      </c>
      <c r="B125" s="2" t="s">
        <v>488</v>
      </c>
      <c r="C125" s="2" t="s">
        <v>174</v>
      </c>
      <c r="D125" s="2">
        <v>59</v>
      </c>
      <c r="E125" s="2">
        <v>23</v>
      </c>
      <c r="F125" s="2">
        <v>198.88</v>
      </c>
      <c r="G125" s="2" t="s">
        <v>65</v>
      </c>
      <c r="H125" s="2">
        <v>30</v>
      </c>
      <c r="I125" s="2">
        <v>87</v>
      </c>
      <c r="J125" s="2" t="s">
        <v>489</v>
      </c>
      <c r="K125" s="2" t="s">
        <v>122</v>
      </c>
      <c r="L125" s="2">
        <v>1.966666666666667</v>
      </c>
      <c r="M125" s="2">
        <v>11733.92</v>
      </c>
      <c r="N125" s="2">
        <v>-0.65517241379310343</v>
      </c>
    </row>
    <row r="126" spans="1:14" x14ac:dyDescent="0.2">
      <c r="A126" s="2" t="s">
        <v>490</v>
      </c>
      <c r="B126" s="2" t="s">
        <v>491</v>
      </c>
      <c r="C126" s="2" t="s">
        <v>150</v>
      </c>
      <c r="D126" s="2">
        <v>96</v>
      </c>
      <c r="E126" s="2">
        <v>10</v>
      </c>
      <c r="F126" s="2">
        <v>186.61</v>
      </c>
      <c r="G126" s="2" t="s">
        <v>33</v>
      </c>
      <c r="H126" s="2">
        <v>5</v>
      </c>
      <c r="I126" s="2">
        <v>22</v>
      </c>
      <c r="J126" s="2" t="s">
        <v>492</v>
      </c>
      <c r="K126" s="2" t="s">
        <v>122</v>
      </c>
      <c r="L126" s="2">
        <v>19.2</v>
      </c>
      <c r="M126" s="2">
        <v>17914.560000000001</v>
      </c>
      <c r="N126" s="2">
        <v>-0.77272727272727271</v>
      </c>
    </row>
    <row r="127" spans="1:14" x14ac:dyDescent="0.2">
      <c r="A127" s="2" t="s">
        <v>493</v>
      </c>
      <c r="B127" s="2" t="s">
        <v>494</v>
      </c>
      <c r="C127" s="2" t="s">
        <v>174</v>
      </c>
      <c r="D127" s="2">
        <v>6</v>
      </c>
      <c r="E127" s="2">
        <v>33</v>
      </c>
      <c r="F127" s="2">
        <v>72.569999999999993</v>
      </c>
      <c r="G127" s="2" t="s">
        <v>25</v>
      </c>
      <c r="H127" s="2">
        <v>125</v>
      </c>
      <c r="I127" s="2">
        <v>51</v>
      </c>
      <c r="J127" s="2" t="s">
        <v>495</v>
      </c>
      <c r="K127" s="2" t="s">
        <v>143</v>
      </c>
      <c r="L127" s="2">
        <v>4.8000000000000001E-2</v>
      </c>
      <c r="M127" s="2">
        <v>435.42</v>
      </c>
      <c r="N127" s="2">
        <v>1.4509803921568629</v>
      </c>
    </row>
    <row r="128" spans="1:14" x14ac:dyDescent="0.2">
      <c r="A128" s="2" t="s">
        <v>496</v>
      </c>
      <c r="B128" s="2" t="s">
        <v>497</v>
      </c>
      <c r="C128" s="2" t="s">
        <v>120</v>
      </c>
      <c r="D128" s="2">
        <v>184</v>
      </c>
      <c r="E128" s="2">
        <v>13</v>
      </c>
      <c r="F128" s="2">
        <v>15.14</v>
      </c>
      <c r="G128" s="2" t="s">
        <v>61</v>
      </c>
      <c r="H128" s="2">
        <v>56</v>
      </c>
      <c r="I128" s="2">
        <v>55</v>
      </c>
      <c r="J128" s="2" t="s">
        <v>498</v>
      </c>
      <c r="K128" s="2" t="s">
        <v>122</v>
      </c>
      <c r="L128" s="2">
        <v>3.285714285714286</v>
      </c>
      <c r="M128" s="2">
        <v>2785.76</v>
      </c>
      <c r="N128" s="2">
        <v>1.8181818181818181E-2</v>
      </c>
    </row>
    <row r="129" spans="1:14" x14ac:dyDescent="0.2">
      <c r="A129" s="2" t="s">
        <v>499</v>
      </c>
      <c r="B129" s="2" t="s">
        <v>500</v>
      </c>
      <c r="C129" s="2" t="s">
        <v>129</v>
      </c>
      <c r="D129" s="2">
        <v>68</v>
      </c>
      <c r="E129" s="2">
        <v>23</v>
      </c>
      <c r="F129" s="2">
        <v>158.47</v>
      </c>
      <c r="G129" s="2" t="s">
        <v>5</v>
      </c>
      <c r="H129" s="2">
        <v>77</v>
      </c>
      <c r="I129" s="2">
        <v>106</v>
      </c>
      <c r="J129" s="2" t="s">
        <v>501</v>
      </c>
      <c r="K129" s="2" t="s">
        <v>122</v>
      </c>
      <c r="L129" s="2">
        <v>0.88311688311688308</v>
      </c>
      <c r="M129" s="2">
        <v>10775.96</v>
      </c>
      <c r="N129" s="2">
        <v>-0.27358490566037741</v>
      </c>
    </row>
    <row r="130" spans="1:14" x14ac:dyDescent="0.2">
      <c r="A130" s="2" t="s">
        <v>502</v>
      </c>
      <c r="B130" s="2" t="s">
        <v>503</v>
      </c>
      <c r="C130" s="2" t="s">
        <v>120</v>
      </c>
      <c r="D130" s="2">
        <v>51</v>
      </c>
      <c r="E130" s="2">
        <v>38</v>
      </c>
      <c r="F130" s="2">
        <v>124.17</v>
      </c>
      <c r="G130" s="2" t="s">
        <v>41</v>
      </c>
      <c r="H130" s="2">
        <v>139</v>
      </c>
      <c r="I130" s="2">
        <v>20</v>
      </c>
      <c r="J130" s="2" t="s">
        <v>142</v>
      </c>
      <c r="K130" s="2" t="s">
        <v>122</v>
      </c>
      <c r="L130" s="2">
        <v>0.36690647482014388</v>
      </c>
      <c r="M130" s="2">
        <v>6332.67</v>
      </c>
      <c r="N130" s="2">
        <v>5.95</v>
      </c>
    </row>
    <row r="131" spans="1:14" x14ac:dyDescent="0.2">
      <c r="A131" s="2" t="s">
        <v>504</v>
      </c>
      <c r="B131" s="2" t="s">
        <v>505</v>
      </c>
      <c r="C131" s="2" t="s">
        <v>120</v>
      </c>
      <c r="D131" s="2">
        <v>114</v>
      </c>
      <c r="E131" s="2">
        <v>47</v>
      </c>
      <c r="F131" s="2">
        <v>59.35</v>
      </c>
      <c r="G131" s="2" t="s">
        <v>29</v>
      </c>
      <c r="H131" s="2">
        <v>10</v>
      </c>
      <c r="I131" s="2">
        <v>80</v>
      </c>
      <c r="J131" s="2" t="s">
        <v>506</v>
      </c>
      <c r="K131" s="2" t="s">
        <v>122</v>
      </c>
      <c r="L131" s="2">
        <v>11.4</v>
      </c>
      <c r="M131" s="2">
        <v>6765.9000000000005</v>
      </c>
      <c r="N131" s="2">
        <v>-0.875</v>
      </c>
    </row>
    <row r="132" spans="1:14" x14ac:dyDescent="0.2">
      <c r="A132" s="2" t="s">
        <v>507</v>
      </c>
      <c r="B132" s="2" t="s">
        <v>508</v>
      </c>
      <c r="C132" s="2" t="s">
        <v>125</v>
      </c>
      <c r="D132" s="2">
        <v>102</v>
      </c>
      <c r="E132" s="2">
        <v>32</v>
      </c>
      <c r="F132" s="2">
        <v>119.05</v>
      </c>
      <c r="G132" s="2" t="s">
        <v>13</v>
      </c>
      <c r="H132" s="2">
        <v>56</v>
      </c>
      <c r="I132" s="2">
        <v>15</v>
      </c>
      <c r="J132" s="2" t="s">
        <v>509</v>
      </c>
      <c r="K132" s="2" t="s">
        <v>122</v>
      </c>
      <c r="L132" s="2">
        <v>1.821428571428571</v>
      </c>
      <c r="M132" s="2">
        <v>12143.1</v>
      </c>
      <c r="N132" s="2">
        <v>2.7333333333333329</v>
      </c>
    </row>
    <row r="133" spans="1:14" x14ac:dyDescent="0.2">
      <c r="A133" s="2" t="s">
        <v>510</v>
      </c>
      <c r="B133" s="2" t="s">
        <v>511</v>
      </c>
      <c r="C133" s="2" t="s">
        <v>150</v>
      </c>
      <c r="D133" s="2">
        <v>64</v>
      </c>
      <c r="E133" s="2">
        <v>48</v>
      </c>
      <c r="F133" s="2">
        <v>150.47999999999999</v>
      </c>
      <c r="G133" s="2" t="s">
        <v>25</v>
      </c>
      <c r="H133" s="2">
        <v>62</v>
      </c>
      <c r="I133" s="2">
        <v>18</v>
      </c>
      <c r="J133" s="2" t="s">
        <v>512</v>
      </c>
      <c r="K133" s="2" t="s">
        <v>122</v>
      </c>
      <c r="L133" s="2">
        <v>1.032258064516129</v>
      </c>
      <c r="M133" s="2">
        <v>9630.7199999999993</v>
      </c>
      <c r="N133" s="2">
        <v>2.4444444444444451</v>
      </c>
    </row>
    <row r="134" spans="1:14" x14ac:dyDescent="0.2">
      <c r="A134" s="2" t="s">
        <v>513</v>
      </c>
      <c r="B134" s="2" t="s">
        <v>514</v>
      </c>
      <c r="C134" s="2" t="s">
        <v>146</v>
      </c>
      <c r="D134" s="2">
        <v>58</v>
      </c>
      <c r="E134" s="2">
        <v>19</v>
      </c>
      <c r="F134" s="2">
        <v>182.31</v>
      </c>
      <c r="G134" s="2" t="s">
        <v>37</v>
      </c>
      <c r="H134" s="2">
        <v>87</v>
      </c>
      <c r="I134" s="2">
        <v>52</v>
      </c>
      <c r="J134" s="2" t="s">
        <v>515</v>
      </c>
      <c r="K134" s="2" t="s">
        <v>122</v>
      </c>
      <c r="L134" s="2">
        <v>0.66666666666666663</v>
      </c>
      <c r="M134" s="2">
        <v>10573.98</v>
      </c>
      <c r="N134" s="2">
        <v>0.67307692307692313</v>
      </c>
    </row>
    <row r="135" spans="1:14" x14ac:dyDescent="0.2">
      <c r="A135" s="2" t="s">
        <v>516</v>
      </c>
      <c r="B135" s="2" t="s">
        <v>517</v>
      </c>
      <c r="C135" s="2" t="s">
        <v>129</v>
      </c>
      <c r="D135" s="2">
        <v>172</v>
      </c>
      <c r="E135" s="2">
        <v>24</v>
      </c>
      <c r="F135" s="2">
        <v>167.74</v>
      </c>
      <c r="G135" s="2" t="s">
        <v>77</v>
      </c>
      <c r="H135" s="2">
        <v>68</v>
      </c>
      <c r="I135" s="2">
        <v>86</v>
      </c>
      <c r="J135" s="2" t="s">
        <v>518</v>
      </c>
      <c r="K135" s="2" t="s">
        <v>122</v>
      </c>
      <c r="L135" s="2">
        <v>2.5294117647058818</v>
      </c>
      <c r="M135" s="2">
        <v>28851.279999999999</v>
      </c>
      <c r="N135" s="2">
        <v>-0.20930232558139539</v>
      </c>
    </row>
    <row r="136" spans="1:14" x14ac:dyDescent="0.2">
      <c r="A136" s="2" t="s">
        <v>519</v>
      </c>
      <c r="B136" s="2" t="s">
        <v>520</v>
      </c>
      <c r="C136" s="2" t="s">
        <v>146</v>
      </c>
      <c r="D136" s="2">
        <v>40</v>
      </c>
      <c r="E136" s="2">
        <v>15</v>
      </c>
      <c r="F136" s="2">
        <v>93.14</v>
      </c>
      <c r="G136" s="2" t="s">
        <v>9</v>
      </c>
      <c r="H136" s="2">
        <v>135</v>
      </c>
      <c r="I136" s="2">
        <v>77</v>
      </c>
      <c r="J136" s="2" t="s">
        <v>421</v>
      </c>
      <c r="K136" s="2" t="s">
        <v>122</v>
      </c>
      <c r="L136" s="2">
        <v>0.29629629629629628</v>
      </c>
      <c r="M136" s="2">
        <v>3725.6</v>
      </c>
      <c r="N136" s="2">
        <v>0.75324675324675328</v>
      </c>
    </row>
    <row r="137" spans="1:14" x14ac:dyDescent="0.2">
      <c r="A137" s="2" t="s">
        <v>521</v>
      </c>
      <c r="B137" s="2" t="s">
        <v>522</v>
      </c>
      <c r="C137" s="2" t="s">
        <v>146</v>
      </c>
      <c r="D137" s="2">
        <v>137</v>
      </c>
      <c r="E137" s="2">
        <v>26</v>
      </c>
      <c r="F137" s="2">
        <v>10.9</v>
      </c>
      <c r="G137" s="2" t="s">
        <v>21</v>
      </c>
      <c r="H137" s="2">
        <v>124</v>
      </c>
      <c r="I137" s="2">
        <v>7</v>
      </c>
      <c r="J137" s="2" t="s">
        <v>278</v>
      </c>
      <c r="K137" s="2" t="s">
        <v>122</v>
      </c>
      <c r="L137" s="2">
        <v>1.104838709677419</v>
      </c>
      <c r="M137" s="2">
        <v>1493.3</v>
      </c>
      <c r="N137" s="2">
        <v>16.714285714285719</v>
      </c>
    </row>
    <row r="138" spans="1:14" x14ac:dyDescent="0.2">
      <c r="A138" s="2" t="s">
        <v>523</v>
      </c>
      <c r="B138" s="2" t="s">
        <v>524</v>
      </c>
      <c r="C138" s="2" t="s">
        <v>166</v>
      </c>
      <c r="D138" s="2">
        <v>167</v>
      </c>
      <c r="E138" s="2">
        <v>43</v>
      </c>
      <c r="F138" s="2">
        <v>45.96</v>
      </c>
      <c r="G138" s="2" t="s">
        <v>81</v>
      </c>
      <c r="H138" s="2">
        <v>17</v>
      </c>
      <c r="I138" s="2">
        <v>68</v>
      </c>
      <c r="J138" s="2" t="s">
        <v>525</v>
      </c>
      <c r="K138" s="2" t="s">
        <v>122</v>
      </c>
      <c r="L138" s="2">
        <v>9.8235294117647065</v>
      </c>
      <c r="M138" s="2">
        <v>7675.32</v>
      </c>
      <c r="N138" s="2">
        <v>-0.75</v>
      </c>
    </row>
    <row r="139" spans="1:14" x14ac:dyDescent="0.2">
      <c r="A139" s="2" t="s">
        <v>526</v>
      </c>
      <c r="B139" s="2" t="s">
        <v>527</v>
      </c>
      <c r="C139" s="2" t="s">
        <v>150</v>
      </c>
      <c r="D139" s="2">
        <v>115</v>
      </c>
      <c r="E139" s="2">
        <v>46</v>
      </c>
      <c r="F139" s="2">
        <v>14.2</v>
      </c>
      <c r="G139" s="2" t="s">
        <v>21</v>
      </c>
      <c r="H139" s="2">
        <v>27</v>
      </c>
      <c r="I139" s="2">
        <v>107</v>
      </c>
      <c r="J139" s="2" t="s">
        <v>528</v>
      </c>
      <c r="K139" s="2" t="s">
        <v>122</v>
      </c>
      <c r="L139" s="2">
        <v>4.2592592592592604</v>
      </c>
      <c r="M139" s="2">
        <v>1633</v>
      </c>
      <c r="N139" s="2">
        <v>-0.74766355140186913</v>
      </c>
    </row>
    <row r="140" spans="1:14" x14ac:dyDescent="0.2">
      <c r="A140" s="2" t="s">
        <v>529</v>
      </c>
      <c r="B140" s="2" t="s">
        <v>530</v>
      </c>
      <c r="C140" s="2" t="s">
        <v>120</v>
      </c>
      <c r="D140" s="2">
        <v>182</v>
      </c>
      <c r="E140" s="2">
        <v>40</v>
      </c>
      <c r="F140" s="2">
        <v>130.80000000000001</v>
      </c>
      <c r="G140" s="2" t="s">
        <v>89</v>
      </c>
      <c r="H140" s="2">
        <v>54</v>
      </c>
      <c r="I140" s="2">
        <v>78</v>
      </c>
      <c r="J140" s="2" t="s">
        <v>531</v>
      </c>
      <c r="K140" s="2" t="s">
        <v>122</v>
      </c>
      <c r="L140" s="2">
        <v>3.3703703703703698</v>
      </c>
      <c r="M140" s="2">
        <v>23805.599999999999</v>
      </c>
      <c r="N140" s="2">
        <v>-0.30769230769230771</v>
      </c>
    </row>
    <row r="141" spans="1:14" x14ac:dyDescent="0.2">
      <c r="A141" s="2" t="s">
        <v>532</v>
      </c>
      <c r="B141" s="2" t="s">
        <v>533</v>
      </c>
      <c r="C141" s="2" t="s">
        <v>146</v>
      </c>
      <c r="D141" s="2">
        <v>96</v>
      </c>
      <c r="E141" s="2">
        <v>44</v>
      </c>
      <c r="F141" s="2">
        <v>43.98</v>
      </c>
      <c r="G141" s="2" t="s">
        <v>49</v>
      </c>
      <c r="H141" s="2">
        <v>0</v>
      </c>
      <c r="I141" s="2">
        <v>0</v>
      </c>
      <c r="J141" s="2" t="s">
        <v>534</v>
      </c>
      <c r="K141" s="2" t="s">
        <v>122</v>
      </c>
      <c r="L141" s="2">
        <v>96</v>
      </c>
      <c r="M141" s="2">
        <v>4222.08</v>
      </c>
      <c r="N141" s="2">
        <v>0</v>
      </c>
    </row>
    <row r="142" spans="1:14" x14ac:dyDescent="0.2">
      <c r="A142" s="2" t="s">
        <v>535</v>
      </c>
      <c r="B142" s="2" t="s">
        <v>536</v>
      </c>
      <c r="C142" s="2" t="s">
        <v>174</v>
      </c>
      <c r="D142" s="2">
        <v>60</v>
      </c>
      <c r="E142" s="2">
        <v>40</v>
      </c>
      <c r="F142" s="2">
        <v>66.930000000000007</v>
      </c>
      <c r="G142" s="2" t="s">
        <v>89</v>
      </c>
      <c r="H142" s="2">
        <v>91</v>
      </c>
      <c r="I142" s="2">
        <v>47</v>
      </c>
      <c r="J142" s="2" t="s">
        <v>537</v>
      </c>
      <c r="K142" s="2" t="s">
        <v>122</v>
      </c>
      <c r="L142" s="2">
        <v>0.65934065934065933</v>
      </c>
      <c r="M142" s="2">
        <v>4015.8</v>
      </c>
      <c r="N142" s="2">
        <v>0.93617021276595747</v>
      </c>
    </row>
    <row r="143" spans="1:14" x14ac:dyDescent="0.2">
      <c r="A143" s="2" t="s">
        <v>538</v>
      </c>
      <c r="B143" s="2" t="s">
        <v>539</v>
      </c>
      <c r="C143" s="2" t="s">
        <v>174</v>
      </c>
      <c r="D143" s="2">
        <v>127</v>
      </c>
      <c r="E143" s="2">
        <v>47</v>
      </c>
      <c r="F143" s="2">
        <v>43.83</v>
      </c>
      <c r="G143" s="2" t="s">
        <v>93</v>
      </c>
      <c r="H143" s="2">
        <v>42</v>
      </c>
      <c r="I143" s="2">
        <v>43</v>
      </c>
      <c r="J143" s="2" t="s">
        <v>540</v>
      </c>
      <c r="K143" s="2" t="s">
        <v>122</v>
      </c>
      <c r="L143" s="2">
        <v>3.0238095238095242</v>
      </c>
      <c r="M143" s="2">
        <v>5566.41</v>
      </c>
      <c r="N143" s="2">
        <v>-2.3255813953488368E-2</v>
      </c>
    </row>
    <row r="144" spans="1:14" x14ac:dyDescent="0.2">
      <c r="A144" s="2" t="s">
        <v>541</v>
      </c>
      <c r="B144" s="2" t="s">
        <v>542</v>
      </c>
      <c r="C144" s="2" t="s">
        <v>125</v>
      </c>
      <c r="D144" s="2">
        <v>180</v>
      </c>
      <c r="E144" s="2">
        <v>42</v>
      </c>
      <c r="F144" s="2">
        <v>38.979999999999997</v>
      </c>
      <c r="G144" s="2" t="s">
        <v>61</v>
      </c>
      <c r="H144" s="2">
        <v>27</v>
      </c>
      <c r="I144" s="2">
        <v>82</v>
      </c>
      <c r="J144" s="2" t="s">
        <v>543</v>
      </c>
      <c r="K144" s="2" t="s">
        <v>122</v>
      </c>
      <c r="L144" s="2">
        <v>6.666666666666667</v>
      </c>
      <c r="M144" s="2">
        <v>7016.4</v>
      </c>
      <c r="N144" s="2">
        <v>-0.67073170731707321</v>
      </c>
    </row>
    <row r="145" spans="1:14" x14ac:dyDescent="0.2">
      <c r="A145" s="2" t="s">
        <v>544</v>
      </c>
      <c r="B145" s="2" t="s">
        <v>545</v>
      </c>
      <c r="C145" s="2" t="s">
        <v>170</v>
      </c>
      <c r="D145" s="2">
        <v>54</v>
      </c>
      <c r="E145" s="2">
        <v>18</v>
      </c>
      <c r="F145" s="2">
        <v>134.5</v>
      </c>
      <c r="G145" s="2" t="s">
        <v>77</v>
      </c>
      <c r="H145" s="2">
        <v>38</v>
      </c>
      <c r="I145" s="2">
        <v>56</v>
      </c>
      <c r="J145" s="2" t="s">
        <v>546</v>
      </c>
      <c r="K145" s="2" t="s">
        <v>122</v>
      </c>
      <c r="L145" s="2">
        <v>1.4210526315789469</v>
      </c>
      <c r="M145" s="2">
        <v>7263</v>
      </c>
      <c r="N145" s="2">
        <v>-0.32142857142857151</v>
      </c>
    </row>
    <row r="146" spans="1:14" x14ac:dyDescent="0.2">
      <c r="A146" s="2" t="s">
        <v>547</v>
      </c>
      <c r="B146" s="2" t="s">
        <v>548</v>
      </c>
      <c r="C146" s="2" t="s">
        <v>146</v>
      </c>
      <c r="D146" s="2">
        <v>151</v>
      </c>
      <c r="E146" s="2">
        <v>44</v>
      </c>
      <c r="F146" s="2">
        <v>21.68</v>
      </c>
      <c r="G146" s="2" t="s">
        <v>101</v>
      </c>
      <c r="H146" s="2">
        <v>122</v>
      </c>
      <c r="I146" s="2">
        <v>117</v>
      </c>
      <c r="J146" s="2" t="s">
        <v>406</v>
      </c>
      <c r="K146" s="2" t="s">
        <v>122</v>
      </c>
      <c r="L146" s="2">
        <v>1.237704918032787</v>
      </c>
      <c r="M146" s="2">
        <v>3273.68</v>
      </c>
      <c r="N146" s="2">
        <v>4.2735042735042743E-2</v>
      </c>
    </row>
    <row r="147" spans="1:14" x14ac:dyDescent="0.2">
      <c r="A147" s="2" t="s">
        <v>549</v>
      </c>
      <c r="B147" s="2" t="s">
        <v>550</v>
      </c>
      <c r="C147" s="2" t="s">
        <v>120</v>
      </c>
      <c r="D147" s="2">
        <v>71</v>
      </c>
      <c r="E147" s="2">
        <v>33</v>
      </c>
      <c r="F147" s="2">
        <v>115.83</v>
      </c>
      <c r="G147" s="2" t="s">
        <v>13</v>
      </c>
      <c r="H147" s="2">
        <v>111</v>
      </c>
      <c r="I147" s="2">
        <v>40</v>
      </c>
      <c r="J147" s="2" t="s">
        <v>343</v>
      </c>
      <c r="K147" s="2" t="s">
        <v>122</v>
      </c>
      <c r="L147" s="2">
        <v>0.63963963963963966</v>
      </c>
      <c r="M147" s="2">
        <v>8223.93</v>
      </c>
      <c r="N147" s="2">
        <v>1.7749999999999999</v>
      </c>
    </row>
    <row r="148" spans="1:14" x14ac:dyDescent="0.2">
      <c r="A148" s="2" t="s">
        <v>551</v>
      </c>
      <c r="B148" s="2" t="s">
        <v>552</v>
      </c>
      <c r="C148" s="2" t="s">
        <v>174</v>
      </c>
      <c r="D148" s="2">
        <v>106</v>
      </c>
      <c r="E148" s="2">
        <v>23</v>
      </c>
      <c r="F148" s="2">
        <v>82.51</v>
      </c>
      <c r="G148" s="2" t="s">
        <v>53</v>
      </c>
      <c r="H148" s="2">
        <v>69</v>
      </c>
      <c r="I148" s="2">
        <v>103</v>
      </c>
      <c r="J148" s="2" t="s">
        <v>553</v>
      </c>
      <c r="K148" s="2" t="s">
        <v>122</v>
      </c>
      <c r="L148" s="2">
        <v>1.536231884057971</v>
      </c>
      <c r="M148" s="2">
        <v>8746.0600000000013</v>
      </c>
      <c r="N148" s="2">
        <v>-0.3300970873786408</v>
      </c>
    </row>
    <row r="149" spans="1:14" x14ac:dyDescent="0.2">
      <c r="A149" s="2" t="s">
        <v>554</v>
      </c>
      <c r="B149" s="2" t="s">
        <v>555</v>
      </c>
      <c r="C149" s="2" t="s">
        <v>166</v>
      </c>
      <c r="D149" s="2">
        <v>151</v>
      </c>
      <c r="E149" s="2">
        <v>15</v>
      </c>
      <c r="F149" s="2">
        <v>167.52</v>
      </c>
      <c r="G149" s="2" t="s">
        <v>29</v>
      </c>
      <c r="H149" s="2">
        <v>86</v>
      </c>
      <c r="I149" s="2">
        <v>42</v>
      </c>
      <c r="J149" s="2" t="s">
        <v>556</v>
      </c>
      <c r="K149" s="2" t="s">
        <v>122</v>
      </c>
      <c r="L149" s="2">
        <v>1.7558139534883721</v>
      </c>
      <c r="M149" s="2">
        <v>25295.52</v>
      </c>
      <c r="N149" s="2">
        <v>1.0476190476190479</v>
      </c>
    </row>
    <row r="150" spans="1:14" x14ac:dyDescent="0.2">
      <c r="A150" s="2" t="s">
        <v>557</v>
      </c>
      <c r="B150" s="2" t="s">
        <v>558</v>
      </c>
      <c r="C150" s="2" t="s">
        <v>120</v>
      </c>
      <c r="D150" s="2">
        <v>26</v>
      </c>
      <c r="E150" s="2">
        <v>37</v>
      </c>
      <c r="F150" s="2">
        <v>162.83000000000001</v>
      </c>
      <c r="G150" s="2" t="s">
        <v>21</v>
      </c>
      <c r="H150" s="2">
        <v>8</v>
      </c>
      <c r="I150" s="2">
        <v>30</v>
      </c>
      <c r="J150" s="2" t="s">
        <v>559</v>
      </c>
      <c r="K150" s="2" t="s">
        <v>143</v>
      </c>
      <c r="L150" s="2">
        <v>3.25</v>
      </c>
      <c r="M150" s="2">
        <v>4233.58</v>
      </c>
      <c r="N150" s="2">
        <v>-0.73333333333333328</v>
      </c>
    </row>
    <row r="151" spans="1:14" x14ac:dyDescent="0.2">
      <c r="A151" s="2" t="s">
        <v>560</v>
      </c>
      <c r="B151" s="2" t="s">
        <v>561</v>
      </c>
      <c r="C151" s="2" t="s">
        <v>120</v>
      </c>
      <c r="D151" s="2">
        <v>28</v>
      </c>
      <c r="E151" s="2">
        <v>23</v>
      </c>
      <c r="F151" s="2">
        <v>150.43</v>
      </c>
      <c r="G151" s="2" t="s">
        <v>53</v>
      </c>
      <c r="H151" s="2">
        <v>110</v>
      </c>
      <c r="I151" s="2">
        <v>79</v>
      </c>
      <c r="J151" s="2" t="s">
        <v>562</v>
      </c>
      <c r="K151" s="2" t="s">
        <v>122</v>
      </c>
      <c r="L151" s="2">
        <v>0.25454545454545452</v>
      </c>
      <c r="M151" s="2">
        <v>4212.04</v>
      </c>
      <c r="N151" s="2">
        <v>0.39240506329113922</v>
      </c>
    </row>
    <row r="152" spans="1:14" x14ac:dyDescent="0.2">
      <c r="A152" s="2" t="s">
        <v>563</v>
      </c>
      <c r="B152" s="2" t="s">
        <v>564</v>
      </c>
      <c r="C152" s="2" t="s">
        <v>170</v>
      </c>
      <c r="D152" s="2">
        <v>118</v>
      </c>
      <c r="E152" s="2">
        <v>20</v>
      </c>
      <c r="F152" s="2">
        <v>198.01</v>
      </c>
      <c r="G152" s="2" t="s">
        <v>61</v>
      </c>
      <c r="H152" s="2">
        <v>77</v>
      </c>
      <c r="I152" s="2">
        <v>83</v>
      </c>
      <c r="J152" s="2" t="s">
        <v>565</v>
      </c>
      <c r="K152" s="2" t="s">
        <v>122</v>
      </c>
      <c r="L152" s="2">
        <v>1.532467532467533</v>
      </c>
      <c r="M152" s="2">
        <v>23365.18</v>
      </c>
      <c r="N152" s="2">
        <v>-7.2289156626506021E-2</v>
      </c>
    </row>
    <row r="153" spans="1:14" x14ac:dyDescent="0.2">
      <c r="A153" s="2" t="s">
        <v>566</v>
      </c>
      <c r="B153" s="2" t="s">
        <v>567</v>
      </c>
      <c r="C153" s="2" t="s">
        <v>125</v>
      </c>
      <c r="D153" s="2">
        <v>149</v>
      </c>
      <c r="E153" s="2">
        <v>23</v>
      </c>
      <c r="F153" s="2">
        <v>43.93</v>
      </c>
      <c r="G153" s="2" t="s">
        <v>9</v>
      </c>
      <c r="H153" s="2">
        <v>133</v>
      </c>
      <c r="I153" s="2">
        <v>85</v>
      </c>
      <c r="J153" s="2" t="s">
        <v>568</v>
      </c>
      <c r="K153" s="2" t="s">
        <v>122</v>
      </c>
      <c r="L153" s="2">
        <v>1.120300751879699</v>
      </c>
      <c r="M153" s="2">
        <v>6545.57</v>
      </c>
      <c r="N153" s="2">
        <v>0.56470588235294117</v>
      </c>
    </row>
    <row r="154" spans="1:14" x14ac:dyDescent="0.2">
      <c r="A154" s="2" t="s">
        <v>569</v>
      </c>
      <c r="B154" s="2" t="s">
        <v>570</v>
      </c>
      <c r="C154" s="2" t="s">
        <v>125</v>
      </c>
      <c r="D154" s="2">
        <v>68</v>
      </c>
      <c r="E154" s="2">
        <v>25</v>
      </c>
      <c r="F154" s="2">
        <v>183.96</v>
      </c>
      <c r="G154" s="2" t="s">
        <v>89</v>
      </c>
      <c r="H154" s="2">
        <v>41</v>
      </c>
      <c r="I154" s="2">
        <v>100</v>
      </c>
      <c r="J154" s="2" t="s">
        <v>571</v>
      </c>
      <c r="K154" s="2" t="s">
        <v>122</v>
      </c>
      <c r="L154" s="2">
        <v>1.658536585365854</v>
      </c>
      <c r="M154" s="2">
        <v>12509.28</v>
      </c>
      <c r="N154" s="2">
        <v>-0.59</v>
      </c>
    </row>
    <row r="155" spans="1:14" x14ac:dyDescent="0.2">
      <c r="A155" s="2" t="s">
        <v>572</v>
      </c>
      <c r="B155" s="2" t="s">
        <v>573</v>
      </c>
      <c r="C155" s="2" t="s">
        <v>125</v>
      </c>
      <c r="D155" s="2">
        <v>110</v>
      </c>
      <c r="E155" s="2">
        <v>10</v>
      </c>
      <c r="F155" s="2">
        <v>157.16999999999999</v>
      </c>
      <c r="G155" s="2" t="s">
        <v>93</v>
      </c>
      <c r="H155" s="2">
        <v>99</v>
      </c>
      <c r="I155" s="2">
        <v>75</v>
      </c>
      <c r="J155" s="2" t="s">
        <v>574</v>
      </c>
      <c r="K155" s="2" t="s">
        <v>122</v>
      </c>
      <c r="L155" s="2">
        <v>1.1111111111111109</v>
      </c>
      <c r="M155" s="2">
        <v>17288.7</v>
      </c>
      <c r="N155" s="2">
        <v>0.32</v>
      </c>
    </row>
    <row r="156" spans="1:14" x14ac:dyDescent="0.2">
      <c r="A156" s="2" t="s">
        <v>575</v>
      </c>
      <c r="B156" s="2" t="s">
        <v>576</v>
      </c>
      <c r="C156" s="2" t="s">
        <v>166</v>
      </c>
      <c r="D156" s="2">
        <v>0</v>
      </c>
      <c r="E156" s="2">
        <v>18</v>
      </c>
      <c r="F156" s="2">
        <v>174.17</v>
      </c>
      <c r="G156" s="2" t="s">
        <v>37</v>
      </c>
      <c r="H156" s="2">
        <v>76</v>
      </c>
      <c r="I156" s="2">
        <v>78</v>
      </c>
      <c r="J156" s="2" t="s">
        <v>577</v>
      </c>
      <c r="K156" s="2" t="s">
        <v>143</v>
      </c>
      <c r="L156" s="2">
        <v>0</v>
      </c>
      <c r="M156" s="2">
        <v>0</v>
      </c>
      <c r="N156" s="2">
        <v>-2.564102564102564E-2</v>
      </c>
    </row>
    <row r="157" spans="1:14" x14ac:dyDescent="0.2">
      <c r="A157" s="2" t="s">
        <v>578</v>
      </c>
      <c r="B157" s="2" t="s">
        <v>579</v>
      </c>
      <c r="C157" s="2" t="s">
        <v>125</v>
      </c>
      <c r="D157" s="2">
        <v>84</v>
      </c>
      <c r="E157" s="2">
        <v>29</v>
      </c>
      <c r="F157" s="2">
        <v>62.46</v>
      </c>
      <c r="G157" s="2" t="s">
        <v>77</v>
      </c>
      <c r="H157" s="2">
        <v>93</v>
      </c>
      <c r="I157" s="2">
        <v>5</v>
      </c>
      <c r="J157" s="2" t="s">
        <v>580</v>
      </c>
      <c r="K157" s="2" t="s">
        <v>122</v>
      </c>
      <c r="L157" s="2">
        <v>0.90322580645161288</v>
      </c>
      <c r="M157" s="2">
        <v>5246.64</v>
      </c>
      <c r="N157" s="2">
        <v>17.600000000000001</v>
      </c>
    </row>
    <row r="158" spans="1:14" x14ac:dyDescent="0.2">
      <c r="A158" s="2" t="s">
        <v>581</v>
      </c>
      <c r="B158" s="2" t="s">
        <v>582</v>
      </c>
      <c r="C158" s="2" t="s">
        <v>125</v>
      </c>
      <c r="D158" s="2">
        <v>9</v>
      </c>
      <c r="E158" s="2">
        <v>14</v>
      </c>
      <c r="F158" s="2">
        <v>92.07</v>
      </c>
      <c r="G158" s="2" t="s">
        <v>21</v>
      </c>
      <c r="H158" s="2">
        <v>32</v>
      </c>
      <c r="I158" s="2">
        <v>45</v>
      </c>
      <c r="J158" s="2" t="s">
        <v>583</v>
      </c>
      <c r="K158" s="2" t="s">
        <v>143</v>
      </c>
      <c r="L158" s="2">
        <v>0.28125</v>
      </c>
      <c r="M158" s="2">
        <v>828.62999999999988</v>
      </c>
      <c r="N158" s="2">
        <v>-0.28888888888888892</v>
      </c>
    </row>
    <row r="159" spans="1:14" x14ac:dyDescent="0.2">
      <c r="A159" s="2" t="s">
        <v>584</v>
      </c>
      <c r="B159" s="2" t="s">
        <v>585</v>
      </c>
      <c r="C159" s="2" t="s">
        <v>166</v>
      </c>
      <c r="D159" s="2">
        <v>43</v>
      </c>
      <c r="E159" s="2">
        <v>46</v>
      </c>
      <c r="F159" s="2">
        <v>72.52</v>
      </c>
      <c r="G159" s="2" t="s">
        <v>57</v>
      </c>
      <c r="H159" s="2">
        <v>8</v>
      </c>
      <c r="I159" s="2">
        <v>16</v>
      </c>
      <c r="J159" s="2" t="s">
        <v>586</v>
      </c>
      <c r="K159" s="2" t="s">
        <v>143</v>
      </c>
      <c r="L159" s="2">
        <v>5.375</v>
      </c>
      <c r="M159" s="2">
        <v>3118.36</v>
      </c>
      <c r="N159" s="2">
        <v>-0.5</v>
      </c>
    </row>
    <row r="160" spans="1:14" x14ac:dyDescent="0.2">
      <c r="A160" s="2" t="s">
        <v>587</v>
      </c>
      <c r="B160" s="2" t="s">
        <v>588</v>
      </c>
      <c r="C160" s="2" t="s">
        <v>146</v>
      </c>
      <c r="D160" s="2">
        <v>152</v>
      </c>
      <c r="E160" s="2">
        <v>49</v>
      </c>
      <c r="F160" s="2">
        <v>196.78</v>
      </c>
      <c r="G160" s="2" t="s">
        <v>17</v>
      </c>
      <c r="H160" s="2">
        <v>7</v>
      </c>
      <c r="I160" s="2">
        <v>53</v>
      </c>
      <c r="J160" s="2" t="s">
        <v>205</v>
      </c>
      <c r="K160" s="2" t="s">
        <v>122</v>
      </c>
      <c r="L160" s="2">
        <v>21.714285714285719</v>
      </c>
      <c r="M160" s="2">
        <v>29910.560000000001</v>
      </c>
      <c r="N160" s="2">
        <v>-0.86792452830188682</v>
      </c>
    </row>
    <row r="161" spans="1:14" x14ac:dyDescent="0.2">
      <c r="A161" s="2" t="s">
        <v>589</v>
      </c>
      <c r="B161" s="2" t="s">
        <v>590</v>
      </c>
      <c r="C161" s="2" t="s">
        <v>166</v>
      </c>
      <c r="D161" s="2">
        <v>43</v>
      </c>
      <c r="E161" s="2">
        <v>45</v>
      </c>
      <c r="F161" s="2">
        <v>141.31</v>
      </c>
      <c r="G161" s="2" t="s">
        <v>97</v>
      </c>
      <c r="H161" s="2">
        <v>101</v>
      </c>
      <c r="I161" s="2">
        <v>45</v>
      </c>
      <c r="J161" s="2" t="s">
        <v>591</v>
      </c>
      <c r="K161" s="2" t="s">
        <v>143</v>
      </c>
      <c r="L161" s="2">
        <v>0.42574257425742568</v>
      </c>
      <c r="M161" s="2">
        <v>6076.33</v>
      </c>
      <c r="N161" s="2">
        <v>1.244444444444444</v>
      </c>
    </row>
    <row r="162" spans="1:14" x14ac:dyDescent="0.2">
      <c r="A162" s="2" t="s">
        <v>592</v>
      </c>
      <c r="B162" s="2" t="s">
        <v>593</v>
      </c>
      <c r="C162" s="2" t="s">
        <v>150</v>
      </c>
      <c r="D162" s="2">
        <v>143</v>
      </c>
      <c r="E162" s="2">
        <v>23</v>
      </c>
      <c r="F162" s="2">
        <v>67.900000000000006</v>
      </c>
      <c r="G162" s="2" t="s">
        <v>77</v>
      </c>
      <c r="H162" s="2">
        <v>73</v>
      </c>
      <c r="I162" s="2">
        <v>94</v>
      </c>
      <c r="J162" s="2" t="s">
        <v>594</v>
      </c>
      <c r="K162" s="2" t="s">
        <v>122</v>
      </c>
      <c r="L162" s="2">
        <v>1.9589041095890409</v>
      </c>
      <c r="M162" s="2">
        <v>9709.7000000000007</v>
      </c>
      <c r="N162" s="2">
        <v>-0.2234042553191489</v>
      </c>
    </row>
    <row r="163" spans="1:14" x14ac:dyDescent="0.2">
      <c r="A163" s="2" t="s">
        <v>595</v>
      </c>
      <c r="B163" s="2" t="s">
        <v>596</v>
      </c>
      <c r="C163" s="2" t="s">
        <v>174</v>
      </c>
      <c r="D163" s="2">
        <v>22</v>
      </c>
      <c r="E163" s="2">
        <v>48</v>
      </c>
      <c r="F163" s="2">
        <v>165.47</v>
      </c>
      <c r="G163" s="2" t="s">
        <v>85</v>
      </c>
      <c r="H163" s="2">
        <v>71</v>
      </c>
      <c r="I163" s="2">
        <v>67</v>
      </c>
      <c r="J163" s="2" t="s">
        <v>597</v>
      </c>
      <c r="K163" s="2" t="s">
        <v>143</v>
      </c>
      <c r="L163" s="2">
        <v>0.30985915492957739</v>
      </c>
      <c r="M163" s="2">
        <v>3640.34</v>
      </c>
      <c r="N163" s="2">
        <v>5.9701492537313432E-2</v>
      </c>
    </row>
    <row r="164" spans="1:14" x14ac:dyDescent="0.2">
      <c r="A164" s="2" t="s">
        <v>598</v>
      </c>
      <c r="B164" s="2" t="s">
        <v>599</v>
      </c>
      <c r="C164" s="2" t="s">
        <v>150</v>
      </c>
      <c r="D164" s="2">
        <v>83</v>
      </c>
      <c r="E164" s="2">
        <v>43</v>
      </c>
      <c r="F164" s="2">
        <v>63.12</v>
      </c>
      <c r="G164" s="2" t="s">
        <v>65</v>
      </c>
      <c r="H164" s="2">
        <v>11</v>
      </c>
      <c r="I164" s="2">
        <v>95</v>
      </c>
      <c r="J164" s="2" t="s">
        <v>334</v>
      </c>
      <c r="K164" s="2" t="s">
        <v>122</v>
      </c>
      <c r="L164" s="2">
        <v>7.5454545454545459</v>
      </c>
      <c r="M164" s="2">
        <v>5238.96</v>
      </c>
      <c r="N164" s="2">
        <v>-0.88421052631578945</v>
      </c>
    </row>
    <row r="165" spans="1:14" x14ac:dyDescent="0.2">
      <c r="A165" s="2" t="s">
        <v>600</v>
      </c>
      <c r="B165" s="2" t="s">
        <v>601</v>
      </c>
      <c r="C165" s="2" t="s">
        <v>170</v>
      </c>
      <c r="D165" s="2">
        <v>70</v>
      </c>
      <c r="E165" s="2">
        <v>30</v>
      </c>
      <c r="F165" s="2">
        <v>69.38</v>
      </c>
      <c r="G165" s="2" t="s">
        <v>33</v>
      </c>
      <c r="H165" s="2">
        <v>29</v>
      </c>
      <c r="I165" s="2">
        <v>94</v>
      </c>
      <c r="J165" s="2" t="s">
        <v>586</v>
      </c>
      <c r="K165" s="2" t="s">
        <v>122</v>
      </c>
      <c r="L165" s="2">
        <v>2.4137931034482758</v>
      </c>
      <c r="M165" s="2">
        <v>4856.5999999999995</v>
      </c>
      <c r="N165" s="2">
        <v>-0.69148936170212771</v>
      </c>
    </row>
    <row r="166" spans="1:14" x14ac:dyDescent="0.2">
      <c r="A166" s="2" t="s">
        <v>602</v>
      </c>
      <c r="B166" s="2" t="s">
        <v>603</v>
      </c>
      <c r="C166" s="2" t="s">
        <v>170</v>
      </c>
      <c r="D166" s="2">
        <v>18</v>
      </c>
      <c r="E166" s="2">
        <v>20</v>
      </c>
      <c r="F166" s="2">
        <v>126.47</v>
      </c>
      <c r="G166" s="2" t="s">
        <v>33</v>
      </c>
      <c r="H166" s="2">
        <v>47</v>
      </c>
      <c r="I166" s="2">
        <v>113</v>
      </c>
      <c r="J166" s="2" t="s">
        <v>604</v>
      </c>
      <c r="K166" s="2" t="s">
        <v>143</v>
      </c>
      <c r="L166" s="2">
        <v>0.38297872340425532</v>
      </c>
      <c r="M166" s="2">
        <v>2276.46</v>
      </c>
      <c r="N166" s="2">
        <v>-0.58407079646017701</v>
      </c>
    </row>
    <row r="167" spans="1:14" x14ac:dyDescent="0.2">
      <c r="A167" s="2" t="s">
        <v>605</v>
      </c>
      <c r="B167" s="2" t="s">
        <v>606</v>
      </c>
      <c r="C167" s="2" t="s">
        <v>170</v>
      </c>
      <c r="D167" s="2">
        <v>62</v>
      </c>
      <c r="E167" s="2">
        <v>18</v>
      </c>
      <c r="F167" s="2">
        <v>160.62</v>
      </c>
      <c r="G167" s="2" t="s">
        <v>37</v>
      </c>
      <c r="H167" s="2">
        <v>75</v>
      </c>
      <c r="I167" s="2">
        <v>104</v>
      </c>
      <c r="J167" s="2" t="s">
        <v>302</v>
      </c>
      <c r="K167" s="2" t="s">
        <v>122</v>
      </c>
      <c r="L167" s="2">
        <v>0.82666666666666666</v>
      </c>
      <c r="M167" s="2">
        <v>9958.44</v>
      </c>
      <c r="N167" s="2">
        <v>-0.27884615384615391</v>
      </c>
    </row>
    <row r="168" spans="1:14" x14ac:dyDescent="0.2">
      <c r="A168" s="2" t="s">
        <v>607</v>
      </c>
      <c r="B168" s="2" t="s">
        <v>608</v>
      </c>
      <c r="C168" s="2" t="s">
        <v>125</v>
      </c>
      <c r="D168" s="2">
        <v>160</v>
      </c>
      <c r="E168" s="2">
        <v>26</v>
      </c>
      <c r="F168" s="2">
        <v>59.69</v>
      </c>
      <c r="G168" s="2" t="s">
        <v>101</v>
      </c>
      <c r="H168" s="2">
        <v>143</v>
      </c>
      <c r="I168" s="2">
        <v>111</v>
      </c>
      <c r="J168" s="2" t="s">
        <v>609</v>
      </c>
      <c r="K168" s="2" t="s">
        <v>122</v>
      </c>
      <c r="L168" s="2">
        <v>1.118881118881119</v>
      </c>
      <c r="M168" s="2">
        <v>9550.4</v>
      </c>
      <c r="N168" s="2">
        <v>0.28828828828828829</v>
      </c>
    </row>
    <row r="169" spans="1:14" x14ac:dyDescent="0.2">
      <c r="A169" s="2" t="s">
        <v>610</v>
      </c>
      <c r="B169" s="2" t="s">
        <v>611</v>
      </c>
      <c r="C169" s="2" t="s">
        <v>129</v>
      </c>
      <c r="D169" s="2">
        <v>110</v>
      </c>
      <c r="E169" s="2">
        <v>41</v>
      </c>
      <c r="F169" s="2">
        <v>23.46</v>
      </c>
      <c r="G169" s="2" t="s">
        <v>93</v>
      </c>
      <c r="H169" s="2">
        <v>62</v>
      </c>
      <c r="I169" s="2">
        <v>2</v>
      </c>
      <c r="J169" s="2" t="s">
        <v>612</v>
      </c>
      <c r="K169" s="2" t="s">
        <v>122</v>
      </c>
      <c r="L169" s="2">
        <v>1.774193548387097</v>
      </c>
      <c r="M169" s="2">
        <v>2580.6</v>
      </c>
      <c r="N169" s="2">
        <v>30</v>
      </c>
    </row>
    <row r="170" spans="1:14" x14ac:dyDescent="0.2">
      <c r="A170" s="2" t="s">
        <v>613</v>
      </c>
      <c r="B170" s="2" t="s">
        <v>614</v>
      </c>
      <c r="C170" s="2" t="s">
        <v>166</v>
      </c>
      <c r="D170" s="2">
        <v>137</v>
      </c>
      <c r="E170" s="2">
        <v>14</v>
      </c>
      <c r="F170" s="2">
        <v>67.709999999999994</v>
      </c>
      <c r="G170" s="2" t="s">
        <v>29</v>
      </c>
      <c r="H170" s="2">
        <v>24</v>
      </c>
      <c r="I170" s="2">
        <v>17</v>
      </c>
      <c r="J170" s="2" t="s">
        <v>615</v>
      </c>
      <c r="K170" s="2" t="s">
        <v>122</v>
      </c>
      <c r="L170" s="2">
        <v>5.708333333333333</v>
      </c>
      <c r="M170" s="2">
        <v>9276.2699999999986</v>
      </c>
      <c r="N170" s="2">
        <v>0.41176470588235292</v>
      </c>
    </row>
    <row r="171" spans="1:14" x14ac:dyDescent="0.2">
      <c r="A171" s="2" t="s">
        <v>616</v>
      </c>
      <c r="B171" s="2" t="s">
        <v>617</v>
      </c>
      <c r="C171" s="2" t="s">
        <v>120</v>
      </c>
      <c r="D171" s="2">
        <v>83</v>
      </c>
      <c r="E171" s="2">
        <v>42</v>
      </c>
      <c r="F171" s="2">
        <v>196.78</v>
      </c>
      <c r="G171" s="2" t="s">
        <v>13</v>
      </c>
      <c r="H171" s="2">
        <v>55</v>
      </c>
      <c r="I171" s="2">
        <v>40</v>
      </c>
      <c r="J171" s="2" t="s">
        <v>618</v>
      </c>
      <c r="K171" s="2" t="s">
        <v>122</v>
      </c>
      <c r="L171" s="2">
        <v>1.509090909090909</v>
      </c>
      <c r="M171" s="2">
        <v>16332.74</v>
      </c>
      <c r="N171" s="2">
        <v>0.375</v>
      </c>
    </row>
    <row r="172" spans="1:14" x14ac:dyDescent="0.2">
      <c r="A172" s="2" t="s">
        <v>619</v>
      </c>
      <c r="B172" s="2" t="s">
        <v>620</v>
      </c>
      <c r="C172" s="2" t="s">
        <v>125</v>
      </c>
      <c r="D172" s="2">
        <v>87</v>
      </c>
      <c r="E172" s="2">
        <v>16</v>
      </c>
      <c r="F172" s="2">
        <v>87.78</v>
      </c>
      <c r="G172" s="2" t="s">
        <v>81</v>
      </c>
      <c r="H172" s="2">
        <v>13</v>
      </c>
      <c r="I172" s="2">
        <v>35</v>
      </c>
      <c r="J172" s="2" t="s">
        <v>346</v>
      </c>
      <c r="K172" s="2" t="s">
        <v>122</v>
      </c>
      <c r="L172" s="2">
        <v>6.6923076923076934</v>
      </c>
      <c r="M172" s="2">
        <v>7636.86</v>
      </c>
      <c r="N172" s="2">
        <v>-0.62857142857142856</v>
      </c>
    </row>
    <row r="173" spans="1:14" x14ac:dyDescent="0.2">
      <c r="A173" s="2" t="s">
        <v>621</v>
      </c>
      <c r="B173" s="2" t="s">
        <v>622</v>
      </c>
      <c r="C173" s="2" t="s">
        <v>125</v>
      </c>
      <c r="D173" s="2">
        <v>20</v>
      </c>
      <c r="E173" s="2">
        <v>47</v>
      </c>
      <c r="F173" s="2">
        <v>138.16999999999999</v>
      </c>
      <c r="G173" s="2" t="s">
        <v>93</v>
      </c>
      <c r="H173" s="2">
        <v>97</v>
      </c>
      <c r="I173" s="2">
        <v>44</v>
      </c>
      <c r="J173" s="2" t="s">
        <v>623</v>
      </c>
      <c r="K173" s="2" t="s">
        <v>143</v>
      </c>
      <c r="L173" s="2">
        <v>0.2061855670103093</v>
      </c>
      <c r="M173" s="2">
        <v>2763.4</v>
      </c>
      <c r="N173" s="2">
        <v>1.204545454545455</v>
      </c>
    </row>
    <row r="174" spans="1:14" x14ac:dyDescent="0.2">
      <c r="A174" s="2" t="s">
        <v>624</v>
      </c>
      <c r="B174" s="2" t="s">
        <v>625</v>
      </c>
      <c r="C174" s="2" t="s">
        <v>170</v>
      </c>
      <c r="D174" s="2">
        <v>155</v>
      </c>
      <c r="E174" s="2">
        <v>18</v>
      </c>
      <c r="F174" s="2">
        <v>63.66</v>
      </c>
      <c r="G174" s="2" t="s">
        <v>5</v>
      </c>
      <c r="H174" s="2">
        <v>145</v>
      </c>
      <c r="I174" s="2">
        <v>24</v>
      </c>
      <c r="J174" s="2" t="s">
        <v>626</v>
      </c>
      <c r="K174" s="2" t="s">
        <v>122</v>
      </c>
      <c r="L174" s="2">
        <v>1.068965517241379</v>
      </c>
      <c r="M174" s="2">
        <v>9867.2999999999993</v>
      </c>
      <c r="N174" s="2">
        <v>5.041666666666667</v>
      </c>
    </row>
    <row r="175" spans="1:14" x14ac:dyDescent="0.2">
      <c r="A175" s="2" t="s">
        <v>627</v>
      </c>
      <c r="B175" s="2" t="s">
        <v>628</v>
      </c>
      <c r="C175" s="2" t="s">
        <v>120</v>
      </c>
      <c r="D175" s="2">
        <v>123</v>
      </c>
      <c r="E175" s="2">
        <v>39</v>
      </c>
      <c r="F175" s="2">
        <v>168.13</v>
      </c>
      <c r="G175" s="2" t="s">
        <v>61</v>
      </c>
      <c r="H175" s="2">
        <v>62</v>
      </c>
      <c r="I175" s="2">
        <v>71</v>
      </c>
      <c r="J175" s="2" t="s">
        <v>629</v>
      </c>
      <c r="K175" s="2" t="s">
        <v>122</v>
      </c>
      <c r="L175" s="2">
        <v>1.9838709677419351</v>
      </c>
      <c r="M175" s="2">
        <v>20679.990000000002</v>
      </c>
      <c r="N175" s="2">
        <v>-0.12676056338028169</v>
      </c>
    </row>
    <row r="176" spans="1:14" x14ac:dyDescent="0.2">
      <c r="A176" s="2" t="s">
        <v>630</v>
      </c>
      <c r="B176" s="2" t="s">
        <v>631</v>
      </c>
      <c r="C176" s="2" t="s">
        <v>125</v>
      </c>
      <c r="D176" s="2">
        <v>49</v>
      </c>
      <c r="E176" s="2">
        <v>13</v>
      </c>
      <c r="F176" s="2">
        <v>94.06</v>
      </c>
      <c r="G176" s="2" t="s">
        <v>53</v>
      </c>
      <c r="H176" s="2">
        <v>77</v>
      </c>
      <c r="I176" s="2">
        <v>51</v>
      </c>
      <c r="J176" s="2" t="s">
        <v>486</v>
      </c>
      <c r="K176" s="2" t="s">
        <v>122</v>
      </c>
      <c r="L176" s="2">
        <v>0.63636363636363635</v>
      </c>
      <c r="M176" s="2">
        <v>4608.9400000000014</v>
      </c>
      <c r="N176" s="2">
        <v>0.50980392156862742</v>
      </c>
    </row>
    <row r="177" spans="1:14" x14ac:dyDescent="0.2">
      <c r="A177" s="2" t="s">
        <v>632</v>
      </c>
      <c r="B177" s="2" t="s">
        <v>633</v>
      </c>
      <c r="C177" s="2" t="s">
        <v>146</v>
      </c>
      <c r="D177" s="2">
        <v>136</v>
      </c>
      <c r="E177" s="2">
        <v>11</v>
      </c>
      <c r="F177" s="2">
        <v>99.54</v>
      </c>
      <c r="G177" s="2" t="s">
        <v>57</v>
      </c>
      <c r="H177" s="2">
        <v>37</v>
      </c>
      <c r="I177" s="2">
        <v>76</v>
      </c>
      <c r="J177" s="2" t="s">
        <v>634</v>
      </c>
      <c r="K177" s="2" t="s">
        <v>122</v>
      </c>
      <c r="L177" s="2">
        <v>3.6756756756756759</v>
      </c>
      <c r="M177" s="2">
        <v>13537.44</v>
      </c>
      <c r="N177" s="2">
        <v>-0.51315789473684215</v>
      </c>
    </row>
    <row r="178" spans="1:14" x14ac:dyDescent="0.2">
      <c r="A178" s="2" t="s">
        <v>635</v>
      </c>
      <c r="B178" s="2" t="s">
        <v>636</v>
      </c>
      <c r="C178" s="2" t="s">
        <v>129</v>
      </c>
      <c r="D178" s="2">
        <v>78</v>
      </c>
      <c r="E178" s="2">
        <v>44</v>
      </c>
      <c r="F178" s="2">
        <v>40.72</v>
      </c>
      <c r="G178" s="2" t="s">
        <v>69</v>
      </c>
      <c r="H178" s="2">
        <v>76</v>
      </c>
      <c r="I178" s="2">
        <v>5</v>
      </c>
      <c r="J178" s="2" t="s">
        <v>637</v>
      </c>
      <c r="K178" s="2" t="s">
        <v>122</v>
      </c>
      <c r="L178" s="2">
        <v>1.0263157894736841</v>
      </c>
      <c r="M178" s="2">
        <v>3176.16</v>
      </c>
      <c r="N178" s="2">
        <v>14.2</v>
      </c>
    </row>
    <row r="179" spans="1:14" x14ac:dyDescent="0.2">
      <c r="A179" s="2" t="s">
        <v>638</v>
      </c>
      <c r="B179" s="2" t="s">
        <v>639</v>
      </c>
      <c r="C179" s="2" t="s">
        <v>125</v>
      </c>
      <c r="D179" s="2">
        <v>21</v>
      </c>
      <c r="E179" s="2">
        <v>26</v>
      </c>
      <c r="F179" s="2">
        <v>191.31</v>
      </c>
      <c r="G179" s="2" t="s">
        <v>73</v>
      </c>
      <c r="H179" s="2">
        <v>47</v>
      </c>
      <c r="I179" s="2">
        <v>71</v>
      </c>
      <c r="J179" s="2" t="s">
        <v>640</v>
      </c>
      <c r="K179" s="2" t="s">
        <v>143</v>
      </c>
      <c r="L179" s="2">
        <v>0.44680851063829791</v>
      </c>
      <c r="M179" s="2">
        <v>4017.51</v>
      </c>
      <c r="N179" s="2">
        <v>-0.3380281690140845</v>
      </c>
    </row>
    <row r="180" spans="1:14" x14ac:dyDescent="0.2">
      <c r="A180" s="2" t="s">
        <v>641</v>
      </c>
      <c r="B180" s="2" t="s">
        <v>642</v>
      </c>
      <c r="C180" s="2" t="s">
        <v>129</v>
      </c>
      <c r="D180" s="2">
        <v>128</v>
      </c>
      <c r="E180" s="2">
        <v>34</v>
      </c>
      <c r="F180" s="2">
        <v>141.31</v>
      </c>
      <c r="G180" s="2" t="s">
        <v>5</v>
      </c>
      <c r="H180" s="2">
        <v>34</v>
      </c>
      <c r="I180" s="2">
        <v>61</v>
      </c>
      <c r="J180" s="2" t="s">
        <v>643</v>
      </c>
      <c r="K180" s="2" t="s">
        <v>122</v>
      </c>
      <c r="L180" s="2">
        <v>3.7647058823529411</v>
      </c>
      <c r="M180" s="2">
        <v>18087.68</v>
      </c>
      <c r="N180" s="2">
        <v>-0.44262295081967212</v>
      </c>
    </row>
    <row r="181" spans="1:14" x14ac:dyDescent="0.2">
      <c r="A181" s="2" t="s">
        <v>644</v>
      </c>
      <c r="B181" s="2" t="s">
        <v>645</v>
      </c>
      <c r="C181" s="2" t="s">
        <v>125</v>
      </c>
      <c r="D181" s="2">
        <v>10</v>
      </c>
      <c r="E181" s="2">
        <v>50</v>
      </c>
      <c r="F181" s="2">
        <v>134.37</v>
      </c>
      <c r="G181" s="2" t="s">
        <v>37</v>
      </c>
      <c r="H181" s="2">
        <v>58</v>
      </c>
      <c r="I181" s="2">
        <v>116</v>
      </c>
      <c r="J181" s="2" t="s">
        <v>167</v>
      </c>
      <c r="K181" s="2" t="s">
        <v>143</v>
      </c>
      <c r="L181" s="2">
        <v>0.17241379310344829</v>
      </c>
      <c r="M181" s="2">
        <v>1343.7</v>
      </c>
      <c r="N181" s="2">
        <v>-0.5</v>
      </c>
    </row>
    <row r="182" spans="1:14" x14ac:dyDescent="0.2">
      <c r="A182" s="2" t="s">
        <v>646</v>
      </c>
      <c r="B182" s="2" t="s">
        <v>647</v>
      </c>
      <c r="C182" s="2" t="s">
        <v>150</v>
      </c>
      <c r="D182" s="2">
        <v>34</v>
      </c>
      <c r="E182" s="2">
        <v>33</v>
      </c>
      <c r="F182" s="2">
        <v>101.15</v>
      </c>
      <c r="G182" s="2" t="s">
        <v>33</v>
      </c>
      <c r="H182" s="2">
        <v>6</v>
      </c>
      <c r="I182" s="2">
        <v>63</v>
      </c>
      <c r="J182" s="2" t="s">
        <v>648</v>
      </c>
      <c r="K182" s="2" t="s">
        <v>122</v>
      </c>
      <c r="L182" s="2">
        <v>5.666666666666667</v>
      </c>
      <c r="M182" s="2">
        <v>3439.1</v>
      </c>
      <c r="N182" s="2">
        <v>-0.90476190476190477</v>
      </c>
    </row>
    <row r="183" spans="1:14" x14ac:dyDescent="0.2">
      <c r="A183" s="2" t="s">
        <v>649</v>
      </c>
      <c r="B183" s="2" t="s">
        <v>650</v>
      </c>
      <c r="C183" s="2" t="s">
        <v>125</v>
      </c>
      <c r="D183" s="2">
        <v>111</v>
      </c>
      <c r="E183" s="2">
        <v>43</v>
      </c>
      <c r="F183" s="2">
        <v>139.63</v>
      </c>
      <c r="G183" s="2" t="s">
        <v>41</v>
      </c>
      <c r="H183" s="2">
        <v>143</v>
      </c>
      <c r="I183" s="2">
        <v>120</v>
      </c>
      <c r="J183" s="2" t="s">
        <v>651</v>
      </c>
      <c r="K183" s="2" t="s">
        <v>122</v>
      </c>
      <c r="L183" s="2">
        <v>0.77622377622377625</v>
      </c>
      <c r="M183" s="2">
        <v>15498.93</v>
      </c>
      <c r="N183" s="2">
        <v>0.19166666666666671</v>
      </c>
    </row>
    <row r="184" spans="1:14" x14ac:dyDescent="0.2">
      <c r="A184" s="2" t="s">
        <v>652</v>
      </c>
      <c r="B184" s="2" t="s">
        <v>653</v>
      </c>
      <c r="C184" s="2" t="s">
        <v>120</v>
      </c>
      <c r="D184" s="2">
        <v>118</v>
      </c>
      <c r="E184" s="2">
        <v>50</v>
      </c>
      <c r="F184" s="2">
        <v>79.05</v>
      </c>
      <c r="G184" s="2" t="s">
        <v>37</v>
      </c>
      <c r="H184" s="2">
        <v>132</v>
      </c>
      <c r="I184" s="2">
        <v>106</v>
      </c>
      <c r="J184" s="2" t="s">
        <v>654</v>
      </c>
      <c r="K184" s="2" t="s">
        <v>122</v>
      </c>
      <c r="L184" s="2">
        <v>0.89393939393939392</v>
      </c>
      <c r="M184" s="2">
        <v>9327.9</v>
      </c>
      <c r="N184" s="2">
        <v>0.2452830188679245</v>
      </c>
    </row>
    <row r="185" spans="1:14" x14ac:dyDescent="0.2">
      <c r="A185" s="2" t="s">
        <v>655</v>
      </c>
      <c r="B185" s="2" t="s">
        <v>656</v>
      </c>
      <c r="C185" s="2" t="s">
        <v>166</v>
      </c>
      <c r="D185" s="2">
        <v>149</v>
      </c>
      <c r="E185" s="2">
        <v>39</v>
      </c>
      <c r="F185" s="2">
        <v>89.63</v>
      </c>
      <c r="G185" s="2" t="s">
        <v>41</v>
      </c>
      <c r="H185" s="2">
        <v>55</v>
      </c>
      <c r="I185" s="2">
        <v>112</v>
      </c>
      <c r="J185" s="2" t="s">
        <v>657</v>
      </c>
      <c r="K185" s="2" t="s">
        <v>122</v>
      </c>
      <c r="L185" s="2">
        <v>2.709090909090909</v>
      </c>
      <c r="M185" s="2">
        <v>13354.87</v>
      </c>
      <c r="N185" s="2">
        <v>-0.5089285714285714</v>
      </c>
    </row>
    <row r="186" spans="1:14" x14ac:dyDescent="0.2">
      <c r="A186" s="2" t="s">
        <v>658</v>
      </c>
      <c r="B186" s="2" t="s">
        <v>659</v>
      </c>
      <c r="C186" s="2" t="s">
        <v>150</v>
      </c>
      <c r="D186" s="2">
        <v>43</v>
      </c>
      <c r="E186" s="2">
        <v>22</v>
      </c>
      <c r="F186" s="2">
        <v>191.19</v>
      </c>
      <c r="G186" s="2" t="s">
        <v>61</v>
      </c>
      <c r="H186" s="2">
        <v>95</v>
      </c>
      <c r="I186" s="2">
        <v>120</v>
      </c>
      <c r="J186" s="2" t="s">
        <v>660</v>
      </c>
      <c r="K186" s="2" t="s">
        <v>122</v>
      </c>
      <c r="L186" s="2">
        <v>0.45263157894736838</v>
      </c>
      <c r="M186" s="2">
        <v>8221.17</v>
      </c>
      <c r="N186" s="2">
        <v>-0.20833333333333329</v>
      </c>
    </row>
    <row r="187" spans="1:14" x14ac:dyDescent="0.2">
      <c r="A187" s="2" t="s">
        <v>661</v>
      </c>
      <c r="B187" s="2" t="s">
        <v>662</v>
      </c>
      <c r="C187" s="2" t="s">
        <v>174</v>
      </c>
      <c r="D187" s="2">
        <v>187</v>
      </c>
      <c r="E187" s="2">
        <v>50</v>
      </c>
      <c r="F187" s="2">
        <v>90.84</v>
      </c>
      <c r="G187" s="2" t="s">
        <v>29</v>
      </c>
      <c r="H187" s="2">
        <v>7</v>
      </c>
      <c r="I187" s="2">
        <v>21</v>
      </c>
      <c r="J187" s="2" t="s">
        <v>615</v>
      </c>
      <c r="K187" s="2" t="s">
        <v>122</v>
      </c>
      <c r="L187" s="2">
        <v>26.714285714285719</v>
      </c>
      <c r="M187" s="2">
        <v>16987.080000000002</v>
      </c>
      <c r="N187" s="2">
        <v>-0.66666666666666663</v>
      </c>
    </row>
    <row r="188" spans="1:14" x14ac:dyDescent="0.2">
      <c r="A188" s="2" t="s">
        <v>663</v>
      </c>
      <c r="B188" s="2" t="s">
        <v>664</v>
      </c>
      <c r="C188" s="2" t="s">
        <v>129</v>
      </c>
      <c r="D188" s="2">
        <v>18</v>
      </c>
      <c r="E188" s="2">
        <v>47</v>
      </c>
      <c r="F188" s="2">
        <v>75.69</v>
      </c>
      <c r="G188" s="2" t="s">
        <v>17</v>
      </c>
      <c r="H188" s="2">
        <v>31</v>
      </c>
      <c r="I188" s="2">
        <v>56</v>
      </c>
      <c r="J188" s="2" t="s">
        <v>665</v>
      </c>
      <c r="K188" s="2" t="s">
        <v>143</v>
      </c>
      <c r="L188" s="2">
        <v>0.58064516129032262</v>
      </c>
      <c r="M188" s="2">
        <v>1362.42</v>
      </c>
      <c r="N188" s="2">
        <v>-0.44642857142857151</v>
      </c>
    </row>
    <row r="189" spans="1:14" x14ac:dyDescent="0.2">
      <c r="A189" s="2" t="s">
        <v>666</v>
      </c>
      <c r="B189" s="2" t="s">
        <v>667</v>
      </c>
      <c r="C189" s="2" t="s">
        <v>129</v>
      </c>
      <c r="D189" s="2">
        <v>128</v>
      </c>
      <c r="E189" s="2">
        <v>21</v>
      </c>
      <c r="F189" s="2">
        <v>133.58000000000001</v>
      </c>
      <c r="G189" s="2" t="s">
        <v>85</v>
      </c>
      <c r="H189" s="2">
        <v>70</v>
      </c>
      <c r="I189" s="2">
        <v>10</v>
      </c>
      <c r="J189" s="2" t="s">
        <v>668</v>
      </c>
      <c r="K189" s="2" t="s">
        <v>122</v>
      </c>
      <c r="L189" s="2">
        <v>1.828571428571429</v>
      </c>
      <c r="M189" s="2">
        <v>17098.240000000002</v>
      </c>
      <c r="N189" s="2">
        <v>6</v>
      </c>
    </row>
    <row r="190" spans="1:14" x14ac:dyDescent="0.2">
      <c r="A190" s="2" t="s">
        <v>669</v>
      </c>
      <c r="B190" s="2" t="s">
        <v>670</v>
      </c>
      <c r="C190" s="2" t="s">
        <v>120</v>
      </c>
      <c r="D190" s="2">
        <v>36</v>
      </c>
      <c r="E190" s="2">
        <v>28</v>
      </c>
      <c r="F190" s="2">
        <v>39.340000000000003</v>
      </c>
      <c r="G190" s="2" t="s">
        <v>69</v>
      </c>
      <c r="H190" s="2">
        <v>58</v>
      </c>
      <c r="I190" s="2">
        <v>60</v>
      </c>
      <c r="J190" s="2" t="s">
        <v>671</v>
      </c>
      <c r="K190" s="2" t="s">
        <v>122</v>
      </c>
      <c r="L190" s="2">
        <v>0.62068965517241381</v>
      </c>
      <c r="M190" s="2">
        <v>1416.24</v>
      </c>
      <c r="N190" s="2">
        <v>-3.3333333333333333E-2</v>
      </c>
    </row>
    <row r="191" spans="1:14" x14ac:dyDescent="0.2">
      <c r="A191" s="2" t="s">
        <v>672</v>
      </c>
      <c r="B191" s="2" t="s">
        <v>673</v>
      </c>
      <c r="C191" s="2" t="s">
        <v>125</v>
      </c>
      <c r="D191" s="2">
        <v>87</v>
      </c>
      <c r="E191" s="2">
        <v>17</v>
      </c>
      <c r="F191" s="2">
        <v>74.489999999999995</v>
      </c>
      <c r="G191" s="2" t="s">
        <v>69</v>
      </c>
      <c r="H191" s="2">
        <v>112</v>
      </c>
      <c r="I191" s="2">
        <v>36</v>
      </c>
      <c r="J191" s="2" t="s">
        <v>665</v>
      </c>
      <c r="K191" s="2" t="s">
        <v>122</v>
      </c>
      <c r="L191" s="2">
        <v>0.7767857142857143</v>
      </c>
      <c r="M191" s="2">
        <v>6480.6299999999992</v>
      </c>
      <c r="N191" s="2">
        <v>2.1111111111111112</v>
      </c>
    </row>
    <row r="192" spans="1:14" x14ac:dyDescent="0.2">
      <c r="A192" s="2" t="s">
        <v>674</v>
      </c>
      <c r="B192" s="2" t="s">
        <v>675</v>
      </c>
      <c r="C192" s="2" t="s">
        <v>174</v>
      </c>
      <c r="D192" s="2">
        <v>116</v>
      </c>
      <c r="E192" s="2">
        <v>37</v>
      </c>
      <c r="F192" s="2">
        <v>70.38</v>
      </c>
      <c r="G192" s="2" t="s">
        <v>69</v>
      </c>
      <c r="H192" s="2">
        <v>147</v>
      </c>
      <c r="I192" s="2">
        <v>42</v>
      </c>
      <c r="J192" s="2" t="s">
        <v>676</v>
      </c>
      <c r="K192" s="2" t="s">
        <v>122</v>
      </c>
      <c r="L192" s="2">
        <v>0.78911564625850339</v>
      </c>
      <c r="M192" s="2">
        <v>8164.08</v>
      </c>
      <c r="N192" s="2">
        <v>2.5</v>
      </c>
    </row>
    <row r="193" spans="1:14" x14ac:dyDescent="0.2">
      <c r="A193" s="2" t="s">
        <v>677</v>
      </c>
      <c r="B193" s="2" t="s">
        <v>678</v>
      </c>
      <c r="C193" s="2" t="s">
        <v>129</v>
      </c>
      <c r="D193" s="2">
        <v>78</v>
      </c>
      <c r="E193" s="2">
        <v>30</v>
      </c>
      <c r="F193" s="2">
        <v>184.43</v>
      </c>
      <c r="G193" s="2" t="s">
        <v>57</v>
      </c>
      <c r="H193" s="2">
        <v>50</v>
      </c>
      <c r="I193" s="2">
        <v>38</v>
      </c>
      <c r="J193" s="2" t="s">
        <v>679</v>
      </c>
      <c r="K193" s="2" t="s">
        <v>122</v>
      </c>
      <c r="L193" s="2">
        <v>1.56</v>
      </c>
      <c r="M193" s="2">
        <v>14385.54</v>
      </c>
      <c r="N193" s="2">
        <v>0.31578947368421051</v>
      </c>
    </row>
    <row r="194" spans="1:14" x14ac:dyDescent="0.2">
      <c r="A194" s="2" t="s">
        <v>680</v>
      </c>
      <c r="B194" s="2" t="s">
        <v>681</v>
      </c>
      <c r="C194" s="2" t="s">
        <v>150</v>
      </c>
      <c r="D194" s="2">
        <v>175</v>
      </c>
      <c r="E194" s="2">
        <v>38</v>
      </c>
      <c r="F194" s="2">
        <v>160.75</v>
      </c>
      <c r="G194" s="2" t="s">
        <v>77</v>
      </c>
      <c r="H194" s="2">
        <v>131</v>
      </c>
      <c r="I194" s="2">
        <v>114</v>
      </c>
      <c r="J194" s="2" t="s">
        <v>682</v>
      </c>
      <c r="K194" s="2" t="s">
        <v>122</v>
      </c>
      <c r="L194" s="2">
        <v>1.33587786259542</v>
      </c>
      <c r="M194" s="2">
        <v>28131.25</v>
      </c>
      <c r="N194" s="2">
        <v>0.14912280701754391</v>
      </c>
    </row>
    <row r="195" spans="1:14" x14ac:dyDescent="0.2">
      <c r="A195" s="2" t="s">
        <v>683</v>
      </c>
      <c r="B195" s="2" t="s">
        <v>684</v>
      </c>
      <c r="C195" s="2" t="s">
        <v>125</v>
      </c>
      <c r="D195" s="2">
        <v>76</v>
      </c>
      <c r="E195" s="2">
        <v>26</v>
      </c>
      <c r="F195" s="2">
        <v>194.48</v>
      </c>
      <c r="G195" s="2" t="s">
        <v>57</v>
      </c>
      <c r="H195" s="2">
        <v>75</v>
      </c>
      <c r="I195" s="2">
        <v>101</v>
      </c>
      <c r="J195" s="2" t="s">
        <v>685</v>
      </c>
      <c r="K195" s="2" t="s">
        <v>122</v>
      </c>
      <c r="L195" s="2">
        <v>1.013333333333333</v>
      </c>
      <c r="M195" s="2">
        <v>14780.48</v>
      </c>
      <c r="N195" s="2">
        <v>-0.25742574257425738</v>
      </c>
    </row>
    <row r="196" spans="1:14" x14ac:dyDescent="0.2">
      <c r="A196" s="2" t="s">
        <v>686</v>
      </c>
      <c r="B196" s="2" t="s">
        <v>687</v>
      </c>
      <c r="C196" s="2" t="s">
        <v>150</v>
      </c>
      <c r="D196" s="2">
        <v>143</v>
      </c>
      <c r="E196" s="2">
        <v>49</v>
      </c>
      <c r="F196" s="2">
        <v>6.58</v>
      </c>
      <c r="G196" s="2" t="s">
        <v>37</v>
      </c>
      <c r="H196" s="2">
        <v>59</v>
      </c>
      <c r="I196" s="2">
        <v>67</v>
      </c>
      <c r="J196" s="2" t="s">
        <v>688</v>
      </c>
      <c r="K196" s="2" t="s">
        <v>122</v>
      </c>
      <c r="L196" s="2">
        <v>2.4237288135593218</v>
      </c>
      <c r="M196" s="2">
        <v>940.94</v>
      </c>
      <c r="N196" s="2">
        <v>-0.11940298507462691</v>
      </c>
    </row>
    <row r="197" spans="1:14" x14ac:dyDescent="0.2">
      <c r="A197" s="2" t="s">
        <v>689</v>
      </c>
      <c r="B197" s="2" t="s">
        <v>690</v>
      </c>
      <c r="C197" s="2" t="s">
        <v>129</v>
      </c>
      <c r="D197" s="2">
        <v>64</v>
      </c>
      <c r="E197" s="2">
        <v>25</v>
      </c>
      <c r="F197" s="2">
        <v>80.13</v>
      </c>
      <c r="G197" s="2" t="s">
        <v>41</v>
      </c>
      <c r="H197" s="2">
        <v>70</v>
      </c>
      <c r="I197" s="2">
        <v>34</v>
      </c>
      <c r="J197" s="2" t="s">
        <v>691</v>
      </c>
      <c r="K197" s="2" t="s">
        <v>122</v>
      </c>
      <c r="L197" s="2">
        <v>0.91428571428571426</v>
      </c>
      <c r="M197" s="2">
        <v>5128.32</v>
      </c>
      <c r="N197" s="2">
        <v>1.0588235294117649</v>
      </c>
    </row>
    <row r="198" spans="1:14" x14ac:dyDescent="0.2">
      <c r="A198" s="2" t="s">
        <v>692</v>
      </c>
      <c r="B198" s="2" t="s">
        <v>693</v>
      </c>
      <c r="C198" s="2" t="s">
        <v>150</v>
      </c>
      <c r="D198" s="2">
        <v>10</v>
      </c>
      <c r="E198" s="2">
        <v>12</v>
      </c>
      <c r="F198" s="2">
        <v>198.91</v>
      </c>
      <c r="G198" s="2" t="s">
        <v>81</v>
      </c>
      <c r="H198" s="2">
        <v>58</v>
      </c>
      <c r="I198" s="2">
        <v>76</v>
      </c>
      <c r="J198" s="2" t="s">
        <v>157</v>
      </c>
      <c r="K198" s="2" t="s">
        <v>143</v>
      </c>
      <c r="L198" s="2">
        <v>0.17241379310344829</v>
      </c>
      <c r="M198" s="2">
        <v>1989.1</v>
      </c>
      <c r="N198" s="2">
        <v>-0.23684210526315791</v>
      </c>
    </row>
    <row r="199" spans="1:14" x14ac:dyDescent="0.2">
      <c r="A199" s="2" t="s">
        <v>694</v>
      </c>
      <c r="B199" s="2" t="s">
        <v>695</v>
      </c>
      <c r="C199" s="2" t="s">
        <v>150</v>
      </c>
      <c r="D199" s="2">
        <v>14</v>
      </c>
      <c r="E199" s="2">
        <v>18</v>
      </c>
      <c r="F199" s="2">
        <v>167</v>
      </c>
      <c r="G199" s="2" t="s">
        <v>9</v>
      </c>
      <c r="H199" s="2">
        <v>21</v>
      </c>
      <c r="I199" s="2">
        <v>46</v>
      </c>
      <c r="J199" s="2" t="s">
        <v>696</v>
      </c>
      <c r="K199" s="2" t="s">
        <v>143</v>
      </c>
      <c r="L199" s="2">
        <v>0.66666666666666663</v>
      </c>
      <c r="M199" s="2">
        <v>2338</v>
      </c>
      <c r="N199" s="2">
        <v>-0.54347826086956519</v>
      </c>
    </row>
    <row r="200" spans="1:14" x14ac:dyDescent="0.2">
      <c r="A200" s="2" t="s">
        <v>697</v>
      </c>
      <c r="B200" s="2" t="s">
        <v>698</v>
      </c>
      <c r="C200" s="2" t="s">
        <v>146</v>
      </c>
      <c r="D200" s="2">
        <v>153</v>
      </c>
      <c r="E200" s="2">
        <v>21</v>
      </c>
      <c r="F200" s="2">
        <v>30.19</v>
      </c>
      <c r="G200" s="2" t="s">
        <v>49</v>
      </c>
      <c r="H200" s="2">
        <v>129</v>
      </c>
      <c r="I200" s="2">
        <v>52</v>
      </c>
      <c r="J200" s="2" t="s">
        <v>699</v>
      </c>
      <c r="K200" s="2" t="s">
        <v>122</v>
      </c>
      <c r="L200" s="2">
        <v>1.1860465116279071</v>
      </c>
      <c r="M200" s="2">
        <v>4619.0700000000006</v>
      </c>
      <c r="N200" s="2">
        <v>1.4807692307692311</v>
      </c>
    </row>
    <row r="201" spans="1:14" x14ac:dyDescent="0.2">
      <c r="A201" s="2" t="s">
        <v>700</v>
      </c>
      <c r="B201" s="2" t="s">
        <v>701</v>
      </c>
      <c r="C201" s="2" t="s">
        <v>129</v>
      </c>
      <c r="D201" s="2">
        <v>49</v>
      </c>
      <c r="E201" s="2">
        <v>45</v>
      </c>
      <c r="F201" s="2">
        <v>72.98</v>
      </c>
      <c r="G201" s="2" t="s">
        <v>73</v>
      </c>
      <c r="H201" s="2">
        <v>39</v>
      </c>
      <c r="I201" s="2">
        <v>89</v>
      </c>
      <c r="J201" s="2" t="s">
        <v>702</v>
      </c>
      <c r="K201" s="2" t="s">
        <v>122</v>
      </c>
      <c r="L201" s="2">
        <v>1.2564102564102559</v>
      </c>
      <c r="M201" s="2">
        <v>3576.02</v>
      </c>
      <c r="N201" s="2">
        <v>-0.5617977528089888</v>
      </c>
    </row>
    <row r="202" spans="1:14" x14ac:dyDescent="0.2">
      <c r="A202" s="2" t="s">
        <v>703</v>
      </c>
      <c r="B202" s="2" t="s">
        <v>704</v>
      </c>
      <c r="C202" s="2" t="s">
        <v>125</v>
      </c>
      <c r="D202" s="2">
        <v>144</v>
      </c>
      <c r="E202" s="2">
        <v>46</v>
      </c>
      <c r="F202" s="2">
        <v>153.31</v>
      </c>
      <c r="G202" s="2" t="s">
        <v>49</v>
      </c>
      <c r="H202" s="2">
        <v>102</v>
      </c>
      <c r="I202" s="2">
        <v>0</v>
      </c>
      <c r="J202" s="2" t="s">
        <v>705</v>
      </c>
      <c r="K202" s="2" t="s">
        <v>122</v>
      </c>
      <c r="L202" s="2">
        <v>1.411764705882353</v>
      </c>
      <c r="M202" s="2">
        <v>22076.639999999999</v>
      </c>
      <c r="N202" s="2">
        <v>102</v>
      </c>
    </row>
    <row r="203" spans="1:14" x14ac:dyDescent="0.2">
      <c r="A203" s="2" t="s">
        <v>706</v>
      </c>
      <c r="B203" s="2" t="s">
        <v>707</v>
      </c>
      <c r="C203" s="2" t="s">
        <v>129</v>
      </c>
      <c r="D203" s="2">
        <v>186</v>
      </c>
      <c r="E203" s="2">
        <v>45</v>
      </c>
      <c r="F203" s="2">
        <v>79.03</v>
      </c>
      <c r="G203" s="2" t="s">
        <v>9</v>
      </c>
      <c r="H203" s="2">
        <v>65</v>
      </c>
      <c r="I203" s="2">
        <v>56</v>
      </c>
      <c r="J203" s="2" t="s">
        <v>708</v>
      </c>
      <c r="K203" s="2" t="s">
        <v>122</v>
      </c>
      <c r="L203" s="2">
        <v>2.861538461538462</v>
      </c>
      <c r="M203" s="2">
        <v>14699.58</v>
      </c>
      <c r="N203" s="2">
        <v>0.1607142857142857</v>
      </c>
    </row>
    <row r="204" spans="1:14" x14ac:dyDescent="0.2">
      <c r="A204" s="2" t="s">
        <v>709</v>
      </c>
      <c r="B204" s="2" t="s">
        <v>710</v>
      </c>
      <c r="C204" s="2" t="s">
        <v>146</v>
      </c>
      <c r="D204" s="2">
        <v>163</v>
      </c>
      <c r="E204" s="2">
        <v>44</v>
      </c>
      <c r="F204" s="2">
        <v>44.62</v>
      </c>
      <c r="G204" s="2" t="s">
        <v>5</v>
      </c>
      <c r="H204" s="2">
        <v>54</v>
      </c>
      <c r="I204" s="2">
        <v>19</v>
      </c>
      <c r="J204" s="2" t="s">
        <v>711</v>
      </c>
      <c r="K204" s="2" t="s">
        <v>122</v>
      </c>
      <c r="L204" s="2">
        <v>3.018518518518519</v>
      </c>
      <c r="M204" s="2">
        <v>7273.0599999999986</v>
      </c>
      <c r="N204" s="2">
        <v>1.8421052631578949</v>
      </c>
    </row>
    <row r="205" spans="1:14" x14ac:dyDescent="0.2">
      <c r="A205" s="2" t="s">
        <v>712</v>
      </c>
      <c r="B205" s="2" t="s">
        <v>713</v>
      </c>
      <c r="C205" s="2" t="s">
        <v>129</v>
      </c>
      <c r="D205" s="2">
        <v>109</v>
      </c>
      <c r="E205" s="2">
        <v>41</v>
      </c>
      <c r="F205" s="2">
        <v>79.599999999999994</v>
      </c>
      <c r="G205" s="2" t="s">
        <v>97</v>
      </c>
      <c r="H205" s="2">
        <v>120</v>
      </c>
      <c r="I205" s="2">
        <v>43</v>
      </c>
      <c r="J205" s="2" t="s">
        <v>714</v>
      </c>
      <c r="K205" s="2" t="s">
        <v>122</v>
      </c>
      <c r="L205" s="2">
        <v>0.90833333333333333</v>
      </c>
      <c r="M205" s="2">
        <v>8676.4</v>
      </c>
      <c r="N205" s="2">
        <v>1.7906976744186049</v>
      </c>
    </row>
    <row r="206" spans="1:14" x14ac:dyDescent="0.2">
      <c r="A206" s="2" t="s">
        <v>715</v>
      </c>
      <c r="B206" s="2" t="s">
        <v>716</v>
      </c>
      <c r="C206" s="2" t="s">
        <v>150</v>
      </c>
      <c r="D206" s="2">
        <v>79</v>
      </c>
      <c r="E206" s="2">
        <v>26</v>
      </c>
      <c r="F206" s="2">
        <v>89.18</v>
      </c>
      <c r="G206" s="2" t="s">
        <v>97</v>
      </c>
      <c r="H206" s="2">
        <v>82</v>
      </c>
      <c r="I206" s="2">
        <v>49</v>
      </c>
      <c r="J206" s="2" t="s">
        <v>717</v>
      </c>
      <c r="K206" s="2" t="s">
        <v>122</v>
      </c>
      <c r="L206" s="2">
        <v>0.96341463414634143</v>
      </c>
      <c r="M206" s="2">
        <v>7045.22</v>
      </c>
      <c r="N206" s="2">
        <v>0.67346938775510201</v>
      </c>
    </row>
    <row r="207" spans="1:14" x14ac:dyDescent="0.2">
      <c r="A207" s="2" t="s">
        <v>718</v>
      </c>
      <c r="B207" s="2" t="s">
        <v>719</v>
      </c>
      <c r="C207" s="2" t="s">
        <v>166</v>
      </c>
      <c r="D207" s="2">
        <v>197</v>
      </c>
      <c r="E207" s="2">
        <v>22</v>
      </c>
      <c r="F207" s="2">
        <v>62.75</v>
      </c>
      <c r="G207" s="2" t="s">
        <v>97</v>
      </c>
      <c r="H207" s="2">
        <v>4</v>
      </c>
      <c r="I207" s="2">
        <v>33</v>
      </c>
      <c r="J207" s="2" t="s">
        <v>720</v>
      </c>
      <c r="K207" s="2" t="s">
        <v>122</v>
      </c>
      <c r="L207" s="2">
        <v>49.25</v>
      </c>
      <c r="M207" s="2">
        <v>12361.75</v>
      </c>
      <c r="N207" s="2">
        <v>-0.87878787878787878</v>
      </c>
    </row>
    <row r="208" spans="1:14" x14ac:dyDescent="0.2">
      <c r="A208" s="2" t="s">
        <v>721</v>
      </c>
      <c r="B208" s="2" t="s">
        <v>722</v>
      </c>
      <c r="C208" s="2" t="s">
        <v>146</v>
      </c>
      <c r="D208" s="2">
        <v>107</v>
      </c>
      <c r="E208" s="2">
        <v>10</v>
      </c>
      <c r="F208" s="2">
        <v>104.73</v>
      </c>
      <c r="G208" s="2" t="s">
        <v>33</v>
      </c>
      <c r="H208" s="2">
        <v>143</v>
      </c>
      <c r="I208" s="2">
        <v>90</v>
      </c>
      <c r="J208" s="2" t="s">
        <v>723</v>
      </c>
      <c r="K208" s="2" t="s">
        <v>122</v>
      </c>
      <c r="L208" s="2">
        <v>0.74825174825174823</v>
      </c>
      <c r="M208" s="2">
        <v>11206.11</v>
      </c>
      <c r="N208" s="2">
        <v>0.58888888888888891</v>
      </c>
    </row>
    <row r="209" spans="1:14" x14ac:dyDescent="0.2">
      <c r="A209" s="2" t="s">
        <v>724</v>
      </c>
      <c r="B209" s="2" t="s">
        <v>725</v>
      </c>
      <c r="C209" s="2" t="s">
        <v>120</v>
      </c>
      <c r="D209" s="2">
        <v>187</v>
      </c>
      <c r="E209" s="2">
        <v>21</v>
      </c>
      <c r="F209" s="2">
        <v>115.9</v>
      </c>
      <c r="G209" s="2" t="s">
        <v>49</v>
      </c>
      <c r="H209" s="2">
        <v>91</v>
      </c>
      <c r="I209" s="2">
        <v>7</v>
      </c>
      <c r="J209" s="2" t="s">
        <v>240</v>
      </c>
      <c r="K209" s="2" t="s">
        <v>122</v>
      </c>
      <c r="L209" s="2">
        <v>2.0549450549450552</v>
      </c>
      <c r="M209" s="2">
        <v>21673.3</v>
      </c>
      <c r="N209" s="2">
        <v>12</v>
      </c>
    </row>
    <row r="210" spans="1:14" x14ac:dyDescent="0.2">
      <c r="A210" s="2" t="s">
        <v>726</v>
      </c>
      <c r="B210" s="2" t="s">
        <v>727</v>
      </c>
      <c r="C210" s="2" t="s">
        <v>150</v>
      </c>
      <c r="D210" s="2">
        <v>91</v>
      </c>
      <c r="E210" s="2">
        <v>34</v>
      </c>
      <c r="F210" s="2">
        <v>113.29</v>
      </c>
      <c r="G210" s="2" t="s">
        <v>57</v>
      </c>
      <c r="H210" s="2">
        <v>120</v>
      </c>
      <c r="I210" s="2">
        <v>41</v>
      </c>
      <c r="J210" s="2" t="s">
        <v>728</v>
      </c>
      <c r="K210" s="2" t="s">
        <v>122</v>
      </c>
      <c r="L210" s="2">
        <v>0.7583333333333333</v>
      </c>
      <c r="M210" s="2">
        <v>10309.39</v>
      </c>
      <c r="N210" s="2">
        <v>1.9268292682926831</v>
      </c>
    </row>
    <row r="211" spans="1:14" x14ac:dyDescent="0.2">
      <c r="A211" s="2" t="s">
        <v>729</v>
      </c>
      <c r="B211" s="2" t="s">
        <v>730</v>
      </c>
      <c r="C211" s="2" t="s">
        <v>120</v>
      </c>
      <c r="D211" s="2">
        <v>106</v>
      </c>
      <c r="E211" s="2">
        <v>48</v>
      </c>
      <c r="F211" s="2">
        <v>50.71</v>
      </c>
      <c r="G211" s="2" t="s">
        <v>33</v>
      </c>
      <c r="H211" s="2">
        <v>33</v>
      </c>
      <c r="I211" s="2">
        <v>51</v>
      </c>
      <c r="J211" s="2" t="s">
        <v>731</v>
      </c>
      <c r="K211" s="2" t="s">
        <v>122</v>
      </c>
      <c r="L211" s="2">
        <v>3.2121212121212119</v>
      </c>
      <c r="M211" s="2">
        <v>5375.26</v>
      </c>
      <c r="N211" s="2">
        <v>-0.35294117647058831</v>
      </c>
    </row>
    <row r="212" spans="1:14" x14ac:dyDescent="0.2">
      <c r="A212" s="2" t="s">
        <v>732</v>
      </c>
      <c r="B212" s="2" t="s">
        <v>733</v>
      </c>
      <c r="C212" s="2" t="s">
        <v>166</v>
      </c>
      <c r="D212" s="2">
        <v>135</v>
      </c>
      <c r="E212" s="2">
        <v>42</v>
      </c>
      <c r="F212" s="2">
        <v>151.47999999999999</v>
      </c>
      <c r="G212" s="2" t="s">
        <v>25</v>
      </c>
      <c r="H212" s="2">
        <v>23</v>
      </c>
      <c r="I212" s="2">
        <v>118</v>
      </c>
      <c r="J212" s="2" t="s">
        <v>734</v>
      </c>
      <c r="K212" s="2" t="s">
        <v>122</v>
      </c>
      <c r="L212" s="2">
        <v>5.8695652173913047</v>
      </c>
      <c r="M212" s="2">
        <v>20449.8</v>
      </c>
      <c r="N212" s="2">
        <v>-0.80508474576271183</v>
      </c>
    </row>
    <row r="213" spans="1:14" x14ac:dyDescent="0.2">
      <c r="A213" s="2" t="s">
        <v>735</v>
      </c>
      <c r="B213" s="2" t="s">
        <v>736</v>
      </c>
      <c r="C213" s="2" t="s">
        <v>129</v>
      </c>
      <c r="D213" s="2">
        <v>133</v>
      </c>
      <c r="E213" s="2">
        <v>31</v>
      </c>
      <c r="F213" s="2">
        <v>163.66</v>
      </c>
      <c r="G213" s="2" t="s">
        <v>77</v>
      </c>
      <c r="H213" s="2">
        <v>60</v>
      </c>
      <c r="I213" s="2">
        <v>73</v>
      </c>
      <c r="J213" s="2" t="s">
        <v>157</v>
      </c>
      <c r="K213" s="2" t="s">
        <v>122</v>
      </c>
      <c r="L213" s="2">
        <v>2.2166666666666668</v>
      </c>
      <c r="M213" s="2">
        <v>21766.78</v>
      </c>
      <c r="N213" s="2">
        <v>-0.17808219178082191</v>
      </c>
    </row>
    <row r="214" spans="1:14" x14ac:dyDescent="0.2">
      <c r="A214" s="2" t="s">
        <v>737</v>
      </c>
      <c r="B214" s="2" t="s">
        <v>738</v>
      </c>
      <c r="C214" s="2" t="s">
        <v>150</v>
      </c>
      <c r="D214" s="2">
        <v>152</v>
      </c>
      <c r="E214" s="2">
        <v>39</v>
      </c>
      <c r="F214" s="2">
        <v>38.799999999999997</v>
      </c>
      <c r="G214" s="2" t="s">
        <v>37</v>
      </c>
      <c r="H214" s="2">
        <v>114</v>
      </c>
      <c r="I214" s="2">
        <v>70</v>
      </c>
      <c r="J214" s="2" t="s">
        <v>739</v>
      </c>
      <c r="K214" s="2" t="s">
        <v>122</v>
      </c>
      <c r="L214" s="2">
        <v>1.333333333333333</v>
      </c>
      <c r="M214" s="2">
        <v>5897.5999999999995</v>
      </c>
      <c r="N214" s="2">
        <v>0.62857142857142856</v>
      </c>
    </row>
    <row r="215" spans="1:14" x14ac:dyDescent="0.2">
      <c r="A215" s="2" t="s">
        <v>740</v>
      </c>
      <c r="B215" s="2" t="s">
        <v>741</v>
      </c>
      <c r="C215" s="2" t="s">
        <v>129</v>
      </c>
      <c r="D215" s="2">
        <v>89</v>
      </c>
      <c r="E215" s="2">
        <v>33</v>
      </c>
      <c r="F215" s="2">
        <v>31.02</v>
      </c>
      <c r="G215" s="2" t="s">
        <v>93</v>
      </c>
      <c r="H215" s="2">
        <v>136</v>
      </c>
      <c r="I215" s="2">
        <v>75</v>
      </c>
      <c r="J215" s="2" t="s">
        <v>742</v>
      </c>
      <c r="K215" s="2" t="s">
        <v>122</v>
      </c>
      <c r="L215" s="2">
        <v>0.65441176470588236</v>
      </c>
      <c r="M215" s="2">
        <v>2760.78</v>
      </c>
      <c r="N215" s="2">
        <v>0.81333333333333335</v>
      </c>
    </row>
    <row r="216" spans="1:14" x14ac:dyDescent="0.2">
      <c r="A216" s="2" t="s">
        <v>743</v>
      </c>
      <c r="B216" s="2" t="s">
        <v>744</v>
      </c>
      <c r="C216" s="2" t="s">
        <v>120</v>
      </c>
      <c r="D216" s="2">
        <v>154</v>
      </c>
      <c r="E216" s="2">
        <v>35</v>
      </c>
      <c r="F216" s="2">
        <v>117.57</v>
      </c>
      <c r="G216" s="2" t="s">
        <v>97</v>
      </c>
      <c r="H216" s="2">
        <v>23</v>
      </c>
      <c r="I216" s="2">
        <v>58</v>
      </c>
      <c r="J216" s="2" t="s">
        <v>745</v>
      </c>
      <c r="K216" s="2" t="s">
        <v>122</v>
      </c>
      <c r="L216" s="2">
        <v>6.6956521739130439</v>
      </c>
      <c r="M216" s="2">
        <v>18105.78</v>
      </c>
      <c r="N216" s="2">
        <v>-0.60344827586206895</v>
      </c>
    </row>
    <row r="217" spans="1:14" x14ac:dyDescent="0.2">
      <c r="A217" s="2" t="s">
        <v>746</v>
      </c>
      <c r="B217" s="2" t="s">
        <v>747</v>
      </c>
      <c r="C217" s="2" t="s">
        <v>174</v>
      </c>
      <c r="D217" s="2">
        <v>163</v>
      </c>
      <c r="E217" s="2">
        <v>35</v>
      </c>
      <c r="F217" s="2">
        <v>135.35</v>
      </c>
      <c r="G217" s="2" t="s">
        <v>29</v>
      </c>
      <c r="H217" s="2">
        <v>25</v>
      </c>
      <c r="I217" s="2">
        <v>5</v>
      </c>
      <c r="J217" s="2" t="s">
        <v>748</v>
      </c>
      <c r="K217" s="2" t="s">
        <v>122</v>
      </c>
      <c r="L217" s="2">
        <v>6.52</v>
      </c>
      <c r="M217" s="2">
        <v>22062.05</v>
      </c>
      <c r="N217" s="2">
        <v>4</v>
      </c>
    </row>
    <row r="218" spans="1:14" x14ac:dyDescent="0.2">
      <c r="A218" s="2" t="s">
        <v>749</v>
      </c>
      <c r="B218" s="2" t="s">
        <v>750</v>
      </c>
      <c r="C218" s="2" t="s">
        <v>129</v>
      </c>
      <c r="D218" s="2">
        <v>122</v>
      </c>
      <c r="E218" s="2">
        <v>45</v>
      </c>
      <c r="F218" s="2">
        <v>175.07</v>
      </c>
      <c r="G218" s="2" t="s">
        <v>77</v>
      </c>
      <c r="H218" s="2">
        <v>114</v>
      </c>
      <c r="I218" s="2">
        <v>68</v>
      </c>
      <c r="J218" s="2" t="s">
        <v>751</v>
      </c>
      <c r="K218" s="2" t="s">
        <v>122</v>
      </c>
      <c r="L218" s="2">
        <v>1.070175438596491</v>
      </c>
      <c r="M218" s="2">
        <v>21358.54</v>
      </c>
      <c r="N218" s="2">
        <v>0.67647058823529416</v>
      </c>
    </row>
    <row r="219" spans="1:14" x14ac:dyDescent="0.2">
      <c r="A219" s="2" t="s">
        <v>752</v>
      </c>
      <c r="B219" s="2" t="s">
        <v>753</v>
      </c>
      <c r="C219" s="2" t="s">
        <v>146</v>
      </c>
      <c r="D219" s="2">
        <v>35</v>
      </c>
      <c r="E219" s="2">
        <v>40</v>
      </c>
      <c r="F219" s="2">
        <v>143.59</v>
      </c>
      <c r="G219" s="2" t="s">
        <v>73</v>
      </c>
      <c r="H219" s="2">
        <v>85</v>
      </c>
      <c r="I219" s="2">
        <v>38</v>
      </c>
      <c r="J219" s="2" t="s">
        <v>754</v>
      </c>
      <c r="K219" s="2" t="s">
        <v>143</v>
      </c>
      <c r="L219" s="2">
        <v>0.41176470588235292</v>
      </c>
      <c r="M219" s="2">
        <v>5025.6500000000005</v>
      </c>
      <c r="N219" s="2">
        <v>1.236842105263158</v>
      </c>
    </row>
    <row r="220" spans="1:14" x14ac:dyDescent="0.2">
      <c r="A220" s="2" t="s">
        <v>755</v>
      </c>
      <c r="B220" s="2" t="s">
        <v>756</v>
      </c>
      <c r="C220" s="2" t="s">
        <v>166</v>
      </c>
      <c r="D220" s="2">
        <v>194</v>
      </c>
      <c r="E220" s="2">
        <v>19</v>
      </c>
      <c r="F220" s="2">
        <v>170.02</v>
      </c>
      <c r="G220" s="2" t="s">
        <v>29</v>
      </c>
      <c r="H220" s="2">
        <v>32</v>
      </c>
      <c r="I220" s="2">
        <v>102</v>
      </c>
      <c r="J220" s="2" t="s">
        <v>757</v>
      </c>
      <c r="K220" s="2" t="s">
        <v>122</v>
      </c>
      <c r="L220" s="2">
        <v>6.0625</v>
      </c>
      <c r="M220" s="2">
        <v>32983.879999999997</v>
      </c>
      <c r="N220" s="2">
        <v>-0.68627450980392157</v>
      </c>
    </row>
    <row r="221" spans="1:14" x14ac:dyDescent="0.2">
      <c r="A221" s="2" t="s">
        <v>758</v>
      </c>
      <c r="B221" s="2" t="s">
        <v>759</v>
      </c>
      <c r="C221" s="2" t="s">
        <v>120</v>
      </c>
      <c r="D221" s="2">
        <v>188</v>
      </c>
      <c r="E221" s="2">
        <v>50</v>
      </c>
      <c r="F221" s="2">
        <v>84.8</v>
      </c>
      <c r="G221" s="2" t="s">
        <v>69</v>
      </c>
      <c r="H221" s="2">
        <v>100</v>
      </c>
      <c r="I221" s="2">
        <v>90</v>
      </c>
      <c r="J221" s="2" t="s">
        <v>760</v>
      </c>
      <c r="K221" s="2" t="s">
        <v>122</v>
      </c>
      <c r="L221" s="2">
        <v>1.88</v>
      </c>
      <c r="M221" s="2">
        <v>15942.4</v>
      </c>
      <c r="N221" s="2">
        <v>0.1111111111111111</v>
      </c>
    </row>
    <row r="222" spans="1:14" x14ac:dyDescent="0.2">
      <c r="A222" s="2" t="s">
        <v>761</v>
      </c>
      <c r="B222" s="2" t="s">
        <v>762</v>
      </c>
      <c r="C222" s="2" t="s">
        <v>125</v>
      </c>
      <c r="D222" s="2">
        <v>3</v>
      </c>
      <c r="E222" s="2">
        <v>16</v>
      </c>
      <c r="F222" s="2">
        <v>19.41</v>
      </c>
      <c r="G222" s="2" t="s">
        <v>61</v>
      </c>
      <c r="H222" s="2">
        <v>11</v>
      </c>
      <c r="I222" s="2">
        <v>83</v>
      </c>
      <c r="J222" s="2" t="s">
        <v>343</v>
      </c>
      <c r="K222" s="2" t="s">
        <v>143</v>
      </c>
      <c r="L222" s="2">
        <v>0.27272727272727271</v>
      </c>
      <c r="M222" s="2">
        <v>58.23</v>
      </c>
      <c r="N222" s="2">
        <v>-0.86746987951807231</v>
      </c>
    </row>
    <row r="223" spans="1:14" x14ac:dyDescent="0.2">
      <c r="A223" s="2" t="s">
        <v>763</v>
      </c>
      <c r="B223" s="2" t="s">
        <v>764</v>
      </c>
      <c r="C223" s="2" t="s">
        <v>174</v>
      </c>
      <c r="D223" s="2">
        <v>197</v>
      </c>
      <c r="E223" s="2">
        <v>27</v>
      </c>
      <c r="F223" s="2">
        <v>73.27</v>
      </c>
      <c r="G223" s="2" t="s">
        <v>69</v>
      </c>
      <c r="H223" s="2">
        <v>92</v>
      </c>
      <c r="I223" s="2">
        <v>109</v>
      </c>
      <c r="J223" s="2" t="s">
        <v>765</v>
      </c>
      <c r="K223" s="2" t="s">
        <v>122</v>
      </c>
      <c r="L223" s="2">
        <v>2.1413043478260869</v>
      </c>
      <c r="M223" s="2">
        <v>14434.19</v>
      </c>
      <c r="N223" s="2">
        <v>-0.15596330275229359</v>
      </c>
    </row>
    <row r="224" spans="1:14" x14ac:dyDescent="0.2">
      <c r="A224" s="2" t="s">
        <v>766</v>
      </c>
      <c r="B224" s="2" t="s">
        <v>767</v>
      </c>
      <c r="C224" s="2" t="s">
        <v>125</v>
      </c>
      <c r="D224" s="2">
        <v>107</v>
      </c>
      <c r="E224" s="2">
        <v>34</v>
      </c>
      <c r="F224" s="2">
        <v>148.08000000000001</v>
      </c>
      <c r="G224" s="2" t="s">
        <v>49</v>
      </c>
      <c r="H224" s="2">
        <v>15</v>
      </c>
      <c r="I224" s="2">
        <v>27</v>
      </c>
      <c r="J224" s="2" t="s">
        <v>768</v>
      </c>
      <c r="K224" s="2" t="s">
        <v>122</v>
      </c>
      <c r="L224" s="2">
        <v>7.1333333333333337</v>
      </c>
      <c r="M224" s="2">
        <v>15844.56</v>
      </c>
      <c r="N224" s="2">
        <v>-0.44444444444444442</v>
      </c>
    </row>
    <row r="225" spans="1:14" x14ac:dyDescent="0.2">
      <c r="A225" s="2" t="s">
        <v>769</v>
      </c>
      <c r="B225" s="2" t="s">
        <v>770</v>
      </c>
      <c r="C225" s="2" t="s">
        <v>170</v>
      </c>
      <c r="D225" s="2">
        <v>41</v>
      </c>
      <c r="E225" s="2">
        <v>47</v>
      </c>
      <c r="F225" s="2">
        <v>20.79</v>
      </c>
      <c r="G225" s="2" t="s">
        <v>77</v>
      </c>
      <c r="H225" s="2">
        <v>56</v>
      </c>
      <c r="I225" s="2">
        <v>27</v>
      </c>
      <c r="J225" s="2" t="s">
        <v>771</v>
      </c>
      <c r="K225" s="2" t="s">
        <v>143</v>
      </c>
      <c r="L225" s="2">
        <v>0.7321428571428571</v>
      </c>
      <c r="M225" s="2">
        <v>852.39</v>
      </c>
      <c r="N225" s="2">
        <v>1.074074074074074</v>
      </c>
    </row>
    <row r="226" spans="1:14" x14ac:dyDescent="0.2">
      <c r="A226" s="2" t="s">
        <v>772</v>
      </c>
      <c r="B226" s="2" t="s">
        <v>773</v>
      </c>
      <c r="C226" s="2" t="s">
        <v>174</v>
      </c>
      <c r="D226" s="2">
        <v>68</v>
      </c>
      <c r="E226" s="2">
        <v>32</v>
      </c>
      <c r="F226" s="2">
        <v>96.18</v>
      </c>
      <c r="G226" s="2" t="s">
        <v>93</v>
      </c>
      <c r="H226" s="2">
        <v>32</v>
      </c>
      <c r="I226" s="2">
        <v>1</v>
      </c>
      <c r="J226" s="2" t="s">
        <v>774</v>
      </c>
      <c r="K226" s="2" t="s">
        <v>122</v>
      </c>
      <c r="L226" s="2">
        <v>2.125</v>
      </c>
      <c r="M226" s="2">
        <v>6540.2400000000007</v>
      </c>
      <c r="N226" s="2">
        <v>31</v>
      </c>
    </row>
    <row r="227" spans="1:14" x14ac:dyDescent="0.2">
      <c r="A227" s="2" t="s">
        <v>775</v>
      </c>
      <c r="B227" s="2" t="s">
        <v>776</v>
      </c>
      <c r="C227" s="2" t="s">
        <v>174</v>
      </c>
      <c r="D227" s="2">
        <v>88</v>
      </c>
      <c r="E227" s="2">
        <v>45</v>
      </c>
      <c r="F227" s="2">
        <v>168.84</v>
      </c>
      <c r="G227" s="2" t="s">
        <v>13</v>
      </c>
      <c r="H227" s="2">
        <v>49</v>
      </c>
      <c r="I227" s="2">
        <v>103</v>
      </c>
      <c r="J227" s="2" t="s">
        <v>389</v>
      </c>
      <c r="K227" s="2" t="s">
        <v>122</v>
      </c>
      <c r="L227" s="2">
        <v>1.795918367346939</v>
      </c>
      <c r="M227" s="2">
        <v>14857.92</v>
      </c>
      <c r="N227" s="2">
        <v>-0.52427184466019416</v>
      </c>
    </row>
    <row r="228" spans="1:14" x14ac:dyDescent="0.2">
      <c r="A228" s="2" t="s">
        <v>777</v>
      </c>
      <c r="B228" s="2" t="s">
        <v>778</v>
      </c>
      <c r="C228" s="2" t="s">
        <v>125</v>
      </c>
      <c r="D228" s="2">
        <v>105</v>
      </c>
      <c r="E228" s="2">
        <v>25</v>
      </c>
      <c r="F228" s="2">
        <v>105.1</v>
      </c>
      <c r="G228" s="2" t="s">
        <v>25</v>
      </c>
      <c r="H228" s="2">
        <v>113</v>
      </c>
      <c r="I228" s="2">
        <v>18</v>
      </c>
      <c r="J228" s="2" t="s">
        <v>779</v>
      </c>
      <c r="K228" s="2" t="s">
        <v>122</v>
      </c>
      <c r="L228" s="2">
        <v>0.92920353982300885</v>
      </c>
      <c r="M228" s="2">
        <v>11035.5</v>
      </c>
      <c r="N228" s="2">
        <v>5.2777777777777777</v>
      </c>
    </row>
    <row r="229" spans="1:14" x14ac:dyDescent="0.2">
      <c r="A229" s="2" t="s">
        <v>780</v>
      </c>
      <c r="B229" s="2" t="s">
        <v>781</v>
      </c>
      <c r="C229" s="2" t="s">
        <v>120</v>
      </c>
      <c r="D229" s="2">
        <v>176</v>
      </c>
      <c r="E229" s="2">
        <v>12</v>
      </c>
      <c r="F229" s="2">
        <v>94.1</v>
      </c>
      <c r="G229" s="2" t="s">
        <v>89</v>
      </c>
      <c r="H229" s="2">
        <v>29</v>
      </c>
      <c r="I229" s="2">
        <v>85</v>
      </c>
      <c r="J229" s="2" t="s">
        <v>782</v>
      </c>
      <c r="K229" s="2" t="s">
        <v>122</v>
      </c>
      <c r="L229" s="2">
        <v>6.068965517241379</v>
      </c>
      <c r="M229" s="2">
        <v>16561.599999999999</v>
      </c>
      <c r="N229" s="2">
        <v>-0.6588235294117647</v>
      </c>
    </row>
    <row r="230" spans="1:14" x14ac:dyDescent="0.2">
      <c r="A230" s="2" t="s">
        <v>783</v>
      </c>
      <c r="B230" s="2" t="s">
        <v>784</v>
      </c>
      <c r="C230" s="2" t="s">
        <v>125</v>
      </c>
      <c r="D230" s="2">
        <v>101</v>
      </c>
      <c r="E230" s="2">
        <v>25</v>
      </c>
      <c r="F230" s="2">
        <v>167.32</v>
      </c>
      <c r="G230" s="2" t="s">
        <v>21</v>
      </c>
      <c r="H230" s="2">
        <v>58</v>
      </c>
      <c r="I230" s="2">
        <v>78</v>
      </c>
      <c r="J230" s="2" t="s">
        <v>785</v>
      </c>
      <c r="K230" s="2" t="s">
        <v>122</v>
      </c>
      <c r="L230" s="2">
        <v>1.7413793103448281</v>
      </c>
      <c r="M230" s="2">
        <v>16899.32</v>
      </c>
      <c r="N230" s="2">
        <v>-0.25641025641025639</v>
      </c>
    </row>
    <row r="231" spans="1:14" x14ac:dyDescent="0.2">
      <c r="A231" s="2" t="s">
        <v>786</v>
      </c>
      <c r="B231" s="2" t="s">
        <v>787</v>
      </c>
      <c r="C231" s="2" t="s">
        <v>150</v>
      </c>
      <c r="D231" s="2">
        <v>69</v>
      </c>
      <c r="E231" s="2">
        <v>34</v>
      </c>
      <c r="F231" s="2">
        <v>96.9</v>
      </c>
      <c r="G231" s="2" t="s">
        <v>13</v>
      </c>
      <c r="H231" s="2">
        <v>46</v>
      </c>
      <c r="I231" s="2">
        <v>118</v>
      </c>
      <c r="J231" s="2" t="s">
        <v>788</v>
      </c>
      <c r="K231" s="2" t="s">
        <v>122</v>
      </c>
      <c r="L231" s="2">
        <v>1.5</v>
      </c>
      <c r="M231" s="2">
        <v>6686.1</v>
      </c>
      <c r="N231" s="2">
        <v>-0.61016949152542377</v>
      </c>
    </row>
    <row r="232" spans="1:14" x14ac:dyDescent="0.2">
      <c r="A232" s="2" t="s">
        <v>789</v>
      </c>
      <c r="B232" s="2" t="s">
        <v>790</v>
      </c>
      <c r="C232" s="2" t="s">
        <v>150</v>
      </c>
      <c r="D232" s="2">
        <v>144</v>
      </c>
      <c r="E232" s="2">
        <v>33</v>
      </c>
      <c r="F232" s="2">
        <v>144.16</v>
      </c>
      <c r="G232" s="2" t="s">
        <v>13</v>
      </c>
      <c r="H232" s="2">
        <v>68</v>
      </c>
      <c r="I232" s="2">
        <v>59</v>
      </c>
      <c r="J232" s="2" t="s">
        <v>604</v>
      </c>
      <c r="K232" s="2" t="s">
        <v>122</v>
      </c>
      <c r="L232" s="2">
        <v>2.117647058823529</v>
      </c>
      <c r="M232" s="2">
        <v>20759.04</v>
      </c>
      <c r="N232" s="2">
        <v>0.15254237288135589</v>
      </c>
    </row>
    <row r="233" spans="1:14" x14ac:dyDescent="0.2">
      <c r="A233" s="2" t="s">
        <v>791</v>
      </c>
      <c r="B233" s="2" t="s">
        <v>792</v>
      </c>
      <c r="C233" s="2" t="s">
        <v>120</v>
      </c>
      <c r="D233" s="2">
        <v>188</v>
      </c>
      <c r="E233" s="2">
        <v>49</v>
      </c>
      <c r="F233" s="2">
        <v>100.07</v>
      </c>
      <c r="G233" s="2" t="s">
        <v>73</v>
      </c>
      <c r="H233" s="2">
        <v>73</v>
      </c>
      <c r="I233" s="2">
        <v>89</v>
      </c>
      <c r="J233" s="2" t="s">
        <v>793</v>
      </c>
      <c r="K233" s="2" t="s">
        <v>122</v>
      </c>
      <c r="L233" s="2">
        <v>2.5753424657534252</v>
      </c>
      <c r="M233" s="2">
        <v>18813.16</v>
      </c>
      <c r="N233" s="2">
        <v>-0.1797752808988764</v>
      </c>
    </row>
    <row r="234" spans="1:14" x14ac:dyDescent="0.2">
      <c r="A234" s="2" t="s">
        <v>794</v>
      </c>
      <c r="B234" s="2" t="s">
        <v>795</v>
      </c>
      <c r="C234" s="2" t="s">
        <v>170</v>
      </c>
      <c r="D234" s="2">
        <v>186</v>
      </c>
      <c r="E234" s="2">
        <v>33</v>
      </c>
      <c r="F234" s="2">
        <v>188.51</v>
      </c>
      <c r="G234" s="2" t="s">
        <v>89</v>
      </c>
      <c r="H234" s="2">
        <v>92</v>
      </c>
      <c r="I234" s="2">
        <v>109</v>
      </c>
      <c r="J234" s="2" t="s">
        <v>796</v>
      </c>
      <c r="K234" s="2" t="s">
        <v>122</v>
      </c>
      <c r="L234" s="2">
        <v>2.0217391304347831</v>
      </c>
      <c r="M234" s="2">
        <v>35062.86</v>
      </c>
      <c r="N234" s="2">
        <v>-0.15596330275229359</v>
      </c>
    </row>
    <row r="235" spans="1:14" x14ac:dyDescent="0.2">
      <c r="A235" s="2" t="s">
        <v>797</v>
      </c>
      <c r="B235" s="2" t="s">
        <v>798</v>
      </c>
      <c r="C235" s="2" t="s">
        <v>166</v>
      </c>
      <c r="D235" s="2">
        <v>60</v>
      </c>
      <c r="E235" s="2">
        <v>23</v>
      </c>
      <c r="F235" s="2">
        <v>174.17</v>
      </c>
      <c r="G235" s="2" t="s">
        <v>81</v>
      </c>
      <c r="H235" s="2">
        <v>40</v>
      </c>
      <c r="I235" s="2">
        <v>97</v>
      </c>
      <c r="J235" s="2" t="s">
        <v>799</v>
      </c>
      <c r="K235" s="2" t="s">
        <v>122</v>
      </c>
      <c r="L235" s="2">
        <v>1.5</v>
      </c>
      <c r="M235" s="2">
        <v>10450.200000000001</v>
      </c>
      <c r="N235" s="2">
        <v>-0.58762886597938147</v>
      </c>
    </row>
    <row r="236" spans="1:14" x14ac:dyDescent="0.2">
      <c r="A236" s="2" t="s">
        <v>800</v>
      </c>
      <c r="B236" s="2" t="s">
        <v>801</v>
      </c>
      <c r="C236" s="2" t="s">
        <v>120</v>
      </c>
      <c r="D236" s="2">
        <v>132</v>
      </c>
      <c r="E236" s="2">
        <v>26</v>
      </c>
      <c r="F236" s="2">
        <v>95.27</v>
      </c>
      <c r="G236" s="2" t="s">
        <v>49</v>
      </c>
      <c r="H236" s="2">
        <v>52</v>
      </c>
      <c r="I236" s="2">
        <v>108</v>
      </c>
      <c r="J236" s="2" t="s">
        <v>574</v>
      </c>
      <c r="K236" s="2" t="s">
        <v>122</v>
      </c>
      <c r="L236" s="2">
        <v>2.5384615384615379</v>
      </c>
      <c r="M236" s="2">
        <v>12575.64</v>
      </c>
      <c r="N236" s="2">
        <v>-0.51851851851851849</v>
      </c>
    </row>
    <row r="237" spans="1:14" x14ac:dyDescent="0.2">
      <c r="A237" s="2" t="s">
        <v>802</v>
      </c>
      <c r="B237" s="2" t="s">
        <v>803</v>
      </c>
      <c r="C237" s="2" t="s">
        <v>129</v>
      </c>
      <c r="D237" s="2">
        <v>116</v>
      </c>
      <c r="E237" s="2">
        <v>33</v>
      </c>
      <c r="F237" s="2">
        <v>44.43</v>
      </c>
      <c r="G237" s="2" t="s">
        <v>53</v>
      </c>
      <c r="H237" s="2">
        <v>146</v>
      </c>
      <c r="I237" s="2">
        <v>4</v>
      </c>
      <c r="J237" s="2" t="s">
        <v>804</v>
      </c>
      <c r="K237" s="2" t="s">
        <v>122</v>
      </c>
      <c r="L237" s="2">
        <v>0.79452054794520544</v>
      </c>
      <c r="M237" s="2">
        <v>5153.88</v>
      </c>
      <c r="N237" s="2">
        <v>35.5</v>
      </c>
    </row>
    <row r="238" spans="1:14" x14ac:dyDescent="0.2">
      <c r="A238" s="2" t="s">
        <v>805</v>
      </c>
      <c r="B238" s="2" t="s">
        <v>806</v>
      </c>
      <c r="C238" s="2" t="s">
        <v>129</v>
      </c>
      <c r="D238" s="2">
        <v>172</v>
      </c>
      <c r="E238" s="2">
        <v>14</v>
      </c>
      <c r="F238" s="2">
        <v>52.41</v>
      </c>
      <c r="G238" s="2" t="s">
        <v>101</v>
      </c>
      <c r="H238" s="2">
        <v>31</v>
      </c>
      <c r="I238" s="2">
        <v>96</v>
      </c>
      <c r="J238" s="2" t="s">
        <v>807</v>
      </c>
      <c r="K238" s="2" t="s">
        <v>122</v>
      </c>
      <c r="L238" s="2">
        <v>5.5483870967741939</v>
      </c>
      <c r="M238" s="2">
        <v>9014.5199999999986</v>
      </c>
      <c r="N238" s="2">
        <v>-0.67708333333333337</v>
      </c>
    </row>
    <row r="239" spans="1:14" x14ac:dyDescent="0.2">
      <c r="A239" s="2" t="s">
        <v>808</v>
      </c>
      <c r="B239" s="2" t="s">
        <v>809</v>
      </c>
      <c r="C239" s="2" t="s">
        <v>120</v>
      </c>
      <c r="D239" s="2">
        <v>140</v>
      </c>
      <c r="E239" s="2">
        <v>24</v>
      </c>
      <c r="F239" s="2">
        <v>32.950000000000003</v>
      </c>
      <c r="G239" s="2" t="s">
        <v>17</v>
      </c>
      <c r="H239" s="2">
        <v>114</v>
      </c>
      <c r="I239" s="2">
        <v>5</v>
      </c>
      <c r="J239" s="2" t="s">
        <v>810</v>
      </c>
      <c r="K239" s="2" t="s">
        <v>122</v>
      </c>
      <c r="L239" s="2">
        <v>1.228070175438597</v>
      </c>
      <c r="M239" s="2">
        <v>4613</v>
      </c>
      <c r="N239" s="2">
        <v>21.8</v>
      </c>
    </row>
    <row r="240" spans="1:14" x14ac:dyDescent="0.2">
      <c r="A240" s="2" t="s">
        <v>811</v>
      </c>
      <c r="B240" s="2" t="s">
        <v>812</v>
      </c>
      <c r="C240" s="2" t="s">
        <v>150</v>
      </c>
      <c r="D240" s="2">
        <v>96</v>
      </c>
      <c r="E240" s="2">
        <v>45</v>
      </c>
      <c r="F240" s="2">
        <v>20.71</v>
      </c>
      <c r="G240" s="2" t="s">
        <v>41</v>
      </c>
      <c r="H240" s="2">
        <v>67</v>
      </c>
      <c r="I240" s="2">
        <v>51</v>
      </c>
      <c r="J240" s="2" t="s">
        <v>813</v>
      </c>
      <c r="K240" s="2" t="s">
        <v>122</v>
      </c>
      <c r="L240" s="2">
        <v>1.4328358208955221</v>
      </c>
      <c r="M240" s="2">
        <v>1988.16</v>
      </c>
      <c r="N240" s="2">
        <v>0.31372549019607843</v>
      </c>
    </row>
    <row r="241" spans="1:14" x14ac:dyDescent="0.2">
      <c r="A241" s="2" t="s">
        <v>814</v>
      </c>
      <c r="B241" s="2" t="s">
        <v>815</v>
      </c>
      <c r="C241" s="2" t="s">
        <v>150</v>
      </c>
      <c r="D241" s="2">
        <v>121</v>
      </c>
      <c r="E241" s="2">
        <v>11</v>
      </c>
      <c r="F241" s="2">
        <v>84.72</v>
      </c>
      <c r="G241" s="2" t="s">
        <v>69</v>
      </c>
      <c r="H241" s="2">
        <v>120</v>
      </c>
      <c r="I241" s="2">
        <v>57</v>
      </c>
      <c r="J241" s="2" t="s">
        <v>816</v>
      </c>
      <c r="K241" s="2" t="s">
        <v>122</v>
      </c>
      <c r="L241" s="2">
        <v>1.0083333333333331</v>
      </c>
      <c r="M241" s="2">
        <v>10251.120000000001</v>
      </c>
      <c r="N241" s="2">
        <v>1.1052631578947369</v>
      </c>
    </row>
    <row r="242" spans="1:14" x14ac:dyDescent="0.2">
      <c r="A242" s="2" t="s">
        <v>817</v>
      </c>
      <c r="B242" s="2" t="s">
        <v>818</v>
      </c>
      <c r="C242" s="2" t="s">
        <v>146</v>
      </c>
      <c r="D242" s="2">
        <v>79</v>
      </c>
      <c r="E242" s="2">
        <v>48</v>
      </c>
      <c r="F242" s="2">
        <v>189.01</v>
      </c>
      <c r="G242" s="2" t="s">
        <v>65</v>
      </c>
      <c r="H242" s="2">
        <v>6</v>
      </c>
      <c r="I242" s="2">
        <v>69</v>
      </c>
      <c r="J242" s="2" t="s">
        <v>819</v>
      </c>
      <c r="K242" s="2" t="s">
        <v>122</v>
      </c>
      <c r="L242" s="2">
        <v>13.16666666666667</v>
      </c>
      <c r="M242" s="2">
        <v>14931.79</v>
      </c>
      <c r="N242" s="2">
        <v>-0.91304347826086951</v>
      </c>
    </row>
    <row r="243" spans="1:14" x14ac:dyDescent="0.2">
      <c r="A243" s="2" t="s">
        <v>820</v>
      </c>
      <c r="B243" s="2" t="s">
        <v>821</v>
      </c>
      <c r="C243" s="2" t="s">
        <v>146</v>
      </c>
      <c r="D243" s="2">
        <v>184</v>
      </c>
      <c r="E243" s="2">
        <v>10</v>
      </c>
      <c r="F243" s="2">
        <v>188.92</v>
      </c>
      <c r="G243" s="2" t="s">
        <v>81</v>
      </c>
      <c r="H243" s="2">
        <v>5</v>
      </c>
      <c r="I243" s="2">
        <v>44</v>
      </c>
      <c r="J243" s="2" t="s">
        <v>822</v>
      </c>
      <c r="K243" s="2" t="s">
        <v>122</v>
      </c>
      <c r="L243" s="2">
        <v>36.799999999999997</v>
      </c>
      <c r="M243" s="2">
        <v>34761.279999999999</v>
      </c>
      <c r="N243" s="2">
        <v>-0.88636363636363635</v>
      </c>
    </row>
    <row r="244" spans="1:14" x14ac:dyDescent="0.2">
      <c r="A244" s="2" t="s">
        <v>823</v>
      </c>
      <c r="B244" s="2" t="s">
        <v>824</v>
      </c>
      <c r="C244" s="2" t="s">
        <v>120</v>
      </c>
      <c r="D244" s="2">
        <v>183</v>
      </c>
      <c r="E244" s="2">
        <v>20</v>
      </c>
      <c r="F244" s="2">
        <v>39.47</v>
      </c>
      <c r="G244" s="2" t="s">
        <v>25</v>
      </c>
      <c r="H244" s="2">
        <v>115</v>
      </c>
      <c r="I244" s="2">
        <v>15</v>
      </c>
      <c r="J244" s="2" t="s">
        <v>400</v>
      </c>
      <c r="K244" s="2" t="s">
        <v>122</v>
      </c>
      <c r="L244" s="2">
        <v>1.5913043478260871</v>
      </c>
      <c r="M244" s="2">
        <v>7223.01</v>
      </c>
      <c r="N244" s="2">
        <v>6.666666666666667</v>
      </c>
    </row>
    <row r="245" spans="1:14" x14ac:dyDescent="0.2">
      <c r="A245" s="2" t="s">
        <v>825</v>
      </c>
      <c r="B245" s="2" t="s">
        <v>826</v>
      </c>
      <c r="C245" s="2" t="s">
        <v>150</v>
      </c>
      <c r="D245" s="2">
        <v>12</v>
      </c>
      <c r="E245" s="2">
        <v>30</v>
      </c>
      <c r="F245" s="2">
        <v>52.53</v>
      </c>
      <c r="G245" s="2" t="s">
        <v>21</v>
      </c>
      <c r="H245" s="2">
        <v>69</v>
      </c>
      <c r="I245" s="2">
        <v>112</v>
      </c>
      <c r="J245" s="2" t="s">
        <v>827</v>
      </c>
      <c r="K245" s="2" t="s">
        <v>143</v>
      </c>
      <c r="L245" s="2">
        <v>0.17391304347826089</v>
      </c>
      <c r="M245" s="2">
        <v>630.36</v>
      </c>
      <c r="N245" s="2">
        <v>-0.38392857142857151</v>
      </c>
    </row>
    <row r="246" spans="1:14" x14ac:dyDescent="0.2">
      <c r="A246" s="2" t="s">
        <v>828</v>
      </c>
      <c r="B246" s="2" t="s">
        <v>829</v>
      </c>
      <c r="C246" s="2" t="s">
        <v>120</v>
      </c>
      <c r="D246" s="2">
        <v>187</v>
      </c>
      <c r="E246" s="2">
        <v>22</v>
      </c>
      <c r="F246" s="2">
        <v>100.39</v>
      </c>
      <c r="G246" s="2" t="s">
        <v>25</v>
      </c>
      <c r="H246" s="2">
        <v>7</v>
      </c>
      <c r="I246" s="2">
        <v>21</v>
      </c>
      <c r="J246" s="2" t="s">
        <v>830</v>
      </c>
      <c r="K246" s="2" t="s">
        <v>122</v>
      </c>
      <c r="L246" s="2">
        <v>26.714285714285719</v>
      </c>
      <c r="M246" s="2">
        <v>18772.93</v>
      </c>
      <c r="N246" s="2">
        <v>-0.66666666666666663</v>
      </c>
    </row>
    <row r="247" spans="1:14" x14ac:dyDescent="0.2">
      <c r="A247" s="2" t="s">
        <v>831</v>
      </c>
      <c r="B247" s="2" t="s">
        <v>832</v>
      </c>
      <c r="C247" s="2" t="s">
        <v>129</v>
      </c>
      <c r="D247" s="2">
        <v>142</v>
      </c>
      <c r="E247" s="2">
        <v>21</v>
      </c>
      <c r="F247" s="2">
        <v>93.73</v>
      </c>
      <c r="G247" s="2" t="s">
        <v>9</v>
      </c>
      <c r="H247" s="2">
        <v>61</v>
      </c>
      <c r="I247" s="2">
        <v>69</v>
      </c>
      <c r="J247" s="2" t="s">
        <v>833</v>
      </c>
      <c r="K247" s="2" t="s">
        <v>122</v>
      </c>
      <c r="L247" s="2">
        <v>2.3278688524590159</v>
      </c>
      <c r="M247" s="2">
        <v>13309.66</v>
      </c>
      <c r="N247" s="2">
        <v>-0.11594202898550721</v>
      </c>
    </row>
    <row r="248" spans="1:14" x14ac:dyDescent="0.2">
      <c r="A248" s="2" t="s">
        <v>834</v>
      </c>
      <c r="B248" s="2" t="s">
        <v>835</v>
      </c>
      <c r="C248" s="2" t="s">
        <v>150</v>
      </c>
      <c r="D248" s="2">
        <v>162</v>
      </c>
      <c r="E248" s="2">
        <v>19</v>
      </c>
      <c r="F248" s="2">
        <v>11.88</v>
      </c>
      <c r="G248" s="2" t="s">
        <v>49</v>
      </c>
      <c r="H248" s="2">
        <v>106</v>
      </c>
      <c r="I248" s="2">
        <v>56</v>
      </c>
      <c r="J248" s="2" t="s">
        <v>836</v>
      </c>
      <c r="K248" s="2" t="s">
        <v>122</v>
      </c>
      <c r="L248" s="2">
        <v>1.5283018867924529</v>
      </c>
      <c r="M248" s="2">
        <v>1924.56</v>
      </c>
      <c r="N248" s="2">
        <v>0.8928571428571429</v>
      </c>
    </row>
    <row r="249" spans="1:14" x14ac:dyDescent="0.2">
      <c r="A249" s="2" t="s">
        <v>837</v>
      </c>
      <c r="B249" s="2" t="s">
        <v>838</v>
      </c>
      <c r="C249" s="2" t="s">
        <v>174</v>
      </c>
      <c r="D249" s="2">
        <v>102</v>
      </c>
      <c r="E249" s="2">
        <v>10</v>
      </c>
      <c r="F249" s="2">
        <v>143.16999999999999</v>
      </c>
      <c r="G249" s="2" t="s">
        <v>89</v>
      </c>
      <c r="H249" s="2">
        <v>59</v>
      </c>
      <c r="I249" s="2">
        <v>100</v>
      </c>
      <c r="J249" s="2" t="s">
        <v>839</v>
      </c>
      <c r="K249" s="2" t="s">
        <v>122</v>
      </c>
      <c r="L249" s="2">
        <v>1.728813559322034</v>
      </c>
      <c r="M249" s="2">
        <v>14603.34</v>
      </c>
      <c r="N249" s="2">
        <v>-0.41</v>
      </c>
    </row>
    <row r="250" spans="1:14" x14ac:dyDescent="0.2">
      <c r="A250" s="2" t="s">
        <v>840</v>
      </c>
      <c r="B250" s="2" t="s">
        <v>841</v>
      </c>
      <c r="C250" s="2" t="s">
        <v>150</v>
      </c>
      <c r="D250" s="2">
        <v>78</v>
      </c>
      <c r="E250" s="2">
        <v>37</v>
      </c>
      <c r="F250" s="2">
        <v>142.38</v>
      </c>
      <c r="G250" s="2" t="s">
        <v>41</v>
      </c>
      <c r="H250" s="2">
        <v>107</v>
      </c>
      <c r="I250" s="2">
        <v>62</v>
      </c>
      <c r="J250" s="2" t="s">
        <v>842</v>
      </c>
      <c r="K250" s="2" t="s">
        <v>122</v>
      </c>
      <c r="L250" s="2">
        <v>0.7289719626168224</v>
      </c>
      <c r="M250" s="2">
        <v>11105.64</v>
      </c>
      <c r="N250" s="2">
        <v>0.72580645161290325</v>
      </c>
    </row>
    <row r="251" spans="1:14" x14ac:dyDescent="0.2">
      <c r="A251" s="2" t="s">
        <v>843</v>
      </c>
      <c r="B251" s="2" t="s">
        <v>844</v>
      </c>
      <c r="C251" s="2" t="s">
        <v>174</v>
      </c>
      <c r="D251" s="2">
        <v>194</v>
      </c>
      <c r="E251" s="2">
        <v>36</v>
      </c>
      <c r="F251" s="2">
        <v>111.71</v>
      </c>
      <c r="G251" s="2" t="s">
        <v>65</v>
      </c>
      <c r="H251" s="2">
        <v>72</v>
      </c>
      <c r="I251" s="2">
        <v>26</v>
      </c>
      <c r="J251" s="2" t="s">
        <v>845</v>
      </c>
      <c r="K251" s="2" t="s">
        <v>122</v>
      </c>
      <c r="L251" s="2">
        <v>2.6944444444444451</v>
      </c>
      <c r="M251" s="2">
        <v>21671.74</v>
      </c>
      <c r="N251" s="2">
        <v>1.7692307692307689</v>
      </c>
    </row>
    <row r="252" spans="1:14" x14ac:dyDescent="0.2">
      <c r="A252" s="2" t="s">
        <v>846</v>
      </c>
      <c r="B252" s="2" t="s">
        <v>847</v>
      </c>
      <c r="C252" s="2" t="s">
        <v>146</v>
      </c>
      <c r="D252" s="2">
        <v>105</v>
      </c>
      <c r="E252" s="2">
        <v>13</v>
      </c>
      <c r="F252" s="2">
        <v>120.96</v>
      </c>
      <c r="G252" s="2" t="s">
        <v>45</v>
      </c>
      <c r="H252" s="2">
        <v>122</v>
      </c>
      <c r="I252" s="2">
        <v>86</v>
      </c>
      <c r="J252" s="2" t="s">
        <v>848</v>
      </c>
      <c r="K252" s="2" t="s">
        <v>122</v>
      </c>
      <c r="L252" s="2">
        <v>0.86065573770491799</v>
      </c>
      <c r="M252" s="2">
        <v>12700.8</v>
      </c>
      <c r="N252" s="2">
        <v>0.41860465116279072</v>
      </c>
    </row>
    <row r="253" spans="1:14" x14ac:dyDescent="0.2">
      <c r="A253" s="2" t="s">
        <v>849</v>
      </c>
      <c r="B253" s="2" t="s">
        <v>850</v>
      </c>
      <c r="C253" s="2" t="s">
        <v>170</v>
      </c>
      <c r="D253" s="2">
        <v>71</v>
      </c>
      <c r="E253" s="2">
        <v>32</v>
      </c>
      <c r="F253" s="2">
        <v>163.08000000000001</v>
      </c>
      <c r="G253" s="2" t="s">
        <v>73</v>
      </c>
      <c r="H253" s="2">
        <v>10</v>
      </c>
      <c r="I253" s="2">
        <v>63</v>
      </c>
      <c r="J253" s="2" t="s">
        <v>299</v>
      </c>
      <c r="K253" s="2" t="s">
        <v>122</v>
      </c>
      <c r="L253" s="2">
        <v>7.1</v>
      </c>
      <c r="M253" s="2">
        <v>11578.68</v>
      </c>
      <c r="N253" s="2">
        <v>-0.84126984126984128</v>
      </c>
    </row>
    <row r="254" spans="1:14" x14ac:dyDescent="0.2">
      <c r="A254" s="2" t="s">
        <v>851</v>
      </c>
      <c r="B254" s="2" t="s">
        <v>852</v>
      </c>
      <c r="C254" s="2" t="s">
        <v>125</v>
      </c>
      <c r="D254" s="2">
        <v>31</v>
      </c>
      <c r="E254" s="2">
        <v>34</v>
      </c>
      <c r="F254" s="2">
        <v>152.91999999999999</v>
      </c>
      <c r="G254" s="2" t="s">
        <v>41</v>
      </c>
      <c r="H254" s="2">
        <v>96</v>
      </c>
      <c r="I254" s="2">
        <v>102</v>
      </c>
      <c r="J254" s="2" t="s">
        <v>853</v>
      </c>
      <c r="K254" s="2" t="s">
        <v>143</v>
      </c>
      <c r="L254" s="2">
        <v>0.32291666666666669</v>
      </c>
      <c r="M254" s="2">
        <v>4740.5200000000004</v>
      </c>
      <c r="N254" s="2">
        <v>-5.8823529411764712E-2</v>
      </c>
    </row>
    <row r="255" spans="1:14" x14ac:dyDescent="0.2">
      <c r="A255" s="2" t="s">
        <v>854</v>
      </c>
      <c r="B255" s="2" t="s">
        <v>855</v>
      </c>
      <c r="C255" s="2" t="s">
        <v>166</v>
      </c>
      <c r="D255" s="2">
        <v>75</v>
      </c>
      <c r="E255" s="2">
        <v>26</v>
      </c>
      <c r="F255" s="2">
        <v>187.23</v>
      </c>
      <c r="G255" s="2" t="s">
        <v>97</v>
      </c>
      <c r="H255" s="2">
        <v>6</v>
      </c>
      <c r="I255" s="2">
        <v>100</v>
      </c>
      <c r="J255" s="2" t="s">
        <v>856</v>
      </c>
      <c r="K255" s="2" t="s">
        <v>122</v>
      </c>
      <c r="L255" s="2">
        <v>12.5</v>
      </c>
      <c r="M255" s="2">
        <v>14042.25</v>
      </c>
      <c r="N255" s="2">
        <v>-0.94</v>
      </c>
    </row>
    <row r="256" spans="1:14" x14ac:dyDescent="0.2">
      <c r="A256" s="2" t="s">
        <v>857</v>
      </c>
      <c r="B256" s="2" t="s">
        <v>858</v>
      </c>
      <c r="C256" s="2" t="s">
        <v>170</v>
      </c>
      <c r="D256" s="2">
        <v>189</v>
      </c>
      <c r="E256" s="2">
        <v>22</v>
      </c>
      <c r="F256" s="2">
        <v>184.08</v>
      </c>
      <c r="G256" s="2" t="s">
        <v>77</v>
      </c>
      <c r="H256" s="2">
        <v>103</v>
      </c>
      <c r="I256" s="2">
        <v>119</v>
      </c>
      <c r="J256" s="2" t="s">
        <v>400</v>
      </c>
      <c r="K256" s="2" t="s">
        <v>122</v>
      </c>
      <c r="L256" s="2">
        <v>1.8349514563106799</v>
      </c>
      <c r="M256" s="2">
        <v>34791.120000000003</v>
      </c>
      <c r="N256" s="2">
        <v>-0.13445378151260501</v>
      </c>
    </row>
    <row r="257" spans="1:14" x14ac:dyDescent="0.2">
      <c r="A257" s="2" t="s">
        <v>859</v>
      </c>
      <c r="B257" s="2" t="s">
        <v>860</v>
      </c>
      <c r="C257" s="2" t="s">
        <v>120</v>
      </c>
      <c r="D257" s="2">
        <v>16</v>
      </c>
      <c r="E257" s="2">
        <v>45</v>
      </c>
      <c r="F257" s="2">
        <v>53.07</v>
      </c>
      <c r="G257" s="2" t="s">
        <v>17</v>
      </c>
      <c r="H257" s="2">
        <v>72</v>
      </c>
      <c r="I257" s="2">
        <v>23</v>
      </c>
      <c r="J257" s="2" t="s">
        <v>394</v>
      </c>
      <c r="K257" s="2" t="s">
        <v>143</v>
      </c>
      <c r="L257" s="2">
        <v>0.22222222222222221</v>
      </c>
      <c r="M257" s="2">
        <v>849.12</v>
      </c>
      <c r="N257" s="2">
        <v>2.1304347826086958</v>
      </c>
    </row>
    <row r="258" spans="1:14" x14ac:dyDescent="0.2">
      <c r="A258" s="2" t="s">
        <v>861</v>
      </c>
      <c r="B258" s="2" t="s">
        <v>862</v>
      </c>
      <c r="C258" s="2" t="s">
        <v>150</v>
      </c>
      <c r="D258" s="2">
        <v>118</v>
      </c>
      <c r="E258" s="2">
        <v>43</v>
      </c>
      <c r="F258" s="2">
        <v>177.03</v>
      </c>
      <c r="G258" s="2" t="s">
        <v>17</v>
      </c>
      <c r="H258" s="2">
        <v>2</v>
      </c>
      <c r="I258" s="2">
        <v>34</v>
      </c>
      <c r="J258" s="2" t="s">
        <v>863</v>
      </c>
      <c r="K258" s="2" t="s">
        <v>122</v>
      </c>
      <c r="L258" s="2">
        <v>59</v>
      </c>
      <c r="M258" s="2">
        <v>20889.54</v>
      </c>
      <c r="N258" s="2">
        <v>-0.94117647058823528</v>
      </c>
    </row>
    <row r="259" spans="1:14" x14ac:dyDescent="0.2">
      <c r="A259" s="2" t="s">
        <v>864</v>
      </c>
      <c r="B259" s="2" t="s">
        <v>865</v>
      </c>
      <c r="C259" s="2" t="s">
        <v>174</v>
      </c>
      <c r="D259" s="2">
        <v>33</v>
      </c>
      <c r="E259" s="2">
        <v>22</v>
      </c>
      <c r="F259" s="2">
        <v>36.17</v>
      </c>
      <c r="G259" s="2" t="s">
        <v>85</v>
      </c>
      <c r="H259" s="2">
        <v>0</v>
      </c>
      <c r="I259" s="2">
        <v>0</v>
      </c>
      <c r="J259" s="2" t="s">
        <v>866</v>
      </c>
      <c r="K259" s="2" t="s">
        <v>122</v>
      </c>
      <c r="L259" s="2">
        <v>33</v>
      </c>
      <c r="M259" s="2">
        <v>1193.6099999999999</v>
      </c>
      <c r="N259" s="2">
        <v>0</v>
      </c>
    </row>
    <row r="260" spans="1:14" x14ac:dyDescent="0.2">
      <c r="A260" s="2" t="s">
        <v>867</v>
      </c>
      <c r="B260" s="2" t="s">
        <v>868</v>
      </c>
      <c r="C260" s="2" t="s">
        <v>166</v>
      </c>
      <c r="D260" s="2">
        <v>132</v>
      </c>
      <c r="E260" s="2">
        <v>27</v>
      </c>
      <c r="F260" s="2">
        <v>39.14</v>
      </c>
      <c r="G260" s="2" t="s">
        <v>33</v>
      </c>
      <c r="H260" s="2">
        <v>49</v>
      </c>
      <c r="I260" s="2">
        <v>63</v>
      </c>
      <c r="J260" s="2" t="s">
        <v>869</v>
      </c>
      <c r="K260" s="2" t="s">
        <v>122</v>
      </c>
      <c r="L260" s="2">
        <v>2.693877551020408</v>
      </c>
      <c r="M260" s="2">
        <v>5166.4799999999996</v>
      </c>
      <c r="N260" s="2">
        <v>-0.22222222222222221</v>
      </c>
    </row>
    <row r="261" spans="1:14" x14ac:dyDescent="0.2">
      <c r="A261" s="2" t="s">
        <v>870</v>
      </c>
      <c r="B261" s="2" t="s">
        <v>871</v>
      </c>
      <c r="C261" s="2" t="s">
        <v>125</v>
      </c>
      <c r="D261" s="2">
        <v>150</v>
      </c>
      <c r="E261" s="2">
        <v>44</v>
      </c>
      <c r="F261" s="2">
        <v>87.07</v>
      </c>
      <c r="G261" s="2" t="s">
        <v>37</v>
      </c>
      <c r="H261" s="2">
        <v>120</v>
      </c>
      <c r="I261" s="2">
        <v>79</v>
      </c>
      <c r="J261" s="2" t="s">
        <v>872</v>
      </c>
      <c r="K261" s="2" t="s">
        <v>122</v>
      </c>
      <c r="L261" s="2">
        <v>1.25</v>
      </c>
      <c r="M261" s="2">
        <v>13060.5</v>
      </c>
      <c r="N261" s="2">
        <v>0.51898734177215189</v>
      </c>
    </row>
    <row r="262" spans="1:14" x14ac:dyDescent="0.2">
      <c r="A262" s="2" t="s">
        <v>873</v>
      </c>
      <c r="B262" s="2" t="s">
        <v>874</v>
      </c>
      <c r="C262" s="2" t="s">
        <v>170</v>
      </c>
      <c r="D262" s="2">
        <v>195</v>
      </c>
      <c r="E262" s="2">
        <v>32</v>
      </c>
      <c r="F262" s="2">
        <v>170.83</v>
      </c>
      <c r="G262" s="2" t="s">
        <v>45</v>
      </c>
      <c r="H262" s="2">
        <v>24</v>
      </c>
      <c r="I262" s="2">
        <v>75</v>
      </c>
      <c r="J262" s="2" t="s">
        <v>269</v>
      </c>
      <c r="K262" s="2" t="s">
        <v>122</v>
      </c>
      <c r="L262" s="2">
        <v>8.125</v>
      </c>
      <c r="M262" s="2">
        <v>33311.850000000013</v>
      </c>
      <c r="N262" s="2">
        <v>-0.68</v>
      </c>
    </row>
    <row r="263" spans="1:14" x14ac:dyDescent="0.2">
      <c r="A263" s="2" t="s">
        <v>875</v>
      </c>
      <c r="B263" s="2" t="s">
        <v>876</v>
      </c>
      <c r="C263" s="2" t="s">
        <v>120</v>
      </c>
      <c r="D263" s="2">
        <v>52</v>
      </c>
      <c r="E263" s="2">
        <v>22</v>
      </c>
      <c r="F263" s="2">
        <v>148.34</v>
      </c>
      <c r="G263" s="2" t="s">
        <v>65</v>
      </c>
      <c r="H263" s="2">
        <v>75</v>
      </c>
      <c r="I263" s="2">
        <v>70</v>
      </c>
      <c r="J263" s="2" t="s">
        <v>364</v>
      </c>
      <c r="K263" s="2" t="s">
        <v>122</v>
      </c>
      <c r="L263" s="2">
        <v>0.69333333333333336</v>
      </c>
      <c r="M263" s="2">
        <v>7713.68</v>
      </c>
      <c r="N263" s="2">
        <v>7.1428571428571425E-2</v>
      </c>
    </row>
    <row r="264" spans="1:14" x14ac:dyDescent="0.2">
      <c r="A264" s="2" t="s">
        <v>877</v>
      </c>
      <c r="B264" s="2" t="s">
        <v>878</v>
      </c>
      <c r="C264" s="2" t="s">
        <v>129</v>
      </c>
      <c r="D264" s="2">
        <v>135</v>
      </c>
      <c r="E264" s="2">
        <v>47</v>
      </c>
      <c r="F264" s="2">
        <v>59.99</v>
      </c>
      <c r="G264" s="2" t="s">
        <v>97</v>
      </c>
      <c r="H264" s="2">
        <v>134</v>
      </c>
      <c r="I264" s="2">
        <v>112</v>
      </c>
      <c r="J264" s="2" t="s">
        <v>682</v>
      </c>
      <c r="K264" s="2" t="s">
        <v>122</v>
      </c>
      <c r="L264" s="2">
        <v>1.0074626865671641</v>
      </c>
      <c r="M264" s="2">
        <v>8098.6500000000005</v>
      </c>
      <c r="N264" s="2">
        <v>0.1964285714285714</v>
      </c>
    </row>
    <row r="265" spans="1:14" x14ac:dyDescent="0.2">
      <c r="A265" s="2" t="s">
        <v>879</v>
      </c>
      <c r="B265" s="2" t="s">
        <v>880</v>
      </c>
      <c r="C265" s="2" t="s">
        <v>146</v>
      </c>
      <c r="D265" s="2">
        <v>189</v>
      </c>
      <c r="E265" s="2">
        <v>43</v>
      </c>
      <c r="F265" s="2">
        <v>81.75</v>
      </c>
      <c r="G265" s="2" t="s">
        <v>61</v>
      </c>
      <c r="H265" s="2">
        <v>9</v>
      </c>
      <c r="I265" s="2">
        <v>34</v>
      </c>
      <c r="J265" s="2" t="s">
        <v>881</v>
      </c>
      <c r="K265" s="2" t="s">
        <v>122</v>
      </c>
      <c r="L265" s="2">
        <v>21</v>
      </c>
      <c r="M265" s="2">
        <v>15450.75</v>
      </c>
      <c r="N265" s="2">
        <v>-0.73529411764705888</v>
      </c>
    </row>
    <row r="266" spans="1:14" x14ac:dyDescent="0.2">
      <c r="A266" s="2" t="s">
        <v>882</v>
      </c>
      <c r="B266" s="2" t="s">
        <v>883</v>
      </c>
      <c r="C266" s="2" t="s">
        <v>150</v>
      </c>
      <c r="D266" s="2">
        <v>196</v>
      </c>
      <c r="E266" s="2">
        <v>12</v>
      </c>
      <c r="F266" s="2">
        <v>49.22</v>
      </c>
      <c r="G266" s="2" t="s">
        <v>25</v>
      </c>
      <c r="H266" s="2">
        <v>111</v>
      </c>
      <c r="I266" s="2">
        <v>89</v>
      </c>
      <c r="J266" s="2" t="s">
        <v>884</v>
      </c>
      <c r="K266" s="2" t="s">
        <v>122</v>
      </c>
      <c r="L266" s="2">
        <v>1.7657657657657659</v>
      </c>
      <c r="M266" s="2">
        <v>9647.119999999999</v>
      </c>
      <c r="N266" s="2">
        <v>0.24719101123595499</v>
      </c>
    </row>
    <row r="267" spans="1:14" x14ac:dyDescent="0.2">
      <c r="A267" s="2" t="s">
        <v>885</v>
      </c>
      <c r="B267" s="2" t="s">
        <v>886</v>
      </c>
      <c r="C267" s="2" t="s">
        <v>146</v>
      </c>
      <c r="D267" s="2">
        <v>102</v>
      </c>
      <c r="E267" s="2">
        <v>39</v>
      </c>
      <c r="F267" s="2">
        <v>145.47</v>
      </c>
      <c r="G267" s="2" t="s">
        <v>41</v>
      </c>
      <c r="H267" s="2">
        <v>42</v>
      </c>
      <c r="I267" s="2">
        <v>114</v>
      </c>
      <c r="J267" s="2" t="s">
        <v>887</v>
      </c>
      <c r="K267" s="2" t="s">
        <v>122</v>
      </c>
      <c r="L267" s="2">
        <v>2.4285714285714279</v>
      </c>
      <c r="M267" s="2">
        <v>14837.94</v>
      </c>
      <c r="N267" s="2">
        <v>-0.63157894736842102</v>
      </c>
    </row>
    <row r="268" spans="1:14" x14ac:dyDescent="0.2">
      <c r="A268" s="2" t="s">
        <v>888</v>
      </c>
      <c r="B268" s="2" t="s">
        <v>889</v>
      </c>
      <c r="C268" s="2" t="s">
        <v>125</v>
      </c>
      <c r="D268" s="2">
        <v>12</v>
      </c>
      <c r="E268" s="2">
        <v>43</v>
      </c>
      <c r="F268" s="2">
        <v>23.95</v>
      </c>
      <c r="G268" s="2" t="s">
        <v>97</v>
      </c>
      <c r="H268" s="2">
        <v>75</v>
      </c>
      <c r="I268" s="2">
        <v>102</v>
      </c>
      <c r="J268" s="2" t="s">
        <v>890</v>
      </c>
      <c r="K268" s="2" t="s">
        <v>143</v>
      </c>
      <c r="L268" s="2">
        <v>0.16</v>
      </c>
      <c r="M268" s="2">
        <v>287.39999999999998</v>
      </c>
      <c r="N268" s="2">
        <v>-0.26470588235294118</v>
      </c>
    </row>
    <row r="269" spans="1:14" x14ac:dyDescent="0.2">
      <c r="A269" s="2" t="s">
        <v>891</v>
      </c>
      <c r="B269" s="2" t="s">
        <v>892</v>
      </c>
      <c r="C269" s="2" t="s">
        <v>166</v>
      </c>
      <c r="D269" s="2">
        <v>121</v>
      </c>
      <c r="E269" s="2">
        <v>25</v>
      </c>
      <c r="F269" s="2">
        <v>15.28</v>
      </c>
      <c r="G269" s="2" t="s">
        <v>41</v>
      </c>
      <c r="H269" s="2">
        <v>71</v>
      </c>
      <c r="I269" s="2">
        <v>75</v>
      </c>
      <c r="J269" s="2" t="s">
        <v>893</v>
      </c>
      <c r="K269" s="2" t="s">
        <v>122</v>
      </c>
      <c r="L269" s="2">
        <v>1.704225352112676</v>
      </c>
      <c r="M269" s="2">
        <v>1848.88</v>
      </c>
      <c r="N269" s="2">
        <v>-5.3333333333333337E-2</v>
      </c>
    </row>
    <row r="270" spans="1:14" x14ac:dyDescent="0.2">
      <c r="A270" s="2" t="s">
        <v>894</v>
      </c>
      <c r="B270" s="2" t="s">
        <v>895</v>
      </c>
      <c r="C270" s="2" t="s">
        <v>129</v>
      </c>
      <c r="D270" s="2">
        <v>167</v>
      </c>
      <c r="E270" s="2">
        <v>27</v>
      </c>
      <c r="F270" s="2">
        <v>16.670000000000002</v>
      </c>
      <c r="G270" s="2" t="s">
        <v>61</v>
      </c>
      <c r="H270" s="2">
        <v>100</v>
      </c>
      <c r="I270" s="2">
        <v>120</v>
      </c>
      <c r="J270" s="2" t="s">
        <v>896</v>
      </c>
      <c r="K270" s="2" t="s">
        <v>122</v>
      </c>
      <c r="L270" s="2">
        <v>1.67</v>
      </c>
      <c r="M270" s="2">
        <v>2783.89</v>
      </c>
      <c r="N270" s="2">
        <v>-0.16666666666666671</v>
      </c>
    </row>
    <row r="271" spans="1:14" x14ac:dyDescent="0.2">
      <c r="A271" s="2" t="s">
        <v>897</v>
      </c>
      <c r="B271" s="2" t="s">
        <v>898</v>
      </c>
      <c r="C271" s="2" t="s">
        <v>166</v>
      </c>
      <c r="D271" s="2">
        <v>104</v>
      </c>
      <c r="E271" s="2">
        <v>14</v>
      </c>
      <c r="F271" s="2">
        <v>131.06</v>
      </c>
      <c r="G271" s="2" t="s">
        <v>97</v>
      </c>
      <c r="H271" s="2">
        <v>97</v>
      </c>
      <c r="I271" s="2">
        <v>109</v>
      </c>
      <c r="J271" s="2" t="s">
        <v>899</v>
      </c>
      <c r="K271" s="2" t="s">
        <v>122</v>
      </c>
      <c r="L271" s="2">
        <v>1.072164948453608</v>
      </c>
      <c r="M271" s="2">
        <v>13630.24</v>
      </c>
      <c r="N271" s="2">
        <v>-0.1100917431192661</v>
      </c>
    </row>
    <row r="272" spans="1:14" x14ac:dyDescent="0.2">
      <c r="A272" s="2" t="s">
        <v>900</v>
      </c>
      <c r="B272" s="2" t="s">
        <v>901</v>
      </c>
      <c r="C272" s="2" t="s">
        <v>150</v>
      </c>
      <c r="D272" s="2">
        <v>188</v>
      </c>
      <c r="E272" s="2">
        <v>20</v>
      </c>
      <c r="F272" s="2">
        <v>122.95</v>
      </c>
      <c r="G272" s="2" t="s">
        <v>65</v>
      </c>
      <c r="H272" s="2">
        <v>31</v>
      </c>
      <c r="I272" s="2">
        <v>108</v>
      </c>
      <c r="J272" s="2" t="s">
        <v>181</v>
      </c>
      <c r="K272" s="2" t="s">
        <v>122</v>
      </c>
      <c r="L272" s="2">
        <v>6.064516129032258</v>
      </c>
      <c r="M272" s="2">
        <v>23114.6</v>
      </c>
      <c r="N272" s="2">
        <v>-0.71296296296296291</v>
      </c>
    </row>
    <row r="273" spans="1:14" x14ac:dyDescent="0.2">
      <c r="A273" s="2" t="s">
        <v>902</v>
      </c>
      <c r="B273" s="2" t="s">
        <v>903</v>
      </c>
      <c r="C273" s="2" t="s">
        <v>170</v>
      </c>
      <c r="D273" s="2">
        <v>4</v>
      </c>
      <c r="E273" s="2">
        <v>27</v>
      </c>
      <c r="F273" s="2">
        <v>191.85</v>
      </c>
      <c r="G273" s="2" t="s">
        <v>65</v>
      </c>
      <c r="H273" s="2">
        <v>104</v>
      </c>
      <c r="I273" s="2">
        <v>108</v>
      </c>
      <c r="J273" s="2" t="s">
        <v>833</v>
      </c>
      <c r="K273" s="2" t="s">
        <v>143</v>
      </c>
      <c r="L273" s="2">
        <v>3.8461538461538457E-2</v>
      </c>
      <c r="M273" s="2">
        <v>767.4</v>
      </c>
      <c r="N273" s="2">
        <v>-3.7037037037037028E-2</v>
      </c>
    </row>
    <row r="274" spans="1:14" x14ac:dyDescent="0.2">
      <c r="A274" s="2" t="s">
        <v>904</v>
      </c>
      <c r="B274" s="2" t="s">
        <v>905</v>
      </c>
      <c r="C274" s="2" t="s">
        <v>146</v>
      </c>
      <c r="D274" s="2">
        <v>88</v>
      </c>
      <c r="E274" s="2">
        <v>15</v>
      </c>
      <c r="F274" s="2">
        <v>196.92</v>
      </c>
      <c r="G274" s="2" t="s">
        <v>97</v>
      </c>
      <c r="H274" s="2">
        <v>130</v>
      </c>
      <c r="I274" s="2">
        <v>43</v>
      </c>
      <c r="J274" s="2" t="s">
        <v>717</v>
      </c>
      <c r="K274" s="2" t="s">
        <v>122</v>
      </c>
      <c r="L274" s="2">
        <v>0.67692307692307696</v>
      </c>
      <c r="M274" s="2">
        <v>17328.96</v>
      </c>
      <c r="N274" s="2">
        <v>2.023255813953488</v>
      </c>
    </row>
    <row r="275" spans="1:14" x14ac:dyDescent="0.2">
      <c r="A275" s="2" t="s">
        <v>906</v>
      </c>
      <c r="B275" s="2" t="s">
        <v>907</v>
      </c>
      <c r="C275" s="2" t="s">
        <v>166</v>
      </c>
      <c r="D275" s="2">
        <v>35</v>
      </c>
      <c r="E275" s="2">
        <v>21</v>
      </c>
      <c r="F275" s="2">
        <v>100.33</v>
      </c>
      <c r="G275" s="2" t="s">
        <v>77</v>
      </c>
      <c r="H275" s="2">
        <v>105</v>
      </c>
      <c r="I275" s="2">
        <v>1</v>
      </c>
      <c r="J275" s="2" t="s">
        <v>908</v>
      </c>
      <c r="K275" s="2" t="s">
        <v>122</v>
      </c>
      <c r="L275" s="2">
        <v>0.33333333333333331</v>
      </c>
      <c r="M275" s="2">
        <v>3511.55</v>
      </c>
      <c r="N275" s="2">
        <v>104</v>
      </c>
    </row>
    <row r="276" spans="1:14" x14ac:dyDescent="0.2">
      <c r="A276" s="2" t="s">
        <v>909</v>
      </c>
      <c r="B276" s="2" t="s">
        <v>910</v>
      </c>
      <c r="C276" s="2" t="s">
        <v>146</v>
      </c>
      <c r="D276" s="2">
        <v>24</v>
      </c>
      <c r="E276" s="2">
        <v>35</v>
      </c>
      <c r="F276" s="2">
        <v>186.6</v>
      </c>
      <c r="G276" s="2" t="s">
        <v>9</v>
      </c>
      <c r="H276" s="2">
        <v>60</v>
      </c>
      <c r="I276" s="2">
        <v>87</v>
      </c>
      <c r="J276" s="2" t="s">
        <v>911</v>
      </c>
      <c r="K276" s="2" t="s">
        <v>143</v>
      </c>
      <c r="L276" s="2">
        <v>0.4</v>
      </c>
      <c r="M276" s="2">
        <v>4478.3999999999996</v>
      </c>
      <c r="N276" s="2">
        <v>-0.31034482758620691</v>
      </c>
    </row>
    <row r="277" spans="1:14" x14ac:dyDescent="0.2">
      <c r="A277" s="2" t="s">
        <v>912</v>
      </c>
      <c r="B277" s="2" t="s">
        <v>913</v>
      </c>
      <c r="C277" s="2" t="s">
        <v>129</v>
      </c>
      <c r="D277" s="2">
        <v>7</v>
      </c>
      <c r="E277" s="2">
        <v>47</v>
      </c>
      <c r="F277" s="2">
        <v>152.88999999999999</v>
      </c>
      <c r="G277" s="2" t="s">
        <v>89</v>
      </c>
      <c r="H277" s="2">
        <v>138</v>
      </c>
      <c r="I277" s="2">
        <v>61</v>
      </c>
      <c r="J277" s="2" t="s">
        <v>914</v>
      </c>
      <c r="K277" s="2" t="s">
        <v>143</v>
      </c>
      <c r="L277" s="2">
        <v>5.0724637681159417E-2</v>
      </c>
      <c r="M277" s="2">
        <v>1070.23</v>
      </c>
      <c r="N277" s="2">
        <v>1.262295081967213</v>
      </c>
    </row>
    <row r="278" spans="1:14" x14ac:dyDescent="0.2">
      <c r="A278" s="2" t="s">
        <v>915</v>
      </c>
      <c r="B278" s="2" t="s">
        <v>916</v>
      </c>
      <c r="C278" s="2" t="s">
        <v>146</v>
      </c>
      <c r="D278" s="2">
        <v>143</v>
      </c>
      <c r="E278" s="2">
        <v>43</v>
      </c>
      <c r="F278" s="2">
        <v>69.09</v>
      </c>
      <c r="G278" s="2" t="s">
        <v>5</v>
      </c>
      <c r="H278" s="2">
        <v>52</v>
      </c>
      <c r="I278" s="2">
        <v>57</v>
      </c>
      <c r="J278" s="2" t="s">
        <v>917</v>
      </c>
      <c r="K278" s="2" t="s">
        <v>122</v>
      </c>
      <c r="L278" s="2">
        <v>2.75</v>
      </c>
      <c r="M278" s="2">
        <v>9879.8700000000008</v>
      </c>
      <c r="N278" s="2">
        <v>-8.771929824561403E-2</v>
      </c>
    </row>
    <row r="279" spans="1:14" x14ac:dyDescent="0.2">
      <c r="A279" s="2" t="s">
        <v>918</v>
      </c>
      <c r="B279" s="2" t="s">
        <v>919</v>
      </c>
      <c r="C279" s="2" t="s">
        <v>129</v>
      </c>
      <c r="D279" s="2">
        <v>44</v>
      </c>
      <c r="E279" s="2">
        <v>34</v>
      </c>
      <c r="F279" s="2">
        <v>39.97</v>
      </c>
      <c r="G279" s="2" t="s">
        <v>13</v>
      </c>
      <c r="H279" s="2">
        <v>111</v>
      </c>
      <c r="I279" s="2">
        <v>28</v>
      </c>
      <c r="J279" s="2" t="s">
        <v>920</v>
      </c>
      <c r="K279" s="2" t="s">
        <v>122</v>
      </c>
      <c r="L279" s="2">
        <v>0.3963963963963964</v>
      </c>
      <c r="M279" s="2">
        <v>1758.68</v>
      </c>
      <c r="N279" s="2">
        <v>2.964285714285714</v>
      </c>
    </row>
    <row r="280" spans="1:14" x14ac:dyDescent="0.2">
      <c r="A280" s="2" t="s">
        <v>921</v>
      </c>
      <c r="B280" s="2" t="s">
        <v>922</v>
      </c>
      <c r="C280" s="2" t="s">
        <v>146</v>
      </c>
      <c r="D280" s="2">
        <v>120</v>
      </c>
      <c r="E280" s="2">
        <v>39</v>
      </c>
      <c r="F280" s="2">
        <v>125.51</v>
      </c>
      <c r="G280" s="2" t="s">
        <v>45</v>
      </c>
      <c r="H280" s="2">
        <v>61</v>
      </c>
      <c r="I280" s="2">
        <v>23</v>
      </c>
      <c r="J280" s="2" t="s">
        <v>923</v>
      </c>
      <c r="K280" s="2" t="s">
        <v>122</v>
      </c>
      <c r="L280" s="2">
        <v>1.9672131147540981</v>
      </c>
      <c r="M280" s="2">
        <v>15061.2</v>
      </c>
      <c r="N280" s="2">
        <v>1.652173913043478</v>
      </c>
    </row>
    <row r="281" spans="1:14" x14ac:dyDescent="0.2">
      <c r="A281" s="2" t="s">
        <v>924</v>
      </c>
      <c r="B281" s="2" t="s">
        <v>925</v>
      </c>
      <c r="C281" s="2" t="s">
        <v>174</v>
      </c>
      <c r="D281" s="2">
        <v>16</v>
      </c>
      <c r="E281" s="2">
        <v>35</v>
      </c>
      <c r="F281" s="2">
        <v>195.47</v>
      </c>
      <c r="G281" s="2" t="s">
        <v>77</v>
      </c>
      <c r="H281" s="2">
        <v>15</v>
      </c>
      <c r="I281" s="2">
        <v>69</v>
      </c>
      <c r="J281" s="2" t="s">
        <v>926</v>
      </c>
      <c r="K281" s="2" t="s">
        <v>143</v>
      </c>
      <c r="L281" s="2">
        <v>1.0666666666666671</v>
      </c>
      <c r="M281" s="2">
        <v>3127.52</v>
      </c>
      <c r="N281" s="2">
        <v>-0.78260869565217395</v>
      </c>
    </row>
    <row r="282" spans="1:14" x14ac:dyDescent="0.2">
      <c r="A282" s="2" t="s">
        <v>927</v>
      </c>
      <c r="B282" s="2" t="s">
        <v>928</v>
      </c>
      <c r="C282" s="2" t="s">
        <v>129</v>
      </c>
      <c r="D282" s="2">
        <v>74</v>
      </c>
      <c r="E282" s="2">
        <v>33</v>
      </c>
      <c r="F282" s="2">
        <v>45.41</v>
      </c>
      <c r="G282" s="2" t="s">
        <v>37</v>
      </c>
      <c r="H282" s="2">
        <v>127</v>
      </c>
      <c r="I282" s="2">
        <v>110</v>
      </c>
      <c r="J282" s="2" t="s">
        <v>836</v>
      </c>
      <c r="K282" s="2" t="s">
        <v>122</v>
      </c>
      <c r="L282" s="2">
        <v>0.58267716535433067</v>
      </c>
      <c r="M282" s="2">
        <v>3360.34</v>
      </c>
      <c r="N282" s="2">
        <v>0.15454545454545451</v>
      </c>
    </row>
    <row r="283" spans="1:14" x14ac:dyDescent="0.2">
      <c r="A283" s="2" t="s">
        <v>929</v>
      </c>
      <c r="B283" s="2" t="s">
        <v>930</v>
      </c>
      <c r="C283" s="2" t="s">
        <v>120</v>
      </c>
      <c r="D283" s="2">
        <v>121</v>
      </c>
      <c r="E283" s="2">
        <v>30</v>
      </c>
      <c r="F283" s="2">
        <v>155.27000000000001</v>
      </c>
      <c r="G283" s="2" t="s">
        <v>101</v>
      </c>
      <c r="H283" s="2">
        <v>136</v>
      </c>
      <c r="I283" s="2">
        <v>16</v>
      </c>
      <c r="J283" s="2" t="s">
        <v>311</v>
      </c>
      <c r="K283" s="2" t="s">
        <v>122</v>
      </c>
      <c r="L283" s="2">
        <v>0.88970588235294112</v>
      </c>
      <c r="M283" s="2">
        <v>18787.669999999998</v>
      </c>
      <c r="N283" s="2">
        <v>7.5</v>
      </c>
    </row>
    <row r="284" spans="1:14" x14ac:dyDescent="0.2">
      <c r="A284" s="2" t="s">
        <v>931</v>
      </c>
      <c r="B284" s="2" t="s">
        <v>932</v>
      </c>
      <c r="C284" s="2" t="s">
        <v>166</v>
      </c>
      <c r="D284" s="2">
        <v>79</v>
      </c>
      <c r="E284" s="2">
        <v>49</v>
      </c>
      <c r="F284" s="2">
        <v>118.68</v>
      </c>
      <c r="G284" s="2" t="s">
        <v>69</v>
      </c>
      <c r="H284" s="2">
        <v>45</v>
      </c>
      <c r="I284" s="2">
        <v>44</v>
      </c>
      <c r="J284" s="2" t="s">
        <v>708</v>
      </c>
      <c r="K284" s="2" t="s">
        <v>122</v>
      </c>
      <c r="L284" s="2">
        <v>1.755555555555556</v>
      </c>
      <c r="M284" s="2">
        <v>9375.7200000000012</v>
      </c>
      <c r="N284" s="2">
        <v>2.2727272727272731E-2</v>
      </c>
    </row>
    <row r="285" spans="1:14" x14ac:dyDescent="0.2">
      <c r="A285" s="2" t="s">
        <v>933</v>
      </c>
      <c r="B285" s="2" t="s">
        <v>934</v>
      </c>
      <c r="C285" s="2" t="s">
        <v>174</v>
      </c>
      <c r="D285" s="2">
        <v>84</v>
      </c>
      <c r="E285" s="2">
        <v>14</v>
      </c>
      <c r="F285" s="2">
        <v>38.159999999999997</v>
      </c>
      <c r="G285" s="2" t="s">
        <v>93</v>
      </c>
      <c r="H285" s="2">
        <v>27</v>
      </c>
      <c r="I285" s="2">
        <v>111</v>
      </c>
      <c r="J285" s="2" t="s">
        <v>935</v>
      </c>
      <c r="K285" s="2" t="s">
        <v>122</v>
      </c>
      <c r="L285" s="2">
        <v>3.1111111111111112</v>
      </c>
      <c r="M285" s="2">
        <v>3205.44</v>
      </c>
      <c r="N285" s="2">
        <v>-0.7567567567567568</v>
      </c>
    </row>
    <row r="286" spans="1:14" x14ac:dyDescent="0.2">
      <c r="A286" s="2" t="s">
        <v>936</v>
      </c>
      <c r="B286" s="2" t="s">
        <v>937</v>
      </c>
      <c r="C286" s="2" t="s">
        <v>150</v>
      </c>
      <c r="D286" s="2">
        <v>136</v>
      </c>
      <c r="E286" s="2">
        <v>26</v>
      </c>
      <c r="F286" s="2">
        <v>81</v>
      </c>
      <c r="G286" s="2" t="s">
        <v>29</v>
      </c>
      <c r="H286" s="2">
        <v>3</v>
      </c>
      <c r="I286" s="2">
        <v>88</v>
      </c>
      <c r="J286" s="2" t="s">
        <v>133</v>
      </c>
      <c r="K286" s="2" t="s">
        <v>122</v>
      </c>
      <c r="L286" s="2">
        <v>45.333333333333343</v>
      </c>
      <c r="M286" s="2">
        <v>11016</v>
      </c>
      <c r="N286" s="2">
        <v>-0.96590909090909094</v>
      </c>
    </row>
    <row r="287" spans="1:14" x14ac:dyDescent="0.2">
      <c r="A287" s="2" t="s">
        <v>938</v>
      </c>
      <c r="B287" s="2" t="s">
        <v>939</v>
      </c>
      <c r="C287" s="2" t="s">
        <v>125</v>
      </c>
      <c r="D287" s="2">
        <v>106</v>
      </c>
      <c r="E287" s="2">
        <v>44</v>
      </c>
      <c r="F287" s="2">
        <v>87.21</v>
      </c>
      <c r="G287" s="2" t="s">
        <v>29</v>
      </c>
      <c r="H287" s="2">
        <v>109</v>
      </c>
      <c r="I287" s="2">
        <v>12</v>
      </c>
      <c r="J287" s="2" t="s">
        <v>940</v>
      </c>
      <c r="K287" s="2" t="s">
        <v>122</v>
      </c>
      <c r="L287" s="2">
        <v>0.97247706422018354</v>
      </c>
      <c r="M287" s="2">
        <v>9244.26</v>
      </c>
      <c r="N287" s="2">
        <v>8.0833333333333339</v>
      </c>
    </row>
    <row r="288" spans="1:14" x14ac:dyDescent="0.2">
      <c r="A288" s="2" t="s">
        <v>941</v>
      </c>
      <c r="B288" s="2" t="s">
        <v>942</v>
      </c>
      <c r="C288" s="2" t="s">
        <v>170</v>
      </c>
      <c r="D288" s="2">
        <v>35</v>
      </c>
      <c r="E288" s="2">
        <v>45</v>
      </c>
      <c r="F288" s="2">
        <v>189.13</v>
      </c>
      <c r="G288" s="2" t="s">
        <v>53</v>
      </c>
      <c r="H288" s="2">
        <v>53</v>
      </c>
      <c r="I288" s="2">
        <v>32</v>
      </c>
      <c r="J288" s="2" t="s">
        <v>943</v>
      </c>
      <c r="K288" s="2" t="s">
        <v>143</v>
      </c>
      <c r="L288" s="2">
        <v>0.660377358490566</v>
      </c>
      <c r="M288" s="2">
        <v>6619.55</v>
      </c>
      <c r="N288" s="2">
        <v>0.65625</v>
      </c>
    </row>
    <row r="289" spans="1:14" x14ac:dyDescent="0.2">
      <c r="A289" s="2" t="s">
        <v>944</v>
      </c>
      <c r="B289" s="2" t="s">
        <v>945</v>
      </c>
      <c r="C289" s="2" t="s">
        <v>174</v>
      </c>
      <c r="D289" s="2">
        <v>30</v>
      </c>
      <c r="E289" s="2">
        <v>47</v>
      </c>
      <c r="F289" s="2">
        <v>183.98</v>
      </c>
      <c r="G289" s="2" t="s">
        <v>53</v>
      </c>
      <c r="H289" s="2">
        <v>10</v>
      </c>
      <c r="I289" s="2">
        <v>55</v>
      </c>
      <c r="J289" s="2" t="s">
        <v>872</v>
      </c>
      <c r="K289" s="2" t="s">
        <v>143</v>
      </c>
      <c r="L289" s="2">
        <v>3</v>
      </c>
      <c r="M289" s="2">
        <v>5519.4</v>
      </c>
      <c r="N289" s="2">
        <v>-0.81818181818181823</v>
      </c>
    </row>
    <row r="290" spans="1:14" x14ac:dyDescent="0.2">
      <c r="A290" s="2" t="s">
        <v>946</v>
      </c>
      <c r="B290" s="2" t="s">
        <v>947</v>
      </c>
      <c r="C290" s="2" t="s">
        <v>120</v>
      </c>
      <c r="D290" s="2">
        <v>145</v>
      </c>
      <c r="E290" s="2">
        <v>47</v>
      </c>
      <c r="F290" s="2">
        <v>117.89</v>
      </c>
      <c r="G290" s="2" t="s">
        <v>89</v>
      </c>
      <c r="H290" s="2">
        <v>147</v>
      </c>
      <c r="I290" s="2">
        <v>78</v>
      </c>
      <c r="J290" s="2" t="s">
        <v>948</v>
      </c>
      <c r="K290" s="2" t="s">
        <v>122</v>
      </c>
      <c r="L290" s="2">
        <v>0.98639455782312924</v>
      </c>
      <c r="M290" s="2">
        <v>17094.05</v>
      </c>
      <c r="N290" s="2">
        <v>0.88461538461538458</v>
      </c>
    </row>
    <row r="291" spans="1:14" x14ac:dyDescent="0.2">
      <c r="A291" s="2" t="s">
        <v>949</v>
      </c>
      <c r="B291" s="2" t="s">
        <v>950</v>
      </c>
      <c r="C291" s="2" t="s">
        <v>120</v>
      </c>
      <c r="D291" s="2">
        <v>79</v>
      </c>
      <c r="E291" s="2">
        <v>18</v>
      </c>
      <c r="F291" s="2">
        <v>54.2</v>
      </c>
      <c r="G291" s="2" t="s">
        <v>17</v>
      </c>
      <c r="H291" s="2">
        <v>46</v>
      </c>
      <c r="I291" s="2">
        <v>63</v>
      </c>
      <c r="J291" s="2" t="s">
        <v>193</v>
      </c>
      <c r="K291" s="2" t="s">
        <v>122</v>
      </c>
      <c r="L291" s="2">
        <v>1.7173913043478259</v>
      </c>
      <c r="M291" s="2">
        <v>4281.8</v>
      </c>
      <c r="N291" s="2">
        <v>-0.26984126984126983</v>
      </c>
    </row>
    <row r="292" spans="1:14" x14ac:dyDescent="0.2">
      <c r="A292" s="2" t="s">
        <v>951</v>
      </c>
      <c r="B292" s="2" t="s">
        <v>952</v>
      </c>
      <c r="C292" s="2" t="s">
        <v>150</v>
      </c>
      <c r="D292" s="2">
        <v>58</v>
      </c>
      <c r="E292" s="2">
        <v>47</v>
      </c>
      <c r="F292" s="2">
        <v>171.66</v>
      </c>
      <c r="G292" s="2" t="s">
        <v>53</v>
      </c>
      <c r="H292" s="2">
        <v>29</v>
      </c>
      <c r="I292" s="2">
        <v>83</v>
      </c>
      <c r="J292" s="2" t="s">
        <v>953</v>
      </c>
      <c r="K292" s="2" t="s">
        <v>122</v>
      </c>
      <c r="L292" s="2">
        <v>2</v>
      </c>
      <c r="M292" s="2">
        <v>9956.2800000000007</v>
      </c>
      <c r="N292" s="2">
        <v>-0.6506024096385542</v>
      </c>
    </row>
    <row r="293" spans="1:14" x14ac:dyDescent="0.2">
      <c r="A293" s="2" t="s">
        <v>954</v>
      </c>
      <c r="B293" s="2" t="s">
        <v>955</v>
      </c>
      <c r="C293" s="2" t="s">
        <v>146</v>
      </c>
      <c r="D293" s="2">
        <v>169</v>
      </c>
      <c r="E293" s="2">
        <v>46</v>
      </c>
      <c r="F293" s="2">
        <v>115.1</v>
      </c>
      <c r="G293" s="2" t="s">
        <v>17</v>
      </c>
      <c r="H293" s="2">
        <v>129</v>
      </c>
      <c r="I293" s="2">
        <v>37</v>
      </c>
      <c r="J293" s="2" t="s">
        <v>293</v>
      </c>
      <c r="K293" s="2" t="s">
        <v>122</v>
      </c>
      <c r="L293" s="2">
        <v>1.3100775193798451</v>
      </c>
      <c r="M293" s="2">
        <v>19451.900000000001</v>
      </c>
      <c r="N293" s="2">
        <v>2.486486486486486</v>
      </c>
    </row>
    <row r="294" spans="1:14" x14ac:dyDescent="0.2">
      <c r="A294" s="2" t="s">
        <v>956</v>
      </c>
      <c r="B294" s="2" t="s">
        <v>957</v>
      </c>
      <c r="C294" s="2" t="s">
        <v>120</v>
      </c>
      <c r="D294" s="2">
        <v>169</v>
      </c>
      <c r="E294" s="2">
        <v>26</v>
      </c>
      <c r="F294" s="2">
        <v>55.93</v>
      </c>
      <c r="G294" s="2" t="s">
        <v>53</v>
      </c>
      <c r="H294" s="2">
        <v>116</v>
      </c>
      <c r="I294" s="2">
        <v>92</v>
      </c>
      <c r="J294" s="2" t="s">
        <v>328</v>
      </c>
      <c r="K294" s="2" t="s">
        <v>122</v>
      </c>
      <c r="L294" s="2">
        <v>1.4568965517241379</v>
      </c>
      <c r="M294" s="2">
        <v>9452.17</v>
      </c>
      <c r="N294" s="2">
        <v>0.2608695652173913</v>
      </c>
    </row>
    <row r="295" spans="1:14" x14ac:dyDescent="0.2">
      <c r="A295" s="2" t="s">
        <v>958</v>
      </c>
      <c r="B295" s="2" t="s">
        <v>959</v>
      </c>
      <c r="C295" s="2" t="s">
        <v>166</v>
      </c>
      <c r="D295" s="2">
        <v>155</v>
      </c>
      <c r="E295" s="2">
        <v>31</v>
      </c>
      <c r="F295" s="2">
        <v>9.41</v>
      </c>
      <c r="G295" s="2" t="s">
        <v>13</v>
      </c>
      <c r="H295" s="2">
        <v>135</v>
      </c>
      <c r="I295" s="2">
        <v>51</v>
      </c>
      <c r="J295" s="2" t="s">
        <v>960</v>
      </c>
      <c r="K295" s="2" t="s">
        <v>122</v>
      </c>
      <c r="L295" s="2">
        <v>1.1481481481481479</v>
      </c>
      <c r="M295" s="2">
        <v>1458.55</v>
      </c>
      <c r="N295" s="2">
        <v>1.6470588235294119</v>
      </c>
    </row>
    <row r="296" spans="1:14" x14ac:dyDescent="0.2">
      <c r="A296" s="2" t="s">
        <v>961</v>
      </c>
      <c r="B296" s="2" t="s">
        <v>962</v>
      </c>
      <c r="C296" s="2" t="s">
        <v>150</v>
      </c>
      <c r="D296" s="2">
        <v>124</v>
      </c>
      <c r="E296" s="2">
        <v>12</v>
      </c>
      <c r="F296" s="2">
        <v>62.69</v>
      </c>
      <c r="G296" s="2" t="s">
        <v>37</v>
      </c>
      <c r="H296" s="2">
        <v>29</v>
      </c>
      <c r="I296" s="2">
        <v>103</v>
      </c>
      <c r="J296" s="2" t="s">
        <v>540</v>
      </c>
      <c r="K296" s="2" t="s">
        <v>122</v>
      </c>
      <c r="L296" s="2">
        <v>4.2758620689655169</v>
      </c>
      <c r="M296" s="2">
        <v>7773.5599999999986</v>
      </c>
      <c r="N296" s="2">
        <v>-0.71844660194174759</v>
      </c>
    </row>
    <row r="297" spans="1:14" x14ac:dyDescent="0.2">
      <c r="A297" s="2" t="s">
        <v>963</v>
      </c>
      <c r="B297" s="2" t="s">
        <v>964</v>
      </c>
      <c r="C297" s="2" t="s">
        <v>174</v>
      </c>
      <c r="D297" s="2">
        <v>182</v>
      </c>
      <c r="E297" s="2">
        <v>31</v>
      </c>
      <c r="F297" s="2">
        <v>191.02</v>
      </c>
      <c r="G297" s="2" t="s">
        <v>93</v>
      </c>
      <c r="H297" s="2">
        <v>74</v>
      </c>
      <c r="I297" s="2">
        <v>119</v>
      </c>
      <c r="J297" s="2" t="s">
        <v>235</v>
      </c>
      <c r="K297" s="2" t="s">
        <v>122</v>
      </c>
      <c r="L297" s="2">
        <v>2.4594594594594601</v>
      </c>
      <c r="M297" s="2">
        <v>34765.64</v>
      </c>
      <c r="N297" s="2">
        <v>-0.37815126050420172</v>
      </c>
    </row>
    <row r="298" spans="1:14" x14ac:dyDescent="0.2">
      <c r="A298" s="2" t="s">
        <v>965</v>
      </c>
      <c r="B298" s="2" t="s">
        <v>966</v>
      </c>
      <c r="C298" s="2" t="s">
        <v>174</v>
      </c>
      <c r="D298" s="2">
        <v>108</v>
      </c>
      <c r="E298" s="2">
        <v>21</v>
      </c>
      <c r="F298" s="2">
        <v>144.71</v>
      </c>
      <c r="G298" s="2" t="s">
        <v>5</v>
      </c>
      <c r="H298" s="2">
        <v>34</v>
      </c>
      <c r="I298" s="2">
        <v>113</v>
      </c>
      <c r="J298" s="2" t="s">
        <v>967</v>
      </c>
      <c r="K298" s="2" t="s">
        <v>122</v>
      </c>
      <c r="L298" s="2">
        <v>3.1764705882352939</v>
      </c>
      <c r="M298" s="2">
        <v>15628.68</v>
      </c>
      <c r="N298" s="2">
        <v>-0.69911504424778759</v>
      </c>
    </row>
    <row r="299" spans="1:14" x14ac:dyDescent="0.2">
      <c r="A299" s="2" t="s">
        <v>968</v>
      </c>
      <c r="B299" s="2" t="s">
        <v>969</v>
      </c>
      <c r="C299" s="2" t="s">
        <v>146</v>
      </c>
      <c r="D299" s="2">
        <v>25</v>
      </c>
      <c r="E299" s="2">
        <v>29</v>
      </c>
      <c r="F299" s="2">
        <v>134.63999999999999</v>
      </c>
      <c r="G299" s="2" t="s">
        <v>17</v>
      </c>
      <c r="H299" s="2">
        <v>50</v>
      </c>
      <c r="I299" s="2">
        <v>64</v>
      </c>
      <c r="J299" s="2" t="s">
        <v>774</v>
      </c>
      <c r="K299" s="2" t="s">
        <v>143</v>
      </c>
      <c r="L299" s="2">
        <v>0.5</v>
      </c>
      <c r="M299" s="2">
        <v>3366</v>
      </c>
      <c r="N299" s="2">
        <v>-0.21875</v>
      </c>
    </row>
    <row r="300" spans="1:14" x14ac:dyDescent="0.2">
      <c r="A300" s="2" t="s">
        <v>970</v>
      </c>
      <c r="B300" s="2" t="s">
        <v>971</v>
      </c>
      <c r="C300" s="2" t="s">
        <v>146</v>
      </c>
      <c r="D300" s="2">
        <v>20</v>
      </c>
      <c r="E300" s="2">
        <v>26</v>
      </c>
      <c r="F300" s="2">
        <v>119.68</v>
      </c>
      <c r="G300" s="2" t="s">
        <v>89</v>
      </c>
      <c r="H300" s="2">
        <v>137</v>
      </c>
      <c r="I300" s="2">
        <v>93</v>
      </c>
      <c r="J300" s="2" t="s">
        <v>863</v>
      </c>
      <c r="K300" s="2" t="s">
        <v>143</v>
      </c>
      <c r="L300" s="2">
        <v>0.145985401459854</v>
      </c>
      <c r="M300" s="2">
        <v>2393.6</v>
      </c>
      <c r="N300" s="2">
        <v>0.4731182795698925</v>
      </c>
    </row>
    <row r="301" spans="1:14" x14ac:dyDescent="0.2">
      <c r="A301" s="2" t="s">
        <v>972</v>
      </c>
      <c r="B301" s="2" t="s">
        <v>973</v>
      </c>
      <c r="C301" s="2" t="s">
        <v>174</v>
      </c>
      <c r="D301" s="2">
        <v>37</v>
      </c>
      <c r="E301" s="2">
        <v>37</v>
      </c>
      <c r="F301" s="2">
        <v>176.05</v>
      </c>
      <c r="G301" s="2" t="s">
        <v>93</v>
      </c>
      <c r="H301" s="2">
        <v>88</v>
      </c>
      <c r="I301" s="2">
        <v>83</v>
      </c>
      <c r="J301" s="2" t="s">
        <v>163</v>
      </c>
      <c r="K301" s="2" t="s">
        <v>122</v>
      </c>
      <c r="L301" s="2">
        <v>0.42045454545454553</v>
      </c>
      <c r="M301" s="2">
        <v>6513.85</v>
      </c>
      <c r="N301" s="2">
        <v>6.0240963855421693E-2</v>
      </c>
    </row>
    <row r="302" spans="1:14" x14ac:dyDescent="0.2">
      <c r="A302" s="2" t="s">
        <v>974</v>
      </c>
      <c r="B302" s="2" t="s">
        <v>975</v>
      </c>
      <c r="C302" s="2" t="s">
        <v>150</v>
      </c>
      <c r="D302" s="2">
        <v>98</v>
      </c>
      <c r="E302" s="2">
        <v>18</v>
      </c>
      <c r="F302" s="2">
        <v>54.73</v>
      </c>
      <c r="G302" s="2" t="s">
        <v>81</v>
      </c>
      <c r="H302" s="2">
        <v>126</v>
      </c>
      <c r="I302" s="2">
        <v>48</v>
      </c>
      <c r="J302" s="2" t="s">
        <v>717</v>
      </c>
      <c r="K302" s="2" t="s">
        <v>122</v>
      </c>
      <c r="L302" s="2">
        <v>0.77777777777777779</v>
      </c>
      <c r="M302" s="2">
        <v>5363.54</v>
      </c>
      <c r="N302" s="2">
        <v>1.625</v>
      </c>
    </row>
    <row r="303" spans="1:14" x14ac:dyDescent="0.2">
      <c r="A303" s="2" t="s">
        <v>976</v>
      </c>
      <c r="B303" s="2" t="s">
        <v>977</v>
      </c>
      <c r="C303" s="2" t="s">
        <v>125</v>
      </c>
      <c r="D303" s="2">
        <v>200</v>
      </c>
      <c r="E303" s="2">
        <v>33</v>
      </c>
      <c r="F303" s="2">
        <v>111.77</v>
      </c>
      <c r="G303" s="2" t="s">
        <v>85</v>
      </c>
      <c r="H303" s="2">
        <v>126</v>
      </c>
      <c r="I303" s="2">
        <v>52</v>
      </c>
      <c r="J303" s="2" t="s">
        <v>978</v>
      </c>
      <c r="K303" s="2" t="s">
        <v>122</v>
      </c>
      <c r="L303" s="2">
        <v>1.587301587301587</v>
      </c>
      <c r="M303" s="2">
        <v>22354</v>
      </c>
      <c r="N303" s="2">
        <v>1.4230769230769229</v>
      </c>
    </row>
    <row r="304" spans="1:14" x14ac:dyDescent="0.2">
      <c r="A304" s="2" t="s">
        <v>979</v>
      </c>
      <c r="B304" s="2" t="s">
        <v>980</v>
      </c>
      <c r="C304" s="2" t="s">
        <v>125</v>
      </c>
      <c r="D304" s="2">
        <v>27</v>
      </c>
      <c r="E304" s="2">
        <v>18</v>
      </c>
      <c r="F304" s="2">
        <v>11.77</v>
      </c>
      <c r="G304" s="2" t="s">
        <v>85</v>
      </c>
      <c r="H304" s="2">
        <v>104</v>
      </c>
      <c r="I304" s="2">
        <v>117</v>
      </c>
      <c r="J304" s="2" t="s">
        <v>908</v>
      </c>
      <c r="K304" s="2" t="s">
        <v>122</v>
      </c>
      <c r="L304" s="2">
        <v>0.25961538461538458</v>
      </c>
      <c r="M304" s="2">
        <v>317.79000000000002</v>
      </c>
      <c r="N304" s="2">
        <v>-0.1111111111111111</v>
      </c>
    </row>
    <row r="305" spans="1:14" x14ac:dyDescent="0.2">
      <c r="A305" s="2" t="s">
        <v>981</v>
      </c>
      <c r="B305" s="2" t="s">
        <v>982</v>
      </c>
      <c r="C305" s="2" t="s">
        <v>174</v>
      </c>
      <c r="D305" s="2">
        <v>193</v>
      </c>
      <c r="E305" s="2">
        <v>38</v>
      </c>
      <c r="F305" s="2">
        <v>150.6</v>
      </c>
      <c r="G305" s="2" t="s">
        <v>25</v>
      </c>
      <c r="H305" s="2">
        <v>25</v>
      </c>
      <c r="I305" s="2">
        <v>112</v>
      </c>
      <c r="J305" s="2" t="s">
        <v>983</v>
      </c>
      <c r="K305" s="2" t="s">
        <v>122</v>
      </c>
      <c r="L305" s="2">
        <v>7.72</v>
      </c>
      <c r="M305" s="2">
        <v>29065.8</v>
      </c>
      <c r="N305" s="2">
        <v>-0.7767857142857143</v>
      </c>
    </row>
    <row r="306" spans="1:14" x14ac:dyDescent="0.2">
      <c r="A306" s="2" t="s">
        <v>984</v>
      </c>
      <c r="B306" s="2" t="s">
        <v>985</v>
      </c>
      <c r="C306" s="2" t="s">
        <v>125</v>
      </c>
      <c r="D306" s="2">
        <v>69</v>
      </c>
      <c r="E306" s="2">
        <v>29</v>
      </c>
      <c r="F306" s="2">
        <v>93.13</v>
      </c>
      <c r="G306" s="2" t="s">
        <v>89</v>
      </c>
      <c r="H306" s="2">
        <v>112</v>
      </c>
      <c r="I306" s="2">
        <v>7</v>
      </c>
      <c r="J306" s="2" t="s">
        <v>986</v>
      </c>
      <c r="K306" s="2" t="s">
        <v>122</v>
      </c>
      <c r="L306" s="2">
        <v>0.6160714285714286</v>
      </c>
      <c r="M306" s="2">
        <v>6425.9699999999993</v>
      </c>
      <c r="N306" s="2">
        <v>15</v>
      </c>
    </row>
    <row r="307" spans="1:14" x14ac:dyDescent="0.2">
      <c r="A307" s="2" t="s">
        <v>987</v>
      </c>
      <c r="B307" s="2" t="s">
        <v>988</v>
      </c>
      <c r="C307" s="2" t="s">
        <v>125</v>
      </c>
      <c r="D307" s="2">
        <v>33</v>
      </c>
      <c r="E307" s="2">
        <v>38</v>
      </c>
      <c r="F307" s="2">
        <v>42.01</v>
      </c>
      <c r="G307" s="2" t="s">
        <v>77</v>
      </c>
      <c r="H307" s="2">
        <v>108</v>
      </c>
      <c r="I307" s="2">
        <v>74</v>
      </c>
      <c r="J307" s="2" t="s">
        <v>989</v>
      </c>
      <c r="K307" s="2" t="s">
        <v>143</v>
      </c>
      <c r="L307" s="2">
        <v>0.30555555555555558</v>
      </c>
      <c r="M307" s="2">
        <v>1386.33</v>
      </c>
      <c r="N307" s="2">
        <v>0.45945945945945948</v>
      </c>
    </row>
    <row r="308" spans="1:14" x14ac:dyDescent="0.2">
      <c r="A308" s="2" t="s">
        <v>990</v>
      </c>
      <c r="B308" s="2" t="s">
        <v>991</v>
      </c>
      <c r="C308" s="2" t="s">
        <v>150</v>
      </c>
      <c r="D308" s="2">
        <v>94</v>
      </c>
      <c r="E308" s="2">
        <v>24</v>
      </c>
      <c r="F308" s="2">
        <v>56.89</v>
      </c>
      <c r="G308" s="2" t="s">
        <v>73</v>
      </c>
      <c r="H308" s="2">
        <v>75</v>
      </c>
      <c r="I308" s="2">
        <v>38</v>
      </c>
      <c r="J308" s="2" t="s">
        <v>992</v>
      </c>
      <c r="K308" s="2" t="s">
        <v>122</v>
      </c>
      <c r="L308" s="2">
        <v>1.253333333333333</v>
      </c>
      <c r="M308" s="2">
        <v>5347.66</v>
      </c>
      <c r="N308" s="2">
        <v>0.97368421052631582</v>
      </c>
    </row>
    <row r="309" spans="1:14" x14ac:dyDescent="0.2">
      <c r="A309" s="2" t="s">
        <v>993</v>
      </c>
      <c r="B309" s="2" t="s">
        <v>994</v>
      </c>
      <c r="C309" s="2" t="s">
        <v>166</v>
      </c>
      <c r="D309" s="2">
        <v>47</v>
      </c>
      <c r="E309" s="2">
        <v>46</v>
      </c>
      <c r="F309" s="2">
        <v>73.95</v>
      </c>
      <c r="G309" s="2" t="s">
        <v>93</v>
      </c>
      <c r="H309" s="2">
        <v>43</v>
      </c>
      <c r="I309" s="2">
        <v>47</v>
      </c>
      <c r="J309" s="2" t="s">
        <v>492</v>
      </c>
      <c r="K309" s="2" t="s">
        <v>122</v>
      </c>
      <c r="L309" s="2">
        <v>1.093023255813953</v>
      </c>
      <c r="M309" s="2">
        <v>3475.65</v>
      </c>
      <c r="N309" s="2">
        <v>-8.5106382978723402E-2</v>
      </c>
    </row>
    <row r="310" spans="1:14" x14ac:dyDescent="0.2">
      <c r="A310" s="2" t="s">
        <v>995</v>
      </c>
      <c r="B310" s="2" t="s">
        <v>996</v>
      </c>
      <c r="C310" s="2" t="s">
        <v>174</v>
      </c>
      <c r="D310" s="2">
        <v>16</v>
      </c>
      <c r="E310" s="2">
        <v>33</v>
      </c>
      <c r="F310" s="2">
        <v>195.27</v>
      </c>
      <c r="G310" s="2" t="s">
        <v>13</v>
      </c>
      <c r="H310" s="2">
        <v>109</v>
      </c>
      <c r="I310" s="2">
        <v>54</v>
      </c>
      <c r="J310" s="2" t="s">
        <v>728</v>
      </c>
      <c r="K310" s="2" t="s">
        <v>143</v>
      </c>
      <c r="L310" s="2">
        <v>0.14678899082568811</v>
      </c>
      <c r="M310" s="2">
        <v>3124.32</v>
      </c>
      <c r="N310" s="2">
        <v>1.018518518518519</v>
      </c>
    </row>
    <row r="311" spans="1:14" x14ac:dyDescent="0.2">
      <c r="A311" s="2" t="s">
        <v>997</v>
      </c>
      <c r="B311" s="2" t="s">
        <v>998</v>
      </c>
      <c r="C311" s="2" t="s">
        <v>146</v>
      </c>
      <c r="D311" s="2">
        <v>38</v>
      </c>
      <c r="E311" s="2">
        <v>25</v>
      </c>
      <c r="F311" s="2">
        <v>81.52</v>
      </c>
      <c r="G311" s="2" t="s">
        <v>29</v>
      </c>
      <c r="H311" s="2">
        <v>43</v>
      </c>
      <c r="I311" s="2">
        <v>97</v>
      </c>
      <c r="J311" s="2" t="s">
        <v>760</v>
      </c>
      <c r="K311" s="2" t="s">
        <v>122</v>
      </c>
      <c r="L311" s="2">
        <v>0.88372093023255816</v>
      </c>
      <c r="M311" s="2">
        <v>3097.76</v>
      </c>
      <c r="N311" s="2">
        <v>-0.55670103092783507</v>
      </c>
    </row>
    <row r="312" spans="1:14" x14ac:dyDescent="0.2">
      <c r="A312" s="2" t="s">
        <v>999</v>
      </c>
      <c r="B312" s="2" t="s">
        <v>1000</v>
      </c>
      <c r="C312" s="2" t="s">
        <v>125</v>
      </c>
      <c r="D312" s="2">
        <v>86</v>
      </c>
      <c r="E312" s="2">
        <v>24</v>
      </c>
      <c r="F312" s="2">
        <v>183.54</v>
      </c>
      <c r="G312" s="2" t="s">
        <v>29</v>
      </c>
      <c r="H312" s="2">
        <v>79</v>
      </c>
      <c r="I312" s="2">
        <v>55</v>
      </c>
      <c r="J312" s="2" t="s">
        <v>1001</v>
      </c>
      <c r="K312" s="2" t="s">
        <v>122</v>
      </c>
      <c r="L312" s="2">
        <v>1.0886075949367091</v>
      </c>
      <c r="M312" s="2">
        <v>15784.44</v>
      </c>
      <c r="N312" s="2">
        <v>0.43636363636363629</v>
      </c>
    </row>
    <row r="313" spans="1:14" x14ac:dyDescent="0.2">
      <c r="A313" s="2" t="s">
        <v>1002</v>
      </c>
      <c r="B313" s="2" t="s">
        <v>1003</v>
      </c>
      <c r="C313" s="2" t="s">
        <v>166</v>
      </c>
      <c r="D313" s="2">
        <v>96</v>
      </c>
      <c r="E313" s="2">
        <v>22</v>
      </c>
      <c r="F313" s="2">
        <v>185.93</v>
      </c>
      <c r="G313" s="2" t="s">
        <v>29</v>
      </c>
      <c r="H313" s="2">
        <v>145</v>
      </c>
      <c r="I313" s="2">
        <v>17</v>
      </c>
      <c r="J313" s="2" t="s">
        <v>1004</v>
      </c>
      <c r="K313" s="2" t="s">
        <v>122</v>
      </c>
      <c r="L313" s="2">
        <v>0.66206896551724137</v>
      </c>
      <c r="M313" s="2">
        <v>17849.28</v>
      </c>
      <c r="N313" s="2">
        <v>7.5294117647058822</v>
      </c>
    </row>
    <row r="314" spans="1:14" x14ac:dyDescent="0.2">
      <c r="A314" s="2" t="s">
        <v>1005</v>
      </c>
      <c r="B314" s="2" t="s">
        <v>1006</v>
      </c>
      <c r="C314" s="2" t="s">
        <v>166</v>
      </c>
      <c r="D314" s="2">
        <v>139</v>
      </c>
      <c r="E314" s="2">
        <v>17</v>
      </c>
      <c r="F314" s="2">
        <v>38.97</v>
      </c>
      <c r="G314" s="2" t="s">
        <v>29</v>
      </c>
      <c r="H314" s="2">
        <v>96</v>
      </c>
      <c r="I314" s="2">
        <v>73</v>
      </c>
      <c r="J314" s="2" t="s">
        <v>626</v>
      </c>
      <c r="K314" s="2" t="s">
        <v>122</v>
      </c>
      <c r="L314" s="2">
        <v>1.447916666666667</v>
      </c>
      <c r="M314" s="2">
        <v>5416.83</v>
      </c>
      <c r="N314" s="2">
        <v>0.31506849315068491</v>
      </c>
    </row>
    <row r="315" spans="1:14" x14ac:dyDescent="0.2">
      <c r="A315" s="2" t="s">
        <v>1007</v>
      </c>
      <c r="B315" s="2" t="s">
        <v>1008</v>
      </c>
      <c r="C315" s="2" t="s">
        <v>125</v>
      </c>
      <c r="D315" s="2">
        <v>0</v>
      </c>
      <c r="E315" s="2">
        <v>10</v>
      </c>
      <c r="F315" s="2">
        <v>61.24</v>
      </c>
      <c r="G315" s="2" t="s">
        <v>33</v>
      </c>
      <c r="H315" s="2">
        <v>0</v>
      </c>
      <c r="I315" s="2">
        <v>22</v>
      </c>
      <c r="J315" s="2" t="s">
        <v>1009</v>
      </c>
      <c r="K315" s="2" t="s">
        <v>143</v>
      </c>
      <c r="L315" s="2">
        <v>0</v>
      </c>
      <c r="M315" s="2">
        <v>0</v>
      </c>
      <c r="N315" s="2">
        <v>-1</v>
      </c>
    </row>
    <row r="316" spans="1:14" x14ac:dyDescent="0.2">
      <c r="A316" s="2" t="s">
        <v>1010</v>
      </c>
      <c r="B316" s="2" t="s">
        <v>1011</v>
      </c>
      <c r="C316" s="2" t="s">
        <v>150</v>
      </c>
      <c r="D316" s="2">
        <v>43</v>
      </c>
      <c r="E316" s="2">
        <v>12</v>
      </c>
      <c r="F316" s="2">
        <v>172.76</v>
      </c>
      <c r="G316" s="2" t="s">
        <v>77</v>
      </c>
      <c r="H316" s="2">
        <v>11</v>
      </c>
      <c r="I316" s="2">
        <v>35</v>
      </c>
      <c r="J316" s="2" t="s">
        <v>249</v>
      </c>
      <c r="K316" s="2" t="s">
        <v>122</v>
      </c>
      <c r="L316" s="2">
        <v>3.9090909090909092</v>
      </c>
      <c r="M316" s="2">
        <v>7428.6799999999994</v>
      </c>
      <c r="N316" s="2">
        <v>-0.68571428571428572</v>
      </c>
    </row>
    <row r="317" spans="1:14" x14ac:dyDescent="0.2">
      <c r="A317" s="2" t="s">
        <v>1012</v>
      </c>
      <c r="B317" s="2" t="s">
        <v>1013</v>
      </c>
      <c r="C317" s="2" t="s">
        <v>174</v>
      </c>
      <c r="D317" s="2">
        <v>5</v>
      </c>
      <c r="E317" s="2">
        <v>20</v>
      </c>
      <c r="F317" s="2">
        <v>64.56</v>
      </c>
      <c r="G317" s="2" t="s">
        <v>81</v>
      </c>
      <c r="H317" s="2">
        <v>94</v>
      </c>
      <c r="I317" s="2">
        <v>13</v>
      </c>
      <c r="J317" s="2" t="s">
        <v>1014</v>
      </c>
      <c r="K317" s="2" t="s">
        <v>143</v>
      </c>
      <c r="L317" s="2">
        <v>5.3191489361702128E-2</v>
      </c>
      <c r="M317" s="2">
        <v>322.8</v>
      </c>
      <c r="N317" s="2">
        <v>6.2307692307692308</v>
      </c>
    </row>
    <row r="318" spans="1:14" x14ac:dyDescent="0.2">
      <c r="A318" s="2" t="s">
        <v>1015</v>
      </c>
      <c r="B318" s="2" t="s">
        <v>1016</v>
      </c>
      <c r="C318" s="2" t="s">
        <v>120</v>
      </c>
      <c r="D318" s="2">
        <v>198</v>
      </c>
      <c r="E318" s="2">
        <v>10</v>
      </c>
      <c r="F318" s="2">
        <v>173.65</v>
      </c>
      <c r="G318" s="2" t="s">
        <v>33</v>
      </c>
      <c r="H318" s="2">
        <v>83</v>
      </c>
      <c r="I318" s="2">
        <v>51</v>
      </c>
      <c r="J318" s="2" t="s">
        <v>1017</v>
      </c>
      <c r="K318" s="2" t="s">
        <v>122</v>
      </c>
      <c r="L318" s="2">
        <v>2.3855421686746991</v>
      </c>
      <c r="M318" s="2">
        <v>34382.699999999997</v>
      </c>
      <c r="N318" s="2">
        <v>0.62745098039215685</v>
      </c>
    </row>
    <row r="319" spans="1:14" x14ac:dyDescent="0.2">
      <c r="A319" s="2" t="s">
        <v>1018</v>
      </c>
      <c r="B319" s="2" t="s">
        <v>1019</v>
      </c>
      <c r="C319" s="2" t="s">
        <v>120</v>
      </c>
      <c r="D319" s="2">
        <v>90</v>
      </c>
      <c r="E319" s="2">
        <v>12</v>
      </c>
      <c r="F319" s="2">
        <v>80.34</v>
      </c>
      <c r="G319" s="2" t="s">
        <v>25</v>
      </c>
      <c r="H319" s="2">
        <v>1</v>
      </c>
      <c r="I319" s="2">
        <v>87</v>
      </c>
      <c r="J319" s="2" t="s">
        <v>1020</v>
      </c>
      <c r="K319" s="2" t="s">
        <v>122</v>
      </c>
      <c r="L319" s="2">
        <v>90</v>
      </c>
      <c r="M319" s="2">
        <v>7230.6</v>
      </c>
      <c r="N319" s="2">
        <v>-0.9885057471264368</v>
      </c>
    </row>
    <row r="320" spans="1:14" x14ac:dyDescent="0.2">
      <c r="A320" s="2" t="s">
        <v>1021</v>
      </c>
      <c r="B320" s="2" t="s">
        <v>1022</v>
      </c>
      <c r="C320" s="2" t="s">
        <v>170</v>
      </c>
      <c r="D320" s="2">
        <v>96</v>
      </c>
      <c r="E320" s="2">
        <v>46</v>
      </c>
      <c r="F320" s="2">
        <v>52.52</v>
      </c>
      <c r="G320" s="2" t="s">
        <v>89</v>
      </c>
      <c r="H320" s="2">
        <v>52</v>
      </c>
      <c r="I320" s="2">
        <v>48</v>
      </c>
      <c r="J320" s="2" t="s">
        <v>967</v>
      </c>
      <c r="K320" s="2" t="s">
        <v>122</v>
      </c>
      <c r="L320" s="2">
        <v>1.846153846153846</v>
      </c>
      <c r="M320" s="2">
        <v>5041.92</v>
      </c>
      <c r="N320" s="2">
        <v>8.3333333333333329E-2</v>
      </c>
    </row>
    <row r="321" spans="1:14" x14ac:dyDescent="0.2">
      <c r="A321" s="2" t="s">
        <v>1023</v>
      </c>
      <c r="B321" s="2" t="s">
        <v>1024</v>
      </c>
      <c r="C321" s="2" t="s">
        <v>150</v>
      </c>
      <c r="D321" s="2">
        <v>194</v>
      </c>
      <c r="E321" s="2">
        <v>11</v>
      </c>
      <c r="F321" s="2">
        <v>192.89</v>
      </c>
      <c r="G321" s="2" t="s">
        <v>89</v>
      </c>
      <c r="H321" s="2">
        <v>141</v>
      </c>
      <c r="I321" s="2">
        <v>39</v>
      </c>
      <c r="J321" s="2" t="s">
        <v>626</v>
      </c>
      <c r="K321" s="2" t="s">
        <v>122</v>
      </c>
      <c r="L321" s="2">
        <v>1.375886524822695</v>
      </c>
      <c r="M321" s="2">
        <v>37420.660000000003</v>
      </c>
      <c r="N321" s="2">
        <v>2.615384615384615</v>
      </c>
    </row>
    <row r="322" spans="1:14" x14ac:dyDescent="0.2">
      <c r="A322" s="2" t="s">
        <v>1025</v>
      </c>
      <c r="B322" s="2" t="s">
        <v>1026</v>
      </c>
      <c r="C322" s="2" t="s">
        <v>150</v>
      </c>
      <c r="D322" s="2">
        <v>115</v>
      </c>
      <c r="E322" s="2">
        <v>34</v>
      </c>
      <c r="F322" s="2">
        <v>180.23</v>
      </c>
      <c r="G322" s="2" t="s">
        <v>89</v>
      </c>
      <c r="H322" s="2">
        <v>40</v>
      </c>
      <c r="I322" s="2">
        <v>0</v>
      </c>
      <c r="J322" s="2" t="s">
        <v>1027</v>
      </c>
      <c r="K322" s="2" t="s">
        <v>122</v>
      </c>
      <c r="L322" s="2">
        <v>2.875</v>
      </c>
      <c r="M322" s="2">
        <v>20726.45</v>
      </c>
      <c r="N322" s="2">
        <v>40</v>
      </c>
    </row>
    <row r="323" spans="1:14" x14ac:dyDescent="0.2">
      <c r="A323" s="2" t="s">
        <v>1028</v>
      </c>
      <c r="B323" s="2" t="s">
        <v>1029</v>
      </c>
      <c r="C323" s="2" t="s">
        <v>170</v>
      </c>
      <c r="D323" s="2">
        <v>174</v>
      </c>
      <c r="E323" s="2">
        <v>45</v>
      </c>
      <c r="F323" s="2">
        <v>132.1</v>
      </c>
      <c r="G323" s="2" t="s">
        <v>61</v>
      </c>
      <c r="H323" s="2">
        <v>5</v>
      </c>
      <c r="I323" s="2">
        <v>41</v>
      </c>
      <c r="J323" s="2" t="s">
        <v>1030</v>
      </c>
      <c r="K323" s="2" t="s">
        <v>122</v>
      </c>
      <c r="L323" s="2">
        <v>34.799999999999997</v>
      </c>
      <c r="M323" s="2">
        <v>22985.4</v>
      </c>
      <c r="N323" s="2">
        <v>-0.87804878048780488</v>
      </c>
    </row>
    <row r="324" spans="1:14" x14ac:dyDescent="0.2">
      <c r="A324" s="2" t="s">
        <v>1031</v>
      </c>
      <c r="B324" s="2" t="s">
        <v>1032</v>
      </c>
      <c r="C324" s="2" t="s">
        <v>146</v>
      </c>
      <c r="D324" s="2">
        <v>119</v>
      </c>
      <c r="E324" s="2">
        <v>42</v>
      </c>
      <c r="F324" s="2">
        <v>11.34</v>
      </c>
      <c r="G324" s="2" t="s">
        <v>93</v>
      </c>
      <c r="H324" s="2">
        <v>67</v>
      </c>
      <c r="I324" s="2">
        <v>26</v>
      </c>
      <c r="J324" s="2" t="s">
        <v>637</v>
      </c>
      <c r="K324" s="2" t="s">
        <v>122</v>
      </c>
      <c r="L324" s="2">
        <v>1.7761194029850751</v>
      </c>
      <c r="M324" s="2">
        <v>1349.46</v>
      </c>
      <c r="N324" s="2">
        <v>1.5769230769230771</v>
      </c>
    </row>
    <row r="325" spans="1:14" x14ac:dyDescent="0.2">
      <c r="A325" s="2" t="s">
        <v>1033</v>
      </c>
      <c r="B325" s="2" t="s">
        <v>1034</v>
      </c>
      <c r="C325" s="2" t="s">
        <v>170</v>
      </c>
      <c r="D325" s="2">
        <v>7</v>
      </c>
      <c r="E325" s="2">
        <v>49</v>
      </c>
      <c r="F325" s="2">
        <v>170.37</v>
      </c>
      <c r="G325" s="2" t="s">
        <v>97</v>
      </c>
      <c r="H325" s="2">
        <v>113</v>
      </c>
      <c r="I325" s="2">
        <v>110</v>
      </c>
      <c r="J325" s="2" t="s">
        <v>1035</v>
      </c>
      <c r="K325" s="2" t="s">
        <v>143</v>
      </c>
      <c r="L325" s="2">
        <v>6.1946902654867263E-2</v>
      </c>
      <c r="M325" s="2">
        <v>1192.5899999999999</v>
      </c>
      <c r="N325" s="2">
        <v>2.7272727272727271E-2</v>
      </c>
    </row>
    <row r="326" spans="1:14" x14ac:dyDescent="0.2">
      <c r="A326" s="2" t="s">
        <v>1036</v>
      </c>
      <c r="B326" s="2" t="s">
        <v>1037</v>
      </c>
      <c r="C326" s="2" t="s">
        <v>125</v>
      </c>
      <c r="D326" s="2">
        <v>28</v>
      </c>
      <c r="E326" s="2">
        <v>24</v>
      </c>
      <c r="F326" s="2">
        <v>141.08000000000001</v>
      </c>
      <c r="G326" s="2" t="s">
        <v>57</v>
      </c>
      <c r="H326" s="2">
        <v>16</v>
      </c>
      <c r="I326" s="2">
        <v>28</v>
      </c>
      <c r="J326" s="2" t="s">
        <v>1038</v>
      </c>
      <c r="K326" s="2" t="s">
        <v>122</v>
      </c>
      <c r="L326" s="2">
        <v>1.75</v>
      </c>
      <c r="M326" s="2">
        <v>3950.24</v>
      </c>
      <c r="N326" s="2">
        <v>-0.42857142857142849</v>
      </c>
    </row>
    <row r="327" spans="1:14" x14ac:dyDescent="0.2">
      <c r="A327" s="2" t="s">
        <v>1039</v>
      </c>
      <c r="B327" s="2" t="s">
        <v>1040</v>
      </c>
      <c r="C327" s="2" t="s">
        <v>125</v>
      </c>
      <c r="D327" s="2">
        <v>0</v>
      </c>
      <c r="E327" s="2">
        <v>12</v>
      </c>
      <c r="F327" s="2">
        <v>67.28</v>
      </c>
      <c r="G327" s="2" t="s">
        <v>41</v>
      </c>
      <c r="H327" s="2">
        <v>35</v>
      </c>
      <c r="I327" s="2">
        <v>1</v>
      </c>
      <c r="J327" s="2" t="s">
        <v>1041</v>
      </c>
      <c r="K327" s="2" t="s">
        <v>143</v>
      </c>
      <c r="L327" s="2">
        <v>0</v>
      </c>
      <c r="M327" s="2">
        <v>0</v>
      </c>
      <c r="N327" s="2">
        <v>34</v>
      </c>
    </row>
    <row r="328" spans="1:14" x14ac:dyDescent="0.2">
      <c r="A328" s="2" t="s">
        <v>1042</v>
      </c>
      <c r="B328" s="2" t="s">
        <v>1043</v>
      </c>
      <c r="C328" s="2" t="s">
        <v>170</v>
      </c>
      <c r="D328" s="2">
        <v>157</v>
      </c>
      <c r="E328" s="2">
        <v>16</v>
      </c>
      <c r="F328" s="2">
        <v>85.87</v>
      </c>
      <c r="G328" s="2" t="s">
        <v>49</v>
      </c>
      <c r="H328" s="2">
        <v>4</v>
      </c>
      <c r="I328" s="2">
        <v>25</v>
      </c>
      <c r="J328" s="2" t="s">
        <v>1044</v>
      </c>
      <c r="K328" s="2" t="s">
        <v>122</v>
      </c>
      <c r="L328" s="2">
        <v>39.25</v>
      </c>
      <c r="M328" s="2">
        <v>13481.59</v>
      </c>
      <c r="N328" s="2">
        <v>-0.84</v>
      </c>
    </row>
    <row r="329" spans="1:14" x14ac:dyDescent="0.2">
      <c r="A329" s="2" t="s">
        <v>1045</v>
      </c>
      <c r="B329" s="2" t="s">
        <v>1046</v>
      </c>
      <c r="C329" s="2" t="s">
        <v>166</v>
      </c>
      <c r="D329" s="2">
        <v>182</v>
      </c>
      <c r="E329" s="2">
        <v>35</v>
      </c>
      <c r="F329" s="2">
        <v>150.12</v>
      </c>
      <c r="G329" s="2" t="s">
        <v>65</v>
      </c>
      <c r="H329" s="2">
        <v>37</v>
      </c>
      <c r="I329" s="2">
        <v>30</v>
      </c>
      <c r="J329" s="2" t="s">
        <v>1047</v>
      </c>
      <c r="K329" s="2" t="s">
        <v>122</v>
      </c>
      <c r="L329" s="2">
        <v>4.9189189189189193</v>
      </c>
      <c r="M329" s="2">
        <v>27321.84</v>
      </c>
      <c r="N329" s="2">
        <v>0.23333333333333331</v>
      </c>
    </row>
    <row r="330" spans="1:14" x14ac:dyDescent="0.2">
      <c r="A330" s="2" t="s">
        <v>1048</v>
      </c>
      <c r="B330" s="2" t="s">
        <v>1049</v>
      </c>
      <c r="C330" s="2" t="s">
        <v>174</v>
      </c>
      <c r="D330" s="2">
        <v>169</v>
      </c>
      <c r="E330" s="2">
        <v>47</v>
      </c>
      <c r="F330" s="2">
        <v>175.9</v>
      </c>
      <c r="G330" s="2" t="s">
        <v>97</v>
      </c>
      <c r="H330" s="2">
        <v>144</v>
      </c>
      <c r="I330" s="2">
        <v>56</v>
      </c>
      <c r="J330" s="2" t="s">
        <v>1050</v>
      </c>
      <c r="K330" s="2" t="s">
        <v>122</v>
      </c>
      <c r="L330" s="2">
        <v>1.1736111111111109</v>
      </c>
      <c r="M330" s="2">
        <v>29727.1</v>
      </c>
      <c r="N330" s="2">
        <v>1.571428571428571</v>
      </c>
    </row>
    <row r="331" spans="1:14" x14ac:dyDescent="0.2">
      <c r="A331" s="2" t="s">
        <v>1051</v>
      </c>
      <c r="B331" s="2" t="s">
        <v>1052</v>
      </c>
      <c r="C331" s="2" t="s">
        <v>146</v>
      </c>
      <c r="D331" s="2">
        <v>168</v>
      </c>
      <c r="E331" s="2">
        <v>11</v>
      </c>
      <c r="F331" s="2">
        <v>139.76</v>
      </c>
      <c r="G331" s="2" t="s">
        <v>17</v>
      </c>
      <c r="H331" s="2">
        <v>149</v>
      </c>
      <c r="I331" s="2">
        <v>42</v>
      </c>
      <c r="J331" s="2" t="s">
        <v>1053</v>
      </c>
      <c r="K331" s="2" t="s">
        <v>122</v>
      </c>
      <c r="L331" s="2">
        <v>1.1275167785234901</v>
      </c>
      <c r="M331" s="2">
        <v>23479.68</v>
      </c>
      <c r="N331" s="2">
        <v>2.547619047619047</v>
      </c>
    </row>
    <row r="332" spans="1:14" x14ac:dyDescent="0.2">
      <c r="A332" s="2" t="s">
        <v>1054</v>
      </c>
      <c r="B332" s="2" t="s">
        <v>1055</v>
      </c>
      <c r="C332" s="2" t="s">
        <v>150</v>
      </c>
      <c r="D332" s="2">
        <v>132</v>
      </c>
      <c r="E332" s="2">
        <v>25</v>
      </c>
      <c r="F332" s="2">
        <v>145.26</v>
      </c>
      <c r="G332" s="2" t="s">
        <v>25</v>
      </c>
      <c r="H332" s="2">
        <v>131</v>
      </c>
      <c r="I332" s="2">
        <v>14</v>
      </c>
      <c r="J332" s="2" t="s">
        <v>816</v>
      </c>
      <c r="K332" s="2" t="s">
        <v>122</v>
      </c>
      <c r="L332" s="2">
        <v>1.007633587786259</v>
      </c>
      <c r="M332" s="2">
        <v>19174.32</v>
      </c>
      <c r="N332" s="2">
        <v>8.3571428571428577</v>
      </c>
    </row>
    <row r="333" spans="1:14" x14ac:dyDescent="0.2">
      <c r="A333" s="2" t="s">
        <v>1056</v>
      </c>
      <c r="B333" s="2" t="s">
        <v>1057</v>
      </c>
      <c r="C333" s="2" t="s">
        <v>129</v>
      </c>
      <c r="D333" s="2">
        <v>65</v>
      </c>
      <c r="E333" s="2">
        <v>21</v>
      </c>
      <c r="F333" s="2">
        <v>67.03</v>
      </c>
      <c r="G333" s="2" t="s">
        <v>101</v>
      </c>
      <c r="H333" s="2">
        <v>2</v>
      </c>
      <c r="I333" s="2">
        <v>9</v>
      </c>
      <c r="J333" s="2" t="s">
        <v>1058</v>
      </c>
      <c r="K333" s="2" t="s">
        <v>122</v>
      </c>
      <c r="L333" s="2">
        <v>32.5</v>
      </c>
      <c r="M333" s="2">
        <v>4356.95</v>
      </c>
      <c r="N333" s="2">
        <v>-0.77777777777777779</v>
      </c>
    </row>
    <row r="334" spans="1:14" x14ac:dyDescent="0.2">
      <c r="A334" s="2" t="s">
        <v>1059</v>
      </c>
      <c r="B334" s="2" t="s">
        <v>1060</v>
      </c>
      <c r="C334" s="2" t="s">
        <v>125</v>
      </c>
      <c r="D334" s="2">
        <v>173</v>
      </c>
      <c r="E334" s="2">
        <v>20</v>
      </c>
      <c r="F334" s="2">
        <v>28.04</v>
      </c>
      <c r="G334" s="2" t="s">
        <v>17</v>
      </c>
      <c r="H334" s="2">
        <v>79</v>
      </c>
      <c r="I334" s="2">
        <v>71</v>
      </c>
      <c r="J334" s="2" t="s">
        <v>441</v>
      </c>
      <c r="K334" s="2" t="s">
        <v>122</v>
      </c>
      <c r="L334" s="2">
        <v>2.1898734177215191</v>
      </c>
      <c r="M334" s="2">
        <v>4850.92</v>
      </c>
      <c r="N334" s="2">
        <v>0.1126760563380282</v>
      </c>
    </row>
    <row r="335" spans="1:14" x14ac:dyDescent="0.2">
      <c r="A335" s="2" t="s">
        <v>1061</v>
      </c>
      <c r="B335" s="2" t="s">
        <v>1062</v>
      </c>
      <c r="C335" s="2" t="s">
        <v>129</v>
      </c>
      <c r="D335" s="2">
        <v>25</v>
      </c>
      <c r="E335" s="2">
        <v>45</v>
      </c>
      <c r="F335" s="2">
        <v>26.88</v>
      </c>
      <c r="G335" s="2" t="s">
        <v>57</v>
      </c>
      <c r="H335" s="2">
        <v>39</v>
      </c>
      <c r="I335" s="2">
        <v>83</v>
      </c>
      <c r="J335" s="2" t="s">
        <v>1038</v>
      </c>
      <c r="K335" s="2" t="s">
        <v>143</v>
      </c>
      <c r="L335" s="2">
        <v>0.64102564102564108</v>
      </c>
      <c r="M335" s="2">
        <v>672</v>
      </c>
      <c r="N335" s="2">
        <v>-0.53012048192771088</v>
      </c>
    </row>
    <row r="336" spans="1:14" x14ac:dyDescent="0.2">
      <c r="A336" s="2" t="s">
        <v>1063</v>
      </c>
      <c r="B336" s="2" t="s">
        <v>1064</v>
      </c>
      <c r="C336" s="2" t="s">
        <v>120</v>
      </c>
      <c r="D336" s="2">
        <v>186</v>
      </c>
      <c r="E336" s="2">
        <v>24</v>
      </c>
      <c r="F336" s="2">
        <v>38.83</v>
      </c>
      <c r="G336" s="2" t="s">
        <v>5</v>
      </c>
      <c r="H336" s="2">
        <v>34</v>
      </c>
      <c r="I336" s="2">
        <v>58</v>
      </c>
      <c r="J336" s="2" t="s">
        <v>1065</v>
      </c>
      <c r="K336" s="2" t="s">
        <v>122</v>
      </c>
      <c r="L336" s="2">
        <v>5.4705882352941178</v>
      </c>
      <c r="M336" s="2">
        <v>7222.38</v>
      </c>
      <c r="N336" s="2">
        <v>-0.41379310344827591</v>
      </c>
    </row>
    <row r="337" spans="1:14" x14ac:dyDescent="0.2">
      <c r="A337" s="2" t="s">
        <v>1066</v>
      </c>
      <c r="B337" s="2" t="s">
        <v>1067</v>
      </c>
      <c r="C337" s="2" t="s">
        <v>170</v>
      </c>
      <c r="D337" s="2">
        <v>63</v>
      </c>
      <c r="E337" s="2">
        <v>48</v>
      </c>
      <c r="F337" s="2">
        <v>70.62</v>
      </c>
      <c r="G337" s="2" t="s">
        <v>85</v>
      </c>
      <c r="H337" s="2">
        <v>56</v>
      </c>
      <c r="I337" s="2">
        <v>27</v>
      </c>
      <c r="J337" s="2" t="s">
        <v>1068</v>
      </c>
      <c r="K337" s="2" t="s">
        <v>122</v>
      </c>
      <c r="L337" s="2">
        <v>1.125</v>
      </c>
      <c r="M337" s="2">
        <v>4449.0600000000004</v>
      </c>
      <c r="N337" s="2">
        <v>1.074074074074074</v>
      </c>
    </row>
    <row r="338" spans="1:14" x14ac:dyDescent="0.2">
      <c r="A338" s="2" t="s">
        <v>1069</v>
      </c>
      <c r="B338" s="2" t="s">
        <v>1070</v>
      </c>
      <c r="C338" s="2" t="s">
        <v>174</v>
      </c>
      <c r="D338" s="2">
        <v>163</v>
      </c>
      <c r="E338" s="2">
        <v>24</v>
      </c>
      <c r="F338" s="2">
        <v>121.49</v>
      </c>
      <c r="G338" s="2" t="s">
        <v>61</v>
      </c>
      <c r="H338" s="2">
        <v>28</v>
      </c>
      <c r="I338" s="2">
        <v>12</v>
      </c>
      <c r="J338" s="2" t="s">
        <v>447</v>
      </c>
      <c r="K338" s="2" t="s">
        <v>122</v>
      </c>
      <c r="L338" s="2">
        <v>5.8214285714285712</v>
      </c>
      <c r="M338" s="2">
        <v>19802.87</v>
      </c>
      <c r="N338" s="2">
        <v>1.333333333333333</v>
      </c>
    </row>
    <row r="339" spans="1:14" x14ac:dyDescent="0.2">
      <c r="A339" s="2" t="s">
        <v>1071</v>
      </c>
      <c r="B339" s="2" t="s">
        <v>1072</v>
      </c>
      <c r="C339" s="2" t="s">
        <v>166</v>
      </c>
      <c r="D339" s="2">
        <v>106</v>
      </c>
      <c r="E339" s="2">
        <v>12</v>
      </c>
      <c r="F339" s="2">
        <v>24.88</v>
      </c>
      <c r="G339" s="2" t="s">
        <v>73</v>
      </c>
      <c r="H339" s="2">
        <v>3</v>
      </c>
      <c r="I339" s="2">
        <v>108</v>
      </c>
      <c r="J339" s="2" t="s">
        <v>1073</v>
      </c>
      <c r="K339" s="2" t="s">
        <v>122</v>
      </c>
      <c r="L339" s="2">
        <v>35.333333333333343</v>
      </c>
      <c r="M339" s="2">
        <v>2637.28</v>
      </c>
      <c r="N339" s="2">
        <v>-0.97222222222222221</v>
      </c>
    </row>
    <row r="340" spans="1:14" x14ac:dyDescent="0.2">
      <c r="A340" s="2" t="s">
        <v>1074</v>
      </c>
      <c r="B340" s="2" t="s">
        <v>1075</v>
      </c>
      <c r="C340" s="2" t="s">
        <v>150</v>
      </c>
      <c r="D340" s="2">
        <v>188</v>
      </c>
      <c r="E340" s="2">
        <v>34</v>
      </c>
      <c r="F340" s="2">
        <v>154.75</v>
      </c>
      <c r="G340" s="2" t="s">
        <v>21</v>
      </c>
      <c r="H340" s="2">
        <v>11</v>
      </c>
      <c r="I340" s="2">
        <v>11</v>
      </c>
      <c r="J340" s="2" t="s">
        <v>190</v>
      </c>
      <c r="K340" s="2" t="s">
        <v>122</v>
      </c>
      <c r="L340" s="2">
        <v>17.09090909090909</v>
      </c>
      <c r="M340" s="2">
        <v>29093</v>
      </c>
      <c r="N340" s="2">
        <v>0</v>
      </c>
    </row>
    <row r="341" spans="1:14" x14ac:dyDescent="0.2">
      <c r="A341" s="2" t="s">
        <v>1076</v>
      </c>
      <c r="B341" s="2" t="s">
        <v>1077</v>
      </c>
      <c r="C341" s="2" t="s">
        <v>129</v>
      </c>
      <c r="D341" s="2">
        <v>57</v>
      </c>
      <c r="E341" s="2">
        <v>30</v>
      </c>
      <c r="F341" s="2">
        <v>54.71</v>
      </c>
      <c r="G341" s="2" t="s">
        <v>61</v>
      </c>
      <c r="H341" s="2">
        <v>78</v>
      </c>
      <c r="I341" s="2">
        <v>49</v>
      </c>
      <c r="J341" s="2" t="s">
        <v>1078</v>
      </c>
      <c r="K341" s="2" t="s">
        <v>122</v>
      </c>
      <c r="L341" s="2">
        <v>0.73076923076923073</v>
      </c>
      <c r="M341" s="2">
        <v>3118.47</v>
      </c>
      <c r="N341" s="2">
        <v>0.59183673469387754</v>
      </c>
    </row>
    <row r="342" spans="1:14" x14ac:dyDescent="0.2">
      <c r="A342" s="2" t="s">
        <v>1079</v>
      </c>
      <c r="B342" s="2" t="s">
        <v>1080</v>
      </c>
      <c r="C342" s="2" t="s">
        <v>146</v>
      </c>
      <c r="D342" s="2">
        <v>50</v>
      </c>
      <c r="E342" s="2">
        <v>48</v>
      </c>
      <c r="F342" s="2">
        <v>46</v>
      </c>
      <c r="G342" s="2" t="s">
        <v>101</v>
      </c>
      <c r="H342" s="2">
        <v>79</v>
      </c>
      <c r="I342" s="2">
        <v>62</v>
      </c>
      <c r="J342" s="2" t="s">
        <v>799</v>
      </c>
      <c r="K342" s="2" t="s">
        <v>122</v>
      </c>
      <c r="L342" s="2">
        <v>0.63291139240506333</v>
      </c>
      <c r="M342" s="2">
        <v>2300</v>
      </c>
      <c r="N342" s="2">
        <v>0.27419354838709681</v>
      </c>
    </row>
    <row r="343" spans="1:14" x14ac:dyDescent="0.2">
      <c r="A343" s="2" t="s">
        <v>1081</v>
      </c>
      <c r="B343" s="2" t="s">
        <v>1082</v>
      </c>
      <c r="C343" s="2" t="s">
        <v>129</v>
      </c>
      <c r="D343" s="2">
        <v>193</v>
      </c>
      <c r="E343" s="2">
        <v>31</v>
      </c>
      <c r="F343" s="2">
        <v>57.36</v>
      </c>
      <c r="G343" s="2" t="s">
        <v>13</v>
      </c>
      <c r="H343" s="2">
        <v>121</v>
      </c>
      <c r="I343" s="2">
        <v>41</v>
      </c>
      <c r="J343" s="2" t="s">
        <v>1083</v>
      </c>
      <c r="K343" s="2" t="s">
        <v>122</v>
      </c>
      <c r="L343" s="2">
        <v>1.59504132231405</v>
      </c>
      <c r="M343" s="2">
        <v>11070.48</v>
      </c>
      <c r="N343" s="2">
        <v>1.9512195121951219</v>
      </c>
    </row>
    <row r="344" spans="1:14" x14ac:dyDescent="0.2">
      <c r="A344" s="2" t="s">
        <v>1084</v>
      </c>
      <c r="B344" s="2" t="s">
        <v>1085</v>
      </c>
      <c r="C344" s="2" t="s">
        <v>170</v>
      </c>
      <c r="D344" s="2">
        <v>79</v>
      </c>
      <c r="E344" s="2">
        <v>50</v>
      </c>
      <c r="F344" s="2">
        <v>8.26</v>
      </c>
      <c r="G344" s="2" t="s">
        <v>69</v>
      </c>
      <c r="H344" s="2">
        <v>103</v>
      </c>
      <c r="I344" s="2">
        <v>29</v>
      </c>
      <c r="J344" s="2" t="s">
        <v>361</v>
      </c>
      <c r="K344" s="2" t="s">
        <v>122</v>
      </c>
      <c r="L344" s="2">
        <v>0.76699029126213591</v>
      </c>
      <c r="M344" s="2">
        <v>652.54</v>
      </c>
      <c r="N344" s="2">
        <v>2.5517241379310351</v>
      </c>
    </row>
    <row r="345" spans="1:14" x14ac:dyDescent="0.2">
      <c r="A345" s="2" t="s">
        <v>1086</v>
      </c>
      <c r="B345" s="2" t="s">
        <v>1087</v>
      </c>
      <c r="C345" s="2" t="s">
        <v>170</v>
      </c>
      <c r="D345" s="2">
        <v>45</v>
      </c>
      <c r="E345" s="2">
        <v>39</v>
      </c>
      <c r="F345" s="2">
        <v>48.28</v>
      </c>
      <c r="G345" s="2" t="s">
        <v>97</v>
      </c>
      <c r="H345" s="2">
        <v>8</v>
      </c>
      <c r="I345" s="2">
        <v>92</v>
      </c>
      <c r="J345" s="2" t="s">
        <v>1088</v>
      </c>
      <c r="K345" s="2" t="s">
        <v>122</v>
      </c>
      <c r="L345" s="2">
        <v>5.625</v>
      </c>
      <c r="M345" s="2">
        <v>2172.6</v>
      </c>
      <c r="N345" s="2">
        <v>-0.91304347826086951</v>
      </c>
    </row>
    <row r="346" spans="1:14" x14ac:dyDescent="0.2">
      <c r="A346" s="2" t="s">
        <v>1089</v>
      </c>
      <c r="B346" s="2" t="s">
        <v>1090</v>
      </c>
      <c r="C346" s="2" t="s">
        <v>129</v>
      </c>
      <c r="D346" s="2">
        <v>10</v>
      </c>
      <c r="E346" s="2">
        <v>20</v>
      </c>
      <c r="F346" s="2">
        <v>172.33</v>
      </c>
      <c r="G346" s="2" t="s">
        <v>25</v>
      </c>
      <c r="H346" s="2">
        <v>107</v>
      </c>
      <c r="I346" s="2">
        <v>62</v>
      </c>
      <c r="J346" s="2" t="s">
        <v>1091</v>
      </c>
      <c r="K346" s="2" t="s">
        <v>143</v>
      </c>
      <c r="L346" s="2">
        <v>9.3457943925233641E-2</v>
      </c>
      <c r="M346" s="2">
        <v>1723.3</v>
      </c>
      <c r="N346" s="2">
        <v>0.72580645161290325</v>
      </c>
    </row>
    <row r="347" spans="1:14" x14ac:dyDescent="0.2">
      <c r="A347" s="2" t="s">
        <v>1092</v>
      </c>
      <c r="B347" s="2" t="s">
        <v>1093</v>
      </c>
      <c r="C347" s="2" t="s">
        <v>150</v>
      </c>
      <c r="D347" s="2">
        <v>123</v>
      </c>
      <c r="E347" s="2">
        <v>44</v>
      </c>
      <c r="F347" s="2">
        <v>113.92</v>
      </c>
      <c r="G347" s="2" t="s">
        <v>61</v>
      </c>
      <c r="H347" s="2">
        <v>20</v>
      </c>
      <c r="I347" s="2">
        <v>51</v>
      </c>
      <c r="J347" s="2" t="s">
        <v>668</v>
      </c>
      <c r="K347" s="2" t="s">
        <v>122</v>
      </c>
      <c r="L347" s="2">
        <v>6.15</v>
      </c>
      <c r="M347" s="2">
        <v>14012.16</v>
      </c>
      <c r="N347" s="2">
        <v>-0.60784313725490191</v>
      </c>
    </row>
    <row r="348" spans="1:14" x14ac:dyDescent="0.2">
      <c r="A348" s="2" t="s">
        <v>1094</v>
      </c>
      <c r="B348" s="2" t="s">
        <v>1095</v>
      </c>
      <c r="C348" s="2" t="s">
        <v>170</v>
      </c>
      <c r="D348" s="2">
        <v>195</v>
      </c>
      <c r="E348" s="2">
        <v>23</v>
      </c>
      <c r="F348" s="2">
        <v>192.79</v>
      </c>
      <c r="G348" s="2" t="s">
        <v>41</v>
      </c>
      <c r="H348" s="2">
        <v>53</v>
      </c>
      <c r="I348" s="2">
        <v>98</v>
      </c>
      <c r="J348" s="2" t="s">
        <v>1096</v>
      </c>
      <c r="K348" s="2" t="s">
        <v>122</v>
      </c>
      <c r="L348" s="2">
        <v>3.6792452830188682</v>
      </c>
      <c r="M348" s="2">
        <v>37594.050000000003</v>
      </c>
      <c r="N348" s="2">
        <v>-0.45918367346938782</v>
      </c>
    </row>
    <row r="349" spans="1:14" x14ac:dyDescent="0.2">
      <c r="A349" s="2" t="s">
        <v>1097</v>
      </c>
      <c r="B349" s="2" t="s">
        <v>1098</v>
      </c>
      <c r="C349" s="2" t="s">
        <v>120</v>
      </c>
      <c r="D349" s="2">
        <v>131</v>
      </c>
      <c r="E349" s="2">
        <v>18</v>
      </c>
      <c r="F349" s="2">
        <v>37.340000000000003</v>
      </c>
      <c r="G349" s="2" t="s">
        <v>77</v>
      </c>
      <c r="H349" s="2">
        <v>150</v>
      </c>
      <c r="I349" s="2">
        <v>51</v>
      </c>
      <c r="J349" s="2" t="s">
        <v>1099</v>
      </c>
      <c r="K349" s="2" t="s">
        <v>122</v>
      </c>
      <c r="L349" s="2">
        <v>0.87333333333333329</v>
      </c>
      <c r="M349" s="2">
        <v>4891.5400000000009</v>
      </c>
      <c r="N349" s="2">
        <v>1.9411764705882351</v>
      </c>
    </row>
    <row r="350" spans="1:14" x14ac:dyDescent="0.2">
      <c r="A350" s="2" t="s">
        <v>1100</v>
      </c>
      <c r="B350" s="2" t="s">
        <v>1101</v>
      </c>
      <c r="C350" s="2" t="s">
        <v>166</v>
      </c>
      <c r="D350" s="2">
        <v>101</v>
      </c>
      <c r="E350" s="2">
        <v>42</v>
      </c>
      <c r="F350" s="2">
        <v>194.75</v>
      </c>
      <c r="G350" s="2" t="s">
        <v>81</v>
      </c>
      <c r="H350" s="2">
        <v>133</v>
      </c>
      <c r="I350" s="2">
        <v>90</v>
      </c>
      <c r="J350" s="2" t="s">
        <v>1102</v>
      </c>
      <c r="K350" s="2" t="s">
        <v>122</v>
      </c>
      <c r="L350" s="2">
        <v>0.75939849624060152</v>
      </c>
      <c r="M350" s="2">
        <v>19669.75</v>
      </c>
      <c r="N350" s="2">
        <v>0.4777777777777778</v>
      </c>
    </row>
    <row r="351" spans="1:14" x14ac:dyDescent="0.2">
      <c r="A351" s="2" t="s">
        <v>1103</v>
      </c>
      <c r="B351" s="2" t="s">
        <v>1104</v>
      </c>
      <c r="C351" s="2" t="s">
        <v>150</v>
      </c>
      <c r="D351" s="2">
        <v>44</v>
      </c>
      <c r="E351" s="2">
        <v>42</v>
      </c>
      <c r="F351" s="2">
        <v>90.12</v>
      </c>
      <c r="G351" s="2" t="s">
        <v>37</v>
      </c>
      <c r="H351" s="2">
        <v>51</v>
      </c>
      <c r="I351" s="2">
        <v>44</v>
      </c>
      <c r="J351" s="2" t="s">
        <v>1105</v>
      </c>
      <c r="K351" s="2" t="s">
        <v>122</v>
      </c>
      <c r="L351" s="2">
        <v>0.86274509803921573</v>
      </c>
      <c r="M351" s="2">
        <v>3965.28</v>
      </c>
      <c r="N351" s="2">
        <v>0.15909090909090909</v>
      </c>
    </row>
    <row r="352" spans="1:14" x14ac:dyDescent="0.2">
      <c r="A352" s="2" t="s">
        <v>1106</v>
      </c>
      <c r="B352" s="2" t="s">
        <v>1107</v>
      </c>
      <c r="C352" s="2" t="s">
        <v>129</v>
      </c>
      <c r="D352" s="2">
        <v>2</v>
      </c>
      <c r="E352" s="2">
        <v>17</v>
      </c>
      <c r="F352" s="2">
        <v>120.01</v>
      </c>
      <c r="G352" s="2" t="s">
        <v>81</v>
      </c>
      <c r="H352" s="2">
        <v>102</v>
      </c>
      <c r="I352" s="2">
        <v>81</v>
      </c>
      <c r="J352" s="2" t="s">
        <v>334</v>
      </c>
      <c r="K352" s="2" t="s">
        <v>143</v>
      </c>
      <c r="L352" s="2">
        <v>1.9607843137254902E-2</v>
      </c>
      <c r="M352" s="2">
        <v>240.02</v>
      </c>
      <c r="N352" s="2">
        <v>0.25925925925925919</v>
      </c>
    </row>
    <row r="353" spans="1:14" x14ac:dyDescent="0.2">
      <c r="A353" s="2" t="s">
        <v>1108</v>
      </c>
      <c r="B353" s="2" t="s">
        <v>1109</v>
      </c>
      <c r="C353" s="2" t="s">
        <v>150</v>
      </c>
      <c r="D353" s="2">
        <v>147</v>
      </c>
      <c r="E353" s="2">
        <v>35</v>
      </c>
      <c r="F353" s="2">
        <v>179.81</v>
      </c>
      <c r="G353" s="2" t="s">
        <v>73</v>
      </c>
      <c r="H353" s="2">
        <v>22</v>
      </c>
      <c r="I353" s="2">
        <v>113</v>
      </c>
      <c r="J353" s="2" t="s">
        <v>1110</v>
      </c>
      <c r="K353" s="2" t="s">
        <v>122</v>
      </c>
      <c r="L353" s="2">
        <v>6.6818181818181817</v>
      </c>
      <c r="M353" s="2">
        <v>26432.07</v>
      </c>
      <c r="N353" s="2">
        <v>-0.80530973451327437</v>
      </c>
    </row>
    <row r="354" spans="1:14" x14ac:dyDescent="0.2">
      <c r="A354" s="2" t="s">
        <v>1111</v>
      </c>
      <c r="B354" s="2" t="s">
        <v>1112</v>
      </c>
      <c r="C354" s="2" t="s">
        <v>146</v>
      </c>
      <c r="D354" s="2">
        <v>133</v>
      </c>
      <c r="E354" s="2">
        <v>29</v>
      </c>
      <c r="F354" s="2">
        <v>17.11</v>
      </c>
      <c r="G354" s="2" t="s">
        <v>53</v>
      </c>
      <c r="H354" s="2">
        <v>63</v>
      </c>
      <c r="I354" s="2">
        <v>89</v>
      </c>
      <c r="J354" s="2" t="s">
        <v>911</v>
      </c>
      <c r="K354" s="2" t="s">
        <v>122</v>
      </c>
      <c r="L354" s="2">
        <v>2.1111111111111112</v>
      </c>
      <c r="M354" s="2">
        <v>2275.63</v>
      </c>
      <c r="N354" s="2">
        <v>-0.29213483146067409</v>
      </c>
    </row>
    <row r="355" spans="1:14" x14ac:dyDescent="0.2">
      <c r="A355" s="2" t="s">
        <v>1113</v>
      </c>
      <c r="B355" s="2" t="s">
        <v>1114</v>
      </c>
      <c r="C355" s="2" t="s">
        <v>174</v>
      </c>
      <c r="D355" s="2">
        <v>37</v>
      </c>
      <c r="E355" s="2">
        <v>29</v>
      </c>
      <c r="F355" s="2">
        <v>93.27</v>
      </c>
      <c r="G355" s="2" t="s">
        <v>65</v>
      </c>
      <c r="H355" s="2">
        <v>69</v>
      </c>
      <c r="I355" s="2">
        <v>114</v>
      </c>
      <c r="J355" s="2" t="s">
        <v>615</v>
      </c>
      <c r="K355" s="2" t="s">
        <v>122</v>
      </c>
      <c r="L355" s="2">
        <v>0.53623188405797106</v>
      </c>
      <c r="M355" s="2">
        <v>3450.99</v>
      </c>
      <c r="N355" s="2">
        <v>-0.39473684210526322</v>
      </c>
    </row>
    <row r="356" spans="1:14" x14ac:dyDescent="0.2">
      <c r="A356" s="2" t="s">
        <v>1115</v>
      </c>
      <c r="B356" s="2" t="s">
        <v>1116</v>
      </c>
      <c r="C356" s="2" t="s">
        <v>125</v>
      </c>
      <c r="D356" s="2">
        <v>36</v>
      </c>
      <c r="E356" s="2">
        <v>35</v>
      </c>
      <c r="F356" s="2">
        <v>154.36000000000001</v>
      </c>
      <c r="G356" s="2" t="s">
        <v>13</v>
      </c>
      <c r="H356" s="2">
        <v>59</v>
      </c>
      <c r="I356" s="2">
        <v>25</v>
      </c>
      <c r="J356" s="2" t="s">
        <v>728</v>
      </c>
      <c r="K356" s="2" t="s">
        <v>122</v>
      </c>
      <c r="L356" s="2">
        <v>0.61016949152542377</v>
      </c>
      <c r="M356" s="2">
        <v>5556.9600000000009</v>
      </c>
      <c r="N356" s="2">
        <v>1.36</v>
      </c>
    </row>
    <row r="357" spans="1:14" x14ac:dyDescent="0.2">
      <c r="A357" s="2" t="s">
        <v>1117</v>
      </c>
      <c r="B357" s="2" t="s">
        <v>1118</v>
      </c>
      <c r="C357" s="2" t="s">
        <v>129</v>
      </c>
      <c r="D357" s="2">
        <v>2</v>
      </c>
      <c r="E357" s="2">
        <v>31</v>
      </c>
      <c r="F357" s="2">
        <v>46.95</v>
      </c>
      <c r="G357" s="2" t="s">
        <v>93</v>
      </c>
      <c r="H357" s="2">
        <v>93</v>
      </c>
      <c r="I357" s="2">
        <v>65</v>
      </c>
      <c r="J357" s="2" t="s">
        <v>1119</v>
      </c>
      <c r="K357" s="2" t="s">
        <v>143</v>
      </c>
      <c r="L357" s="2">
        <v>2.150537634408602E-2</v>
      </c>
      <c r="M357" s="2">
        <v>93.9</v>
      </c>
      <c r="N357" s="2">
        <v>0.43076923076923079</v>
      </c>
    </row>
    <row r="358" spans="1:14" x14ac:dyDescent="0.2">
      <c r="A358" s="2" t="s">
        <v>1120</v>
      </c>
      <c r="B358" s="2" t="s">
        <v>1121</v>
      </c>
      <c r="C358" s="2" t="s">
        <v>129</v>
      </c>
      <c r="D358" s="2">
        <v>185</v>
      </c>
      <c r="E358" s="2">
        <v>38</v>
      </c>
      <c r="F358" s="2">
        <v>147.34</v>
      </c>
      <c r="G358" s="2" t="s">
        <v>77</v>
      </c>
      <c r="H358" s="2">
        <v>20</v>
      </c>
      <c r="I358" s="2">
        <v>0</v>
      </c>
      <c r="J358" s="2" t="s">
        <v>281</v>
      </c>
      <c r="K358" s="2" t="s">
        <v>122</v>
      </c>
      <c r="L358" s="2">
        <v>9.25</v>
      </c>
      <c r="M358" s="2">
        <v>27257.9</v>
      </c>
      <c r="N358" s="2">
        <v>20</v>
      </c>
    </row>
    <row r="359" spans="1:14" x14ac:dyDescent="0.2">
      <c r="A359" s="2" t="s">
        <v>1122</v>
      </c>
      <c r="B359" s="2" t="s">
        <v>1123</v>
      </c>
      <c r="C359" s="2" t="s">
        <v>170</v>
      </c>
      <c r="D359" s="2">
        <v>1</v>
      </c>
      <c r="E359" s="2">
        <v>50</v>
      </c>
      <c r="F359" s="2">
        <v>122.72</v>
      </c>
      <c r="G359" s="2" t="s">
        <v>61</v>
      </c>
      <c r="H359" s="2">
        <v>46</v>
      </c>
      <c r="I359" s="2">
        <v>95</v>
      </c>
      <c r="J359" s="2" t="s">
        <v>1124</v>
      </c>
      <c r="K359" s="2" t="s">
        <v>143</v>
      </c>
      <c r="L359" s="2">
        <v>2.1739130434782612E-2</v>
      </c>
      <c r="M359" s="2">
        <v>122.72</v>
      </c>
      <c r="N359" s="2">
        <v>-0.51578947368421058</v>
      </c>
    </row>
    <row r="360" spans="1:14" x14ac:dyDescent="0.2">
      <c r="A360" s="2" t="s">
        <v>1125</v>
      </c>
      <c r="B360" s="2" t="s">
        <v>1126</v>
      </c>
      <c r="C360" s="2" t="s">
        <v>146</v>
      </c>
      <c r="D360" s="2">
        <v>36</v>
      </c>
      <c r="E360" s="2">
        <v>11</v>
      </c>
      <c r="F360" s="2">
        <v>178.51</v>
      </c>
      <c r="G360" s="2" t="s">
        <v>37</v>
      </c>
      <c r="H360" s="2">
        <v>8</v>
      </c>
      <c r="I360" s="2">
        <v>62</v>
      </c>
      <c r="J360" s="2" t="s">
        <v>1127</v>
      </c>
      <c r="K360" s="2" t="s">
        <v>122</v>
      </c>
      <c r="L360" s="2">
        <v>4.5</v>
      </c>
      <c r="M360" s="2">
        <v>6426.36</v>
      </c>
      <c r="N360" s="2">
        <v>-0.87096774193548387</v>
      </c>
    </row>
    <row r="361" spans="1:14" x14ac:dyDescent="0.2">
      <c r="A361" s="2" t="s">
        <v>1128</v>
      </c>
      <c r="B361" s="2" t="s">
        <v>1129</v>
      </c>
      <c r="C361" s="2" t="s">
        <v>129</v>
      </c>
      <c r="D361" s="2">
        <v>153</v>
      </c>
      <c r="E361" s="2">
        <v>25</v>
      </c>
      <c r="F361" s="2">
        <v>112.79</v>
      </c>
      <c r="G361" s="2" t="s">
        <v>49</v>
      </c>
      <c r="H361" s="2">
        <v>64</v>
      </c>
      <c r="I361" s="2">
        <v>8</v>
      </c>
      <c r="J361" s="2" t="s">
        <v>796</v>
      </c>
      <c r="K361" s="2" t="s">
        <v>122</v>
      </c>
      <c r="L361" s="2">
        <v>2.390625</v>
      </c>
      <c r="M361" s="2">
        <v>17256.87</v>
      </c>
      <c r="N361" s="2">
        <v>7</v>
      </c>
    </row>
    <row r="362" spans="1:14" x14ac:dyDescent="0.2">
      <c r="A362" s="2" t="s">
        <v>1130</v>
      </c>
      <c r="B362" s="2" t="s">
        <v>1131</v>
      </c>
      <c r="C362" s="2" t="s">
        <v>129</v>
      </c>
      <c r="D362" s="2">
        <v>34</v>
      </c>
      <c r="E362" s="2">
        <v>29</v>
      </c>
      <c r="F362" s="2">
        <v>55.25</v>
      </c>
      <c r="G362" s="2" t="s">
        <v>29</v>
      </c>
      <c r="H362" s="2">
        <v>37</v>
      </c>
      <c r="I362" s="2">
        <v>113</v>
      </c>
      <c r="J362" s="2" t="s">
        <v>887</v>
      </c>
      <c r="K362" s="2" t="s">
        <v>122</v>
      </c>
      <c r="L362" s="2">
        <v>0.91891891891891897</v>
      </c>
      <c r="M362" s="2">
        <v>1878.5</v>
      </c>
      <c r="N362" s="2">
        <v>-0.67256637168141598</v>
      </c>
    </row>
    <row r="363" spans="1:14" x14ac:dyDescent="0.2">
      <c r="A363" s="2" t="s">
        <v>1132</v>
      </c>
      <c r="B363" s="2" t="s">
        <v>1133</v>
      </c>
      <c r="C363" s="2" t="s">
        <v>174</v>
      </c>
      <c r="D363" s="2">
        <v>135</v>
      </c>
      <c r="E363" s="2">
        <v>22</v>
      </c>
      <c r="F363" s="2">
        <v>55.71</v>
      </c>
      <c r="G363" s="2" t="s">
        <v>93</v>
      </c>
      <c r="H363" s="2">
        <v>41</v>
      </c>
      <c r="I363" s="2">
        <v>87</v>
      </c>
      <c r="J363" s="2" t="s">
        <v>1020</v>
      </c>
      <c r="K363" s="2" t="s">
        <v>122</v>
      </c>
      <c r="L363" s="2">
        <v>3.2926829268292681</v>
      </c>
      <c r="M363" s="2">
        <v>7520.85</v>
      </c>
      <c r="N363" s="2">
        <v>-0.52873563218390807</v>
      </c>
    </row>
    <row r="364" spans="1:14" x14ac:dyDescent="0.2">
      <c r="A364" s="2" t="s">
        <v>1134</v>
      </c>
      <c r="B364" s="2" t="s">
        <v>1135</v>
      </c>
      <c r="C364" s="2" t="s">
        <v>125</v>
      </c>
      <c r="D364" s="2">
        <v>195</v>
      </c>
      <c r="E364" s="2">
        <v>30</v>
      </c>
      <c r="F364" s="2">
        <v>80.739999999999995</v>
      </c>
      <c r="G364" s="2" t="s">
        <v>65</v>
      </c>
      <c r="H364" s="2">
        <v>54</v>
      </c>
      <c r="I364" s="2">
        <v>32</v>
      </c>
      <c r="J364" s="2" t="s">
        <v>1136</v>
      </c>
      <c r="K364" s="2" t="s">
        <v>122</v>
      </c>
      <c r="L364" s="2">
        <v>3.6111111111111112</v>
      </c>
      <c r="M364" s="2">
        <v>15744.3</v>
      </c>
      <c r="N364" s="2">
        <v>0.6875</v>
      </c>
    </row>
    <row r="365" spans="1:14" x14ac:dyDescent="0.2">
      <c r="A365" s="2" t="s">
        <v>1137</v>
      </c>
      <c r="B365" s="2" t="s">
        <v>1138</v>
      </c>
      <c r="C365" s="2" t="s">
        <v>146</v>
      </c>
      <c r="D365" s="2">
        <v>8</v>
      </c>
      <c r="E365" s="2">
        <v>29</v>
      </c>
      <c r="F365" s="2">
        <v>197.21</v>
      </c>
      <c r="G365" s="2" t="s">
        <v>57</v>
      </c>
      <c r="H365" s="2">
        <v>116</v>
      </c>
      <c r="I365" s="2">
        <v>67</v>
      </c>
      <c r="J365" s="2" t="s">
        <v>1139</v>
      </c>
      <c r="K365" s="2" t="s">
        <v>143</v>
      </c>
      <c r="L365" s="2">
        <v>6.8965517241379309E-2</v>
      </c>
      <c r="M365" s="2">
        <v>1577.68</v>
      </c>
      <c r="N365" s="2">
        <v>0.73134328358208955</v>
      </c>
    </row>
    <row r="366" spans="1:14" x14ac:dyDescent="0.2">
      <c r="A366" s="2" t="s">
        <v>1140</v>
      </c>
      <c r="B366" s="2" t="s">
        <v>1141</v>
      </c>
      <c r="C366" s="2" t="s">
        <v>129</v>
      </c>
      <c r="D366" s="2">
        <v>169</v>
      </c>
      <c r="E366" s="2">
        <v>28</v>
      </c>
      <c r="F366" s="2">
        <v>169.06</v>
      </c>
      <c r="G366" s="2" t="s">
        <v>29</v>
      </c>
      <c r="H366" s="2">
        <v>19</v>
      </c>
      <c r="I366" s="2">
        <v>41</v>
      </c>
      <c r="J366" s="2" t="s">
        <v>1142</v>
      </c>
      <c r="K366" s="2" t="s">
        <v>122</v>
      </c>
      <c r="L366" s="2">
        <v>8.8947368421052637</v>
      </c>
      <c r="M366" s="2">
        <v>28571.14</v>
      </c>
      <c r="N366" s="2">
        <v>-0.53658536585365857</v>
      </c>
    </row>
    <row r="367" spans="1:14" x14ac:dyDescent="0.2">
      <c r="A367" s="2" t="s">
        <v>1143</v>
      </c>
      <c r="B367" s="2" t="s">
        <v>1144</v>
      </c>
      <c r="C367" s="2" t="s">
        <v>120</v>
      </c>
      <c r="D367" s="2">
        <v>147</v>
      </c>
      <c r="E367" s="2">
        <v>27</v>
      </c>
      <c r="F367" s="2">
        <v>130.22</v>
      </c>
      <c r="G367" s="2" t="s">
        <v>49</v>
      </c>
      <c r="H367" s="2">
        <v>123</v>
      </c>
      <c r="I367" s="2">
        <v>108</v>
      </c>
      <c r="J367" s="2" t="s">
        <v>314</v>
      </c>
      <c r="K367" s="2" t="s">
        <v>122</v>
      </c>
      <c r="L367" s="2">
        <v>1.1951219512195119</v>
      </c>
      <c r="M367" s="2">
        <v>19142.34</v>
      </c>
      <c r="N367" s="2">
        <v>0.1388888888888889</v>
      </c>
    </row>
    <row r="368" spans="1:14" x14ac:dyDescent="0.2">
      <c r="A368" s="2" t="s">
        <v>1145</v>
      </c>
      <c r="B368" s="2" t="s">
        <v>1146</v>
      </c>
      <c r="C368" s="2" t="s">
        <v>129</v>
      </c>
      <c r="D368" s="2">
        <v>189</v>
      </c>
      <c r="E368" s="2">
        <v>23</v>
      </c>
      <c r="F368" s="2">
        <v>120.15</v>
      </c>
      <c r="G368" s="2" t="s">
        <v>93</v>
      </c>
      <c r="H368" s="2">
        <v>62</v>
      </c>
      <c r="I368" s="2">
        <v>39</v>
      </c>
      <c r="J368" s="2" t="s">
        <v>813</v>
      </c>
      <c r="K368" s="2" t="s">
        <v>122</v>
      </c>
      <c r="L368" s="2">
        <v>3.0483870967741939</v>
      </c>
      <c r="M368" s="2">
        <v>22708.35</v>
      </c>
      <c r="N368" s="2">
        <v>0.58974358974358976</v>
      </c>
    </row>
    <row r="369" spans="1:14" x14ac:dyDescent="0.2">
      <c r="A369" s="2" t="s">
        <v>1147</v>
      </c>
      <c r="B369" s="2" t="s">
        <v>1148</v>
      </c>
      <c r="C369" s="2" t="s">
        <v>120</v>
      </c>
      <c r="D369" s="2">
        <v>10</v>
      </c>
      <c r="E369" s="2">
        <v>33</v>
      </c>
      <c r="F369" s="2">
        <v>173.01</v>
      </c>
      <c r="G369" s="2" t="s">
        <v>77</v>
      </c>
      <c r="H369" s="2">
        <v>140</v>
      </c>
      <c r="I369" s="2">
        <v>23</v>
      </c>
      <c r="J369" s="2" t="s">
        <v>441</v>
      </c>
      <c r="K369" s="2" t="s">
        <v>143</v>
      </c>
      <c r="L369" s="2">
        <v>7.1428571428571425E-2</v>
      </c>
      <c r="M369" s="2">
        <v>1730.1</v>
      </c>
      <c r="N369" s="2">
        <v>5.0869565217391308</v>
      </c>
    </row>
    <row r="370" spans="1:14" x14ac:dyDescent="0.2">
      <c r="A370" s="2" t="s">
        <v>1149</v>
      </c>
      <c r="B370" s="2" t="s">
        <v>1150</v>
      </c>
      <c r="C370" s="2" t="s">
        <v>170</v>
      </c>
      <c r="D370" s="2">
        <v>67</v>
      </c>
      <c r="E370" s="2">
        <v>19</v>
      </c>
      <c r="F370" s="2">
        <v>187.93</v>
      </c>
      <c r="G370" s="2" t="s">
        <v>41</v>
      </c>
      <c r="H370" s="2">
        <v>78</v>
      </c>
      <c r="I370" s="2">
        <v>50</v>
      </c>
      <c r="J370" s="2" t="s">
        <v>1151</v>
      </c>
      <c r="K370" s="2" t="s">
        <v>122</v>
      </c>
      <c r="L370" s="2">
        <v>0.85897435897435892</v>
      </c>
      <c r="M370" s="2">
        <v>12591.31</v>
      </c>
      <c r="N370" s="2">
        <v>0.56000000000000005</v>
      </c>
    </row>
    <row r="371" spans="1:14" x14ac:dyDescent="0.2">
      <c r="A371" s="2" t="s">
        <v>1152</v>
      </c>
      <c r="B371" s="2" t="s">
        <v>1153</v>
      </c>
      <c r="C371" s="2" t="s">
        <v>125</v>
      </c>
      <c r="D371" s="2">
        <v>152</v>
      </c>
      <c r="E371" s="2">
        <v>15</v>
      </c>
      <c r="F371" s="2">
        <v>160.72</v>
      </c>
      <c r="G371" s="2" t="s">
        <v>29</v>
      </c>
      <c r="H371" s="2">
        <v>68</v>
      </c>
      <c r="I371" s="2">
        <v>120</v>
      </c>
      <c r="J371" s="2" t="s">
        <v>328</v>
      </c>
      <c r="K371" s="2" t="s">
        <v>122</v>
      </c>
      <c r="L371" s="2">
        <v>2.2352941176470589</v>
      </c>
      <c r="M371" s="2">
        <v>24429.439999999999</v>
      </c>
      <c r="N371" s="2">
        <v>-0.43333333333333329</v>
      </c>
    </row>
    <row r="372" spans="1:14" x14ac:dyDescent="0.2">
      <c r="A372" s="2" t="s">
        <v>1154</v>
      </c>
      <c r="B372" s="2" t="s">
        <v>1155</v>
      </c>
      <c r="C372" s="2" t="s">
        <v>166</v>
      </c>
      <c r="D372" s="2">
        <v>162</v>
      </c>
      <c r="E372" s="2">
        <v>12</v>
      </c>
      <c r="F372" s="2">
        <v>107.94</v>
      </c>
      <c r="G372" s="2" t="s">
        <v>97</v>
      </c>
      <c r="H372" s="2">
        <v>55</v>
      </c>
      <c r="I372" s="2">
        <v>110</v>
      </c>
      <c r="J372" s="2" t="s">
        <v>1156</v>
      </c>
      <c r="K372" s="2" t="s">
        <v>122</v>
      </c>
      <c r="L372" s="2">
        <v>2.9454545454545449</v>
      </c>
      <c r="M372" s="2">
        <v>17486.28</v>
      </c>
      <c r="N372" s="2">
        <v>-0.5</v>
      </c>
    </row>
    <row r="373" spans="1:14" x14ac:dyDescent="0.2">
      <c r="A373" s="2" t="s">
        <v>1157</v>
      </c>
      <c r="B373" s="2" t="s">
        <v>1158</v>
      </c>
      <c r="C373" s="2" t="s">
        <v>146</v>
      </c>
      <c r="D373" s="2">
        <v>176</v>
      </c>
      <c r="E373" s="2">
        <v>15</v>
      </c>
      <c r="F373" s="2">
        <v>140.63999999999999</v>
      </c>
      <c r="G373" s="2" t="s">
        <v>25</v>
      </c>
      <c r="H373" s="2">
        <v>112</v>
      </c>
      <c r="I373" s="2">
        <v>49</v>
      </c>
      <c r="J373" s="2" t="s">
        <v>1159</v>
      </c>
      <c r="K373" s="2" t="s">
        <v>122</v>
      </c>
      <c r="L373" s="2">
        <v>1.571428571428571</v>
      </c>
      <c r="M373" s="2">
        <v>24752.639999999999</v>
      </c>
      <c r="N373" s="2">
        <v>1.285714285714286</v>
      </c>
    </row>
    <row r="374" spans="1:14" x14ac:dyDescent="0.2">
      <c r="A374" s="2" t="s">
        <v>1160</v>
      </c>
      <c r="B374" s="2" t="s">
        <v>1161</v>
      </c>
      <c r="C374" s="2" t="s">
        <v>170</v>
      </c>
      <c r="D374" s="2">
        <v>134</v>
      </c>
      <c r="E374" s="2">
        <v>25</v>
      </c>
      <c r="F374" s="2">
        <v>74.069999999999993</v>
      </c>
      <c r="G374" s="2" t="s">
        <v>57</v>
      </c>
      <c r="H374" s="2">
        <v>13</v>
      </c>
      <c r="I374" s="2">
        <v>98</v>
      </c>
      <c r="J374" s="2" t="s">
        <v>1162</v>
      </c>
      <c r="K374" s="2" t="s">
        <v>122</v>
      </c>
      <c r="L374" s="2">
        <v>10.30769230769231</v>
      </c>
      <c r="M374" s="2">
        <v>9925.3799999999992</v>
      </c>
      <c r="N374" s="2">
        <v>-0.86734693877551017</v>
      </c>
    </row>
    <row r="375" spans="1:14" x14ac:dyDescent="0.2">
      <c r="A375" s="2" t="s">
        <v>1163</v>
      </c>
      <c r="B375" s="2" t="s">
        <v>1164</v>
      </c>
      <c r="C375" s="2" t="s">
        <v>150</v>
      </c>
      <c r="D375" s="2">
        <v>114</v>
      </c>
      <c r="E375" s="2">
        <v>23</v>
      </c>
      <c r="F375" s="2">
        <v>53.98</v>
      </c>
      <c r="G375" s="2" t="s">
        <v>89</v>
      </c>
      <c r="H375" s="2">
        <v>97</v>
      </c>
      <c r="I375" s="2">
        <v>45</v>
      </c>
      <c r="J375" s="2" t="s">
        <v>1165</v>
      </c>
      <c r="K375" s="2" t="s">
        <v>122</v>
      </c>
      <c r="L375" s="2">
        <v>1.1752577319587629</v>
      </c>
      <c r="M375" s="2">
        <v>6153.7199999999993</v>
      </c>
      <c r="N375" s="2">
        <v>1.155555555555555</v>
      </c>
    </row>
    <row r="376" spans="1:14" x14ac:dyDescent="0.2">
      <c r="A376" s="2" t="s">
        <v>1166</v>
      </c>
      <c r="B376" s="2" t="s">
        <v>1167</v>
      </c>
      <c r="C376" s="2" t="s">
        <v>125</v>
      </c>
      <c r="D376" s="2">
        <v>102</v>
      </c>
      <c r="E376" s="2">
        <v>25</v>
      </c>
      <c r="F376" s="2">
        <v>18.440000000000001</v>
      </c>
      <c r="G376" s="2" t="s">
        <v>29</v>
      </c>
      <c r="H376" s="2">
        <v>71</v>
      </c>
      <c r="I376" s="2">
        <v>64</v>
      </c>
      <c r="J376" s="2" t="s">
        <v>1168</v>
      </c>
      <c r="K376" s="2" t="s">
        <v>122</v>
      </c>
      <c r="L376" s="2">
        <v>1.436619718309859</v>
      </c>
      <c r="M376" s="2">
        <v>1880.88</v>
      </c>
      <c r="N376" s="2">
        <v>0.109375</v>
      </c>
    </row>
    <row r="377" spans="1:14" x14ac:dyDescent="0.2">
      <c r="A377" s="2" t="s">
        <v>1169</v>
      </c>
      <c r="B377" s="2" t="s">
        <v>1170</v>
      </c>
      <c r="C377" s="2" t="s">
        <v>150</v>
      </c>
      <c r="D377" s="2">
        <v>179</v>
      </c>
      <c r="E377" s="2">
        <v>42</v>
      </c>
      <c r="F377" s="2">
        <v>168.67</v>
      </c>
      <c r="G377" s="2" t="s">
        <v>65</v>
      </c>
      <c r="H377" s="2">
        <v>98</v>
      </c>
      <c r="I377" s="2">
        <v>63</v>
      </c>
      <c r="J377" s="2" t="s">
        <v>246</v>
      </c>
      <c r="K377" s="2" t="s">
        <v>122</v>
      </c>
      <c r="L377" s="2">
        <v>1.8265306122448981</v>
      </c>
      <c r="M377" s="2">
        <v>30191.93</v>
      </c>
      <c r="N377" s="2">
        <v>0.55555555555555558</v>
      </c>
    </row>
    <row r="378" spans="1:14" x14ac:dyDescent="0.2">
      <c r="A378" s="2" t="s">
        <v>1171</v>
      </c>
      <c r="B378" s="2" t="s">
        <v>1172</v>
      </c>
      <c r="C378" s="2" t="s">
        <v>120</v>
      </c>
      <c r="D378" s="2">
        <v>130</v>
      </c>
      <c r="E378" s="2">
        <v>38</v>
      </c>
      <c r="F378" s="2">
        <v>17.54</v>
      </c>
      <c r="G378" s="2" t="s">
        <v>21</v>
      </c>
      <c r="H378" s="2">
        <v>92</v>
      </c>
      <c r="I378" s="2">
        <v>46</v>
      </c>
      <c r="J378" s="2" t="s">
        <v>223</v>
      </c>
      <c r="K378" s="2" t="s">
        <v>122</v>
      </c>
      <c r="L378" s="2">
        <v>1.4130434782608701</v>
      </c>
      <c r="M378" s="2">
        <v>2280.1999999999998</v>
      </c>
      <c r="N378" s="2">
        <v>1</v>
      </c>
    </row>
    <row r="379" spans="1:14" x14ac:dyDescent="0.2">
      <c r="A379" s="2" t="s">
        <v>1173</v>
      </c>
      <c r="B379" s="2" t="s">
        <v>1174</v>
      </c>
      <c r="C379" s="2" t="s">
        <v>125</v>
      </c>
      <c r="D379" s="2">
        <v>179</v>
      </c>
      <c r="E379" s="2">
        <v>16</v>
      </c>
      <c r="F379" s="2">
        <v>82.94</v>
      </c>
      <c r="G379" s="2" t="s">
        <v>49</v>
      </c>
      <c r="H379" s="2">
        <v>104</v>
      </c>
      <c r="I379" s="2">
        <v>109</v>
      </c>
      <c r="J379" s="2" t="s">
        <v>367</v>
      </c>
      <c r="K379" s="2" t="s">
        <v>122</v>
      </c>
      <c r="L379" s="2">
        <v>1.721153846153846</v>
      </c>
      <c r="M379" s="2">
        <v>14846.26</v>
      </c>
      <c r="N379" s="2">
        <v>-4.5871559633027532E-2</v>
      </c>
    </row>
    <row r="380" spans="1:14" x14ac:dyDescent="0.2">
      <c r="A380" s="2" t="s">
        <v>1175</v>
      </c>
      <c r="B380" s="2" t="s">
        <v>1176</v>
      </c>
      <c r="C380" s="2" t="s">
        <v>150</v>
      </c>
      <c r="D380" s="2">
        <v>42</v>
      </c>
      <c r="E380" s="2">
        <v>12</v>
      </c>
      <c r="F380" s="2">
        <v>39.78</v>
      </c>
      <c r="G380" s="2" t="s">
        <v>21</v>
      </c>
      <c r="H380" s="2">
        <v>147</v>
      </c>
      <c r="I380" s="2">
        <v>8</v>
      </c>
      <c r="J380" s="2" t="s">
        <v>1078</v>
      </c>
      <c r="K380" s="2" t="s">
        <v>122</v>
      </c>
      <c r="L380" s="2">
        <v>0.2857142857142857</v>
      </c>
      <c r="M380" s="2">
        <v>1670.76</v>
      </c>
      <c r="N380" s="2">
        <v>17.375</v>
      </c>
    </row>
    <row r="381" spans="1:14" x14ac:dyDescent="0.2">
      <c r="A381" s="2" t="s">
        <v>1177</v>
      </c>
      <c r="B381" s="2" t="s">
        <v>1178</v>
      </c>
      <c r="C381" s="2" t="s">
        <v>120</v>
      </c>
      <c r="D381" s="2">
        <v>17</v>
      </c>
      <c r="E381" s="2">
        <v>34</v>
      </c>
      <c r="F381" s="2">
        <v>22.64</v>
      </c>
      <c r="G381" s="2" t="s">
        <v>69</v>
      </c>
      <c r="H381" s="2">
        <v>69</v>
      </c>
      <c r="I381" s="2">
        <v>106</v>
      </c>
      <c r="J381" s="2" t="s">
        <v>1030</v>
      </c>
      <c r="K381" s="2" t="s">
        <v>143</v>
      </c>
      <c r="L381" s="2">
        <v>0.24637681159420291</v>
      </c>
      <c r="M381" s="2">
        <v>384.88</v>
      </c>
      <c r="N381" s="2">
        <v>-0.34905660377358488</v>
      </c>
    </row>
    <row r="382" spans="1:14" x14ac:dyDescent="0.2">
      <c r="A382" s="2" t="s">
        <v>1179</v>
      </c>
      <c r="B382" s="2" t="s">
        <v>1180</v>
      </c>
      <c r="C382" s="2" t="s">
        <v>125</v>
      </c>
      <c r="D382" s="2">
        <v>101</v>
      </c>
      <c r="E382" s="2">
        <v>41</v>
      </c>
      <c r="F382" s="2">
        <v>112.21</v>
      </c>
      <c r="G382" s="2" t="s">
        <v>5</v>
      </c>
      <c r="H382" s="2">
        <v>36</v>
      </c>
      <c r="I382" s="2">
        <v>19</v>
      </c>
      <c r="J382" s="2" t="s">
        <v>1181</v>
      </c>
      <c r="K382" s="2" t="s">
        <v>122</v>
      </c>
      <c r="L382" s="2">
        <v>2.8055555555555549</v>
      </c>
      <c r="M382" s="2">
        <v>11333.21</v>
      </c>
      <c r="N382" s="2">
        <v>0.89473684210526316</v>
      </c>
    </row>
    <row r="383" spans="1:14" x14ac:dyDescent="0.2">
      <c r="A383" s="2" t="s">
        <v>1182</v>
      </c>
      <c r="B383" s="2" t="s">
        <v>1183</v>
      </c>
      <c r="C383" s="2" t="s">
        <v>174</v>
      </c>
      <c r="D383" s="2">
        <v>65</v>
      </c>
      <c r="E383" s="2">
        <v>11</v>
      </c>
      <c r="F383" s="2">
        <v>45.92</v>
      </c>
      <c r="G383" s="2" t="s">
        <v>57</v>
      </c>
      <c r="H383" s="2">
        <v>116</v>
      </c>
      <c r="I383" s="2">
        <v>55</v>
      </c>
      <c r="J383" s="2" t="s">
        <v>1184</v>
      </c>
      <c r="K383" s="2" t="s">
        <v>122</v>
      </c>
      <c r="L383" s="2">
        <v>0.56034482758620685</v>
      </c>
      <c r="M383" s="2">
        <v>2984.8</v>
      </c>
      <c r="N383" s="2">
        <v>1.1090909090909089</v>
      </c>
    </row>
    <row r="384" spans="1:14" x14ac:dyDescent="0.2">
      <c r="A384" s="2" t="s">
        <v>1185</v>
      </c>
      <c r="B384" s="2" t="s">
        <v>1186</v>
      </c>
      <c r="C384" s="2" t="s">
        <v>166</v>
      </c>
      <c r="D384" s="2">
        <v>88</v>
      </c>
      <c r="E384" s="2">
        <v>44</v>
      </c>
      <c r="F384" s="2">
        <v>8.7799999999999994</v>
      </c>
      <c r="G384" s="2" t="s">
        <v>5</v>
      </c>
      <c r="H384" s="2">
        <v>93</v>
      </c>
      <c r="I384" s="2">
        <v>100</v>
      </c>
      <c r="J384" s="2" t="s">
        <v>1187</v>
      </c>
      <c r="K384" s="2" t="s">
        <v>122</v>
      </c>
      <c r="L384" s="2">
        <v>0.94623655913978499</v>
      </c>
      <c r="M384" s="2">
        <v>772.64</v>
      </c>
      <c r="N384" s="2">
        <v>-7.0000000000000007E-2</v>
      </c>
    </row>
    <row r="385" spans="1:14" x14ac:dyDescent="0.2">
      <c r="A385" s="2" t="s">
        <v>1188</v>
      </c>
      <c r="B385" s="2" t="s">
        <v>1189</v>
      </c>
      <c r="C385" s="2" t="s">
        <v>129</v>
      </c>
      <c r="D385" s="2">
        <v>160</v>
      </c>
      <c r="E385" s="2">
        <v>30</v>
      </c>
      <c r="F385" s="2">
        <v>53.37</v>
      </c>
      <c r="G385" s="2" t="s">
        <v>29</v>
      </c>
      <c r="H385" s="2">
        <v>8</v>
      </c>
      <c r="I385" s="2">
        <v>60</v>
      </c>
      <c r="J385" s="2" t="s">
        <v>742</v>
      </c>
      <c r="K385" s="2" t="s">
        <v>122</v>
      </c>
      <c r="L385" s="2">
        <v>20</v>
      </c>
      <c r="M385" s="2">
        <v>8539.1999999999989</v>
      </c>
      <c r="N385" s="2">
        <v>-0.8666666666666667</v>
      </c>
    </row>
    <row r="386" spans="1:14" x14ac:dyDescent="0.2">
      <c r="A386" s="2" t="s">
        <v>1190</v>
      </c>
      <c r="B386" s="2" t="s">
        <v>1191</v>
      </c>
      <c r="C386" s="2" t="s">
        <v>150</v>
      </c>
      <c r="D386" s="2">
        <v>79</v>
      </c>
      <c r="E386" s="2">
        <v>33</v>
      </c>
      <c r="F386" s="2">
        <v>130.6</v>
      </c>
      <c r="G386" s="2" t="s">
        <v>53</v>
      </c>
      <c r="H386" s="2">
        <v>118</v>
      </c>
      <c r="I386" s="2">
        <v>40</v>
      </c>
      <c r="J386" s="2" t="s">
        <v>1192</v>
      </c>
      <c r="K386" s="2" t="s">
        <v>122</v>
      </c>
      <c r="L386" s="2">
        <v>0.66949152542372881</v>
      </c>
      <c r="M386" s="2">
        <v>10317.4</v>
      </c>
      <c r="N386" s="2">
        <v>1.95</v>
      </c>
    </row>
    <row r="387" spans="1:14" x14ac:dyDescent="0.2">
      <c r="A387" s="2" t="s">
        <v>1193</v>
      </c>
      <c r="B387" s="2" t="s">
        <v>1194</v>
      </c>
      <c r="C387" s="2" t="s">
        <v>166</v>
      </c>
      <c r="D387" s="2">
        <v>92</v>
      </c>
      <c r="E387" s="2">
        <v>39</v>
      </c>
      <c r="F387" s="2">
        <v>64.180000000000007</v>
      </c>
      <c r="G387" s="2" t="s">
        <v>81</v>
      </c>
      <c r="H387" s="2">
        <v>75</v>
      </c>
      <c r="I387" s="2">
        <v>41</v>
      </c>
      <c r="J387" s="2" t="s">
        <v>1195</v>
      </c>
      <c r="K387" s="2" t="s">
        <v>122</v>
      </c>
      <c r="L387" s="2">
        <v>1.226666666666667</v>
      </c>
      <c r="M387" s="2">
        <v>5904.56</v>
      </c>
      <c r="N387" s="2">
        <v>0.82926829268292679</v>
      </c>
    </row>
    <row r="388" spans="1:14" x14ac:dyDescent="0.2">
      <c r="A388" s="2" t="s">
        <v>1196</v>
      </c>
      <c r="B388" s="2" t="s">
        <v>1197</v>
      </c>
      <c r="C388" s="2" t="s">
        <v>125</v>
      </c>
      <c r="D388" s="2">
        <v>60</v>
      </c>
      <c r="E388" s="2">
        <v>50</v>
      </c>
      <c r="F388" s="2">
        <v>65.36</v>
      </c>
      <c r="G388" s="2" t="s">
        <v>69</v>
      </c>
      <c r="H388" s="2">
        <v>91</v>
      </c>
      <c r="I388" s="2">
        <v>24</v>
      </c>
      <c r="J388" s="2" t="s">
        <v>1198</v>
      </c>
      <c r="K388" s="2" t="s">
        <v>122</v>
      </c>
      <c r="L388" s="2">
        <v>0.65934065934065933</v>
      </c>
      <c r="M388" s="2">
        <v>3921.6</v>
      </c>
      <c r="N388" s="2">
        <v>2.791666666666667</v>
      </c>
    </row>
    <row r="389" spans="1:14" x14ac:dyDescent="0.2">
      <c r="A389" s="2" t="s">
        <v>1199</v>
      </c>
      <c r="B389" s="2" t="s">
        <v>1200</v>
      </c>
      <c r="C389" s="2" t="s">
        <v>170</v>
      </c>
      <c r="D389" s="2">
        <v>57</v>
      </c>
      <c r="E389" s="2">
        <v>44</v>
      </c>
      <c r="F389" s="2">
        <v>68.680000000000007</v>
      </c>
      <c r="G389" s="2" t="s">
        <v>33</v>
      </c>
      <c r="H389" s="2">
        <v>149</v>
      </c>
      <c r="I389" s="2">
        <v>29</v>
      </c>
      <c r="J389" s="2" t="s">
        <v>546</v>
      </c>
      <c r="K389" s="2" t="s">
        <v>122</v>
      </c>
      <c r="L389" s="2">
        <v>0.3825503355704698</v>
      </c>
      <c r="M389" s="2">
        <v>3914.76</v>
      </c>
      <c r="N389" s="2">
        <v>4.1379310344827589</v>
      </c>
    </row>
    <row r="390" spans="1:14" x14ac:dyDescent="0.2">
      <c r="A390" s="2" t="s">
        <v>1201</v>
      </c>
      <c r="B390" s="2" t="s">
        <v>1202</v>
      </c>
      <c r="C390" s="2" t="s">
        <v>170</v>
      </c>
      <c r="D390" s="2">
        <v>115</v>
      </c>
      <c r="E390" s="2">
        <v>24</v>
      </c>
      <c r="F390" s="2">
        <v>179.3</v>
      </c>
      <c r="G390" s="2" t="s">
        <v>81</v>
      </c>
      <c r="H390" s="2">
        <v>10</v>
      </c>
      <c r="I390" s="2">
        <v>68</v>
      </c>
      <c r="J390" s="2" t="s">
        <v>1203</v>
      </c>
      <c r="K390" s="2" t="s">
        <v>122</v>
      </c>
      <c r="L390" s="2">
        <v>11.5</v>
      </c>
      <c r="M390" s="2">
        <v>20619.5</v>
      </c>
      <c r="N390" s="2">
        <v>-0.8529411764705882</v>
      </c>
    </row>
    <row r="391" spans="1:14" x14ac:dyDescent="0.2">
      <c r="A391" s="2" t="s">
        <v>1204</v>
      </c>
      <c r="B391" s="2" t="s">
        <v>1205</v>
      </c>
      <c r="C391" s="2" t="s">
        <v>129</v>
      </c>
      <c r="D391" s="2">
        <v>161</v>
      </c>
      <c r="E391" s="2">
        <v>24</v>
      </c>
      <c r="F391" s="2">
        <v>158.97999999999999</v>
      </c>
      <c r="G391" s="2" t="s">
        <v>45</v>
      </c>
      <c r="H391" s="2">
        <v>146</v>
      </c>
      <c r="I391" s="2">
        <v>18</v>
      </c>
      <c r="J391" s="2" t="s">
        <v>1065</v>
      </c>
      <c r="K391" s="2" t="s">
        <v>122</v>
      </c>
      <c r="L391" s="2">
        <v>1.102739726027397</v>
      </c>
      <c r="M391" s="2">
        <v>25595.78</v>
      </c>
      <c r="N391" s="2">
        <v>7.1111111111111107</v>
      </c>
    </row>
    <row r="392" spans="1:14" x14ac:dyDescent="0.2">
      <c r="A392" s="2" t="s">
        <v>1206</v>
      </c>
      <c r="B392" s="2" t="s">
        <v>1207</v>
      </c>
      <c r="C392" s="2" t="s">
        <v>129</v>
      </c>
      <c r="D392" s="2">
        <v>95</v>
      </c>
      <c r="E392" s="2">
        <v>44</v>
      </c>
      <c r="F392" s="2">
        <v>39.11</v>
      </c>
      <c r="G392" s="2" t="s">
        <v>101</v>
      </c>
      <c r="H392" s="2">
        <v>134</v>
      </c>
      <c r="I392" s="2">
        <v>55</v>
      </c>
      <c r="J392" s="2" t="s">
        <v>249</v>
      </c>
      <c r="K392" s="2" t="s">
        <v>122</v>
      </c>
      <c r="L392" s="2">
        <v>0.70895522388059706</v>
      </c>
      <c r="M392" s="2">
        <v>3715.45</v>
      </c>
      <c r="N392" s="2">
        <v>1.4363636363636361</v>
      </c>
    </row>
    <row r="393" spans="1:14" x14ac:dyDescent="0.2">
      <c r="A393" s="2" t="s">
        <v>1208</v>
      </c>
      <c r="B393" s="2" t="s">
        <v>1209</v>
      </c>
      <c r="C393" s="2" t="s">
        <v>146</v>
      </c>
      <c r="D393" s="2">
        <v>36</v>
      </c>
      <c r="E393" s="2">
        <v>38</v>
      </c>
      <c r="F393" s="2">
        <v>163.46</v>
      </c>
      <c r="G393" s="2" t="s">
        <v>13</v>
      </c>
      <c r="H393" s="2">
        <v>65</v>
      </c>
      <c r="I393" s="2">
        <v>112</v>
      </c>
      <c r="J393" s="2" t="s">
        <v>1096</v>
      </c>
      <c r="K393" s="2" t="s">
        <v>143</v>
      </c>
      <c r="L393" s="2">
        <v>0.55384615384615388</v>
      </c>
      <c r="M393" s="2">
        <v>5884.56</v>
      </c>
      <c r="N393" s="2">
        <v>-0.41964285714285721</v>
      </c>
    </row>
    <row r="394" spans="1:14" x14ac:dyDescent="0.2">
      <c r="A394" s="2" t="s">
        <v>1210</v>
      </c>
      <c r="B394" s="2" t="s">
        <v>1211</v>
      </c>
      <c r="C394" s="2" t="s">
        <v>146</v>
      </c>
      <c r="D394" s="2">
        <v>189</v>
      </c>
      <c r="E394" s="2">
        <v>25</v>
      </c>
      <c r="F394" s="2">
        <v>158.44</v>
      </c>
      <c r="G394" s="2" t="s">
        <v>69</v>
      </c>
      <c r="H394" s="2">
        <v>60</v>
      </c>
      <c r="I394" s="2">
        <v>98</v>
      </c>
      <c r="J394" s="2" t="s">
        <v>1198</v>
      </c>
      <c r="K394" s="2" t="s">
        <v>122</v>
      </c>
      <c r="L394" s="2">
        <v>3.15</v>
      </c>
      <c r="M394" s="2">
        <v>29945.16</v>
      </c>
      <c r="N394" s="2">
        <v>-0.38775510204081631</v>
      </c>
    </row>
    <row r="395" spans="1:14" x14ac:dyDescent="0.2">
      <c r="A395" s="2" t="s">
        <v>1212</v>
      </c>
      <c r="B395" s="2" t="s">
        <v>1213</v>
      </c>
      <c r="C395" s="2" t="s">
        <v>146</v>
      </c>
      <c r="D395" s="2">
        <v>57</v>
      </c>
      <c r="E395" s="2">
        <v>31</v>
      </c>
      <c r="F395" s="2">
        <v>115.2</v>
      </c>
      <c r="G395" s="2" t="s">
        <v>57</v>
      </c>
      <c r="H395" s="2">
        <v>142</v>
      </c>
      <c r="I395" s="2">
        <v>1</v>
      </c>
      <c r="J395" s="2" t="s">
        <v>1214</v>
      </c>
      <c r="K395" s="2" t="s">
        <v>122</v>
      </c>
      <c r="L395" s="2">
        <v>0.40140845070422537</v>
      </c>
      <c r="M395" s="2">
        <v>6566.4000000000005</v>
      </c>
      <c r="N395" s="2">
        <v>141</v>
      </c>
    </row>
    <row r="396" spans="1:14" x14ac:dyDescent="0.2">
      <c r="A396" s="2" t="s">
        <v>1215</v>
      </c>
      <c r="B396" s="2" t="s">
        <v>1216</v>
      </c>
      <c r="C396" s="2" t="s">
        <v>129</v>
      </c>
      <c r="D396" s="2">
        <v>133</v>
      </c>
      <c r="E396" s="2">
        <v>28</v>
      </c>
      <c r="F396" s="2">
        <v>109.29</v>
      </c>
      <c r="G396" s="2" t="s">
        <v>21</v>
      </c>
      <c r="H396" s="2">
        <v>54</v>
      </c>
      <c r="I396" s="2">
        <v>94</v>
      </c>
      <c r="J396" s="2" t="s">
        <v>515</v>
      </c>
      <c r="K396" s="2" t="s">
        <v>122</v>
      </c>
      <c r="L396" s="2">
        <v>2.4629629629629628</v>
      </c>
      <c r="M396" s="2">
        <v>14535.57</v>
      </c>
      <c r="N396" s="2">
        <v>-0.42553191489361702</v>
      </c>
    </row>
    <row r="397" spans="1:14" x14ac:dyDescent="0.2">
      <c r="A397" s="2" t="s">
        <v>1217</v>
      </c>
      <c r="B397" s="2" t="s">
        <v>1218</v>
      </c>
      <c r="C397" s="2" t="s">
        <v>150</v>
      </c>
      <c r="D397" s="2">
        <v>191</v>
      </c>
      <c r="E397" s="2">
        <v>29</v>
      </c>
      <c r="F397" s="2">
        <v>131.82</v>
      </c>
      <c r="G397" s="2" t="s">
        <v>93</v>
      </c>
      <c r="H397" s="2">
        <v>123</v>
      </c>
      <c r="I397" s="2">
        <v>12</v>
      </c>
      <c r="J397" s="2" t="s">
        <v>1219</v>
      </c>
      <c r="K397" s="2" t="s">
        <v>122</v>
      </c>
      <c r="L397" s="2">
        <v>1.552845528455284</v>
      </c>
      <c r="M397" s="2">
        <v>25177.62</v>
      </c>
      <c r="N397" s="2">
        <v>9.25</v>
      </c>
    </row>
    <row r="398" spans="1:14" x14ac:dyDescent="0.2">
      <c r="A398" s="2" t="s">
        <v>1220</v>
      </c>
      <c r="B398" s="2" t="s">
        <v>1221</v>
      </c>
      <c r="C398" s="2" t="s">
        <v>125</v>
      </c>
      <c r="D398" s="2">
        <v>45</v>
      </c>
      <c r="E398" s="2">
        <v>10</v>
      </c>
      <c r="F398" s="2">
        <v>40.74</v>
      </c>
      <c r="G398" s="2" t="s">
        <v>61</v>
      </c>
      <c r="H398" s="2">
        <v>89</v>
      </c>
      <c r="I398" s="2">
        <v>110</v>
      </c>
      <c r="J398" s="2" t="s">
        <v>1222</v>
      </c>
      <c r="K398" s="2" t="s">
        <v>122</v>
      </c>
      <c r="L398" s="2">
        <v>0.5056179775280899</v>
      </c>
      <c r="M398" s="2">
        <v>1833.3</v>
      </c>
      <c r="N398" s="2">
        <v>-0.19090909090909089</v>
      </c>
    </row>
    <row r="399" spans="1:14" x14ac:dyDescent="0.2">
      <c r="A399" s="2" t="s">
        <v>1223</v>
      </c>
      <c r="B399" s="2" t="s">
        <v>1224</v>
      </c>
      <c r="C399" s="2" t="s">
        <v>174</v>
      </c>
      <c r="D399" s="2">
        <v>173</v>
      </c>
      <c r="E399" s="2">
        <v>24</v>
      </c>
      <c r="F399" s="2">
        <v>115.91</v>
      </c>
      <c r="G399" s="2" t="s">
        <v>13</v>
      </c>
      <c r="H399" s="2">
        <v>49</v>
      </c>
      <c r="I399" s="2">
        <v>93</v>
      </c>
      <c r="J399" s="2" t="s">
        <v>586</v>
      </c>
      <c r="K399" s="2" t="s">
        <v>122</v>
      </c>
      <c r="L399" s="2">
        <v>3.5306122448979589</v>
      </c>
      <c r="M399" s="2">
        <v>20052.43</v>
      </c>
      <c r="N399" s="2">
        <v>-0.4731182795698925</v>
      </c>
    </row>
    <row r="400" spans="1:14" x14ac:dyDescent="0.2">
      <c r="A400" s="2" t="s">
        <v>1225</v>
      </c>
      <c r="B400" s="2" t="s">
        <v>1226</v>
      </c>
      <c r="C400" s="2" t="s">
        <v>125</v>
      </c>
      <c r="D400" s="2">
        <v>159</v>
      </c>
      <c r="E400" s="2">
        <v>15</v>
      </c>
      <c r="F400" s="2">
        <v>184.6</v>
      </c>
      <c r="G400" s="2" t="s">
        <v>29</v>
      </c>
      <c r="H400" s="2">
        <v>108</v>
      </c>
      <c r="I400" s="2">
        <v>56</v>
      </c>
      <c r="J400" s="2" t="s">
        <v>403</v>
      </c>
      <c r="K400" s="2" t="s">
        <v>122</v>
      </c>
      <c r="L400" s="2">
        <v>1.4722222222222221</v>
      </c>
      <c r="M400" s="2">
        <v>29351.4</v>
      </c>
      <c r="N400" s="2">
        <v>0.9285714285714286</v>
      </c>
    </row>
    <row r="401" spans="1:14" x14ac:dyDescent="0.2">
      <c r="A401" s="2" t="s">
        <v>1227</v>
      </c>
      <c r="B401" s="2" t="s">
        <v>1228</v>
      </c>
      <c r="C401" s="2" t="s">
        <v>174</v>
      </c>
      <c r="D401" s="2">
        <v>177</v>
      </c>
      <c r="E401" s="2">
        <v>47</v>
      </c>
      <c r="F401" s="2">
        <v>94.13</v>
      </c>
      <c r="G401" s="2" t="s">
        <v>37</v>
      </c>
      <c r="H401" s="2">
        <v>45</v>
      </c>
      <c r="I401" s="2">
        <v>81</v>
      </c>
      <c r="J401" s="2" t="s">
        <v>1229</v>
      </c>
      <c r="K401" s="2" t="s">
        <v>122</v>
      </c>
      <c r="L401" s="2">
        <v>3.9333333333333331</v>
      </c>
      <c r="M401" s="2">
        <v>16661.009999999998</v>
      </c>
      <c r="N401" s="2">
        <v>-0.44444444444444442</v>
      </c>
    </row>
    <row r="402" spans="1:14" x14ac:dyDescent="0.2">
      <c r="A402" s="2" t="s">
        <v>1230</v>
      </c>
      <c r="B402" s="2" t="s">
        <v>1231</v>
      </c>
      <c r="C402" s="2" t="s">
        <v>125</v>
      </c>
      <c r="D402" s="2">
        <v>67</v>
      </c>
      <c r="E402" s="2">
        <v>23</v>
      </c>
      <c r="F402" s="2">
        <v>77.25</v>
      </c>
      <c r="G402" s="2" t="s">
        <v>29</v>
      </c>
      <c r="H402" s="2">
        <v>94</v>
      </c>
      <c r="I402" s="2">
        <v>39</v>
      </c>
      <c r="J402" s="2" t="s">
        <v>1195</v>
      </c>
      <c r="K402" s="2" t="s">
        <v>122</v>
      </c>
      <c r="L402" s="2">
        <v>0.71276595744680848</v>
      </c>
      <c r="M402" s="2">
        <v>5175.75</v>
      </c>
      <c r="N402" s="2">
        <v>1.4102564102564099</v>
      </c>
    </row>
    <row r="403" spans="1:14" x14ac:dyDescent="0.2">
      <c r="A403" s="2" t="s">
        <v>1232</v>
      </c>
      <c r="B403" s="2" t="s">
        <v>1233</v>
      </c>
      <c r="C403" s="2" t="s">
        <v>170</v>
      </c>
      <c r="D403" s="2">
        <v>44</v>
      </c>
      <c r="E403" s="2">
        <v>24</v>
      </c>
      <c r="F403" s="2">
        <v>41.98</v>
      </c>
      <c r="G403" s="2" t="s">
        <v>45</v>
      </c>
      <c r="H403" s="2">
        <v>62</v>
      </c>
      <c r="I403" s="2">
        <v>33</v>
      </c>
      <c r="J403" s="2" t="s">
        <v>1073</v>
      </c>
      <c r="K403" s="2" t="s">
        <v>122</v>
      </c>
      <c r="L403" s="2">
        <v>0.70967741935483875</v>
      </c>
      <c r="M403" s="2">
        <v>1847.12</v>
      </c>
      <c r="N403" s="2">
        <v>0.87878787878787878</v>
      </c>
    </row>
    <row r="404" spans="1:14" x14ac:dyDescent="0.2">
      <c r="A404" s="2" t="s">
        <v>1234</v>
      </c>
      <c r="B404" s="2" t="s">
        <v>1235</v>
      </c>
      <c r="C404" s="2" t="s">
        <v>174</v>
      </c>
      <c r="D404" s="2">
        <v>36</v>
      </c>
      <c r="E404" s="2">
        <v>42</v>
      </c>
      <c r="F404" s="2">
        <v>45.78</v>
      </c>
      <c r="G404" s="2" t="s">
        <v>5</v>
      </c>
      <c r="H404" s="2">
        <v>30</v>
      </c>
      <c r="I404" s="2">
        <v>19</v>
      </c>
      <c r="J404" s="2" t="s">
        <v>1236</v>
      </c>
      <c r="K404" s="2" t="s">
        <v>143</v>
      </c>
      <c r="L404" s="2">
        <v>1.2</v>
      </c>
      <c r="M404" s="2">
        <v>1648.08</v>
      </c>
      <c r="N404" s="2">
        <v>0.57894736842105265</v>
      </c>
    </row>
    <row r="405" spans="1:14" x14ac:dyDescent="0.2">
      <c r="A405" s="2" t="s">
        <v>1237</v>
      </c>
      <c r="B405" s="2" t="s">
        <v>1238</v>
      </c>
      <c r="C405" s="2" t="s">
        <v>170</v>
      </c>
      <c r="D405" s="2">
        <v>71</v>
      </c>
      <c r="E405" s="2">
        <v>46</v>
      </c>
      <c r="F405" s="2">
        <v>78.81</v>
      </c>
      <c r="G405" s="2" t="s">
        <v>9</v>
      </c>
      <c r="H405" s="2">
        <v>107</v>
      </c>
      <c r="I405" s="2">
        <v>63</v>
      </c>
      <c r="J405" s="2" t="s">
        <v>518</v>
      </c>
      <c r="K405" s="2" t="s">
        <v>122</v>
      </c>
      <c r="L405" s="2">
        <v>0.66355140186915884</v>
      </c>
      <c r="M405" s="2">
        <v>5595.51</v>
      </c>
      <c r="N405" s="2">
        <v>0.69841269841269837</v>
      </c>
    </row>
    <row r="406" spans="1:14" x14ac:dyDescent="0.2">
      <c r="A406" s="2" t="s">
        <v>1239</v>
      </c>
      <c r="B406" s="2" t="s">
        <v>1240</v>
      </c>
      <c r="C406" s="2" t="s">
        <v>146</v>
      </c>
      <c r="D406" s="2">
        <v>158</v>
      </c>
      <c r="E406" s="2">
        <v>43</v>
      </c>
      <c r="F406" s="2">
        <v>185.06</v>
      </c>
      <c r="G406" s="2" t="s">
        <v>25</v>
      </c>
      <c r="H406" s="2">
        <v>116</v>
      </c>
      <c r="I406" s="2">
        <v>113</v>
      </c>
      <c r="J406" s="2" t="s">
        <v>1241</v>
      </c>
      <c r="K406" s="2" t="s">
        <v>122</v>
      </c>
      <c r="L406" s="2">
        <v>1.3620689655172411</v>
      </c>
      <c r="M406" s="2">
        <v>29239.48</v>
      </c>
      <c r="N406" s="2">
        <v>2.6548672566371681E-2</v>
      </c>
    </row>
    <row r="407" spans="1:14" x14ac:dyDescent="0.2">
      <c r="A407" s="2" t="s">
        <v>1242</v>
      </c>
      <c r="B407" s="2" t="s">
        <v>1243</v>
      </c>
      <c r="C407" s="2" t="s">
        <v>174</v>
      </c>
      <c r="D407" s="2">
        <v>59</v>
      </c>
      <c r="E407" s="2">
        <v>34</v>
      </c>
      <c r="F407" s="2">
        <v>81.900000000000006</v>
      </c>
      <c r="G407" s="2" t="s">
        <v>97</v>
      </c>
      <c r="H407" s="2">
        <v>65</v>
      </c>
      <c r="I407" s="2">
        <v>102</v>
      </c>
      <c r="J407" s="2" t="s">
        <v>1244</v>
      </c>
      <c r="K407" s="2" t="s">
        <v>122</v>
      </c>
      <c r="L407" s="2">
        <v>0.90769230769230769</v>
      </c>
      <c r="M407" s="2">
        <v>4832.1000000000004</v>
      </c>
      <c r="N407" s="2">
        <v>-0.36274509803921567</v>
      </c>
    </row>
    <row r="408" spans="1:14" x14ac:dyDescent="0.2">
      <c r="A408" s="2" t="s">
        <v>1245</v>
      </c>
      <c r="B408" s="2" t="s">
        <v>1246</v>
      </c>
      <c r="C408" s="2" t="s">
        <v>120</v>
      </c>
      <c r="D408" s="2">
        <v>0</v>
      </c>
      <c r="E408" s="2">
        <v>39</v>
      </c>
      <c r="F408" s="2">
        <v>94.8</v>
      </c>
      <c r="G408" s="2" t="s">
        <v>25</v>
      </c>
      <c r="H408" s="2">
        <v>148</v>
      </c>
      <c r="I408" s="2">
        <v>51</v>
      </c>
      <c r="J408" s="2" t="s">
        <v>1247</v>
      </c>
      <c r="K408" s="2" t="s">
        <v>143</v>
      </c>
      <c r="L408" s="2">
        <v>0</v>
      </c>
      <c r="M408" s="2">
        <v>0</v>
      </c>
      <c r="N408" s="2">
        <v>1.901960784313725</v>
      </c>
    </row>
    <row r="409" spans="1:14" x14ac:dyDescent="0.2">
      <c r="A409" s="2" t="s">
        <v>1248</v>
      </c>
      <c r="B409" s="2" t="s">
        <v>1249</v>
      </c>
      <c r="C409" s="2" t="s">
        <v>166</v>
      </c>
      <c r="D409" s="2">
        <v>72</v>
      </c>
      <c r="E409" s="2">
        <v>42</v>
      </c>
      <c r="F409" s="2">
        <v>143.6</v>
      </c>
      <c r="G409" s="2" t="s">
        <v>5</v>
      </c>
      <c r="H409" s="2">
        <v>27</v>
      </c>
      <c r="I409" s="2">
        <v>30</v>
      </c>
      <c r="J409" s="2" t="s">
        <v>1250</v>
      </c>
      <c r="K409" s="2" t="s">
        <v>122</v>
      </c>
      <c r="L409" s="2">
        <v>2.666666666666667</v>
      </c>
      <c r="M409" s="2">
        <v>10339.200000000001</v>
      </c>
      <c r="N409" s="2">
        <v>-0.1</v>
      </c>
    </row>
    <row r="410" spans="1:14" x14ac:dyDescent="0.2">
      <c r="A410" s="2" t="s">
        <v>1251</v>
      </c>
      <c r="B410" s="2" t="s">
        <v>1252</v>
      </c>
      <c r="C410" s="2" t="s">
        <v>170</v>
      </c>
      <c r="D410" s="2">
        <v>34</v>
      </c>
      <c r="E410" s="2">
        <v>17</v>
      </c>
      <c r="F410" s="2">
        <v>117.32</v>
      </c>
      <c r="G410" s="2" t="s">
        <v>33</v>
      </c>
      <c r="H410" s="2">
        <v>4</v>
      </c>
      <c r="I410" s="2">
        <v>91</v>
      </c>
      <c r="J410" s="2" t="s">
        <v>1253</v>
      </c>
      <c r="K410" s="2" t="s">
        <v>122</v>
      </c>
      <c r="L410" s="2">
        <v>8.5</v>
      </c>
      <c r="M410" s="2">
        <v>3988.88</v>
      </c>
      <c r="N410" s="2">
        <v>-0.95604395604395609</v>
      </c>
    </row>
    <row r="411" spans="1:14" x14ac:dyDescent="0.2">
      <c r="A411" s="2" t="s">
        <v>1254</v>
      </c>
      <c r="B411" s="2" t="s">
        <v>1255</v>
      </c>
      <c r="C411" s="2" t="s">
        <v>125</v>
      </c>
      <c r="D411" s="2">
        <v>8</v>
      </c>
      <c r="E411" s="2">
        <v>23</v>
      </c>
      <c r="F411" s="2">
        <v>7.85</v>
      </c>
      <c r="G411" s="2" t="s">
        <v>65</v>
      </c>
      <c r="H411" s="2">
        <v>72</v>
      </c>
      <c r="I411" s="2">
        <v>23</v>
      </c>
      <c r="J411" s="2" t="s">
        <v>1256</v>
      </c>
      <c r="K411" s="2" t="s">
        <v>143</v>
      </c>
      <c r="L411" s="2">
        <v>0.1111111111111111</v>
      </c>
      <c r="M411" s="2">
        <v>62.8</v>
      </c>
      <c r="N411" s="2">
        <v>2.1304347826086958</v>
      </c>
    </row>
    <row r="412" spans="1:14" x14ac:dyDescent="0.2">
      <c r="A412" s="2" t="s">
        <v>1257</v>
      </c>
      <c r="B412" s="2" t="s">
        <v>1258</v>
      </c>
      <c r="C412" s="2" t="s">
        <v>170</v>
      </c>
      <c r="D412" s="2">
        <v>184</v>
      </c>
      <c r="E412" s="2">
        <v>39</v>
      </c>
      <c r="F412" s="2">
        <v>145.54</v>
      </c>
      <c r="G412" s="2" t="s">
        <v>49</v>
      </c>
      <c r="H412" s="2">
        <v>133</v>
      </c>
      <c r="I412" s="2">
        <v>8</v>
      </c>
      <c r="J412" s="2" t="s">
        <v>1259</v>
      </c>
      <c r="K412" s="2" t="s">
        <v>122</v>
      </c>
      <c r="L412" s="2">
        <v>1.3834586466165411</v>
      </c>
      <c r="M412" s="2">
        <v>26779.360000000001</v>
      </c>
      <c r="N412" s="2">
        <v>15.625</v>
      </c>
    </row>
    <row r="413" spans="1:14" x14ac:dyDescent="0.2">
      <c r="A413" s="2" t="s">
        <v>1260</v>
      </c>
      <c r="B413" s="2" t="s">
        <v>1261</v>
      </c>
      <c r="C413" s="2" t="s">
        <v>170</v>
      </c>
      <c r="D413" s="2">
        <v>106</v>
      </c>
      <c r="E413" s="2">
        <v>36</v>
      </c>
      <c r="F413" s="2">
        <v>106.84</v>
      </c>
      <c r="G413" s="2" t="s">
        <v>69</v>
      </c>
      <c r="H413" s="2">
        <v>95</v>
      </c>
      <c r="I413" s="2">
        <v>51</v>
      </c>
      <c r="J413" s="2" t="s">
        <v>1262</v>
      </c>
      <c r="K413" s="2" t="s">
        <v>122</v>
      </c>
      <c r="L413" s="2">
        <v>1.11578947368421</v>
      </c>
      <c r="M413" s="2">
        <v>11325.04</v>
      </c>
      <c r="N413" s="2">
        <v>0.86274509803921573</v>
      </c>
    </row>
    <row r="414" spans="1:14" x14ac:dyDescent="0.2">
      <c r="A414" s="2" t="s">
        <v>1263</v>
      </c>
      <c r="B414" s="2" t="s">
        <v>1264</v>
      </c>
      <c r="C414" s="2" t="s">
        <v>170</v>
      </c>
      <c r="D414" s="2">
        <v>112</v>
      </c>
      <c r="E414" s="2">
        <v>12</v>
      </c>
      <c r="F414" s="2">
        <v>86.75</v>
      </c>
      <c r="G414" s="2" t="s">
        <v>53</v>
      </c>
      <c r="H414" s="2">
        <v>21</v>
      </c>
      <c r="I414" s="2">
        <v>38</v>
      </c>
      <c r="J414" s="2" t="s">
        <v>1265</v>
      </c>
      <c r="K414" s="2" t="s">
        <v>122</v>
      </c>
      <c r="L414" s="2">
        <v>5.333333333333333</v>
      </c>
      <c r="M414" s="2">
        <v>9716</v>
      </c>
      <c r="N414" s="2">
        <v>-0.44736842105263158</v>
      </c>
    </row>
    <row r="415" spans="1:14" x14ac:dyDescent="0.2">
      <c r="A415" s="2" t="s">
        <v>1266</v>
      </c>
      <c r="B415" s="2" t="s">
        <v>1267</v>
      </c>
      <c r="C415" s="2" t="s">
        <v>125</v>
      </c>
      <c r="D415" s="2">
        <v>129</v>
      </c>
      <c r="E415" s="2">
        <v>30</v>
      </c>
      <c r="F415" s="2">
        <v>182.51</v>
      </c>
      <c r="G415" s="2" t="s">
        <v>89</v>
      </c>
      <c r="H415" s="2">
        <v>137</v>
      </c>
      <c r="I415" s="2">
        <v>81</v>
      </c>
      <c r="J415" s="2" t="s">
        <v>788</v>
      </c>
      <c r="K415" s="2" t="s">
        <v>122</v>
      </c>
      <c r="L415" s="2">
        <v>0.94160583941605835</v>
      </c>
      <c r="M415" s="2">
        <v>23543.79</v>
      </c>
      <c r="N415" s="2">
        <v>0.69135802469135799</v>
      </c>
    </row>
    <row r="416" spans="1:14" x14ac:dyDescent="0.2">
      <c r="A416" s="2" t="s">
        <v>1268</v>
      </c>
      <c r="B416" s="2" t="s">
        <v>1269</v>
      </c>
      <c r="C416" s="2" t="s">
        <v>120</v>
      </c>
      <c r="D416" s="2">
        <v>46</v>
      </c>
      <c r="E416" s="2">
        <v>17</v>
      </c>
      <c r="F416" s="2">
        <v>95.75</v>
      </c>
      <c r="G416" s="2" t="s">
        <v>25</v>
      </c>
      <c r="H416" s="2">
        <v>66</v>
      </c>
      <c r="I416" s="2">
        <v>60</v>
      </c>
      <c r="J416" s="2" t="s">
        <v>890</v>
      </c>
      <c r="K416" s="2" t="s">
        <v>122</v>
      </c>
      <c r="L416" s="2">
        <v>0.69696969696969702</v>
      </c>
      <c r="M416" s="2">
        <v>4404.5</v>
      </c>
      <c r="N416" s="2">
        <v>0.1</v>
      </c>
    </row>
    <row r="417" spans="1:14" x14ac:dyDescent="0.2">
      <c r="A417" s="2" t="s">
        <v>1270</v>
      </c>
      <c r="B417" s="2" t="s">
        <v>1271</v>
      </c>
      <c r="C417" s="2" t="s">
        <v>174</v>
      </c>
      <c r="D417" s="2">
        <v>114</v>
      </c>
      <c r="E417" s="2">
        <v>31</v>
      </c>
      <c r="F417" s="2">
        <v>63.85</v>
      </c>
      <c r="G417" s="2" t="s">
        <v>49</v>
      </c>
      <c r="H417" s="2">
        <v>109</v>
      </c>
      <c r="I417" s="2">
        <v>77</v>
      </c>
      <c r="J417" s="2" t="s">
        <v>1272</v>
      </c>
      <c r="K417" s="2" t="s">
        <v>122</v>
      </c>
      <c r="L417" s="2">
        <v>1.045871559633027</v>
      </c>
      <c r="M417" s="2">
        <v>7278.9000000000005</v>
      </c>
      <c r="N417" s="2">
        <v>0.41558441558441561</v>
      </c>
    </row>
    <row r="418" spans="1:14" x14ac:dyDescent="0.2">
      <c r="A418" s="2" t="s">
        <v>1273</v>
      </c>
      <c r="B418" s="2" t="s">
        <v>1274</v>
      </c>
      <c r="C418" s="2" t="s">
        <v>150</v>
      </c>
      <c r="D418" s="2">
        <v>177</v>
      </c>
      <c r="E418" s="2">
        <v>45</v>
      </c>
      <c r="F418" s="2">
        <v>155.46</v>
      </c>
      <c r="G418" s="2" t="s">
        <v>61</v>
      </c>
      <c r="H418" s="2">
        <v>99</v>
      </c>
      <c r="I418" s="2">
        <v>111</v>
      </c>
      <c r="J418" s="2" t="s">
        <v>1275</v>
      </c>
      <c r="K418" s="2" t="s">
        <v>122</v>
      </c>
      <c r="L418" s="2">
        <v>1.7878787878787881</v>
      </c>
      <c r="M418" s="2">
        <v>27516.42</v>
      </c>
      <c r="N418" s="2">
        <v>-0.1081081081081081</v>
      </c>
    </row>
    <row r="419" spans="1:14" x14ac:dyDescent="0.2">
      <c r="A419" s="2" t="s">
        <v>1276</v>
      </c>
      <c r="B419" s="2" t="s">
        <v>1277</v>
      </c>
      <c r="C419" s="2" t="s">
        <v>150</v>
      </c>
      <c r="D419" s="2">
        <v>98</v>
      </c>
      <c r="E419" s="2">
        <v>21</v>
      </c>
      <c r="F419" s="2">
        <v>158.69</v>
      </c>
      <c r="G419" s="2" t="s">
        <v>77</v>
      </c>
      <c r="H419" s="2">
        <v>76</v>
      </c>
      <c r="I419" s="2">
        <v>55</v>
      </c>
      <c r="J419" s="2" t="s">
        <v>556</v>
      </c>
      <c r="K419" s="2" t="s">
        <v>122</v>
      </c>
      <c r="L419" s="2">
        <v>1.2894736842105261</v>
      </c>
      <c r="M419" s="2">
        <v>15551.62</v>
      </c>
      <c r="N419" s="2">
        <v>0.38181818181818178</v>
      </c>
    </row>
    <row r="420" spans="1:14" x14ac:dyDescent="0.2">
      <c r="A420" s="2" t="s">
        <v>1278</v>
      </c>
      <c r="B420" s="2" t="s">
        <v>1279</v>
      </c>
      <c r="C420" s="2" t="s">
        <v>166</v>
      </c>
      <c r="D420" s="2">
        <v>159</v>
      </c>
      <c r="E420" s="2">
        <v>28</v>
      </c>
      <c r="F420" s="2">
        <v>180.66</v>
      </c>
      <c r="G420" s="2" t="s">
        <v>37</v>
      </c>
      <c r="H420" s="2">
        <v>69</v>
      </c>
      <c r="I420" s="2">
        <v>77</v>
      </c>
      <c r="J420" s="2" t="s">
        <v>983</v>
      </c>
      <c r="K420" s="2" t="s">
        <v>122</v>
      </c>
      <c r="L420" s="2">
        <v>2.304347826086957</v>
      </c>
      <c r="M420" s="2">
        <v>28724.94</v>
      </c>
      <c r="N420" s="2">
        <v>-0.1038961038961039</v>
      </c>
    </row>
    <row r="421" spans="1:14" x14ac:dyDescent="0.2">
      <c r="A421" s="2" t="s">
        <v>1280</v>
      </c>
      <c r="B421" s="2" t="s">
        <v>1281</v>
      </c>
      <c r="C421" s="2" t="s">
        <v>129</v>
      </c>
      <c r="D421" s="2">
        <v>96</v>
      </c>
      <c r="E421" s="2">
        <v>28</v>
      </c>
      <c r="F421" s="2">
        <v>5.09</v>
      </c>
      <c r="G421" s="2" t="s">
        <v>57</v>
      </c>
      <c r="H421" s="2">
        <v>53</v>
      </c>
      <c r="I421" s="2">
        <v>9</v>
      </c>
      <c r="J421" s="2" t="s">
        <v>1282</v>
      </c>
      <c r="K421" s="2" t="s">
        <v>122</v>
      </c>
      <c r="L421" s="2">
        <v>1.811320754716981</v>
      </c>
      <c r="M421" s="2">
        <v>488.64</v>
      </c>
      <c r="N421" s="2">
        <v>4.8888888888888893</v>
      </c>
    </row>
    <row r="422" spans="1:14" x14ac:dyDescent="0.2">
      <c r="A422" s="2" t="s">
        <v>1283</v>
      </c>
      <c r="B422" s="2" t="s">
        <v>1284</v>
      </c>
      <c r="C422" s="2" t="s">
        <v>129</v>
      </c>
      <c r="D422" s="2">
        <v>95</v>
      </c>
      <c r="E422" s="2">
        <v>15</v>
      </c>
      <c r="F422" s="2">
        <v>55.2</v>
      </c>
      <c r="G422" s="2" t="s">
        <v>53</v>
      </c>
      <c r="H422" s="2">
        <v>115</v>
      </c>
      <c r="I422" s="2">
        <v>96</v>
      </c>
      <c r="J422" s="2" t="s">
        <v>869</v>
      </c>
      <c r="K422" s="2" t="s">
        <v>122</v>
      </c>
      <c r="L422" s="2">
        <v>0.82608695652173914</v>
      </c>
      <c r="M422" s="2">
        <v>5244</v>
      </c>
      <c r="N422" s="2">
        <v>0.19791666666666671</v>
      </c>
    </row>
    <row r="423" spans="1:14" x14ac:dyDescent="0.2">
      <c r="A423" s="2" t="s">
        <v>1285</v>
      </c>
      <c r="B423" s="2" t="s">
        <v>1286</v>
      </c>
      <c r="C423" s="2" t="s">
        <v>120</v>
      </c>
      <c r="D423" s="2">
        <v>188</v>
      </c>
      <c r="E423" s="2">
        <v>44</v>
      </c>
      <c r="F423" s="2">
        <v>198.62</v>
      </c>
      <c r="G423" s="2" t="s">
        <v>57</v>
      </c>
      <c r="H423" s="2">
        <v>92</v>
      </c>
      <c r="I423" s="2">
        <v>93</v>
      </c>
      <c r="J423" s="2" t="s">
        <v>1287</v>
      </c>
      <c r="K423" s="2" t="s">
        <v>122</v>
      </c>
      <c r="L423" s="2">
        <v>2.043478260869565</v>
      </c>
      <c r="M423" s="2">
        <v>37340.559999999998</v>
      </c>
      <c r="N423" s="2">
        <v>-1.075268817204301E-2</v>
      </c>
    </row>
    <row r="424" spans="1:14" x14ac:dyDescent="0.2">
      <c r="A424" s="2" t="s">
        <v>1288</v>
      </c>
      <c r="B424" s="2" t="s">
        <v>1289</v>
      </c>
      <c r="C424" s="2" t="s">
        <v>125</v>
      </c>
      <c r="D424" s="2">
        <v>199</v>
      </c>
      <c r="E424" s="2">
        <v>41</v>
      </c>
      <c r="F424" s="2">
        <v>18.559999999999999</v>
      </c>
      <c r="G424" s="2" t="s">
        <v>89</v>
      </c>
      <c r="H424" s="2">
        <v>149</v>
      </c>
      <c r="I424" s="2">
        <v>118</v>
      </c>
      <c r="J424" s="2" t="s">
        <v>266</v>
      </c>
      <c r="K424" s="2" t="s">
        <v>122</v>
      </c>
      <c r="L424" s="2">
        <v>1.3355704697986579</v>
      </c>
      <c r="M424" s="2">
        <v>3693.44</v>
      </c>
      <c r="N424" s="2">
        <v>0.26271186440677968</v>
      </c>
    </row>
    <row r="425" spans="1:14" x14ac:dyDescent="0.2">
      <c r="A425" s="2" t="s">
        <v>1290</v>
      </c>
      <c r="B425" s="2" t="s">
        <v>1291</v>
      </c>
      <c r="C425" s="2" t="s">
        <v>125</v>
      </c>
      <c r="D425" s="2">
        <v>25</v>
      </c>
      <c r="E425" s="2">
        <v>32</v>
      </c>
      <c r="F425" s="2">
        <v>168.98</v>
      </c>
      <c r="G425" s="2" t="s">
        <v>33</v>
      </c>
      <c r="H425" s="2">
        <v>138</v>
      </c>
      <c r="I425" s="2">
        <v>60</v>
      </c>
      <c r="J425" s="2" t="s">
        <v>1292</v>
      </c>
      <c r="K425" s="2" t="s">
        <v>143</v>
      </c>
      <c r="L425" s="2">
        <v>0.1811594202898551</v>
      </c>
      <c r="M425" s="2">
        <v>4224.5</v>
      </c>
      <c r="N425" s="2">
        <v>1.3</v>
      </c>
    </row>
    <row r="426" spans="1:14" x14ac:dyDescent="0.2">
      <c r="A426" s="2" t="s">
        <v>1293</v>
      </c>
      <c r="B426" s="2" t="s">
        <v>1294</v>
      </c>
      <c r="C426" s="2" t="s">
        <v>146</v>
      </c>
      <c r="D426" s="2">
        <v>24</v>
      </c>
      <c r="E426" s="2">
        <v>12</v>
      </c>
      <c r="F426" s="2">
        <v>45.4</v>
      </c>
      <c r="G426" s="2" t="s">
        <v>69</v>
      </c>
      <c r="H426" s="2">
        <v>41</v>
      </c>
      <c r="I426" s="2">
        <v>60</v>
      </c>
      <c r="J426" s="2" t="s">
        <v>133</v>
      </c>
      <c r="K426" s="2" t="s">
        <v>122</v>
      </c>
      <c r="L426" s="2">
        <v>0.58536585365853655</v>
      </c>
      <c r="M426" s="2">
        <v>1089.5999999999999</v>
      </c>
      <c r="N426" s="2">
        <v>-0.31666666666666671</v>
      </c>
    </row>
    <row r="427" spans="1:14" x14ac:dyDescent="0.2">
      <c r="A427" s="2" t="s">
        <v>1295</v>
      </c>
      <c r="B427" s="2" t="s">
        <v>1296</v>
      </c>
      <c r="C427" s="2" t="s">
        <v>150</v>
      </c>
      <c r="D427" s="2">
        <v>115</v>
      </c>
      <c r="E427" s="2">
        <v>15</v>
      </c>
      <c r="F427" s="2">
        <v>88.96</v>
      </c>
      <c r="G427" s="2" t="s">
        <v>81</v>
      </c>
      <c r="H427" s="2">
        <v>1</v>
      </c>
      <c r="I427" s="2">
        <v>103</v>
      </c>
      <c r="J427" s="2" t="s">
        <v>1297</v>
      </c>
      <c r="K427" s="2" t="s">
        <v>122</v>
      </c>
      <c r="L427" s="2">
        <v>115</v>
      </c>
      <c r="M427" s="2">
        <v>10230.4</v>
      </c>
      <c r="N427" s="2">
        <v>-0.99029126213592233</v>
      </c>
    </row>
    <row r="428" spans="1:14" x14ac:dyDescent="0.2">
      <c r="A428" s="2" t="s">
        <v>1298</v>
      </c>
      <c r="B428" s="2" t="s">
        <v>1299</v>
      </c>
      <c r="C428" s="2" t="s">
        <v>129</v>
      </c>
      <c r="D428" s="2">
        <v>6</v>
      </c>
      <c r="E428" s="2">
        <v>10</v>
      </c>
      <c r="F428" s="2">
        <v>63.81</v>
      </c>
      <c r="G428" s="2" t="s">
        <v>13</v>
      </c>
      <c r="H428" s="2">
        <v>140</v>
      </c>
      <c r="I428" s="2">
        <v>90</v>
      </c>
      <c r="J428" s="2" t="s">
        <v>1300</v>
      </c>
      <c r="K428" s="2" t="s">
        <v>143</v>
      </c>
      <c r="L428" s="2">
        <v>4.2857142857142858E-2</v>
      </c>
      <c r="M428" s="2">
        <v>382.86</v>
      </c>
      <c r="N428" s="2">
        <v>0.55555555555555558</v>
      </c>
    </row>
    <row r="429" spans="1:14" x14ac:dyDescent="0.2">
      <c r="A429" s="2" t="s">
        <v>1301</v>
      </c>
      <c r="B429" s="2" t="s">
        <v>1302</v>
      </c>
      <c r="C429" s="2" t="s">
        <v>146</v>
      </c>
      <c r="D429" s="2">
        <v>175</v>
      </c>
      <c r="E429" s="2">
        <v>44</v>
      </c>
      <c r="F429" s="2">
        <v>53.72</v>
      </c>
      <c r="G429" s="2" t="s">
        <v>25</v>
      </c>
      <c r="H429" s="2">
        <v>106</v>
      </c>
      <c r="I429" s="2">
        <v>25</v>
      </c>
      <c r="J429" s="2" t="s">
        <v>688</v>
      </c>
      <c r="K429" s="2" t="s">
        <v>122</v>
      </c>
      <c r="L429" s="2">
        <v>1.6509433962264151</v>
      </c>
      <c r="M429" s="2">
        <v>9401</v>
      </c>
      <c r="N429" s="2">
        <v>3.24</v>
      </c>
    </row>
    <row r="430" spans="1:14" x14ac:dyDescent="0.2">
      <c r="A430" s="2" t="s">
        <v>1303</v>
      </c>
      <c r="B430" s="2" t="s">
        <v>1304</v>
      </c>
      <c r="C430" s="2" t="s">
        <v>150</v>
      </c>
      <c r="D430" s="2">
        <v>175</v>
      </c>
      <c r="E430" s="2">
        <v>42</v>
      </c>
      <c r="F430" s="2">
        <v>196.33</v>
      </c>
      <c r="G430" s="2" t="s">
        <v>53</v>
      </c>
      <c r="H430" s="2">
        <v>109</v>
      </c>
      <c r="I430" s="2">
        <v>19</v>
      </c>
      <c r="J430" s="2" t="s">
        <v>1305</v>
      </c>
      <c r="K430" s="2" t="s">
        <v>122</v>
      </c>
      <c r="L430" s="2">
        <v>1.605504587155963</v>
      </c>
      <c r="M430" s="2">
        <v>34357.75</v>
      </c>
      <c r="N430" s="2">
        <v>4.7368421052631584</v>
      </c>
    </row>
    <row r="431" spans="1:14" x14ac:dyDescent="0.2">
      <c r="A431" s="2" t="s">
        <v>1306</v>
      </c>
      <c r="B431" s="2" t="s">
        <v>1307</v>
      </c>
      <c r="C431" s="2" t="s">
        <v>150</v>
      </c>
      <c r="D431" s="2">
        <v>77</v>
      </c>
      <c r="E431" s="2">
        <v>49</v>
      </c>
      <c r="F431" s="2">
        <v>119.68</v>
      </c>
      <c r="G431" s="2" t="s">
        <v>89</v>
      </c>
      <c r="H431" s="2">
        <v>52</v>
      </c>
      <c r="I431" s="2">
        <v>43</v>
      </c>
      <c r="J431" s="2" t="s">
        <v>136</v>
      </c>
      <c r="K431" s="2" t="s">
        <v>122</v>
      </c>
      <c r="L431" s="2">
        <v>1.4807692307692311</v>
      </c>
      <c r="M431" s="2">
        <v>9215.36</v>
      </c>
      <c r="N431" s="2">
        <v>0.20930232558139539</v>
      </c>
    </row>
    <row r="432" spans="1:14" x14ac:dyDescent="0.2">
      <c r="A432" s="2" t="s">
        <v>1308</v>
      </c>
      <c r="B432" s="2" t="s">
        <v>1309</v>
      </c>
      <c r="C432" s="2" t="s">
        <v>166</v>
      </c>
      <c r="D432" s="2">
        <v>9</v>
      </c>
      <c r="E432" s="2">
        <v>23</v>
      </c>
      <c r="F432" s="2">
        <v>5.13</v>
      </c>
      <c r="G432" s="2" t="s">
        <v>41</v>
      </c>
      <c r="H432" s="2">
        <v>123</v>
      </c>
      <c r="I432" s="2">
        <v>9</v>
      </c>
      <c r="J432" s="2" t="s">
        <v>848</v>
      </c>
      <c r="K432" s="2" t="s">
        <v>143</v>
      </c>
      <c r="L432" s="2">
        <v>7.3170731707317069E-2</v>
      </c>
      <c r="M432" s="2">
        <v>46.17</v>
      </c>
      <c r="N432" s="2">
        <v>12.66666666666667</v>
      </c>
    </row>
    <row r="433" spans="1:14" x14ac:dyDescent="0.2">
      <c r="A433" s="2" t="s">
        <v>1310</v>
      </c>
      <c r="B433" s="2" t="s">
        <v>1311</v>
      </c>
      <c r="C433" s="2" t="s">
        <v>150</v>
      </c>
      <c r="D433" s="2">
        <v>89</v>
      </c>
      <c r="E433" s="2">
        <v>38</v>
      </c>
      <c r="F433" s="2">
        <v>67.760000000000005</v>
      </c>
      <c r="G433" s="2" t="s">
        <v>81</v>
      </c>
      <c r="H433" s="2">
        <v>28</v>
      </c>
      <c r="I433" s="2">
        <v>15</v>
      </c>
      <c r="J433" s="2" t="s">
        <v>1312</v>
      </c>
      <c r="K433" s="2" t="s">
        <v>122</v>
      </c>
      <c r="L433" s="2">
        <v>3.1785714285714279</v>
      </c>
      <c r="M433" s="2">
        <v>6030.64</v>
      </c>
      <c r="N433" s="2">
        <v>0.8666666666666667</v>
      </c>
    </row>
    <row r="434" spans="1:14" x14ac:dyDescent="0.2">
      <c r="A434" s="2" t="s">
        <v>1313</v>
      </c>
      <c r="B434" s="2" t="s">
        <v>1314</v>
      </c>
      <c r="C434" s="2" t="s">
        <v>125</v>
      </c>
      <c r="D434" s="2">
        <v>33</v>
      </c>
      <c r="E434" s="2">
        <v>26</v>
      </c>
      <c r="F434" s="2">
        <v>179.14</v>
      </c>
      <c r="G434" s="2" t="s">
        <v>93</v>
      </c>
      <c r="H434" s="2">
        <v>61</v>
      </c>
      <c r="I434" s="2">
        <v>66</v>
      </c>
      <c r="J434" s="2" t="s">
        <v>1315</v>
      </c>
      <c r="K434" s="2" t="s">
        <v>122</v>
      </c>
      <c r="L434" s="2">
        <v>0.54098360655737709</v>
      </c>
      <c r="M434" s="2">
        <v>5911.62</v>
      </c>
      <c r="N434" s="2">
        <v>-7.575757575757576E-2</v>
      </c>
    </row>
    <row r="435" spans="1:14" x14ac:dyDescent="0.2">
      <c r="A435" s="2" t="s">
        <v>1316</v>
      </c>
      <c r="B435" s="2" t="s">
        <v>1317</v>
      </c>
      <c r="C435" s="2" t="s">
        <v>125</v>
      </c>
      <c r="D435" s="2">
        <v>71</v>
      </c>
      <c r="E435" s="2">
        <v>46</v>
      </c>
      <c r="F435" s="2">
        <v>42.06</v>
      </c>
      <c r="G435" s="2" t="s">
        <v>37</v>
      </c>
      <c r="H435" s="2">
        <v>65</v>
      </c>
      <c r="I435" s="2">
        <v>42</v>
      </c>
      <c r="J435" s="2" t="s">
        <v>1318</v>
      </c>
      <c r="K435" s="2" t="s">
        <v>122</v>
      </c>
      <c r="L435" s="2">
        <v>1.092307692307692</v>
      </c>
      <c r="M435" s="2">
        <v>2986.26</v>
      </c>
      <c r="N435" s="2">
        <v>0.54761904761904767</v>
      </c>
    </row>
    <row r="436" spans="1:14" x14ac:dyDescent="0.2">
      <c r="A436" s="2" t="s">
        <v>1319</v>
      </c>
      <c r="B436" s="2" t="s">
        <v>1320</v>
      </c>
      <c r="C436" s="2" t="s">
        <v>120</v>
      </c>
      <c r="D436" s="2">
        <v>198</v>
      </c>
      <c r="E436" s="2">
        <v>37</v>
      </c>
      <c r="F436" s="2">
        <v>91.89</v>
      </c>
      <c r="G436" s="2" t="s">
        <v>41</v>
      </c>
      <c r="H436" s="2">
        <v>39</v>
      </c>
      <c r="I436" s="2">
        <v>26</v>
      </c>
      <c r="J436" s="2" t="s">
        <v>1004</v>
      </c>
      <c r="K436" s="2" t="s">
        <v>122</v>
      </c>
      <c r="L436" s="2">
        <v>5.0769230769230766</v>
      </c>
      <c r="M436" s="2">
        <v>18194.22</v>
      </c>
      <c r="N436" s="2">
        <v>0.5</v>
      </c>
    </row>
    <row r="437" spans="1:14" x14ac:dyDescent="0.2">
      <c r="A437" s="2" t="s">
        <v>1321</v>
      </c>
      <c r="B437" s="2" t="s">
        <v>1322</v>
      </c>
      <c r="C437" s="2" t="s">
        <v>170</v>
      </c>
      <c r="D437" s="2">
        <v>84</v>
      </c>
      <c r="E437" s="2">
        <v>27</v>
      </c>
      <c r="F437" s="2">
        <v>73.650000000000006</v>
      </c>
      <c r="G437" s="2" t="s">
        <v>9</v>
      </c>
      <c r="H437" s="2">
        <v>127</v>
      </c>
      <c r="I437" s="2">
        <v>53</v>
      </c>
      <c r="J437" s="2" t="s">
        <v>807</v>
      </c>
      <c r="K437" s="2" t="s">
        <v>122</v>
      </c>
      <c r="L437" s="2">
        <v>0.66141732283464572</v>
      </c>
      <c r="M437" s="2">
        <v>6186.6</v>
      </c>
      <c r="N437" s="2">
        <v>1.39622641509434</v>
      </c>
    </row>
    <row r="438" spans="1:14" x14ac:dyDescent="0.2">
      <c r="A438" s="2" t="s">
        <v>1323</v>
      </c>
      <c r="B438" s="2" t="s">
        <v>1324</v>
      </c>
      <c r="C438" s="2" t="s">
        <v>174</v>
      </c>
      <c r="D438" s="2">
        <v>72</v>
      </c>
      <c r="E438" s="2">
        <v>44</v>
      </c>
      <c r="F438" s="2">
        <v>107.52</v>
      </c>
      <c r="G438" s="2" t="s">
        <v>45</v>
      </c>
      <c r="H438" s="2">
        <v>133</v>
      </c>
      <c r="I438" s="2">
        <v>88</v>
      </c>
      <c r="J438" s="2" t="s">
        <v>1009</v>
      </c>
      <c r="K438" s="2" t="s">
        <v>122</v>
      </c>
      <c r="L438" s="2">
        <v>0.54135338345864659</v>
      </c>
      <c r="M438" s="2">
        <v>7741.44</v>
      </c>
      <c r="N438" s="2">
        <v>0.51136363636363635</v>
      </c>
    </row>
    <row r="439" spans="1:14" x14ac:dyDescent="0.2">
      <c r="A439" s="2" t="s">
        <v>1325</v>
      </c>
      <c r="B439" s="2" t="s">
        <v>1326</v>
      </c>
      <c r="C439" s="2" t="s">
        <v>125</v>
      </c>
      <c r="D439" s="2">
        <v>184</v>
      </c>
      <c r="E439" s="2">
        <v>25</v>
      </c>
      <c r="F439" s="2">
        <v>36.35</v>
      </c>
      <c r="G439" s="2" t="s">
        <v>17</v>
      </c>
      <c r="H439" s="2">
        <v>0</v>
      </c>
      <c r="I439" s="2">
        <v>12</v>
      </c>
      <c r="J439" s="2" t="s">
        <v>556</v>
      </c>
      <c r="K439" s="2" t="s">
        <v>122</v>
      </c>
      <c r="L439" s="2">
        <v>184</v>
      </c>
      <c r="M439" s="2">
        <v>6688.4000000000005</v>
      </c>
      <c r="N439" s="2">
        <v>-1</v>
      </c>
    </row>
    <row r="440" spans="1:14" x14ac:dyDescent="0.2">
      <c r="A440" s="2" t="s">
        <v>1327</v>
      </c>
      <c r="B440" s="2" t="s">
        <v>1328</v>
      </c>
      <c r="C440" s="2" t="s">
        <v>150</v>
      </c>
      <c r="D440" s="2">
        <v>129</v>
      </c>
      <c r="E440" s="2">
        <v>17</v>
      </c>
      <c r="F440" s="2">
        <v>151.78</v>
      </c>
      <c r="G440" s="2" t="s">
        <v>17</v>
      </c>
      <c r="H440" s="2">
        <v>64</v>
      </c>
      <c r="I440" s="2">
        <v>119</v>
      </c>
      <c r="J440" s="2" t="s">
        <v>223</v>
      </c>
      <c r="K440" s="2" t="s">
        <v>122</v>
      </c>
      <c r="L440" s="2">
        <v>2.015625</v>
      </c>
      <c r="M440" s="2">
        <v>19579.62</v>
      </c>
      <c r="N440" s="2">
        <v>-0.46218487394957991</v>
      </c>
    </row>
    <row r="441" spans="1:14" x14ac:dyDescent="0.2">
      <c r="A441" s="2" t="s">
        <v>1329</v>
      </c>
      <c r="B441" s="2" t="s">
        <v>1330</v>
      </c>
      <c r="C441" s="2" t="s">
        <v>166</v>
      </c>
      <c r="D441" s="2">
        <v>1</v>
      </c>
      <c r="E441" s="2">
        <v>41</v>
      </c>
      <c r="F441" s="2">
        <v>110.77</v>
      </c>
      <c r="G441" s="2" t="s">
        <v>21</v>
      </c>
      <c r="H441" s="2">
        <v>146</v>
      </c>
      <c r="I441" s="2">
        <v>103</v>
      </c>
      <c r="J441" s="2" t="s">
        <v>1331</v>
      </c>
      <c r="K441" s="2" t="s">
        <v>143</v>
      </c>
      <c r="L441" s="2">
        <v>6.8493150684931503E-3</v>
      </c>
      <c r="M441" s="2">
        <v>110.77</v>
      </c>
      <c r="N441" s="2">
        <v>0.41747572815533979</v>
      </c>
    </row>
    <row r="442" spans="1:14" x14ac:dyDescent="0.2">
      <c r="A442" s="2" t="s">
        <v>1332</v>
      </c>
      <c r="B442" s="2" t="s">
        <v>1333</v>
      </c>
      <c r="C442" s="2" t="s">
        <v>120</v>
      </c>
      <c r="D442" s="2">
        <v>47</v>
      </c>
      <c r="E442" s="2">
        <v>17</v>
      </c>
      <c r="F442" s="2">
        <v>136.51</v>
      </c>
      <c r="G442" s="2" t="s">
        <v>69</v>
      </c>
      <c r="H442" s="2">
        <v>61</v>
      </c>
      <c r="I442" s="2">
        <v>77</v>
      </c>
      <c r="J442" s="2" t="s">
        <v>804</v>
      </c>
      <c r="K442" s="2" t="s">
        <v>122</v>
      </c>
      <c r="L442" s="2">
        <v>0.77049180327868849</v>
      </c>
      <c r="M442" s="2">
        <v>6415.9699999999993</v>
      </c>
      <c r="N442" s="2">
        <v>-0.20779220779220781</v>
      </c>
    </row>
    <row r="443" spans="1:14" x14ac:dyDescent="0.2">
      <c r="A443" s="2" t="s">
        <v>1334</v>
      </c>
      <c r="B443" s="2" t="s">
        <v>1335</v>
      </c>
      <c r="C443" s="2" t="s">
        <v>166</v>
      </c>
      <c r="D443" s="2">
        <v>85</v>
      </c>
      <c r="E443" s="2">
        <v>13</v>
      </c>
      <c r="F443" s="2">
        <v>189.33</v>
      </c>
      <c r="G443" s="2" t="s">
        <v>65</v>
      </c>
      <c r="H443" s="2">
        <v>2</v>
      </c>
      <c r="I443" s="2">
        <v>61</v>
      </c>
      <c r="J443" s="2" t="s">
        <v>1336</v>
      </c>
      <c r="K443" s="2" t="s">
        <v>122</v>
      </c>
      <c r="L443" s="2">
        <v>42.5</v>
      </c>
      <c r="M443" s="2">
        <v>16093.05</v>
      </c>
      <c r="N443" s="2">
        <v>-0.96721311475409832</v>
      </c>
    </row>
    <row r="444" spans="1:14" x14ac:dyDescent="0.2">
      <c r="A444" s="2" t="s">
        <v>1337</v>
      </c>
      <c r="B444" s="2" t="s">
        <v>1338</v>
      </c>
      <c r="C444" s="2" t="s">
        <v>146</v>
      </c>
      <c r="D444" s="2">
        <v>94</v>
      </c>
      <c r="E444" s="2">
        <v>16</v>
      </c>
      <c r="F444" s="2">
        <v>108.5</v>
      </c>
      <c r="G444" s="2" t="s">
        <v>73</v>
      </c>
      <c r="H444" s="2">
        <v>12</v>
      </c>
      <c r="I444" s="2">
        <v>1</v>
      </c>
      <c r="J444" s="2" t="s">
        <v>1339</v>
      </c>
      <c r="K444" s="2" t="s">
        <v>122</v>
      </c>
      <c r="L444" s="2">
        <v>7.833333333333333</v>
      </c>
      <c r="M444" s="2">
        <v>10199</v>
      </c>
      <c r="N444" s="2">
        <v>11</v>
      </c>
    </row>
    <row r="445" spans="1:14" x14ac:dyDescent="0.2">
      <c r="A445" s="2" t="s">
        <v>1340</v>
      </c>
      <c r="B445" s="2" t="s">
        <v>1341</v>
      </c>
      <c r="C445" s="2" t="s">
        <v>120</v>
      </c>
      <c r="D445" s="2">
        <v>40</v>
      </c>
      <c r="E445" s="2">
        <v>43</v>
      </c>
      <c r="F445" s="2">
        <v>62.22</v>
      </c>
      <c r="G445" s="2" t="s">
        <v>89</v>
      </c>
      <c r="H445" s="2">
        <v>33</v>
      </c>
      <c r="I445" s="2">
        <v>59</v>
      </c>
      <c r="J445" s="2" t="s">
        <v>226</v>
      </c>
      <c r="K445" s="2" t="s">
        <v>143</v>
      </c>
      <c r="L445" s="2">
        <v>1.2121212121212119</v>
      </c>
      <c r="M445" s="2">
        <v>2488.8000000000002</v>
      </c>
      <c r="N445" s="2">
        <v>-0.44067796610169491</v>
      </c>
    </row>
    <row r="446" spans="1:14" x14ac:dyDescent="0.2">
      <c r="A446" s="2" t="s">
        <v>1342</v>
      </c>
      <c r="B446" s="2" t="s">
        <v>1343</v>
      </c>
      <c r="C446" s="2" t="s">
        <v>174</v>
      </c>
      <c r="D446" s="2">
        <v>163</v>
      </c>
      <c r="E446" s="2">
        <v>20</v>
      </c>
      <c r="F446" s="2">
        <v>183.11</v>
      </c>
      <c r="G446" s="2" t="s">
        <v>97</v>
      </c>
      <c r="H446" s="2">
        <v>126</v>
      </c>
      <c r="I446" s="2">
        <v>50</v>
      </c>
      <c r="J446" s="2" t="s">
        <v>1344</v>
      </c>
      <c r="K446" s="2" t="s">
        <v>122</v>
      </c>
      <c r="L446" s="2">
        <v>1.2936507936507939</v>
      </c>
      <c r="M446" s="2">
        <v>29846.93</v>
      </c>
      <c r="N446" s="2">
        <v>1.52</v>
      </c>
    </row>
    <row r="447" spans="1:14" x14ac:dyDescent="0.2">
      <c r="A447" s="2" t="s">
        <v>1345</v>
      </c>
      <c r="B447" s="2" t="s">
        <v>1346</v>
      </c>
      <c r="C447" s="2" t="s">
        <v>129</v>
      </c>
      <c r="D447" s="2">
        <v>162</v>
      </c>
      <c r="E447" s="2">
        <v>28</v>
      </c>
      <c r="F447" s="2">
        <v>186.86</v>
      </c>
      <c r="G447" s="2" t="s">
        <v>45</v>
      </c>
      <c r="H447" s="2">
        <v>147</v>
      </c>
      <c r="I447" s="2">
        <v>83</v>
      </c>
      <c r="J447" s="2" t="s">
        <v>1347</v>
      </c>
      <c r="K447" s="2" t="s">
        <v>122</v>
      </c>
      <c r="L447" s="2">
        <v>1.1020408163265309</v>
      </c>
      <c r="M447" s="2">
        <v>30271.32</v>
      </c>
      <c r="N447" s="2">
        <v>0.77108433734939763</v>
      </c>
    </row>
    <row r="448" spans="1:14" x14ac:dyDescent="0.2">
      <c r="A448" s="2" t="s">
        <v>1348</v>
      </c>
      <c r="B448" s="2" t="s">
        <v>1349</v>
      </c>
      <c r="C448" s="2" t="s">
        <v>170</v>
      </c>
      <c r="D448" s="2">
        <v>44</v>
      </c>
      <c r="E448" s="2">
        <v>33</v>
      </c>
      <c r="F448" s="2">
        <v>53.89</v>
      </c>
      <c r="G448" s="2" t="s">
        <v>41</v>
      </c>
      <c r="H448" s="2">
        <v>137</v>
      </c>
      <c r="I448" s="2">
        <v>71</v>
      </c>
      <c r="J448" s="2" t="s">
        <v>1096</v>
      </c>
      <c r="K448" s="2" t="s">
        <v>122</v>
      </c>
      <c r="L448" s="2">
        <v>0.32116788321167877</v>
      </c>
      <c r="M448" s="2">
        <v>2371.16</v>
      </c>
      <c r="N448" s="2">
        <v>0.92957746478873238</v>
      </c>
    </row>
    <row r="449" spans="1:14" x14ac:dyDescent="0.2">
      <c r="A449" s="2" t="s">
        <v>1350</v>
      </c>
      <c r="B449" s="2" t="s">
        <v>1351</v>
      </c>
      <c r="C449" s="2" t="s">
        <v>146</v>
      </c>
      <c r="D449" s="2">
        <v>86</v>
      </c>
      <c r="E449" s="2">
        <v>46</v>
      </c>
      <c r="F449" s="2">
        <v>9.59</v>
      </c>
      <c r="G449" s="2" t="s">
        <v>17</v>
      </c>
      <c r="H449" s="2">
        <v>132</v>
      </c>
      <c r="I449" s="2">
        <v>96</v>
      </c>
      <c r="J449" s="2" t="s">
        <v>1053</v>
      </c>
      <c r="K449" s="2" t="s">
        <v>122</v>
      </c>
      <c r="L449" s="2">
        <v>0.65151515151515149</v>
      </c>
      <c r="M449" s="2">
        <v>824.74</v>
      </c>
      <c r="N449" s="2">
        <v>0.375</v>
      </c>
    </row>
    <row r="450" spans="1:14" x14ac:dyDescent="0.2">
      <c r="A450" s="2" t="s">
        <v>1352</v>
      </c>
      <c r="B450" s="2" t="s">
        <v>1353</v>
      </c>
      <c r="C450" s="2" t="s">
        <v>120</v>
      </c>
      <c r="D450" s="2">
        <v>81</v>
      </c>
      <c r="E450" s="2">
        <v>16</v>
      </c>
      <c r="F450" s="2">
        <v>94.71</v>
      </c>
      <c r="G450" s="2" t="s">
        <v>57</v>
      </c>
      <c r="H450" s="2">
        <v>0</v>
      </c>
      <c r="I450" s="2">
        <v>58</v>
      </c>
      <c r="J450" s="2" t="s">
        <v>361</v>
      </c>
      <c r="K450" s="2" t="s">
        <v>122</v>
      </c>
      <c r="L450" s="2">
        <v>81</v>
      </c>
      <c r="M450" s="2">
        <v>7671.5099999999993</v>
      </c>
      <c r="N450" s="2">
        <v>-1</v>
      </c>
    </row>
    <row r="451" spans="1:14" x14ac:dyDescent="0.2">
      <c r="A451" s="2" t="s">
        <v>1354</v>
      </c>
      <c r="B451" s="2" t="s">
        <v>1355</v>
      </c>
      <c r="C451" s="2" t="s">
        <v>125</v>
      </c>
      <c r="D451" s="2">
        <v>58</v>
      </c>
      <c r="E451" s="2">
        <v>25</v>
      </c>
      <c r="F451" s="2">
        <v>161.66</v>
      </c>
      <c r="G451" s="2" t="s">
        <v>13</v>
      </c>
      <c r="H451" s="2">
        <v>36</v>
      </c>
      <c r="I451" s="2">
        <v>75</v>
      </c>
      <c r="J451" s="2" t="s">
        <v>1356</v>
      </c>
      <c r="K451" s="2" t="s">
        <v>122</v>
      </c>
      <c r="L451" s="2">
        <v>1.6111111111111109</v>
      </c>
      <c r="M451" s="2">
        <v>9376.2800000000007</v>
      </c>
      <c r="N451" s="2">
        <v>-0.52</v>
      </c>
    </row>
    <row r="452" spans="1:14" x14ac:dyDescent="0.2">
      <c r="A452" s="2" t="s">
        <v>1357</v>
      </c>
      <c r="B452" s="2" t="s">
        <v>1358</v>
      </c>
      <c r="C452" s="2" t="s">
        <v>125</v>
      </c>
      <c r="D452" s="2">
        <v>133</v>
      </c>
      <c r="E452" s="2">
        <v>44</v>
      </c>
      <c r="F452" s="2">
        <v>76.680000000000007</v>
      </c>
      <c r="G452" s="2" t="s">
        <v>101</v>
      </c>
      <c r="H452" s="2">
        <v>100</v>
      </c>
      <c r="I452" s="2">
        <v>91</v>
      </c>
      <c r="J452" s="2" t="s">
        <v>1359</v>
      </c>
      <c r="K452" s="2" t="s">
        <v>122</v>
      </c>
      <c r="L452" s="2">
        <v>1.33</v>
      </c>
      <c r="M452" s="2">
        <v>10198.44</v>
      </c>
      <c r="N452" s="2">
        <v>9.8901098901098897E-2</v>
      </c>
    </row>
    <row r="453" spans="1:14" x14ac:dyDescent="0.2">
      <c r="A453" s="2" t="s">
        <v>1360</v>
      </c>
      <c r="B453" s="2" t="s">
        <v>1361</v>
      </c>
      <c r="C453" s="2" t="s">
        <v>150</v>
      </c>
      <c r="D453" s="2">
        <v>176</v>
      </c>
      <c r="E453" s="2">
        <v>22</v>
      </c>
      <c r="F453" s="2">
        <v>177.41</v>
      </c>
      <c r="G453" s="2" t="s">
        <v>33</v>
      </c>
      <c r="H453" s="2">
        <v>8</v>
      </c>
      <c r="I453" s="2">
        <v>81</v>
      </c>
      <c r="J453" s="2" t="s">
        <v>409</v>
      </c>
      <c r="K453" s="2" t="s">
        <v>122</v>
      </c>
      <c r="L453" s="2">
        <v>22</v>
      </c>
      <c r="M453" s="2">
        <v>31224.16</v>
      </c>
      <c r="N453" s="2">
        <v>-0.90123456790123457</v>
      </c>
    </row>
    <row r="454" spans="1:14" x14ac:dyDescent="0.2">
      <c r="A454" s="2" t="s">
        <v>1362</v>
      </c>
      <c r="B454" s="2" t="s">
        <v>1363</v>
      </c>
      <c r="C454" s="2" t="s">
        <v>120</v>
      </c>
      <c r="D454" s="2">
        <v>42</v>
      </c>
      <c r="E454" s="2">
        <v>45</v>
      </c>
      <c r="F454" s="2">
        <v>147.1</v>
      </c>
      <c r="G454" s="2" t="s">
        <v>49</v>
      </c>
      <c r="H454" s="2">
        <v>86</v>
      </c>
      <c r="I454" s="2">
        <v>4</v>
      </c>
      <c r="J454" s="2" t="s">
        <v>1236</v>
      </c>
      <c r="K454" s="2" t="s">
        <v>143</v>
      </c>
      <c r="L454" s="2">
        <v>0.48837209302325579</v>
      </c>
      <c r="M454" s="2">
        <v>6178.2</v>
      </c>
      <c r="N454" s="2">
        <v>20.5</v>
      </c>
    </row>
    <row r="455" spans="1:14" x14ac:dyDescent="0.2">
      <c r="A455" s="2" t="s">
        <v>1364</v>
      </c>
      <c r="B455" s="2" t="s">
        <v>1365</v>
      </c>
      <c r="C455" s="2" t="s">
        <v>174</v>
      </c>
      <c r="D455" s="2">
        <v>158</v>
      </c>
      <c r="E455" s="2">
        <v>44</v>
      </c>
      <c r="F455" s="2">
        <v>170.94</v>
      </c>
      <c r="G455" s="2" t="s">
        <v>69</v>
      </c>
      <c r="H455" s="2">
        <v>135</v>
      </c>
      <c r="I455" s="2">
        <v>60</v>
      </c>
      <c r="J455" s="2" t="s">
        <v>1366</v>
      </c>
      <c r="K455" s="2" t="s">
        <v>122</v>
      </c>
      <c r="L455" s="2">
        <v>1.1703703703703701</v>
      </c>
      <c r="M455" s="2">
        <v>27008.52</v>
      </c>
      <c r="N455" s="2">
        <v>1.25</v>
      </c>
    </row>
    <row r="456" spans="1:14" x14ac:dyDescent="0.2">
      <c r="A456" s="2" t="s">
        <v>1367</v>
      </c>
      <c r="B456" s="2" t="s">
        <v>1368</v>
      </c>
      <c r="C456" s="2" t="s">
        <v>146</v>
      </c>
      <c r="D456" s="2">
        <v>149</v>
      </c>
      <c r="E456" s="2">
        <v>39</v>
      </c>
      <c r="F456" s="2">
        <v>8.4700000000000006</v>
      </c>
      <c r="G456" s="2" t="s">
        <v>73</v>
      </c>
      <c r="H456" s="2">
        <v>46</v>
      </c>
      <c r="I456" s="2">
        <v>97</v>
      </c>
      <c r="J456" s="2" t="s">
        <v>591</v>
      </c>
      <c r="K456" s="2" t="s">
        <v>122</v>
      </c>
      <c r="L456" s="2">
        <v>3.2391304347826089</v>
      </c>
      <c r="M456" s="2">
        <v>1262.03</v>
      </c>
      <c r="N456" s="2">
        <v>-0.52577319587628868</v>
      </c>
    </row>
    <row r="457" spans="1:14" x14ac:dyDescent="0.2">
      <c r="A457" s="2" t="s">
        <v>1369</v>
      </c>
      <c r="B457" s="2" t="s">
        <v>1370</v>
      </c>
      <c r="C457" s="2" t="s">
        <v>129</v>
      </c>
      <c r="D457" s="2">
        <v>132</v>
      </c>
      <c r="E457" s="2">
        <v>40</v>
      </c>
      <c r="F457" s="2">
        <v>93.64</v>
      </c>
      <c r="G457" s="2" t="s">
        <v>53</v>
      </c>
      <c r="H457" s="2">
        <v>76</v>
      </c>
      <c r="I457" s="2">
        <v>93</v>
      </c>
      <c r="J457" s="2" t="s">
        <v>1371</v>
      </c>
      <c r="K457" s="2" t="s">
        <v>122</v>
      </c>
      <c r="L457" s="2">
        <v>1.736842105263158</v>
      </c>
      <c r="M457" s="2">
        <v>12360.48</v>
      </c>
      <c r="N457" s="2">
        <v>-0.18279569892473119</v>
      </c>
    </row>
    <row r="458" spans="1:14" x14ac:dyDescent="0.2">
      <c r="A458" s="2" t="s">
        <v>1372</v>
      </c>
      <c r="B458" s="2" t="s">
        <v>1373</v>
      </c>
      <c r="C458" s="2" t="s">
        <v>150</v>
      </c>
      <c r="D458" s="2">
        <v>9</v>
      </c>
      <c r="E458" s="2">
        <v>34</v>
      </c>
      <c r="F458" s="2">
        <v>48.85</v>
      </c>
      <c r="G458" s="2" t="s">
        <v>45</v>
      </c>
      <c r="H458" s="2">
        <v>63</v>
      </c>
      <c r="I458" s="2">
        <v>77</v>
      </c>
      <c r="J458" s="2" t="s">
        <v>1374</v>
      </c>
      <c r="K458" s="2" t="s">
        <v>143</v>
      </c>
      <c r="L458" s="2">
        <v>0.14285714285714279</v>
      </c>
      <c r="M458" s="2">
        <v>439.65</v>
      </c>
      <c r="N458" s="2">
        <v>-0.1818181818181818</v>
      </c>
    </row>
    <row r="459" spans="1:14" x14ac:dyDescent="0.2">
      <c r="A459" s="2" t="s">
        <v>1375</v>
      </c>
      <c r="B459" s="2" t="s">
        <v>1376</v>
      </c>
      <c r="C459" s="2" t="s">
        <v>120</v>
      </c>
      <c r="D459" s="2">
        <v>55</v>
      </c>
      <c r="E459" s="2">
        <v>36</v>
      </c>
      <c r="F459" s="2">
        <v>47.29</v>
      </c>
      <c r="G459" s="2" t="s">
        <v>13</v>
      </c>
      <c r="H459" s="2">
        <v>62</v>
      </c>
      <c r="I459" s="2">
        <v>106</v>
      </c>
      <c r="J459" s="2" t="s">
        <v>1377</v>
      </c>
      <c r="K459" s="2" t="s">
        <v>122</v>
      </c>
      <c r="L459" s="2">
        <v>0.88709677419354838</v>
      </c>
      <c r="M459" s="2">
        <v>2600.9499999999998</v>
      </c>
      <c r="N459" s="2">
        <v>-0.41509433962264147</v>
      </c>
    </row>
    <row r="460" spans="1:14" x14ac:dyDescent="0.2">
      <c r="A460" s="2" t="s">
        <v>1378</v>
      </c>
      <c r="B460" s="2" t="s">
        <v>1379</v>
      </c>
      <c r="C460" s="2" t="s">
        <v>170</v>
      </c>
      <c r="D460" s="2">
        <v>81</v>
      </c>
      <c r="E460" s="2">
        <v>11</v>
      </c>
      <c r="F460" s="2">
        <v>179.94</v>
      </c>
      <c r="G460" s="2" t="s">
        <v>73</v>
      </c>
      <c r="H460" s="2">
        <v>24</v>
      </c>
      <c r="I460" s="2">
        <v>97</v>
      </c>
      <c r="J460" s="2" t="s">
        <v>768</v>
      </c>
      <c r="K460" s="2" t="s">
        <v>122</v>
      </c>
      <c r="L460" s="2">
        <v>3.375</v>
      </c>
      <c r="M460" s="2">
        <v>14575.14</v>
      </c>
      <c r="N460" s="2">
        <v>-0.75257731958762886</v>
      </c>
    </row>
    <row r="461" spans="1:14" x14ac:dyDescent="0.2">
      <c r="A461" s="2" t="s">
        <v>1380</v>
      </c>
      <c r="B461" s="2" t="s">
        <v>1381</v>
      </c>
      <c r="C461" s="2" t="s">
        <v>125</v>
      </c>
      <c r="D461" s="2">
        <v>56</v>
      </c>
      <c r="E461" s="2">
        <v>43</v>
      </c>
      <c r="F461" s="2">
        <v>141.4</v>
      </c>
      <c r="G461" s="2" t="s">
        <v>57</v>
      </c>
      <c r="H461" s="2">
        <v>10</v>
      </c>
      <c r="I461" s="2">
        <v>43</v>
      </c>
      <c r="J461" s="2" t="s">
        <v>1382</v>
      </c>
      <c r="K461" s="2" t="s">
        <v>122</v>
      </c>
      <c r="L461" s="2">
        <v>5.6</v>
      </c>
      <c r="M461" s="2">
        <v>7918.4000000000005</v>
      </c>
      <c r="N461" s="2">
        <v>-0.76744186046511631</v>
      </c>
    </row>
    <row r="462" spans="1:14" x14ac:dyDescent="0.2">
      <c r="A462" s="2" t="s">
        <v>1383</v>
      </c>
      <c r="B462" s="2" t="s">
        <v>1384</v>
      </c>
      <c r="C462" s="2" t="s">
        <v>174</v>
      </c>
      <c r="D462" s="2">
        <v>1</v>
      </c>
      <c r="E462" s="2">
        <v>33</v>
      </c>
      <c r="F462" s="2">
        <v>159.52000000000001</v>
      </c>
      <c r="G462" s="2" t="s">
        <v>41</v>
      </c>
      <c r="H462" s="2">
        <v>59</v>
      </c>
      <c r="I462" s="2">
        <v>112</v>
      </c>
      <c r="J462" s="2" t="s">
        <v>293</v>
      </c>
      <c r="K462" s="2" t="s">
        <v>143</v>
      </c>
      <c r="L462" s="2">
        <v>1.6949152542372881E-2</v>
      </c>
      <c r="M462" s="2">
        <v>159.52000000000001</v>
      </c>
      <c r="N462" s="2">
        <v>-0.4732142857142857</v>
      </c>
    </row>
    <row r="463" spans="1:14" x14ac:dyDescent="0.2">
      <c r="A463" s="2" t="s">
        <v>1385</v>
      </c>
      <c r="B463" s="2" t="s">
        <v>1386</v>
      </c>
      <c r="C463" s="2" t="s">
        <v>125</v>
      </c>
      <c r="D463" s="2">
        <v>20</v>
      </c>
      <c r="E463" s="2">
        <v>12</v>
      </c>
      <c r="F463" s="2">
        <v>24.81</v>
      </c>
      <c r="G463" s="2" t="s">
        <v>9</v>
      </c>
      <c r="H463" s="2">
        <v>110</v>
      </c>
      <c r="I463" s="2">
        <v>106</v>
      </c>
      <c r="J463" s="2" t="s">
        <v>1387</v>
      </c>
      <c r="K463" s="2" t="s">
        <v>122</v>
      </c>
      <c r="L463" s="2">
        <v>0.1818181818181818</v>
      </c>
      <c r="M463" s="2">
        <v>496.2</v>
      </c>
      <c r="N463" s="2">
        <v>3.7735849056603772E-2</v>
      </c>
    </row>
    <row r="464" spans="1:14" x14ac:dyDescent="0.2">
      <c r="A464" s="2" t="s">
        <v>1388</v>
      </c>
      <c r="B464" s="2" t="s">
        <v>1389</v>
      </c>
      <c r="C464" s="2" t="s">
        <v>166</v>
      </c>
      <c r="D464" s="2">
        <v>19</v>
      </c>
      <c r="E464" s="2">
        <v>40</v>
      </c>
      <c r="F464" s="2">
        <v>38.130000000000003</v>
      </c>
      <c r="G464" s="2" t="s">
        <v>49</v>
      </c>
      <c r="H464" s="2">
        <v>71</v>
      </c>
      <c r="I464" s="2">
        <v>86</v>
      </c>
      <c r="J464" s="2" t="s">
        <v>1390</v>
      </c>
      <c r="K464" s="2" t="s">
        <v>143</v>
      </c>
      <c r="L464" s="2">
        <v>0.26760563380281688</v>
      </c>
      <c r="M464" s="2">
        <v>724.47</v>
      </c>
      <c r="N464" s="2">
        <v>-0.1744186046511628</v>
      </c>
    </row>
    <row r="465" spans="1:14" x14ac:dyDescent="0.2">
      <c r="A465" s="2" t="s">
        <v>1391</v>
      </c>
      <c r="B465" s="2" t="s">
        <v>1392</v>
      </c>
      <c r="C465" s="2" t="s">
        <v>146</v>
      </c>
      <c r="D465" s="2">
        <v>198</v>
      </c>
      <c r="E465" s="2">
        <v>12</v>
      </c>
      <c r="F465" s="2">
        <v>36.08</v>
      </c>
      <c r="G465" s="2" t="s">
        <v>69</v>
      </c>
      <c r="H465" s="2">
        <v>65</v>
      </c>
      <c r="I465" s="2">
        <v>120</v>
      </c>
      <c r="J465" s="2" t="s">
        <v>1292</v>
      </c>
      <c r="K465" s="2" t="s">
        <v>122</v>
      </c>
      <c r="L465" s="2">
        <v>3.046153846153846</v>
      </c>
      <c r="M465" s="2">
        <v>7143.8399999999992</v>
      </c>
      <c r="N465" s="2">
        <v>-0.45833333333333331</v>
      </c>
    </row>
    <row r="466" spans="1:14" x14ac:dyDescent="0.2">
      <c r="A466" s="2" t="s">
        <v>1393</v>
      </c>
      <c r="B466" s="2" t="s">
        <v>1394</v>
      </c>
      <c r="C466" s="2" t="s">
        <v>125</v>
      </c>
      <c r="D466" s="2">
        <v>24</v>
      </c>
      <c r="E466" s="2">
        <v>30</v>
      </c>
      <c r="F466" s="2">
        <v>136.83000000000001</v>
      </c>
      <c r="G466" s="2" t="s">
        <v>57</v>
      </c>
      <c r="H466" s="2">
        <v>83</v>
      </c>
      <c r="I466" s="2">
        <v>98</v>
      </c>
      <c r="J466" s="2" t="s">
        <v>1395</v>
      </c>
      <c r="K466" s="2" t="s">
        <v>143</v>
      </c>
      <c r="L466" s="2">
        <v>0.28915662650602408</v>
      </c>
      <c r="M466" s="2">
        <v>3283.92</v>
      </c>
      <c r="N466" s="2">
        <v>-0.15306122448979589</v>
      </c>
    </row>
    <row r="467" spans="1:14" x14ac:dyDescent="0.2">
      <c r="A467" s="2" t="s">
        <v>1396</v>
      </c>
      <c r="B467" s="2" t="s">
        <v>1397</v>
      </c>
      <c r="C467" s="2" t="s">
        <v>170</v>
      </c>
      <c r="D467" s="2">
        <v>186</v>
      </c>
      <c r="E467" s="2">
        <v>10</v>
      </c>
      <c r="F467" s="2">
        <v>191.01</v>
      </c>
      <c r="G467" s="2" t="s">
        <v>29</v>
      </c>
      <c r="H467" s="2">
        <v>147</v>
      </c>
      <c r="I467" s="2">
        <v>104</v>
      </c>
      <c r="J467" s="2" t="s">
        <v>1398</v>
      </c>
      <c r="K467" s="2" t="s">
        <v>122</v>
      </c>
      <c r="L467" s="2">
        <v>1.2653061224489801</v>
      </c>
      <c r="M467" s="2">
        <v>35527.86</v>
      </c>
      <c r="N467" s="2">
        <v>0.41346153846153838</v>
      </c>
    </row>
    <row r="468" spans="1:14" x14ac:dyDescent="0.2">
      <c r="A468" s="2" t="s">
        <v>1399</v>
      </c>
      <c r="B468" s="2" t="s">
        <v>1400</v>
      </c>
      <c r="C468" s="2" t="s">
        <v>129</v>
      </c>
      <c r="D468" s="2">
        <v>180</v>
      </c>
      <c r="E468" s="2">
        <v>19</v>
      </c>
      <c r="F468" s="2">
        <v>63.91</v>
      </c>
      <c r="G468" s="2" t="s">
        <v>101</v>
      </c>
      <c r="H468" s="2">
        <v>141</v>
      </c>
      <c r="I468" s="2">
        <v>28</v>
      </c>
      <c r="J468" s="2" t="s">
        <v>1401</v>
      </c>
      <c r="K468" s="2" t="s">
        <v>122</v>
      </c>
      <c r="L468" s="2">
        <v>1.2765957446808509</v>
      </c>
      <c r="M468" s="2">
        <v>11503.8</v>
      </c>
      <c r="N468" s="2">
        <v>4.0357142857142856</v>
      </c>
    </row>
    <row r="469" spans="1:14" x14ac:dyDescent="0.2">
      <c r="A469" s="2" t="s">
        <v>1402</v>
      </c>
      <c r="B469" s="2" t="s">
        <v>1403</v>
      </c>
      <c r="C469" s="2" t="s">
        <v>125</v>
      </c>
      <c r="D469" s="2">
        <v>32</v>
      </c>
      <c r="E469" s="2">
        <v>26</v>
      </c>
      <c r="F469" s="2">
        <v>90.04</v>
      </c>
      <c r="G469" s="2" t="s">
        <v>101</v>
      </c>
      <c r="H469" s="2">
        <v>84</v>
      </c>
      <c r="I469" s="2">
        <v>55</v>
      </c>
      <c r="J469" s="2" t="s">
        <v>1404</v>
      </c>
      <c r="K469" s="2" t="s">
        <v>122</v>
      </c>
      <c r="L469" s="2">
        <v>0.38095238095238088</v>
      </c>
      <c r="M469" s="2">
        <v>2881.28</v>
      </c>
      <c r="N469" s="2">
        <v>0.52727272727272723</v>
      </c>
    </row>
    <row r="470" spans="1:14" x14ac:dyDescent="0.2">
      <c r="A470" s="2" t="s">
        <v>1405</v>
      </c>
      <c r="B470" s="2" t="s">
        <v>1406</v>
      </c>
      <c r="C470" s="2" t="s">
        <v>120</v>
      </c>
      <c r="D470" s="2">
        <v>85</v>
      </c>
      <c r="E470" s="2">
        <v>32</v>
      </c>
      <c r="F470" s="2">
        <v>70.55</v>
      </c>
      <c r="G470" s="2" t="s">
        <v>49</v>
      </c>
      <c r="H470" s="2">
        <v>81</v>
      </c>
      <c r="I470" s="2">
        <v>17</v>
      </c>
      <c r="J470" s="2" t="s">
        <v>154</v>
      </c>
      <c r="K470" s="2" t="s">
        <v>122</v>
      </c>
      <c r="L470" s="2">
        <v>1.0493827160493829</v>
      </c>
      <c r="M470" s="2">
        <v>5996.75</v>
      </c>
      <c r="N470" s="2">
        <v>3.7647058823529411</v>
      </c>
    </row>
    <row r="471" spans="1:14" x14ac:dyDescent="0.2">
      <c r="A471" s="2" t="s">
        <v>1407</v>
      </c>
      <c r="B471" s="2" t="s">
        <v>1408</v>
      </c>
      <c r="C471" s="2" t="s">
        <v>150</v>
      </c>
      <c r="D471" s="2">
        <v>184</v>
      </c>
      <c r="E471" s="2">
        <v>18</v>
      </c>
      <c r="F471" s="2">
        <v>68.36</v>
      </c>
      <c r="G471" s="2" t="s">
        <v>89</v>
      </c>
      <c r="H471" s="2">
        <v>72</v>
      </c>
      <c r="I471" s="2">
        <v>119</v>
      </c>
      <c r="J471" s="2" t="s">
        <v>1409</v>
      </c>
      <c r="K471" s="2" t="s">
        <v>122</v>
      </c>
      <c r="L471" s="2">
        <v>2.5555555555555549</v>
      </c>
      <c r="M471" s="2">
        <v>12578.24</v>
      </c>
      <c r="N471" s="2">
        <v>-0.3949579831932773</v>
      </c>
    </row>
    <row r="472" spans="1:14" x14ac:dyDescent="0.2">
      <c r="A472" s="2" t="s">
        <v>1410</v>
      </c>
      <c r="B472" s="2" t="s">
        <v>1411</v>
      </c>
      <c r="C472" s="2" t="s">
        <v>170</v>
      </c>
      <c r="D472" s="2">
        <v>88</v>
      </c>
      <c r="E472" s="2">
        <v>20</v>
      </c>
      <c r="F472" s="2">
        <v>157.49</v>
      </c>
      <c r="G472" s="2" t="s">
        <v>89</v>
      </c>
      <c r="H472" s="2">
        <v>66</v>
      </c>
      <c r="I472" s="2">
        <v>92</v>
      </c>
      <c r="J472" s="2" t="s">
        <v>1412</v>
      </c>
      <c r="K472" s="2" t="s">
        <v>122</v>
      </c>
      <c r="L472" s="2">
        <v>1.333333333333333</v>
      </c>
      <c r="M472" s="2">
        <v>13859.12</v>
      </c>
      <c r="N472" s="2">
        <v>-0.28260869565217389</v>
      </c>
    </row>
    <row r="473" spans="1:14" x14ac:dyDescent="0.2">
      <c r="A473" s="2" t="s">
        <v>1413</v>
      </c>
      <c r="B473" s="2" t="s">
        <v>1414</v>
      </c>
      <c r="C473" s="2" t="s">
        <v>120</v>
      </c>
      <c r="D473" s="2">
        <v>44</v>
      </c>
      <c r="E473" s="2">
        <v>44</v>
      </c>
      <c r="F473" s="2">
        <v>142.35</v>
      </c>
      <c r="G473" s="2" t="s">
        <v>17</v>
      </c>
      <c r="H473" s="2">
        <v>7</v>
      </c>
      <c r="I473" s="2">
        <v>45</v>
      </c>
      <c r="J473" s="2" t="s">
        <v>1415</v>
      </c>
      <c r="K473" s="2" t="s">
        <v>122</v>
      </c>
      <c r="L473" s="2">
        <v>6.2857142857142856</v>
      </c>
      <c r="M473" s="2">
        <v>6263.4</v>
      </c>
      <c r="N473" s="2">
        <v>-0.84444444444444444</v>
      </c>
    </row>
    <row r="474" spans="1:14" x14ac:dyDescent="0.2">
      <c r="A474" s="2" t="s">
        <v>1416</v>
      </c>
      <c r="B474" s="2" t="s">
        <v>1417</v>
      </c>
      <c r="C474" s="2" t="s">
        <v>146</v>
      </c>
      <c r="D474" s="2">
        <v>73</v>
      </c>
      <c r="E474" s="2">
        <v>26</v>
      </c>
      <c r="F474" s="2">
        <v>133.41999999999999</v>
      </c>
      <c r="G474" s="2" t="s">
        <v>5</v>
      </c>
      <c r="H474" s="2">
        <v>53</v>
      </c>
      <c r="I474" s="2">
        <v>86</v>
      </c>
      <c r="J474" s="2" t="s">
        <v>1418</v>
      </c>
      <c r="K474" s="2" t="s">
        <v>122</v>
      </c>
      <c r="L474" s="2">
        <v>1.3773584905660381</v>
      </c>
      <c r="M474" s="2">
        <v>9739.66</v>
      </c>
      <c r="N474" s="2">
        <v>-0.38372093023255821</v>
      </c>
    </row>
    <row r="475" spans="1:14" x14ac:dyDescent="0.2">
      <c r="A475" s="2" t="s">
        <v>1419</v>
      </c>
      <c r="B475" s="2" t="s">
        <v>1420</v>
      </c>
      <c r="C475" s="2" t="s">
        <v>120</v>
      </c>
      <c r="D475" s="2">
        <v>31</v>
      </c>
      <c r="E475" s="2">
        <v>24</v>
      </c>
      <c r="F475" s="2">
        <v>41.38</v>
      </c>
      <c r="G475" s="2" t="s">
        <v>97</v>
      </c>
      <c r="H475" s="2">
        <v>4</v>
      </c>
      <c r="I475" s="2">
        <v>48</v>
      </c>
      <c r="J475" s="2" t="s">
        <v>1265</v>
      </c>
      <c r="K475" s="2" t="s">
        <v>122</v>
      </c>
      <c r="L475" s="2">
        <v>7.75</v>
      </c>
      <c r="M475" s="2">
        <v>1282.78</v>
      </c>
      <c r="N475" s="2">
        <v>-0.91666666666666663</v>
      </c>
    </row>
    <row r="476" spans="1:14" x14ac:dyDescent="0.2">
      <c r="A476" s="2" t="s">
        <v>1421</v>
      </c>
      <c r="B476" s="2" t="s">
        <v>1422</v>
      </c>
      <c r="C476" s="2" t="s">
        <v>174</v>
      </c>
      <c r="D476" s="2">
        <v>180</v>
      </c>
      <c r="E476" s="2">
        <v>30</v>
      </c>
      <c r="F476" s="2">
        <v>194.4</v>
      </c>
      <c r="G476" s="2" t="s">
        <v>41</v>
      </c>
      <c r="H476" s="2">
        <v>15</v>
      </c>
      <c r="I476" s="2">
        <v>104</v>
      </c>
      <c r="J476" s="2" t="s">
        <v>1423</v>
      </c>
      <c r="K476" s="2" t="s">
        <v>122</v>
      </c>
      <c r="L476" s="2">
        <v>12</v>
      </c>
      <c r="M476" s="2">
        <v>34992</v>
      </c>
      <c r="N476" s="2">
        <v>-0.85576923076923073</v>
      </c>
    </row>
    <row r="477" spans="1:14" x14ac:dyDescent="0.2">
      <c r="A477" s="2" t="s">
        <v>1424</v>
      </c>
      <c r="B477" s="2" t="s">
        <v>1425</v>
      </c>
      <c r="C477" s="2" t="s">
        <v>120</v>
      </c>
      <c r="D477" s="2">
        <v>94</v>
      </c>
      <c r="E477" s="2">
        <v>34</v>
      </c>
      <c r="F477" s="2">
        <v>65.73</v>
      </c>
      <c r="G477" s="2" t="s">
        <v>65</v>
      </c>
      <c r="H477" s="2">
        <v>10</v>
      </c>
      <c r="I477" s="2">
        <v>44</v>
      </c>
      <c r="J477" s="2" t="s">
        <v>506</v>
      </c>
      <c r="K477" s="2" t="s">
        <v>122</v>
      </c>
      <c r="L477" s="2">
        <v>9.4</v>
      </c>
      <c r="M477" s="2">
        <v>6178.6200000000008</v>
      </c>
      <c r="N477" s="2">
        <v>-0.77272727272727271</v>
      </c>
    </row>
    <row r="478" spans="1:14" x14ac:dyDescent="0.2">
      <c r="A478" s="2" t="s">
        <v>1426</v>
      </c>
      <c r="B478" s="2" t="s">
        <v>1427</v>
      </c>
      <c r="C478" s="2" t="s">
        <v>146</v>
      </c>
      <c r="D478" s="2">
        <v>180</v>
      </c>
      <c r="E478" s="2">
        <v>41</v>
      </c>
      <c r="F478" s="2">
        <v>87.99</v>
      </c>
      <c r="G478" s="2" t="s">
        <v>65</v>
      </c>
      <c r="H478" s="2">
        <v>84</v>
      </c>
      <c r="I478" s="2">
        <v>86</v>
      </c>
      <c r="J478" s="2" t="s">
        <v>1428</v>
      </c>
      <c r="K478" s="2" t="s">
        <v>122</v>
      </c>
      <c r="L478" s="2">
        <v>2.1428571428571428</v>
      </c>
      <c r="M478" s="2">
        <v>15838.2</v>
      </c>
      <c r="N478" s="2">
        <v>-2.3255813953488368E-2</v>
      </c>
    </row>
    <row r="479" spans="1:14" x14ac:dyDescent="0.2">
      <c r="A479" s="2" t="s">
        <v>1429</v>
      </c>
      <c r="B479" s="2" t="s">
        <v>1430</v>
      </c>
      <c r="C479" s="2" t="s">
        <v>120</v>
      </c>
      <c r="D479" s="2">
        <v>31</v>
      </c>
      <c r="E479" s="2">
        <v>26</v>
      </c>
      <c r="F479" s="2">
        <v>108.93</v>
      </c>
      <c r="G479" s="2" t="s">
        <v>77</v>
      </c>
      <c r="H479" s="2">
        <v>37</v>
      </c>
      <c r="I479" s="2">
        <v>76</v>
      </c>
      <c r="J479" s="2" t="s">
        <v>890</v>
      </c>
      <c r="K479" s="2" t="s">
        <v>122</v>
      </c>
      <c r="L479" s="2">
        <v>0.83783783783783783</v>
      </c>
      <c r="M479" s="2">
        <v>3376.83</v>
      </c>
      <c r="N479" s="2">
        <v>-0.51315789473684215</v>
      </c>
    </row>
    <row r="480" spans="1:14" x14ac:dyDescent="0.2">
      <c r="A480" s="2" t="s">
        <v>1431</v>
      </c>
      <c r="B480" s="2" t="s">
        <v>1432</v>
      </c>
      <c r="C480" s="2" t="s">
        <v>146</v>
      </c>
      <c r="D480" s="2">
        <v>171</v>
      </c>
      <c r="E480" s="2">
        <v>16</v>
      </c>
      <c r="F480" s="2">
        <v>134.07</v>
      </c>
      <c r="G480" s="2" t="s">
        <v>29</v>
      </c>
      <c r="H480" s="2">
        <v>35</v>
      </c>
      <c r="I480" s="2">
        <v>103</v>
      </c>
      <c r="J480" s="2" t="s">
        <v>1433</v>
      </c>
      <c r="K480" s="2" t="s">
        <v>122</v>
      </c>
      <c r="L480" s="2">
        <v>4.8857142857142861</v>
      </c>
      <c r="M480" s="2">
        <v>22925.97</v>
      </c>
      <c r="N480" s="2">
        <v>-0.66019417475728159</v>
      </c>
    </row>
    <row r="481" spans="1:14" x14ac:dyDescent="0.2">
      <c r="A481" s="2" t="s">
        <v>1434</v>
      </c>
      <c r="B481" s="2" t="s">
        <v>1435</v>
      </c>
      <c r="C481" s="2" t="s">
        <v>125</v>
      </c>
      <c r="D481" s="2">
        <v>187</v>
      </c>
      <c r="E481" s="2">
        <v>24</v>
      </c>
      <c r="F481" s="2">
        <v>11.3</v>
      </c>
      <c r="G481" s="2" t="s">
        <v>33</v>
      </c>
      <c r="H481" s="2">
        <v>122</v>
      </c>
      <c r="I481" s="2">
        <v>18</v>
      </c>
      <c r="J481" s="2" t="s">
        <v>1282</v>
      </c>
      <c r="K481" s="2" t="s">
        <v>122</v>
      </c>
      <c r="L481" s="2">
        <v>1.5327868852459019</v>
      </c>
      <c r="M481" s="2">
        <v>2113.1</v>
      </c>
      <c r="N481" s="2">
        <v>5.7777777777777777</v>
      </c>
    </row>
    <row r="482" spans="1:14" x14ac:dyDescent="0.2">
      <c r="A482" s="2" t="s">
        <v>1436</v>
      </c>
      <c r="B482" s="2" t="s">
        <v>1437</v>
      </c>
      <c r="C482" s="2" t="s">
        <v>120</v>
      </c>
      <c r="D482" s="2">
        <v>56</v>
      </c>
      <c r="E482" s="2">
        <v>18</v>
      </c>
      <c r="F482" s="2">
        <v>174.1</v>
      </c>
      <c r="G482" s="2" t="s">
        <v>13</v>
      </c>
      <c r="H482" s="2">
        <v>65</v>
      </c>
      <c r="I482" s="2">
        <v>63</v>
      </c>
      <c r="J482" s="2" t="s">
        <v>1438</v>
      </c>
      <c r="K482" s="2" t="s">
        <v>122</v>
      </c>
      <c r="L482" s="2">
        <v>0.86153846153846159</v>
      </c>
      <c r="M482" s="2">
        <v>9749.6</v>
      </c>
      <c r="N482" s="2">
        <v>3.1746031746031737E-2</v>
      </c>
    </row>
    <row r="483" spans="1:14" x14ac:dyDescent="0.2">
      <c r="A483" s="2" t="s">
        <v>1439</v>
      </c>
      <c r="B483" s="2" t="s">
        <v>1440</v>
      </c>
      <c r="C483" s="2" t="s">
        <v>120</v>
      </c>
      <c r="D483" s="2">
        <v>58</v>
      </c>
      <c r="E483" s="2">
        <v>18</v>
      </c>
      <c r="F483" s="2">
        <v>148.09</v>
      </c>
      <c r="G483" s="2" t="s">
        <v>85</v>
      </c>
      <c r="H483" s="2">
        <v>144</v>
      </c>
      <c r="I483" s="2">
        <v>7</v>
      </c>
      <c r="J483" s="2" t="s">
        <v>1441</v>
      </c>
      <c r="K483" s="2" t="s">
        <v>122</v>
      </c>
      <c r="L483" s="2">
        <v>0.40277777777777779</v>
      </c>
      <c r="M483" s="2">
        <v>8589.2199999999993</v>
      </c>
      <c r="N483" s="2">
        <v>19.571428571428569</v>
      </c>
    </row>
    <row r="484" spans="1:14" x14ac:dyDescent="0.2">
      <c r="A484" s="2" t="s">
        <v>1442</v>
      </c>
      <c r="B484" s="2" t="s">
        <v>1443</v>
      </c>
      <c r="C484" s="2" t="s">
        <v>120</v>
      </c>
      <c r="D484" s="2">
        <v>15</v>
      </c>
      <c r="E484" s="2">
        <v>23</v>
      </c>
      <c r="F484" s="2">
        <v>56.95</v>
      </c>
      <c r="G484" s="2" t="s">
        <v>85</v>
      </c>
      <c r="H484" s="2">
        <v>135</v>
      </c>
      <c r="I484" s="2">
        <v>48</v>
      </c>
      <c r="J484" s="2" t="s">
        <v>1444</v>
      </c>
      <c r="K484" s="2" t="s">
        <v>143</v>
      </c>
      <c r="L484" s="2">
        <v>0.1111111111111111</v>
      </c>
      <c r="M484" s="2">
        <v>854.25</v>
      </c>
      <c r="N484" s="2">
        <v>1.8125</v>
      </c>
    </row>
    <row r="485" spans="1:14" x14ac:dyDescent="0.2">
      <c r="A485" s="2" t="s">
        <v>1445</v>
      </c>
      <c r="B485" s="2" t="s">
        <v>1446</v>
      </c>
      <c r="C485" s="2" t="s">
        <v>150</v>
      </c>
      <c r="D485" s="2">
        <v>24</v>
      </c>
      <c r="E485" s="2">
        <v>10</v>
      </c>
      <c r="F485" s="2">
        <v>60.52</v>
      </c>
      <c r="G485" s="2" t="s">
        <v>89</v>
      </c>
      <c r="H485" s="2">
        <v>147</v>
      </c>
      <c r="I485" s="2">
        <v>51</v>
      </c>
      <c r="J485" s="2" t="s">
        <v>290</v>
      </c>
      <c r="K485" s="2" t="s">
        <v>122</v>
      </c>
      <c r="L485" s="2">
        <v>0.16326530612244899</v>
      </c>
      <c r="M485" s="2">
        <v>1452.48</v>
      </c>
      <c r="N485" s="2">
        <v>1.882352941176471</v>
      </c>
    </row>
    <row r="486" spans="1:14" x14ac:dyDescent="0.2">
      <c r="A486" s="2" t="s">
        <v>1447</v>
      </c>
      <c r="B486" s="2" t="s">
        <v>1448</v>
      </c>
      <c r="C486" s="2" t="s">
        <v>125</v>
      </c>
      <c r="D486" s="2">
        <v>188</v>
      </c>
      <c r="E486" s="2">
        <v>10</v>
      </c>
      <c r="F486" s="2">
        <v>163.55000000000001</v>
      </c>
      <c r="G486" s="2" t="s">
        <v>9</v>
      </c>
      <c r="H486" s="2">
        <v>92</v>
      </c>
      <c r="I486" s="2">
        <v>8</v>
      </c>
      <c r="J486" s="2" t="s">
        <v>1449</v>
      </c>
      <c r="K486" s="2" t="s">
        <v>122</v>
      </c>
      <c r="L486" s="2">
        <v>2.043478260869565</v>
      </c>
      <c r="M486" s="2">
        <v>30747.4</v>
      </c>
      <c r="N486" s="2">
        <v>10.5</v>
      </c>
    </row>
    <row r="487" spans="1:14" x14ac:dyDescent="0.2">
      <c r="A487" s="2" t="s">
        <v>1450</v>
      </c>
      <c r="B487" s="2" t="s">
        <v>1451</v>
      </c>
      <c r="C487" s="2" t="s">
        <v>146</v>
      </c>
      <c r="D487" s="2">
        <v>68</v>
      </c>
      <c r="E487" s="2">
        <v>27</v>
      </c>
      <c r="F487" s="2">
        <v>109.61</v>
      </c>
      <c r="G487" s="2" t="s">
        <v>41</v>
      </c>
      <c r="H487" s="2">
        <v>138</v>
      </c>
      <c r="I487" s="2">
        <v>73</v>
      </c>
      <c r="J487" s="2" t="s">
        <v>1078</v>
      </c>
      <c r="K487" s="2" t="s">
        <v>122</v>
      </c>
      <c r="L487" s="2">
        <v>0.49275362318840582</v>
      </c>
      <c r="M487" s="2">
        <v>7453.48</v>
      </c>
      <c r="N487" s="2">
        <v>0.8904109589041096</v>
      </c>
    </row>
    <row r="488" spans="1:14" x14ac:dyDescent="0.2">
      <c r="A488" s="2" t="s">
        <v>1452</v>
      </c>
      <c r="B488" s="2" t="s">
        <v>1453</v>
      </c>
      <c r="C488" s="2" t="s">
        <v>125</v>
      </c>
      <c r="D488" s="2">
        <v>186</v>
      </c>
      <c r="E488" s="2">
        <v>48</v>
      </c>
      <c r="F488" s="2">
        <v>40.42</v>
      </c>
      <c r="G488" s="2" t="s">
        <v>101</v>
      </c>
      <c r="H488" s="2">
        <v>107</v>
      </c>
      <c r="I488" s="2">
        <v>54</v>
      </c>
      <c r="J488" s="2" t="s">
        <v>1454</v>
      </c>
      <c r="K488" s="2" t="s">
        <v>122</v>
      </c>
      <c r="L488" s="2">
        <v>1.738317757009346</v>
      </c>
      <c r="M488" s="2">
        <v>7518.12</v>
      </c>
      <c r="N488" s="2">
        <v>0.98148148148148151</v>
      </c>
    </row>
    <row r="489" spans="1:14" x14ac:dyDescent="0.2">
      <c r="A489" s="2" t="s">
        <v>1455</v>
      </c>
      <c r="B489" s="2" t="s">
        <v>1456</v>
      </c>
      <c r="C489" s="2" t="s">
        <v>170</v>
      </c>
      <c r="D489" s="2">
        <v>87</v>
      </c>
      <c r="E489" s="2">
        <v>29</v>
      </c>
      <c r="F489" s="2">
        <v>140.19</v>
      </c>
      <c r="G489" s="2" t="s">
        <v>37</v>
      </c>
      <c r="H489" s="2">
        <v>116</v>
      </c>
      <c r="I489" s="2">
        <v>109</v>
      </c>
      <c r="J489" s="2" t="s">
        <v>1457</v>
      </c>
      <c r="K489" s="2" t="s">
        <v>122</v>
      </c>
      <c r="L489" s="2">
        <v>0.75</v>
      </c>
      <c r="M489" s="2">
        <v>12196.53</v>
      </c>
      <c r="N489" s="2">
        <v>6.4220183486238536E-2</v>
      </c>
    </row>
    <row r="490" spans="1:14" x14ac:dyDescent="0.2">
      <c r="A490" s="2" t="s">
        <v>1458</v>
      </c>
      <c r="B490" s="2" t="s">
        <v>1459</v>
      </c>
      <c r="C490" s="2" t="s">
        <v>170</v>
      </c>
      <c r="D490" s="2">
        <v>155</v>
      </c>
      <c r="E490" s="2">
        <v>24</v>
      </c>
      <c r="F490" s="2">
        <v>74.67</v>
      </c>
      <c r="G490" s="2" t="s">
        <v>45</v>
      </c>
      <c r="H490" s="2">
        <v>81</v>
      </c>
      <c r="I490" s="2">
        <v>38</v>
      </c>
      <c r="J490" s="2" t="s">
        <v>682</v>
      </c>
      <c r="K490" s="2" t="s">
        <v>122</v>
      </c>
      <c r="L490" s="2">
        <v>1.9135802469135801</v>
      </c>
      <c r="M490" s="2">
        <v>11573.85</v>
      </c>
      <c r="N490" s="2">
        <v>1.131578947368421</v>
      </c>
    </row>
    <row r="491" spans="1:14" x14ac:dyDescent="0.2">
      <c r="A491" s="2" t="s">
        <v>1460</v>
      </c>
      <c r="B491" s="2" t="s">
        <v>1461</v>
      </c>
      <c r="C491" s="2" t="s">
        <v>166</v>
      </c>
      <c r="D491" s="2">
        <v>128</v>
      </c>
      <c r="E491" s="2">
        <v>32</v>
      </c>
      <c r="F491" s="2">
        <v>82.44</v>
      </c>
      <c r="G491" s="2" t="s">
        <v>33</v>
      </c>
      <c r="H491" s="2">
        <v>14</v>
      </c>
      <c r="I491" s="2">
        <v>97</v>
      </c>
      <c r="J491" s="2" t="s">
        <v>130</v>
      </c>
      <c r="K491" s="2" t="s">
        <v>122</v>
      </c>
      <c r="L491" s="2">
        <v>9.1428571428571423</v>
      </c>
      <c r="M491" s="2">
        <v>10552.32</v>
      </c>
      <c r="N491" s="2">
        <v>-0.85567010309278346</v>
      </c>
    </row>
    <row r="492" spans="1:14" x14ac:dyDescent="0.2">
      <c r="A492" s="2" t="s">
        <v>1462</v>
      </c>
      <c r="B492" s="2" t="s">
        <v>1463</v>
      </c>
      <c r="C492" s="2" t="s">
        <v>150</v>
      </c>
      <c r="D492" s="2">
        <v>52</v>
      </c>
      <c r="E492" s="2">
        <v>32</v>
      </c>
      <c r="F492" s="2">
        <v>118.59</v>
      </c>
      <c r="G492" s="2" t="s">
        <v>73</v>
      </c>
      <c r="H492" s="2">
        <v>105</v>
      </c>
      <c r="I492" s="2">
        <v>74</v>
      </c>
      <c r="J492" s="2" t="s">
        <v>136</v>
      </c>
      <c r="K492" s="2" t="s">
        <v>122</v>
      </c>
      <c r="L492" s="2">
        <v>0.49523809523809531</v>
      </c>
      <c r="M492" s="2">
        <v>6166.68</v>
      </c>
      <c r="N492" s="2">
        <v>0.41891891891891891</v>
      </c>
    </row>
    <row r="493" spans="1:14" x14ac:dyDescent="0.2">
      <c r="A493" s="2" t="s">
        <v>1464</v>
      </c>
      <c r="B493" s="2" t="s">
        <v>1465</v>
      </c>
      <c r="C493" s="2" t="s">
        <v>146</v>
      </c>
      <c r="D493" s="2">
        <v>129</v>
      </c>
      <c r="E493" s="2">
        <v>27</v>
      </c>
      <c r="F493" s="2">
        <v>31.25</v>
      </c>
      <c r="G493" s="2" t="s">
        <v>49</v>
      </c>
      <c r="H493" s="2">
        <v>107</v>
      </c>
      <c r="I493" s="2">
        <v>82</v>
      </c>
      <c r="J493" s="2" t="s">
        <v>1347</v>
      </c>
      <c r="K493" s="2" t="s">
        <v>122</v>
      </c>
      <c r="L493" s="2">
        <v>1.205607476635514</v>
      </c>
      <c r="M493" s="2">
        <v>4031.25</v>
      </c>
      <c r="N493" s="2">
        <v>0.3048780487804878</v>
      </c>
    </row>
    <row r="494" spans="1:14" x14ac:dyDescent="0.2">
      <c r="A494" s="2" t="s">
        <v>1466</v>
      </c>
      <c r="B494" s="2" t="s">
        <v>1467</v>
      </c>
      <c r="C494" s="2" t="s">
        <v>125</v>
      </c>
      <c r="D494" s="2">
        <v>98</v>
      </c>
      <c r="E494" s="2">
        <v>47</v>
      </c>
      <c r="F494" s="2">
        <v>76.430000000000007</v>
      </c>
      <c r="G494" s="2" t="s">
        <v>57</v>
      </c>
      <c r="H494" s="2">
        <v>133</v>
      </c>
      <c r="I494" s="2">
        <v>112</v>
      </c>
      <c r="J494" s="2" t="s">
        <v>1468</v>
      </c>
      <c r="K494" s="2" t="s">
        <v>122</v>
      </c>
      <c r="L494" s="2">
        <v>0.73684210526315785</v>
      </c>
      <c r="M494" s="2">
        <v>7490.14</v>
      </c>
      <c r="N494" s="2">
        <v>0.1875</v>
      </c>
    </row>
    <row r="495" spans="1:14" x14ac:dyDescent="0.2">
      <c r="A495" s="2" t="s">
        <v>1469</v>
      </c>
      <c r="B495" s="2" t="s">
        <v>1470</v>
      </c>
      <c r="C495" s="2" t="s">
        <v>170</v>
      </c>
      <c r="D495" s="2">
        <v>137</v>
      </c>
      <c r="E495" s="2">
        <v>47</v>
      </c>
      <c r="F495" s="2">
        <v>114.94</v>
      </c>
      <c r="G495" s="2" t="s">
        <v>33</v>
      </c>
      <c r="H495" s="2">
        <v>102</v>
      </c>
      <c r="I495" s="2">
        <v>26</v>
      </c>
      <c r="J495" s="2" t="s">
        <v>872</v>
      </c>
      <c r="K495" s="2" t="s">
        <v>122</v>
      </c>
      <c r="L495" s="2">
        <v>1.3431372549019609</v>
      </c>
      <c r="M495" s="2">
        <v>15746.78</v>
      </c>
      <c r="N495" s="2">
        <v>2.9230769230769229</v>
      </c>
    </row>
    <row r="496" spans="1:14" x14ac:dyDescent="0.2">
      <c r="A496" s="2" t="s">
        <v>1471</v>
      </c>
      <c r="B496" s="2" t="s">
        <v>1472</v>
      </c>
      <c r="C496" s="2" t="s">
        <v>146</v>
      </c>
      <c r="D496" s="2">
        <v>32</v>
      </c>
      <c r="E496" s="2">
        <v>19</v>
      </c>
      <c r="F496" s="2">
        <v>27.48</v>
      </c>
      <c r="G496" s="2" t="s">
        <v>97</v>
      </c>
      <c r="H496" s="2">
        <v>134</v>
      </c>
      <c r="I496" s="2">
        <v>42</v>
      </c>
      <c r="J496" s="2" t="s">
        <v>1473</v>
      </c>
      <c r="K496" s="2" t="s">
        <v>122</v>
      </c>
      <c r="L496" s="2">
        <v>0.2388059701492537</v>
      </c>
      <c r="M496" s="2">
        <v>879.36</v>
      </c>
      <c r="N496" s="2">
        <v>2.1904761904761911</v>
      </c>
    </row>
    <row r="497" spans="1:14" x14ac:dyDescent="0.2">
      <c r="A497" s="2" t="s">
        <v>1474</v>
      </c>
      <c r="B497" s="2" t="s">
        <v>1475</v>
      </c>
      <c r="C497" s="2" t="s">
        <v>125</v>
      </c>
      <c r="D497" s="2">
        <v>170</v>
      </c>
      <c r="E497" s="2">
        <v>50</v>
      </c>
      <c r="F497" s="2">
        <v>137.44999999999999</v>
      </c>
      <c r="G497" s="2" t="s">
        <v>77</v>
      </c>
      <c r="H497" s="2">
        <v>34</v>
      </c>
      <c r="I497" s="2">
        <v>98</v>
      </c>
      <c r="J497" s="2" t="s">
        <v>604</v>
      </c>
      <c r="K497" s="2" t="s">
        <v>122</v>
      </c>
      <c r="L497" s="2">
        <v>5</v>
      </c>
      <c r="M497" s="2">
        <v>23366.5</v>
      </c>
      <c r="N497" s="2">
        <v>-0.65306122448979587</v>
      </c>
    </row>
    <row r="498" spans="1:14" x14ac:dyDescent="0.2">
      <c r="A498" s="2" t="s">
        <v>1476</v>
      </c>
      <c r="B498" s="2" t="s">
        <v>1477</v>
      </c>
      <c r="C498" s="2" t="s">
        <v>170</v>
      </c>
      <c r="D498" s="2">
        <v>104</v>
      </c>
      <c r="E498" s="2">
        <v>10</v>
      </c>
      <c r="F498" s="2">
        <v>139.88999999999999</v>
      </c>
      <c r="G498" s="2" t="s">
        <v>21</v>
      </c>
      <c r="H498" s="2">
        <v>85</v>
      </c>
      <c r="I498" s="2">
        <v>117</v>
      </c>
      <c r="J498" s="2" t="s">
        <v>412</v>
      </c>
      <c r="K498" s="2" t="s">
        <v>122</v>
      </c>
      <c r="L498" s="2">
        <v>1.223529411764706</v>
      </c>
      <c r="M498" s="2">
        <v>14548.56</v>
      </c>
      <c r="N498" s="2">
        <v>-0.27350427350427348</v>
      </c>
    </row>
    <row r="499" spans="1:14" x14ac:dyDescent="0.2">
      <c r="A499" s="2" t="s">
        <v>1478</v>
      </c>
      <c r="B499" s="2" t="s">
        <v>1479</v>
      </c>
      <c r="C499" s="2" t="s">
        <v>166</v>
      </c>
      <c r="D499" s="2">
        <v>51</v>
      </c>
      <c r="E499" s="2">
        <v>46</v>
      </c>
      <c r="F499" s="2">
        <v>174.16</v>
      </c>
      <c r="G499" s="2" t="s">
        <v>41</v>
      </c>
      <c r="H499" s="2">
        <v>133</v>
      </c>
      <c r="I499" s="2">
        <v>80</v>
      </c>
      <c r="J499" s="2" t="s">
        <v>515</v>
      </c>
      <c r="K499" s="2" t="s">
        <v>122</v>
      </c>
      <c r="L499" s="2">
        <v>0.38345864661654128</v>
      </c>
      <c r="M499" s="2">
        <v>8882.16</v>
      </c>
      <c r="N499" s="2">
        <v>0.66249999999999998</v>
      </c>
    </row>
    <row r="500" spans="1:14" x14ac:dyDescent="0.2">
      <c r="A500" s="2" t="s">
        <v>1480</v>
      </c>
      <c r="B500" s="2" t="s">
        <v>1481</v>
      </c>
      <c r="C500" s="2" t="s">
        <v>174</v>
      </c>
      <c r="D500" s="2">
        <v>41</v>
      </c>
      <c r="E500" s="2">
        <v>10</v>
      </c>
      <c r="F500" s="2">
        <v>45.21</v>
      </c>
      <c r="G500" s="2" t="s">
        <v>65</v>
      </c>
      <c r="H500" s="2">
        <v>95</v>
      </c>
      <c r="I500" s="2">
        <v>22</v>
      </c>
      <c r="J500" s="2" t="s">
        <v>1482</v>
      </c>
      <c r="K500" s="2" t="s">
        <v>122</v>
      </c>
      <c r="L500" s="2">
        <v>0.43157894736842112</v>
      </c>
      <c r="M500" s="2">
        <v>1853.61</v>
      </c>
      <c r="N500" s="2">
        <v>3.3181818181818179</v>
      </c>
    </row>
    <row r="501" spans="1:14" x14ac:dyDescent="0.2">
      <c r="A501" s="2" t="s">
        <v>1483</v>
      </c>
      <c r="B501" s="2" t="s">
        <v>1484</v>
      </c>
      <c r="C501" s="2" t="s">
        <v>174</v>
      </c>
      <c r="D501" s="2">
        <v>40</v>
      </c>
      <c r="E501" s="2">
        <v>47</v>
      </c>
      <c r="F501" s="2">
        <v>102.47</v>
      </c>
      <c r="G501" s="2" t="s">
        <v>81</v>
      </c>
      <c r="H501" s="2">
        <v>5</v>
      </c>
      <c r="I501" s="2">
        <v>108</v>
      </c>
      <c r="J501" s="2" t="s">
        <v>1485</v>
      </c>
      <c r="K501" s="2" t="s">
        <v>143</v>
      </c>
      <c r="L501" s="2">
        <v>8</v>
      </c>
      <c r="M501" s="2">
        <v>4098.8</v>
      </c>
      <c r="N501" s="2">
        <v>-0.95370370370370372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4FFA-9DDA-4BD3-8F82-1ADCC2F40BE1}">
  <dimension ref="B1:I43"/>
  <sheetViews>
    <sheetView topLeftCell="E1" workbookViewId="0">
      <selection activeCell="M1" sqref="M1"/>
    </sheetView>
  </sheetViews>
  <sheetFormatPr defaultRowHeight="12.75" x14ac:dyDescent="0.2"/>
  <cols>
    <col min="2" max="2" width="29.42578125" bestFit="1" customWidth="1"/>
    <col min="3" max="3" width="24" bestFit="1" customWidth="1"/>
    <col min="6" max="7" width="13.85546875" bestFit="1" customWidth="1"/>
    <col min="8" max="8" width="23.85546875" bestFit="1" customWidth="1"/>
    <col min="9" max="9" width="30.7109375" bestFit="1" customWidth="1"/>
    <col min="10" max="506" width="17" bestFit="1" customWidth="1"/>
    <col min="507" max="507" width="11.7109375" bestFit="1" customWidth="1"/>
  </cols>
  <sheetData>
    <row r="1" spans="2:9" x14ac:dyDescent="0.2">
      <c r="B1" s="7" t="s">
        <v>114</v>
      </c>
      <c r="C1" t="s">
        <v>1494</v>
      </c>
    </row>
    <row r="3" spans="2:9" x14ac:dyDescent="0.2">
      <c r="B3" s="7" t="s">
        <v>1491</v>
      </c>
      <c r="C3" t="s">
        <v>1493</v>
      </c>
      <c r="G3" s="7" t="s">
        <v>1491</v>
      </c>
      <c r="H3" t="s">
        <v>1495</v>
      </c>
      <c r="I3" t="s">
        <v>1497</v>
      </c>
    </row>
    <row r="4" spans="2:9" x14ac:dyDescent="0.2">
      <c r="B4" s="8" t="s">
        <v>150</v>
      </c>
      <c r="C4" s="9">
        <v>7269</v>
      </c>
      <c r="G4" s="8" t="s">
        <v>150</v>
      </c>
      <c r="H4" s="10">
        <v>5340</v>
      </c>
      <c r="I4" s="9">
        <v>4340</v>
      </c>
    </row>
    <row r="5" spans="2:9" x14ac:dyDescent="0.2">
      <c r="B5" s="8" t="s">
        <v>146</v>
      </c>
      <c r="C5" s="9">
        <v>6453</v>
      </c>
      <c r="G5" s="8" t="s">
        <v>146</v>
      </c>
      <c r="H5" s="10">
        <v>5003</v>
      </c>
      <c r="I5" s="9">
        <v>4128</v>
      </c>
    </row>
    <row r="6" spans="2:9" x14ac:dyDescent="0.2">
      <c r="B6" s="8" t="s">
        <v>120</v>
      </c>
      <c r="C6" s="9">
        <v>7117</v>
      </c>
      <c r="G6" s="8" t="s">
        <v>120</v>
      </c>
      <c r="H6" s="10">
        <v>4738</v>
      </c>
      <c r="I6" s="9">
        <v>3969</v>
      </c>
    </row>
    <row r="7" spans="2:9" x14ac:dyDescent="0.2">
      <c r="B7" s="8" t="s">
        <v>166</v>
      </c>
      <c r="C7" s="9">
        <v>4537</v>
      </c>
      <c r="G7" s="8" t="s">
        <v>166</v>
      </c>
      <c r="H7" s="10">
        <v>3078</v>
      </c>
      <c r="I7" s="9">
        <v>2929</v>
      </c>
    </row>
    <row r="8" spans="2:9" x14ac:dyDescent="0.2">
      <c r="B8" s="8" t="s">
        <v>170</v>
      </c>
      <c r="C8" s="9">
        <v>5085</v>
      </c>
      <c r="G8" s="8" t="s">
        <v>170</v>
      </c>
      <c r="H8" s="10">
        <v>4114</v>
      </c>
      <c r="I8" s="9">
        <v>3863</v>
      </c>
    </row>
    <row r="9" spans="2:9" x14ac:dyDescent="0.2">
      <c r="B9" s="8" t="s">
        <v>174</v>
      </c>
      <c r="C9" s="9">
        <v>5319</v>
      </c>
      <c r="G9" s="8" t="s">
        <v>174</v>
      </c>
      <c r="H9" s="10">
        <v>3951</v>
      </c>
      <c r="I9" s="9">
        <v>3884</v>
      </c>
    </row>
    <row r="10" spans="2:9" x14ac:dyDescent="0.2">
      <c r="B10" s="8" t="s">
        <v>125</v>
      </c>
      <c r="C10" s="9">
        <v>6691</v>
      </c>
      <c r="G10" s="8" t="s">
        <v>125</v>
      </c>
      <c r="H10" s="10">
        <v>6122</v>
      </c>
      <c r="I10" s="9">
        <v>4582</v>
      </c>
    </row>
    <row r="11" spans="2:9" x14ac:dyDescent="0.2">
      <c r="B11" s="8" t="s">
        <v>129</v>
      </c>
      <c r="C11" s="9">
        <v>6561</v>
      </c>
      <c r="G11" s="8" t="s">
        <v>129</v>
      </c>
      <c r="H11" s="10">
        <v>5268</v>
      </c>
      <c r="I11" s="9">
        <v>4049</v>
      </c>
    </row>
    <row r="12" spans="2:9" x14ac:dyDescent="0.2">
      <c r="B12" s="8" t="s">
        <v>1492</v>
      </c>
      <c r="C12" s="9">
        <v>49032</v>
      </c>
      <c r="G12" s="8" t="s">
        <v>1492</v>
      </c>
      <c r="H12" s="10">
        <v>37614</v>
      </c>
      <c r="I12" s="9">
        <v>31744</v>
      </c>
    </row>
    <row r="17" spans="2:3" x14ac:dyDescent="0.2">
      <c r="B17" s="7" t="s">
        <v>1491</v>
      </c>
      <c r="C17" t="s">
        <v>1496</v>
      </c>
    </row>
    <row r="18" spans="2:3" x14ac:dyDescent="0.2">
      <c r="B18" s="8" t="s">
        <v>6</v>
      </c>
      <c r="C18" s="9">
        <v>12</v>
      </c>
    </row>
    <row r="19" spans="2:3" x14ac:dyDescent="0.2">
      <c r="B19" s="8" t="s">
        <v>26</v>
      </c>
      <c r="C19" s="9">
        <v>3</v>
      </c>
    </row>
    <row r="20" spans="2:3" x14ac:dyDescent="0.2">
      <c r="B20" s="8" t="s">
        <v>94</v>
      </c>
      <c r="C20" s="9">
        <v>12</v>
      </c>
    </row>
    <row r="21" spans="2:3" x14ac:dyDescent="0.2">
      <c r="B21" s="8" t="s">
        <v>66</v>
      </c>
      <c r="C21" s="9">
        <v>12</v>
      </c>
    </row>
    <row r="22" spans="2:3" x14ac:dyDescent="0.2">
      <c r="B22" s="8" t="s">
        <v>74</v>
      </c>
      <c r="C22" s="9">
        <v>14</v>
      </c>
    </row>
    <row r="23" spans="2:3" x14ac:dyDescent="0.2">
      <c r="B23" s="8" t="s">
        <v>86</v>
      </c>
      <c r="C23" s="9">
        <v>14</v>
      </c>
    </row>
    <row r="24" spans="2:3" x14ac:dyDescent="0.2">
      <c r="B24" s="8" t="s">
        <v>98</v>
      </c>
      <c r="C24" s="9">
        <v>10</v>
      </c>
    </row>
    <row r="25" spans="2:3" x14ac:dyDescent="0.2">
      <c r="B25" s="8" t="s">
        <v>54</v>
      </c>
      <c r="C25" s="9">
        <v>11</v>
      </c>
    </row>
    <row r="26" spans="2:3" x14ac:dyDescent="0.2">
      <c r="B26" s="8" t="s">
        <v>38</v>
      </c>
      <c r="C26" s="9">
        <v>7</v>
      </c>
    </row>
    <row r="27" spans="2:3" x14ac:dyDescent="0.2">
      <c r="B27" s="8" t="s">
        <v>50</v>
      </c>
      <c r="C27" s="9">
        <v>7</v>
      </c>
    </row>
    <row r="28" spans="2:3" x14ac:dyDescent="0.2">
      <c r="B28" s="8" t="s">
        <v>22</v>
      </c>
      <c r="C28" s="9">
        <v>5</v>
      </c>
    </row>
    <row r="29" spans="2:3" x14ac:dyDescent="0.2">
      <c r="B29" s="8" t="s">
        <v>58</v>
      </c>
      <c r="C29" s="9">
        <v>4</v>
      </c>
    </row>
    <row r="30" spans="2:3" x14ac:dyDescent="0.2">
      <c r="B30" s="8" t="s">
        <v>70</v>
      </c>
      <c r="C30" s="9">
        <v>3</v>
      </c>
    </row>
    <row r="31" spans="2:3" x14ac:dyDescent="0.2">
      <c r="B31" s="8" t="s">
        <v>46</v>
      </c>
      <c r="C31" s="9">
        <v>3</v>
      </c>
    </row>
    <row r="32" spans="2:3" x14ac:dyDescent="0.2">
      <c r="B32" s="8" t="s">
        <v>78</v>
      </c>
      <c r="C32" s="9">
        <v>14</v>
      </c>
    </row>
    <row r="33" spans="2:3" x14ac:dyDescent="0.2">
      <c r="B33" s="8" t="s">
        <v>30</v>
      </c>
      <c r="C33" s="9">
        <v>1</v>
      </c>
    </row>
    <row r="34" spans="2:3" x14ac:dyDescent="0.2">
      <c r="B34" s="8" t="s">
        <v>10</v>
      </c>
      <c r="C34" s="9">
        <v>12</v>
      </c>
    </row>
    <row r="35" spans="2:3" x14ac:dyDescent="0.2">
      <c r="B35" s="8" t="s">
        <v>102</v>
      </c>
      <c r="C35" s="9">
        <v>11</v>
      </c>
    </row>
    <row r="36" spans="2:3" x14ac:dyDescent="0.2">
      <c r="B36" s="8" t="s">
        <v>90</v>
      </c>
      <c r="C36" s="9">
        <v>10</v>
      </c>
    </row>
    <row r="37" spans="2:3" x14ac:dyDescent="0.2">
      <c r="B37" s="8" t="s">
        <v>62</v>
      </c>
      <c r="C37" s="9">
        <v>6</v>
      </c>
    </row>
    <row r="38" spans="2:3" x14ac:dyDescent="0.2">
      <c r="B38" s="8" t="s">
        <v>14</v>
      </c>
      <c r="C38" s="9">
        <v>1</v>
      </c>
    </row>
    <row r="39" spans="2:3" x14ac:dyDescent="0.2">
      <c r="B39" s="8" t="s">
        <v>82</v>
      </c>
      <c r="C39" s="9">
        <v>3</v>
      </c>
    </row>
    <row r="40" spans="2:3" x14ac:dyDescent="0.2">
      <c r="B40" s="8" t="s">
        <v>34</v>
      </c>
      <c r="C40" s="9">
        <v>2</v>
      </c>
    </row>
    <row r="41" spans="2:3" x14ac:dyDescent="0.2">
      <c r="B41" s="8" t="s">
        <v>18</v>
      </c>
      <c r="C41" s="9">
        <v>2</v>
      </c>
    </row>
    <row r="42" spans="2:3" x14ac:dyDescent="0.2">
      <c r="B42" s="8" t="s">
        <v>42</v>
      </c>
      <c r="C42" s="9">
        <v>1</v>
      </c>
    </row>
    <row r="43" spans="2:3" x14ac:dyDescent="0.2">
      <c r="B43" s="8" t="s">
        <v>1492</v>
      </c>
      <c r="C43" s="9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D598-549E-4849-B0C8-F5F85CCEA7E3}">
  <dimension ref="E1:N16"/>
  <sheetViews>
    <sheetView showGridLines="0" tabSelected="1" zoomScale="85" zoomScaleNormal="85" workbookViewId="0">
      <selection activeCell="I7" sqref="I7"/>
    </sheetView>
  </sheetViews>
  <sheetFormatPr defaultRowHeight="12.75" x14ac:dyDescent="0.2"/>
  <cols>
    <col min="6" max="6" width="15.140625" bestFit="1" customWidth="1"/>
    <col min="7" max="7" width="12" bestFit="1" customWidth="1"/>
    <col min="8" max="8" width="26.28515625" bestFit="1" customWidth="1"/>
  </cols>
  <sheetData>
    <row r="1" spans="5:14" x14ac:dyDescent="0.2">
      <c r="H1" s="11" t="s">
        <v>1498</v>
      </c>
      <c r="I1" s="11"/>
      <c r="J1" s="11"/>
      <c r="K1" s="11"/>
      <c r="L1" s="11"/>
      <c r="M1" s="11"/>
      <c r="N1" s="11"/>
    </row>
    <row r="2" spans="5:14" x14ac:dyDescent="0.2">
      <c r="H2" s="11"/>
      <c r="I2" s="11"/>
      <c r="J2" s="11"/>
      <c r="K2" s="11"/>
      <c r="L2" s="11"/>
      <c r="M2" s="11"/>
      <c r="N2" s="11"/>
    </row>
    <row r="3" spans="5:14" x14ac:dyDescent="0.2">
      <c r="H3" s="11"/>
      <c r="I3" s="11"/>
      <c r="J3" s="11"/>
      <c r="K3" s="11"/>
      <c r="L3" s="11"/>
      <c r="M3" s="11"/>
      <c r="N3" s="11"/>
    </row>
    <row r="4" spans="5:14" x14ac:dyDescent="0.2">
      <c r="H4" s="11"/>
      <c r="I4" s="11"/>
      <c r="J4" s="11"/>
      <c r="K4" s="11"/>
      <c r="L4" s="11"/>
      <c r="M4" s="11"/>
      <c r="N4" s="11"/>
    </row>
    <row r="8" spans="5:14" x14ac:dyDescent="0.2">
      <c r="E8" s="3" t="s">
        <v>107</v>
      </c>
      <c r="F8" s="3" t="s">
        <v>1486</v>
      </c>
      <c r="G8" s="3" t="s">
        <v>1487</v>
      </c>
      <c r="H8" s="3" t="s">
        <v>1488</v>
      </c>
    </row>
    <row r="9" spans="5:14" x14ac:dyDescent="0.2">
      <c r="E9" s="2" t="s">
        <v>150</v>
      </c>
      <c r="F9" s="2">
        <v>7269</v>
      </c>
      <c r="G9" s="2">
        <v>113.33414285714289</v>
      </c>
      <c r="H9" s="2">
        <v>6</v>
      </c>
    </row>
    <row r="10" spans="5:14" x14ac:dyDescent="0.2">
      <c r="E10" s="2" t="s">
        <v>146</v>
      </c>
      <c r="F10" s="2">
        <v>6453</v>
      </c>
      <c r="G10" s="2">
        <v>101.97639344262291</v>
      </c>
      <c r="H10" s="2">
        <v>7</v>
      </c>
    </row>
    <row r="11" spans="5:14" x14ac:dyDescent="0.2">
      <c r="E11" s="2" t="s">
        <v>120</v>
      </c>
      <c r="F11" s="2">
        <v>7117</v>
      </c>
      <c r="G11" s="2">
        <v>101.930447761194</v>
      </c>
      <c r="H11" s="2">
        <v>9</v>
      </c>
    </row>
    <row r="12" spans="5:14" x14ac:dyDescent="0.2">
      <c r="E12" s="2" t="s">
        <v>166</v>
      </c>
      <c r="F12" s="2">
        <v>4537</v>
      </c>
      <c r="G12" s="2">
        <v>107.9575</v>
      </c>
      <c r="H12" s="2">
        <v>10</v>
      </c>
    </row>
    <row r="13" spans="5:14" x14ac:dyDescent="0.2">
      <c r="E13" s="2" t="s">
        <v>170</v>
      </c>
      <c r="F13" s="2">
        <v>5085</v>
      </c>
      <c r="G13" s="2">
        <v>111.5601724137931</v>
      </c>
      <c r="H13" s="2">
        <v>10</v>
      </c>
    </row>
    <row r="14" spans="5:14" x14ac:dyDescent="0.2">
      <c r="E14" s="2" t="s">
        <v>174</v>
      </c>
      <c r="F14" s="2">
        <v>5319</v>
      </c>
      <c r="G14" s="2">
        <v>117.1322807017544</v>
      </c>
      <c r="H14" s="2">
        <v>14</v>
      </c>
    </row>
    <row r="15" spans="5:14" x14ac:dyDescent="0.2">
      <c r="E15" s="2" t="s">
        <v>125</v>
      </c>
      <c r="F15" s="2">
        <v>6691</v>
      </c>
      <c r="G15" s="2">
        <v>94.865000000000009</v>
      </c>
      <c r="H15" s="2">
        <v>17</v>
      </c>
    </row>
    <row r="16" spans="5:14" x14ac:dyDescent="0.2">
      <c r="E16" s="2" t="s">
        <v>129</v>
      </c>
      <c r="F16" s="2">
        <v>6561</v>
      </c>
      <c r="G16" s="2">
        <v>93.865846153846149</v>
      </c>
      <c r="H16" s="2">
        <v>11</v>
      </c>
    </row>
  </sheetData>
  <mergeCells count="1">
    <mergeCell ref="H1:N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opLeftCell="A10" workbookViewId="0">
      <selection activeCell="B2" sqref="B2"/>
    </sheetView>
  </sheetViews>
  <sheetFormatPr defaultColWidth="12.5703125" defaultRowHeight="12.75" x14ac:dyDescent="0.2"/>
  <cols>
    <col min="1" max="1" width="11.140625" bestFit="1" customWidth="1"/>
    <col min="2" max="2" width="29.42578125" bestFit="1" customWidth="1"/>
    <col min="3" max="3" width="17.28515625" bestFit="1" customWidth="1"/>
    <col min="4" max="4" width="21.140625" bestFit="1" customWidth="1"/>
    <col min="5" max="5" width="16.7109375" bestFit="1" customWidth="1"/>
    <col min="6" max="26" width="7.57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12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>
        <v>12</v>
      </c>
    </row>
    <row r="4" spans="1:5" x14ac:dyDescent="0.2">
      <c r="A4" s="2" t="s">
        <v>13</v>
      </c>
      <c r="B4" s="2" t="s">
        <v>14</v>
      </c>
      <c r="C4" s="2" t="s">
        <v>15</v>
      </c>
      <c r="D4" s="2" t="s">
        <v>16</v>
      </c>
      <c r="E4" s="2">
        <v>1</v>
      </c>
    </row>
    <row r="5" spans="1:5" x14ac:dyDescent="0.2">
      <c r="A5" s="2" t="s">
        <v>17</v>
      </c>
      <c r="B5" s="2" t="s">
        <v>18</v>
      </c>
      <c r="C5" s="2" t="s">
        <v>19</v>
      </c>
      <c r="D5" s="2" t="s">
        <v>20</v>
      </c>
      <c r="E5" s="2">
        <v>2</v>
      </c>
    </row>
    <row r="6" spans="1:5" x14ac:dyDescent="0.2">
      <c r="A6" s="2" t="s">
        <v>21</v>
      </c>
      <c r="B6" s="2" t="s">
        <v>22</v>
      </c>
      <c r="C6" s="2" t="s">
        <v>23</v>
      </c>
      <c r="D6" s="2" t="s">
        <v>24</v>
      </c>
      <c r="E6" s="2">
        <v>5</v>
      </c>
    </row>
    <row r="7" spans="1:5" x14ac:dyDescent="0.2">
      <c r="A7" s="2" t="s">
        <v>25</v>
      </c>
      <c r="B7" s="2" t="s">
        <v>26</v>
      </c>
      <c r="C7" s="2" t="s">
        <v>27</v>
      </c>
      <c r="D7" s="2" t="s">
        <v>28</v>
      </c>
      <c r="E7" s="2">
        <v>3</v>
      </c>
    </row>
    <row r="8" spans="1:5" x14ac:dyDescent="0.2">
      <c r="A8" s="2" t="s">
        <v>29</v>
      </c>
      <c r="B8" s="2" t="s">
        <v>30</v>
      </c>
      <c r="C8" s="2" t="s">
        <v>31</v>
      </c>
      <c r="D8" s="2" t="s">
        <v>32</v>
      </c>
      <c r="E8" s="2">
        <v>1</v>
      </c>
    </row>
    <row r="9" spans="1:5" x14ac:dyDescent="0.2">
      <c r="A9" s="2" t="s">
        <v>33</v>
      </c>
      <c r="B9" s="2" t="s">
        <v>34</v>
      </c>
      <c r="C9" s="2" t="s">
        <v>35</v>
      </c>
      <c r="D9" s="2" t="s">
        <v>36</v>
      </c>
      <c r="E9" s="2">
        <v>2</v>
      </c>
    </row>
    <row r="10" spans="1:5" x14ac:dyDescent="0.2">
      <c r="A10" s="2" t="s">
        <v>37</v>
      </c>
      <c r="B10" s="2" t="s">
        <v>38</v>
      </c>
      <c r="C10" s="2" t="s">
        <v>39</v>
      </c>
      <c r="D10" s="2" t="s">
        <v>40</v>
      </c>
      <c r="E10" s="2">
        <v>7</v>
      </c>
    </row>
    <row r="11" spans="1:5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>
        <v>1</v>
      </c>
    </row>
    <row r="12" spans="1:5" x14ac:dyDescent="0.2">
      <c r="A12" s="2" t="s">
        <v>45</v>
      </c>
      <c r="B12" s="2" t="s">
        <v>46</v>
      </c>
      <c r="C12" s="2" t="s">
        <v>47</v>
      </c>
      <c r="D12" s="2" t="s">
        <v>48</v>
      </c>
      <c r="E12" s="2">
        <v>3</v>
      </c>
    </row>
    <row r="13" spans="1:5" x14ac:dyDescent="0.2">
      <c r="A13" s="2" t="s">
        <v>49</v>
      </c>
      <c r="B13" s="2" t="s">
        <v>50</v>
      </c>
      <c r="C13" s="2" t="s">
        <v>51</v>
      </c>
      <c r="D13" s="2" t="s">
        <v>52</v>
      </c>
      <c r="E13" s="2">
        <v>7</v>
      </c>
    </row>
    <row r="14" spans="1:5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>
        <v>11</v>
      </c>
    </row>
    <row r="15" spans="1:5" x14ac:dyDescent="0.2">
      <c r="A15" s="2" t="s">
        <v>57</v>
      </c>
      <c r="B15" s="2" t="s">
        <v>58</v>
      </c>
      <c r="C15" s="2" t="s">
        <v>59</v>
      </c>
      <c r="D15" s="2" t="s">
        <v>60</v>
      </c>
      <c r="E15" s="2">
        <v>4</v>
      </c>
    </row>
    <row r="16" spans="1:5" x14ac:dyDescent="0.2">
      <c r="A16" s="2" t="s">
        <v>61</v>
      </c>
      <c r="B16" s="2" t="s">
        <v>62</v>
      </c>
      <c r="C16" s="2" t="s">
        <v>63</v>
      </c>
      <c r="D16" s="2" t="s">
        <v>64</v>
      </c>
      <c r="E16" s="2">
        <v>6</v>
      </c>
    </row>
    <row r="17" spans="1:5" x14ac:dyDescent="0.2">
      <c r="A17" s="2" t="s">
        <v>65</v>
      </c>
      <c r="B17" s="2" t="s">
        <v>66</v>
      </c>
      <c r="C17" s="2" t="s">
        <v>67</v>
      </c>
      <c r="D17" s="2" t="s">
        <v>68</v>
      </c>
      <c r="E17" s="2">
        <v>12</v>
      </c>
    </row>
    <row r="18" spans="1:5" x14ac:dyDescent="0.2">
      <c r="A18" s="2" t="s">
        <v>69</v>
      </c>
      <c r="B18" s="2" t="s">
        <v>70</v>
      </c>
      <c r="C18" s="2" t="s">
        <v>71</v>
      </c>
      <c r="D18" s="2" t="s">
        <v>72</v>
      </c>
      <c r="E18" s="2">
        <v>3</v>
      </c>
    </row>
    <row r="19" spans="1:5" x14ac:dyDescent="0.2">
      <c r="A19" s="2" t="s">
        <v>73</v>
      </c>
      <c r="B19" s="2" t="s">
        <v>74</v>
      </c>
      <c r="C19" s="2" t="s">
        <v>75</v>
      </c>
      <c r="D19" s="2" t="s">
        <v>76</v>
      </c>
      <c r="E19" s="2">
        <v>14</v>
      </c>
    </row>
    <row r="20" spans="1:5" x14ac:dyDescent="0.2">
      <c r="A20" s="2" t="s">
        <v>77</v>
      </c>
      <c r="B20" s="2" t="s">
        <v>78</v>
      </c>
      <c r="C20" s="2" t="s">
        <v>79</v>
      </c>
      <c r="D20" s="2" t="s">
        <v>80</v>
      </c>
      <c r="E20" s="2">
        <v>14</v>
      </c>
    </row>
    <row r="21" spans="1:5" x14ac:dyDescent="0.2">
      <c r="A21" s="2" t="s">
        <v>81</v>
      </c>
      <c r="B21" s="2" t="s">
        <v>82</v>
      </c>
      <c r="C21" s="2" t="s">
        <v>83</v>
      </c>
      <c r="D21" s="2" t="s">
        <v>84</v>
      </c>
      <c r="E21" s="2">
        <v>3</v>
      </c>
    </row>
    <row r="22" spans="1:5" x14ac:dyDescent="0.2">
      <c r="A22" s="2" t="s">
        <v>85</v>
      </c>
      <c r="B22" s="2" t="s">
        <v>86</v>
      </c>
      <c r="C22" s="2" t="s">
        <v>87</v>
      </c>
      <c r="D22" s="2" t="s">
        <v>88</v>
      </c>
      <c r="E22" s="2">
        <v>14</v>
      </c>
    </row>
    <row r="23" spans="1:5" x14ac:dyDescent="0.2">
      <c r="A23" s="2" t="s">
        <v>89</v>
      </c>
      <c r="B23" s="2" t="s">
        <v>90</v>
      </c>
      <c r="C23" s="2" t="s">
        <v>91</v>
      </c>
      <c r="D23" s="2" t="s">
        <v>92</v>
      </c>
      <c r="E23" s="2">
        <v>10</v>
      </c>
    </row>
    <row r="24" spans="1:5" x14ac:dyDescent="0.2">
      <c r="A24" s="2" t="s">
        <v>93</v>
      </c>
      <c r="B24" s="2" t="s">
        <v>94</v>
      </c>
      <c r="C24" s="2" t="s">
        <v>95</v>
      </c>
      <c r="D24" s="2" t="s">
        <v>96</v>
      </c>
      <c r="E24" s="2">
        <v>12</v>
      </c>
    </row>
    <row r="25" spans="1:5" x14ac:dyDescent="0.2">
      <c r="A25" s="2" t="s">
        <v>97</v>
      </c>
      <c r="B25" s="2" t="s">
        <v>98</v>
      </c>
      <c r="C25" s="2" t="s">
        <v>99</v>
      </c>
      <c r="D25" s="2" t="s">
        <v>100</v>
      </c>
      <c r="E25" s="2">
        <v>10</v>
      </c>
    </row>
    <row r="26" spans="1:5" x14ac:dyDescent="0.2">
      <c r="A26" s="2" t="s">
        <v>101</v>
      </c>
      <c r="B26" s="2" t="s">
        <v>102</v>
      </c>
      <c r="C26" s="2" t="s">
        <v>103</v>
      </c>
      <c r="D26" s="2" t="s">
        <v>104</v>
      </c>
      <c r="E26" s="2">
        <v>11</v>
      </c>
    </row>
  </sheetData>
  <pageMargins left="0.75" right="0.75" top="1" bottom="1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F23" sqref="F23"/>
    </sheetView>
  </sheetViews>
  <sheetFormatPr defaultColWidth="12.5703125" defaultRowHeight="12.75" x14ac:dyDescent="0.2"/>
  <cols>
    <col min="1" max="1" width="10.28515625" bestFit="1" customWidth="1"/>
    <col min="2" max="2" width="15.140625" bestFit="1" customWidth="1"/>
    <col min="3" max="3" width="12" bestFit="1" customWidth="1"/>
    <col min="4" max="4" width="26.28515625" bestFit="1" customWidth="1"/>
    <col min="5" max="26" width="7.5703125" customWidth="1"/>
  </cols>
  <sheetData>
    <row r="1" spans="1:4" x14ac:dyDescent="0.2">
      <c r="A1" s="3" t="s">
        <v>107</v>
      </c>
      <c r="B1" s="3" t="s">
        <v>1486</v>
      </c>
      <c r="C1" s="3" t="s">
        <v>1487</v>
      </c>
      <c r="D1" s="3" t="s">
        <v>1488</v>
      </c>
    </row>
    <row r="2" spans="1:4" x14ac:dyDescent="0.2">
      <c r="A2" s="2" t="s">
        <v>150</v>
      </c>
      <c r="B2" s="2">
        <v>7269</v>
      </c>
      <c r="C2" s="2">
        <v>113.33414285714289</v>
      </c>
      <c r="D2" s="2">
        <v>6</v>
      </c>
    </row>
    <row r="3" spans="1:4" x14ac:dyDescent="0.2">
      <c r="A3" s="2" t="s">
        <v>146</v>
      </c>
      <c r="B3" s="2">
        <v>6453</v>
      </c>
      <c r="C3" s="2">
        <v>101.97639344262291</v>
      </c>
      <c r="D3" s="2">
        <v>7</v>
      </c>
    </row>
    <row r="4" spans="1:4" x14ac:dyDescent="0.2">
      <c r="A4" s="2" t="s">
        <v>120</v>
      </c>
      <c r="B4" s="2">
        <v>7117</v>
      </c>
      <c r="C4" s="2">
        <v>101.930447761194</v>
      </c>
      <c r="D4" s="2">
        <v>9</v>
      </c>
    </row>
    <row r="5" spans="1:4" x14ac:dyDescent="0.2">
      <c r="A5" s="2" t="s">
        <v>166</v>
      </c>
      <c r="B5" s="2">
        <v>4537</v>
      </c>
      <c r="C5" s="2">
        <v>107.9575</v>
      </c>
      <c r="D5" s="2">
        <v>10</v>
      </c>
    </row>
    <row r="6" spans="1:4" x14ac:dyDescent="0.2">
      <c r="A6" s="2" t="s">
        <v>170</v>
      </c>
      <c r="B6" s="2">
        <v>5085</v>
      </c>
      <c r="C6" s="2">
        <v>111.5601724137931</v>
      </c>
      <c r="D6" s="2">
        <v>10</v>
      </c>
    </row>
    <row r="7" spans="1:4" x14ac:dyDescent="0.2">
      <c r="A7" s="2" t="s">
        <v>174</v>
      </c>
      <c r="B7" s="2">
        <v>5319</v>
      </c>
      <c r="C7" s="2">
        <v>117.1322807017544</v>
      </c>
      <c r="D7" s="2">
        <v>14</v>
      </c>
    </row>
    <row r="8" spans="1:4" x14ac:dyDescent="0.2">
      <c r="A8" s="2" t="s">
        <v>125</v>
      </c>
      <c r="B8" s="2">
        <v>6691</v>
      </c>
      <c r="C8" s="2">
        <v>94.865000000000009</v>
      </c>
      <c r="D8" s="2">
        <v>17</v>
      </c>
    </row>
    <row r="9" spans="1:4" x14ac:dyDescent="0.2">
      <c r="A9" s="2" t="s">
        <v>129</v>
      </c>
      <c r="B9" s="2">
        <v>6561</v>
      </c>
      <c r="C9" s="2">
        <v>93.865846153846149</v>
      </c>
      <c r="D9" s="2">
        <v>11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AE11-5662-4187-BDE4-F9FF5E28C8CB}">
  <dimension ref="A1:F501"/>
  <sheetViews>
    <sheetView workbookViewId="0">
      <selection activeCell="D439" sqref="D439"/>
    </sheetView>
  </sheetViews>
  <sheetFormatPr defaultRowHeight="12.75" x14ac:dyDescent="0.2"/>
  <cols>
    <col min="1" max="1" width="10.42578125" bestFit="1" customWidth="1"/>
    <col min="2" max="2" width="14.85546875" bestFit="1" customWidth="1"/>
    <col min="3" max="3" width="11.140625" bestFit="1" customWidth="1"/>
    <col min="4" max="4" width="29.42578125" bestFit="1" customWidth="1"/>
    <col min="5" max="5" width="16.28515625" bestFit="1" customWidth="1"/>
    <col min="6" max="6" width="20.140625" bestFit="1" customWidth="1"/>
    <col min="9" max="9" width="17.28515625" bestFit="1" customWidth="1"/>
  </cols>
  <sheetData>
    <row r="1" spans="1:6" x14ac:dyDescent="0.2">
      <c r="A1" s="5" t="s">
        <v>105</v>
      </c>
      <c r="B1" s="6" t="s">
        <v>114</v>
      </c>
      <c r="C1" s="6" t="s">
        <v>0</v>
      </c>
      <c r="D1" s="6" t="s">
        <v>1</v>
      </c>
      <c r="E1" s="6" t="s">
        <v>1489</v>
      </c>
      <c r="F1" s="6" t="s">
        <v>1490</v>
      </c>
    </row>
    <row r="2" spans="1:6" x14ac:dyDescent="0.2">
      <c r="A2" s="1" t="str" cm="1">
        <f t="array" ref="A2:A501">Inventory!A2:A501</f>
        <v>P001</v>
      </c>
      <c r="B2" t="str">
        <f>IF(Inventory!D2&lt;Inventory!E1, "ReOrder Needed", "Do Not ReOrder")</f>
        <v>ReOrder Needed</v>
      </c>
      <c r="C2" t="str">
        <f>VLOOKUP(A2, Inventory!A1:G501, 7, FALSE)</f>
        <v>S14</v>
      </c>
      <c r="D2" t="str">
        <f>IFERROR(VLOOKUP(C2,Suppliers!A$1:B$26,2,FALSE),"Supplier Not Found")</f>
        <v>Marsh Ltd</v>
      </c>
      <c r="E2" t="str">
        <f>IFERROR(VLOOKUP(C2,Suppliers!A$1:C$26,3,FALSE),"Supplier Not Found")</f>
        <v>Danny Fuller</v>
      </c>
      <c r="F2" t="str">
        <f>IFERROR(VLOOKUP(C2,Suppliers!A$1:D$26,4,FALSE),"Supplier Not Found")</f>
        <v>+1-429-904-1449x2691</v>
      </c>
    </row>
    <row r="3" spans="1:6" x14ac:dyDescent="0.2">
      <c r="A3" s="1" t="str">
        <v>P002</v>
      </c>
      <c r="B3" t="str">
        <f>IF(Inventory!D3&lt;Inventory!E2, "ReOrder Needed", "Do Not ReOrder")</f>
        <v>Do Not ReOrder</v>
      </c>
      <c r="C3" t="str">
        <f>VLOOKUP(A3, Inventory!A2:G502, 7, FALSE)</f>
        <v>S16</v>
      </c>
      <c r="D3" t="str">
        <f>IFERROR(VLOOKUP(C3,Suppliers!A$1:B$26,2,FALSE),"Supplier Not Found")</f>
        <v>Burton-Lee</v>
      </c>
      <c r="E3" t="str">
        <f>IFERROR(VLOOKUP(C3,Suppliers!A$1:C$26,3,FALSE),"Supplier Not Found")</f>
        <v>Edward Daniels</v>
      </c>
      <c r="F3" t="str">
        <f>IFERROR(VLOOKUP(C3,Suppliers!A$1:D$26,4,FALSE),"Supplier Not Found")</f>
        <v>(262)795-4870x45974</v>
      </c>
    </row>
    <row r="4" spans="1:6" x14ac:dyDescent="0.2">
      <c r="A4" s="1" t="str">
        <v>P003</v>
      </c>
      <c r="B4" t="str">
        <f>IF(Inventory!D4&lt;Inventory!E3, "ReOrder Needed", "Do Not ReOrder")</f>
        <v>Do Not ReOrder</v>
      </c>
      <c r="C4" t="str">
        <f>VLOOKUP(A4, Inventory!A3:G503, 7, FALSE)</f>
        <v>S13</v>
      </c>
      <c r="D4" t="str">
        <f>IFERROR(VLOOKUP(C4,Suppliers!A$1:B$26,2,FALSE),"Supplier Not Found")</f>
        <v>Gilbert, Long and Bishop</v>
      </c>
      <c r="E4" t="str">
        <f>IFERROR(VLOOKUP(C4,Suppliers!A$1:C$26,3,FALSE),"Supplier Not Found")</f>
        <v>Derrick Wood</v>
      </c>
      <c r="F4" t="str">
        <f>IFERROR(VLOOKUP(C4,Suppliers!A$1:D$26,4,FALSE),"Supplier Not Found")</f>
        <v>916.808.5932x66661</v>
      </c>
    </row>
    <row r="5" spans="1:6" x14ac:dyDescent="0.2">
      <c r="A5" s="1" t="str">
        <v>P004</v>
      </c>
      <c r="B5" t="str">
        <f>IF(Inventory!D5&lt;Inventory!E4, "ReOrder Needed", "Do Not ReOrder")</f>
        <v>Do Not ReOrder</v>
      </c>
      <c r="C5" t="str">
        <f>VLOOKUP(A5, Inventory!A4:G504, 7, FALSE)</f>
        <v>S11</v>
      </c>
      <c r="D5" t="str">
        <f>IFERROR(VLOOKUP(C5,Suppliers!A$1:B$26,2,FALSE),"Supplier Not Found")</f>
        <v>Melton Group</v>
      </c>
      <c r="E5" t="str">
        <f>IFERROR(VLOOKUP(C5,Suppliers!A$1:C$26,3,FALSE),"Supplier Not Found")</f>
        <v>Brittney Wright</v>
      </c>
      <c r="F5" t="str">
        <f>IFERROR(VLOOKUP(C5,Suppliers!A$1:D$26,4,FALSE),"Supplier Not Found")</f>
        <v>001-743-290-5077x7529</v>
      </c>
    </row>
    <row r="6" spans="1:6" x14ac:dyDescent="0.2">
      <c r="A6" s="1" t="str">
        <v>P005</v>
      </c>
      <c r="B6" t="str">
        <f>IF(Inventory!D6&lt;Inventory!E5, "ReOrder Needed", "Do Not ReOrder")</f>
        <v>Do Not ReOrder</v>
      </c>
      <c r="C6" t="str">
        <f>VLOOKUP(A6, Inventory!A5:G505, 7, FALSE)</f>
        <v>S25</v>
      </c>
      <c r="D6" t="str">
        <f>IFERROR(VLOOKUP(C6,Suppliers!A$1:B$26,2,FALSE),"Supplier Not Found")</f>
        <v>Shaw Inc</v>
      </c>
      <c r="E6" t="str">
        <f>IFERROR(VLOOKUP(C6,Suppliers!A$1:C$26,3,FALSE),"Supplier Not Found")</f>
        <v>Deanna Carroll</v>
      </c>
      <c r="F6" t="str">
        <f>IFERROR(VLOOKUP(C6,Suppliers!A$1:D$26,4,FALSE),"Supplier Not Found")</f>
        <v>+1-387-630-6951x337</v>
      </c>
    </row>
    <row r="7" spans="1:6" x14ac:dyDescent="0.2">
      <c r="A7" s="1" t="str">
        <v>P006</v>
      </c>
      <c r="B7" t="str">
        <f>IF(Inventory!D7&lt;Inventory!E6, "ReOrder Needed", "Do Not ReOrder")</f>
        <v>Do Not ReOrder</v>
      </c>
      <c r="C7" t="str">
        <f>VLOOKUP(A7, Inventory!A6:G506, 7, FALSE)</f>
        <v>S09</v>
      </c>
      <c r="D7" t="str">
        <f>IFERROR(VLOOKUP(C7,Suppliers!A$1:B$26,2,FALSE),"Supplier Not Found")</f>
        <v>Hansen, Reed and Aguirre</v>
      </c>
      <c r="E7" t="str">
        <f>IFERROR(VLOOKUP(C7,Suppliers!A$1:C$26,3,FALSE),"Supplier Not Found")</f>
        <v>Matthew Collins</v>
      </c>
      <c r="F7" t="str">
        <f>IFERROR(VLOOKUP(C7,Suppliers!A$1:D$26,4,FALSE),"Supplier Not Found")</f>
        <v>001-517-317-6287x5808</v>
      </c>
    </row>
    <row r="8" spans="1:6" x14ac:dyDescent="0.2">
      <c r="A8" s="1" t="str">
        <v>P007</v>
      </c>
      <c r="B8" t="str">
        <f>IF(Inventory!D8&lt;Inventory!E7, "ReOrder Needed", "Do Not ReOrder")</f>
        <v>ReOrder Needed</v>
      </c>
      <c r="C8" t="str">
        <f>VLOOKUP(A8, Inventory!A7:G507, 7, FALSE)</f>
        <v>S10</v>
      </c>
      <c r="D8" t="str">
        <f>IFERROR(VLOOKUP(C8,Suppliers!A$1:B$26,2,FALSE),"Supplier Not Found")</f>
        <v>Young, Leblanc and Peck</v>
      </c>
      <c r="E8" t="str">
        <f>IFERROR(VLOOKUP(C8,Suppliers!A$1:C$26,3,FALSE),"Supplier Not Found")</f>
        <v>Jennifer Schmidt</v>
      </c>
      <c r="F8" t="str">
        <f>IFERROR(VLOOKUP(C8,Suppliers!A$1:D$26,4,FALSE),"Supplier Not Found")</f>
        <v>+1-698-846-6080</v>
      </c>
    </row>
    <row r="9" spans="1:6" x14ac:dyDescent="0.2">
      <c r="A9" s="1" t="str">
        <v>P008</v>
      </c>
      <c r="B9" t="str">
        <f>IF(Inventory!D9&lt;Inventory!E8, "ReOrder Needed", "Do Not ReOrder")</f>
        <v>Do Not ReOrder</v>
      </c>
      <c r="C9" t="str">
        <f>VLOOKUP(A9, Inventory!A8:G508, 7, FALSE)</f>
        <v>S05</v>
      </c>
      <c r="D9" t="str">
        <f>IFERROR(VLOOKUP(C9,Suppliers!A$1:B$26,2,FALSE),"Supplier Not Found")</f>
        <v>Lowe Ltd</v>
      </c>
      <c r="E9" t="str">
        <f>IFERROR(VLOOKUP(C9,Suppliers!A$1:C$26,3,FALSE),"Supplier Not Found")</f>
        <v>Curtis Davis</v>
      </c>
      <c r="F9" t="str">
        <f>IFERROR(VLOOKUP(C9,Suppliers!A$1:D$26,4,FALSE),"Supplier Not Found")</f>
        <v>+1-566-315-9995</v>
      </c>
    </row>
    <row r="10" spans="1:6" x14ac:dyDescent="0.2">
      <c r="A10" s="1" t="str">
        <v>P009</v>
      </c>
      <c r="B10" t="str">
        <f>IF(Inventory!D10&lt;Inventory!E9, "ReOrder Needed", "Do Not ReOrder")</f>
        <v>Do Not ReOrder</v>
      </c>
      <c r="C10" t="str">
        <f>VLOOKUP(A10, Inventory!A9:G509, 7, FALSE)</f>
        <v>S07</v>
      </c>
      <c r="D10" t="str">
        <f>IFERROR(VLOOKUP(C10,Suppliers!A$1:B$26,2,FALSE),"Supplier Not Found")</f>
        <v>Richardson, Goodman and Hobbs</v>
      </c>
      <c r="E10" t="str">
        <f>IFERROR(VLOOKUP(C10,Suppliers!A$1:C$26,3,FALSE),"Supplier Not Found")</f>
        <v>Christopher Ramos</v>
      </c>
      <c r="F10" t="str">
        <f>IFERROR(VLOOKUP(C10,Suppliers!A$1:D$26,4,FALSE),"Supplier Not Found")</f>
        <v>297-269-6876</v>
      </c>
    </row>
    <row r="11" spans="1:6" x14ac:dyDescent="0.2">
      <c r="A11" s="1" t="str">
        <v>P010</v>
      </c>
      <c r="B11" t="str">
        <f>IF(Inventory!D11&lt;Inventory!E10, "ReOrder Needed", "Do Not ReOrder")</f>
        <v>Do Not ReOrder</v>
      </c>
      <c r="C11" t="str">
        <f>VLOOKUP(A11, Inventory!A10:G510, 7, FALSE)</f>
        <v>S03</v>
      </c>
      <c r="D11" t="str">
        <f>IFERROR(VLOOKUP(C11,Suppliers!A$1:B$26,2,FALSE),"Supplier Not Found")</f>
        <v>Willis-Arellano</v>
      </c>
      <c r="E11" t="str">
        <f>IFERROR(VLOOKUP(C11,Suppliers!A$1:C$26,3,FALSE),"Supplier Not Found")</f>
        <v>Gregory Grant</v>
      </c>
      <c r="F11" t="str">
        <f>IFERROR(VLOOKUP(C11,Suppliers!A$1:D$26,4,FALSE),"Supplier Not Found")</f>
        <v>811-532-2734x84427</v>
      </c>
    </row>
    <row r="12" spans="1:6" x14ac:dyDescent="0.2">
      <c r="A12" s="1" t="str">
        <v>P011</v>
      </c>
      <c r="B12" t="str">
        <f>IF(Inventory!D12&lt;Inventory!E11, "ReOrder Needed", "Do Not ReOrder")</f>
        <v>Do Not ReOrder</v>
      </c>
      <c r="C12" t="str">
        <f>VLOOKUP(A12, Inventory!A11:G511, 7, FALSE)</f>
        <v>S05</v>
      </c>
      <c r="D12" t="str">
        <f>IFERROR(VLOOKUP(C12,Suppliers!A$1:B$26,2,FALSE),"Supplier Not Found")</f>
        <v>Lowe Ltd</v>
      </c>
      <c r="E12" t="str">
        <f>IFERROR(VLOOKUP(C12,Suppliers!A$1:C$26,3,FALSE),"Supplier Not Found")</f>
        <v>Curtis Davis</v>
      </c>
      <c r="F12" t="str">
        <f>IFERROR(VLOOKUP(C12,Suppliers!A$1:D$26,4,FALSE),"Supplier Not Found")</f>
        <v>+1-566-315-9995</v>
      </c>
    </row>
    <row r="13" spans="1:6" x14ac:dyDescent="0.2">
      <c r="A13" s="1" t="str">
        <v>P012</v>
      </c>
      <c r="B13" t="str">
        <f>IF(Inventory!D13&lt;Inventory!E12, "ReOrder Needed", "Do Not ReOrder")</f>
        <v>ReOrder Needed</v>
      </c>
      <c r="C13" t="str">
        <f>VLOOKUP(A13, Inventory!A12:G512, 7, FALSE)</f>
        <v>S04</v>
      </c>
      <c r="D13" t="str">
        <f>IFERROR(VLOOKUP(C13,Suppliers!A$1:B$26,2,FALSE),"Supplier Not Found")</f>
        <v>Woodward and Sons</v>
      </c>
      <c r="E13" t="str">
        <f>IFERROR(VLOOKUP(C13,Suppliers!A$1:C$26,3,FALSE),"Supplier Not Found")</f>
        <v>Ryan Smith</v>
      </c>
      <c r="F13" t="str">
        <f>IFERROR(VLOOKUP(C13,Suppliers!A$1:D$26,4,FALSE),"Supplier Not Found")</f>
        <v>595.330.0480</v>
      </c>
    </row>
    <row r="14" spans="1:6" x14ac:dyDescent="0.2">
      <c r="A14" s="1" t="str">
        <v>P013</v>
      </c>
      <c r="B14" t="str">
        <f>IF(Inventory!D14&lt;Inventory!E13, "ReOrder Needed", "Do Not ReOrder")</f>
        <v>ReOrder Needed</v>
      </c>
      <c r="C14" t="str">
        <f>VLOOKUP(A14, Inventory!A13:G513, 7, FALSE)</f>
        <v>S24</v>
      </c>
      <c r="D14" t="str">
        <f>IFERROR(VLOOKUP(C14,Suppliers!A$1:B$26,2,FALSE),"Supplier Not Found")</f>
        <v>Gardner-Sanchez</v>
      </c>
      <c r="E14" t="str">
        <f>IFERROR(VLOOKUP(C14,Suppliers!A$1:C$26,3,FALSE),"Supplier Not Found")</f>
        <v>Benjamin Smith</v>
      </c>
      <c r="F14" t="str">
        <f>IFERROR(VLOOKUP(C14,Suppliers!A$1:D$26,4,FALSE),"Supplier Not Found")</f>
        <v>(653)473-9511</v>
      </c>
    </row>
    <row r="15" spans="1:6" x14ac:dyDescent="0.2">
      <c r="A15" s="1" t="str">
        <v>P014</v>
      </c>
      <c r="B15" t="str">
        <f>IF(Inventory!D15&lt;Inventory!E14, "ReOrder Needed", "Do Not ReOrder")</f>
        <v>Do Not ReOrder</v>
      </c>
      <c r="C15" t="str">
        <f>VLOOKUP(A15, Inventory!A14:G514, 7, FALSE)</f>
        <v>S24</v>
      </c>
      <c r="D15" t="str">
        <f>IFERROR(VLOOKUP(C15,Suppliers!A$1:B$26,2,FALSE),"Supplier Not Found")</f>
        <v>Gardner-Sanchez</v>
      </c>
      <c r="E15" t="str">
        <f>IFERROR(VLOOKUP(C15,Suppliers!A$1:C$26,3,FALSE),"Supplier Not Found")</f>
        <v>Benjamin Smith</v>
      </c>
      <c r="F15" t="str">
        <f>IFERROR(VLOOKUP(C15,Suppliers!A$1:D$26,4,FALSE),"Supplier Not Found")</f>
        <v>(653)473-9511</v>
      </c>
    </row>
    <row r="16" spans="1:6" x14ac:dyDescent="0.2">
      <c r="A16" s="1" t="str">
        <v>P015</v>
      </c>
      <c r="B16" t="str">
        <f>IF(Inventory!D16&lt;Inventory!E15, "ReOrder Needed", "Do Not ReOrder")</f>
        <v>Do Not ReOrder</v>
      </c>
      <c r="C16" t="str">
        <f>VLOOKUP(A16, Inventory!A15:G515, 7, FALSE)</f>
        <v>S04</v>
      </c>
      <c r="D16" t="str">
        <f>IFERROR(VLOOKUP(C16,Suppliers!A$1:B$26,2,FALSE),"Supplier Not Found")</f>
        <v>Woodward and Sons</v>
      </c>
      <c r="E16" t="str">
        <f>IFERROR(VLOOKUP(C16,Suppliers!A$1:C$26,3,FALSE),"Supplier Not Found")</f>
        <v>Ryan Smith</v>
      </c>
      <c r="F16" t="str">
        <f>IFERROR(VLOOKUP(C16,Suppliers!A$1:D$26,4,FALSE),"Supplier Not Found")</f>
        <v>595.330.0480</v>
      </c>
    </row>
    <row r="17" spans="1:6" x14ac:dyDescent="0.2">
      <c r="A17" s="1" t="str">
        <v>P016</v>
      </c>
      <c r="B17" t="str">
        <f>IF(Inventory!D17&lt;Inventory!E16, "ReOrder Needed", "Do Not ReOrder")</f>
        <v>Do Not ReOrder</v>
      </c>
      <c r="C17" t="str">
        <f>VLOOKUP(A17, Inventory!A16:G516, 7, FALSE)</f>
        <v>S17</v>
      </c>
      <c r="D17" t="str">
        <f>IFERROR(VLOOKUP(C17,Suppliers!A$1:B$26,2,FALSE),"Supplier Not Found")</f>
        <v>Marshall Group</v>
      </c>
      <c r="E17" t="str">
        <f>IFERROR(VLOOKUP(C17,Suppliers!A$1:C$26,3,FALSE),"Supplier Not Found")</f>
        <v>Walter Burns</v>
      </c>
      <c r="F17" t="str">
        <f>IFERROR(VLOOKUP(C17,Suppliers!A$1:D$26,4,FALSE),"Supplier Not Found")</f>
        <v>+1-994-425-1451x1552</v>
      </c>
    </row>
    <row r="18" spans="1:6" x14ac:dyDescent="0.2">
      <c r="A18" s="1" t="str">
        <v>P017</v>
      </c>
      <c r="B18" t="str">
        <f>IF(Inventory!D18&lt;Inventory!E17, "ReOrder Needed", "Do Not ReOrder")</f>
        <v>Do Not ReOrder</v>
      </c>
      <c r="C18" t="str">
        <f>VLOOKUP(A18, Inventory!A17:G517, 7, FALSE)</f>
        <v>S14</v>
      </c>
      <c r="D18" t="str">
        <f>IFERROR(VLOOKUP(C18,Suppliers!A$1:B$26,2,FALSE),"Supplier Not Found")</f>
        <v>Marsh Ltd</v>
      </c>
      <c r="E18" t="str">
        <f>IFERROR(VLOOKUP(C18,Suppliers!A$1:C$26,3,FALSE),"Supplier Not Found")</f>
        <v>Danny Fuller</v>
      </c>
      <c r="F18" t="str">
        <f>IFERROR(VLOOKUP(C18,Suppliers!A$1:D$26,4,FALSE),"Supplier Not Found")</f>
        <v>+1-429-904-1449x2691</v>
      </c>
    </row>
    <row r="19" spans="1:6" x14ac:dyDescent="0.2">
      <c r="A19" s="1" t="str">
        <v>P018</v>
      </c>
      <c r="B19" t="str">
        <f>IF(Inventory!D19&lt;Inventory!E18, "ReOrder Needed", "Do Not ReOrder")</f>
        <v>Do Not ReOrder</v>
      </c>
      <c r="C19" t="str">
        <f>VLOOKUP(A19, Inventory!A18:G518, 7, FALSE)</f>
        <v>S09</v>
      </c>
      <c r="D19" t="str">
        <f>IFERROR(VLOOKUP(C19,Suppliers!A$1:B$26,2,FALSE),"Supplier Not Found")</f>
        <v>Hansen, Reed and Aguirre</v>
      </c>
      <c r="E19" t="str">
        <f>IFERROR(VLOOKUP(C19,Suppliers!A$1:C$26,3,FALSE),"Supplier Not Found")</f>
        <v>Matthew Collins</v>
      </c>
      <c r="F19" t="str">
        <f>IFERROR(VLOOKUP(C19,Suppliers!A$1:D$26,4,FALSE),"Supplier Not Found")</f>
        <v>001-517-317-6287x5808</v>
      </c>
    </row>
    <row r="20" spans="1:6" x14ac:dyDescent="0.2">
      <c r="A20" s="1" t="str">
        <v>P019</v>
      </c>
      <c r="B20" t="str">
        <f>IF(Inventory!D20&lt;Inventory!E19, "ReOrder Needed", "Do Not ReOrder")</f>
        <v>ReOrder Needed</v>
      </c>
      <c r="C20" t="str">
        <f>VLOOKUP(A20, Inventory!A19:G519, 7, FALSE)</f>
        <v>S15</v>
      </c>
      <c r="D20" t="str">
        <f>IFERROR(VLOOKUP(C20,Suppliers!A$1:B$26,2,FALSE),"Supplier Not Found")</f>
        <v>Sullivan-Ingram</v>
      </c>
      <c r="E20" t="str">
        <f>IFERROR(VLOOKUP(C20,Suppliers!A$1:C$26,3,FALSE),"Supplier Not Found")</f>
        <v>Mark Evans</v>
      </c>
      <c r="F20" t="str">
        <f>IFERROR(VLOOKUP(C20,Suppliers!A$1:D$26,4,FALSE),"Supplier Not Found")</f>
        <v>(428)821-4448x142</v>
      </c>
    </row>
    <row r="21" spans="1:6" x14ac:dyDescent="0.2">
      <c r="A21" s="1" t="str">
        <v>P020</v>
      </c>
      <c r="B21" t="str">
        <f>IF(Inventory!D21&lt;Inventory!E20, "ReOrder Needed", "Do Not ReOrder")</f>
        <v>Do Not ReOrder</v>
      </c>
      <c r="C21" t="str">
        <f>VLOOKUP(A21, Inventory!A20:G520, 7, FALSE)</f>
        <v>S09</v>
      </c>
      <c r="D21" t="str">
        <f>IFERROR(VLOOKUP(C21,Suppliers!A$1:B$26,2,FALSE),"Supplier Not Found")</f>
        <v>Hansen, Reed and Aguirre</v>
      </c>
      <c r="E21" t="str">
        <f>IFERROR(VLOOKUP(C21,Suppliers!A$1:C$26,3,FALSE),"Supplier Not Found")</f>
        <v>Matthew Collins</v>
      </c>
      <c r="F21" t="str">
        <f>IFERROR(VLOOKUP(C21,Suppliers!A$1:D$26,4,FALSE),"Supplier Not Found")</f>
        <v>001-517-317-6287x5808</v>
      </c>
    </row>
    <row r="22" spans="1:6" x14ac:dyDescent="0.2">
      <c r="A22" s="1" t="str">
        <v>P021</v>
      </c>
      <c r="B22" t="str">
        <f>IF(Inventory!D22&lt;Inventory!E21, "ReOrder Needed", "Do Not ReOrder")</f>
        <v>Do Not ReOrder</v>
      </c>
      <c r="C22" t="str">
        <f>VLOOKUP(A22, Inventory!A21:G521, 7, FALSE)</f>
        <v>S08</v>
      </c>
      <c r="D22" t="str">
        <f>IFERROR(VLOOKUP(C22,Suppliers!A$1:B$26,2,FALSE),"Supplier Not Found")</f>
        <v>Wilson-Black</v>
      </c>
      <c r="E22" t="str">
        <f>IFERROR(VLOOKUP(C22,Suppliers!A$1:C$26,3,FALSE),"Supplier Not Found")</f>
        <v>David Anderson</v>
      </c>
      <c r="F22" t="str">
        <f>IFERROR(VLOOKUP(C22,Suppliers!A$1:D$26,4,FALSE),"Supplier Not Found")</f>
        <v>001-592-727-4793x086</v>
      </c>
    </row>
    <row r="23" spans="1:6" x14ac:dyDescent="0.2">
      <c r="A23" s="1" t="str">
        <v>P022</v>
      </c>
      <c r="B23" t="str">
        <f>IF(Inventory!D23&lt;Inventory!E22, "ReOrder Needed", "Do Not ReOrder")</f>
        <v>ReOrder Needed</v>
      </c>
      <c r="C23" t="str">
        <f>VLOOKUP(A23, Inventory!A22:G522, 7, FALSE)</f>
        <v>S22</v>
      </c>
      <c r="D23" t="str">
        <f>IFERROR(VLOOKUP(C23,Suppliers!A$1:B$26,2,FALSE),"Supplier Not Found")</f>
        <v>Stewart-Adams</v>
      </c>
      <c r="E23" t="str">
        <f>IFERROR(VLOOKUP(C23,Suppliers!A$1:C$26,3,FALSE),"Supplier Not Found")</f>
        <v>Annette Price</v>
      </c>
      <c r="F23" t="str">
        <f>IFERROR(VLOOKUP(C23,Suppliers!A$1:D$26,4,FALSE),"Supplier Not Found")</f>
        <v>+1-696-709-5347x48643</v>
      </c>
    </row>
    <row r="24" spans="1:6" x14ac:dyDescent="0.2">
      <c r="A24" s="1" t="str">
        <v>P023</v>
      </c>
      <c r="B24" t="str">
        <f>IF(Inventory!D24&lt;Inventory!E23, "ReOrder Needed", "Do Not ReOrder")</f>
        <v>ReOrder Needed</v>
      </c>
      <c r="C24" t="str">
        <f>VLOOKUP(A24, Inventory!A23:G523, 7, FALSE)</f>
        <v>S24</v>
      </c>
      <c r="D24" t="str">
        <f>IFERROR(VLOOKUP(C24,Suppliers!A$1:B$26,2,FALSE),"Supplier Not Found")</f>
        <v>Gardner-Sanchez</v>
      </c>
      <c r="E24" t="str">
        <f>IFERROR(VLOOKUP(C24,Suppliers!A$1:C$26,3,FALSE),"Supplier Not Found")</f>
        <v>Benjamin Smith</v>
      </c>
      <c r="F24" t="str">
        <f>IFERROR(VLOOKUP(C24,Suppliers!A$1:D$26,4,FALSE),"Supplier Not Found")</f>
        <v>(653)473-9511</v>
      </c>
    </row>
    <row r="25" spans="1:6" x14ac:dyDescent="0.2">
      <c r="A25" s="1" t="str">
        <v>P024</v>
      </c>
      <c r="B25" t="str">
        <f>IF(Inventory!D25&lt;Inventory!E24, "ReOrder Needed", "Do Not ReOrder")</f>
        <v>Do Not ReOrder</v>
      </c>
      <c r="C25" t="str">
        <f>VLOOKUP(A25, Inventory!A24:G524, 7, FALSE)</f>
        <v>S10</v>
      </c>
      <c r="D25" t="str">
        <f>IFERROR(VLOOKUP(C25,Suppliers!A$1:B$26,2,FALSE),"Supplier Not Found")</f>
        <v>Young, Leblanc and Peck</v>
      </c>
      <c r="E25" t="str">
        <f>IFERROR(VLOOKUP(C25,Suppliers!A$1:C$26,3,FALSE),"Supplier Not Found")</f>
        <v>Jennifer Schmidt</v>
      </c>
      <c r="F25" t="str">
        <f>IFERROR(VLOOKUP(C25,Suppliers!A$1:D$26,4,FALSE),"Supplier Not Found")</f>
        <v>+1-698-846-6080</v>
      </c>
    </row>
    <row r="26" spans="1:6" x14ac:dyDescent="0.2">
      <c r="A26" s="1" t="str">
        <v>P025</v>
      </c>
      <c r="B26" t="str">
        <f>IF(Inventory!D26&lt;Inventory!E25, "ReOrder Needed", "Do Not ReOrder")</f>
        <v>ReOrder Needed</v>
      </c>
      <c r="C26" t="str">
        <f>VLOOKUP(A26, Inventory!A25:G525, 7, FALSE)</f>
        <v>S07</v>
      </c>
      <c r="D26" t="str">
        <f>IFERROR(VLOOKUP(C26,Suppliers!A$1:B$26,2,FALSE),"Supplier Not Found")</f>
        <v>Richardson, Goodman and Hobbs</v>
      </c>
      <c r="E26" t="str">
        <f>IFERROR(VLOOKUP(C26,Suppliers!A$1:C$26,3,FALSE),"Supplier Not Found")</f>
        <v>Christopher Ramos</v>
      </c>
      <c r="F26" t="str">
        <f>IFERROR(VLOOKUP(C26,Suppliers!A$1:D$26,4,FALSE),"Supplier Not Found")</f>
        <v>297-269-6876</v>
      </c>
    </row>
    <row r="27" spans="1:6" x14ac:dyDescent="0.2">
      <c r="A27" s="1" t="str">
        <v>P026</v>
      </c>
      <c r="B27" t="str">
        <f>IF(Inventory!D27&lt;Inventory!E26, "ReOrder Needed", "Do Not ReOrder")</f>
        <v>Do Not ReOrder</v>
      </c>
      <c r="C27" t="str">
        <f>VLOOKUP(A27, Inventory!A26:G526, 7, FALSE)</f>
        <v>S08</v>
      </c>
      <c r="D27" t="str">
        <f>IFERROR(VLOOKUP(C27,Suppliers!A$1:B$26,2,FALSE),"Supplier Not Found")</f>
        <v>Wilson-Black</v>
      </c>
      <c r="E27" t="str">
        <f>IFERROR(VLOOKUP(C27,Suppliers!A$1:C$26,3,FALSE),"Supplier Not Found")</f>
        <v>David Anderson</v>
      </c>
      <c r="F27" t="str">
        <f>IFERROR(VLOOKUP(C27,Suppliers!A$1:D$26,4,FALSE),"Supplier Not Found")</f>
        <v>001-592-727-4793x086</v>
      </c>
    </row>
    <row r="28" spans="1:6" x14ac:dyDescent="0.2">
      <c r="A28" s="1" t="str">
        <v>P027</v>
      </c>
      <c r="B28" t="str">
        <f>IF(Inventory!D28&lt;Inventory!E27, "ReOrder Needed", "Do Not ReOrder")</f>
        <v>Do Not ReOrder</v>
      </c>
      <c r="C28" t="str">
        <f>VLOOKUP(A28, Inventory!A27:G527, 7, FALSE)</f>
        <v>S21</v>
      </c>
      <c r="D28" t="str">
        <f>IFERROR(VLOOKUP(C28,Suppliers!A$1:B$26,2,FALSE),"Supplier Not Found")</f>
        <v>Flores Ltd</v>
      </c>
      <c r="E28" t="str">
        <f>IFERROR(VLOOKUP(C28,Suppliers!A$1:C$26,3,FALSE),"Supplier Not Found")</f>
        <v>Laura Martin</v>
      </c>
      <c r="F28" t="str">
        <f>IFERROR(VLOOKUP(C28,Suppliers!A$1:D$26,4,FALSE),"Supplier Not Found")</f>
        <v>909.912.4432x42582</v>
      </c>
    </row>
    <row r="29" spans="1:6" x14ac:dyDescent="0.2">
      <c r="A29" s="1" t="str">
        <v>P028</v>
      </c>
      <c r="B29" t="str">
        <f>IF(Inventory!D29&lt;Inventory!E28, "ReOrder Needed", "Do Not ReOrder")</f>
        <v>Do Not ReOrder</v>
      </c>
      <c r="C29" t="str">
        <f>VLOOKUP(A29, Inventory!A28:G528, 7, FALSE)</f>
        <v>S05</v>
      </c>
      <c r="D29" t="str">
        <f>IFERROR(VLOOKUP(C29,Suppliers!A$1:B$26,2,FALSE),"Supplier Not Found")</f>
        <v>Lowe Ltd</v>
      </c>
      <c r="E29" t="str">
        <f>IFERROR(VLOOKUP(C29,Suppliers!A$1:C$26,3,FALSE),"Supplier Not Found")</f>
        <v>Curtis Davis</v>
      </c>
      <c r="F29" t="str">
        <f>IFERROR(VLOOKUP(C29,Suppliers!A$1:D$26,4,FALSE),"Supplier Not Found")</f>
        <v>+1-566-315-9995</v>
      </c>
    </row>
    <row r="30" spans="1:6" x14ac:dyDescent="0.2">
      <c r="A30" s="1" t="str">
        <v>P029</v>
      </c>
      <c r="B30" t="str">
        <f>IF(Inventory!D30&lt;Inventory!E29, "ReOrder Needed", "Do Not ReOrder")</f>
        <v>Do Not ReOrder</v>
      </c>
      <c r="C30" t="str">
        <f>VLOOKUP(A30, Inventory!A29:G529, 7, FALSE)</f>
        <v>S24</v>
      </c>
      <c r="D30" t="str">
        <f>IFERROR(VLOOKUP(C30,Suppliers!A$1:B$26,2,FALSE),"Supplier Not Found")</f>
        <v>Gardner-Sanchez</v>
      </c>
      <c r="E30" t="str">
        <f>IFERROR(VLOOKUP(C30,Suppliers!A$1:C$26,3,FALSE),"Supplier Not Found")</f>
        <v>Benjamin Smith</v>
      </c>
      <c r="F30" t="str">
        <f>IFERROR(VLOOKUP(C30,Suppliers!A$1:D$26,4,FALSE),"Supplier Not Found")</f>
        <v>(653)473-9511</v>
      </c>
    </row>
    <row r="31" spans="1:6" x14ac:dyDescent="0.2">
      <c r="A31" s="1" t="str">
        <v>P030</v>
      </c>
      <c r="B31" t="str">
        <f>IF(Inventory!D31&lt;Inventory!E30, "ReOrder Needed", "Do Not ReOrder")</f>
        <v>Do Not ReOrder</v>
      </c>
      <c r="C31" t="str">
        <f>VLOOKUP(A31, Inventory!A30:G530, 7, FALSE)</f>
        <v>S24</v>
      </c>
      <c r="D31" t="str">
        <f>IFERROR(VLOOKUP(C31,Suppliers!A$1:B$26,2,FALSE),"Supplier Not Found")</f>
        <v>Gardner-Sanchez</v>
      </c>
      <c r="E31" t="str">
        <f>IFERROR(VLOOKUP(C31,Suppliers!A$1:C$26,3,FALSE),"Supplier Not Found")</f>
        <v>Benjamin Smith</v>
      </c>
      <c r="F31" t="str">
        <f>IFERROR(VLOOKUP(C31,Suppliers!A$1:D$26,4,FALSE),"Supplier Not Found")</f>
        <v>(653)473-9511</v>
      </c>
    </row>
    <row r="32" spans="1:6" x14ac:dyDescent="0.2">
      <c r="A32" s="1" t="str">
        <v>P031</v>
      </c>
      <c r="B32" t="str">
        <f>IF(Inventory!D32&lt;Inventory!E31, "ReOrder Needed", "Do Not ReOrder")</f>
        <v>Do Not ReOrder</v>
      </c>
      <c r="C32" t="str">
        <f>VLOOKUP(A32, Inventory!A31:G531, 7, FALSE)</f>
        <v>S17</v>
      </c>
      <c r="D32" t="str">
        <f>IFERROR(VLOOKUP(C32,Suppliers!A$1:B$26,2,FALSE),"Supplier Not Found")</f>
        <v>Marshall Group</v>
      </c>
      <c r="E32" t="str">
        <f>IFERROR(VLOOKUP(C32,Suppliers!A$1:C$26,3,FALSE),"Supplier Not Found")</f>
        <v>Walter Burns</v>
      </c>
      <c r="F32" t="str">
        <f>IFERROR(VLOOKUP(C32,Suppliers!A$1:D$26,4,FALSE),"Supplier Not Found")</f>
        <v>+1-994-425-1451x1552</v>
      </c>
    </row>
    <row r="33" spans="1:6" x14ac:dyDescent="0.2">
      <c r="A33" s="1" t="str">
        <v>P032</v>
      </c>
      <c r="B33" t="str">
        <f>IF(Inventory!D33&lt;Inventory!E32, "ReOrder Needed", "Do Not ReOrder")</f>
        <v>ReOrder Needed</v>
      </c>
      <c r="C33" t="str">
        <f>VLOOKUP(A33, Inventory!A32:G532, 7, FALSE)</f>
        <v>S14</v>
      </c>
      <c r="D33" t="str">
        <f>IFERROR(VLOOKUP(C33,Suppliers!A$1:B$26,2,FALSE),"Supplier Not Found")</f>
        <v>Marsh Ltd</v>
      </c>
      <c r="E33" t="str">
        <f>IFERROR(VLOOKUP(C33,Suppliers!A$1:C$26,3,FALSE),"Supplier Not Found")</f>
        <v>Danny Fuller</v>
      </c>
      <c r="F33" t="str">
        <f>IFERROR(VLOOKUP(C33,Suppliers!A$1:D$26,4,FALSE),"Supplier Not Found")</f>
        <v>+1-429-904-1449x2691</v>
      </c>
    </row>
    <row r="34" spans="1:6" x14ac:dyDescent="0.2">
      <c r="A34" s="1" t="str">
        <v>P033</v>
      </c>
      <c r="B34" t="str">
        <f>IF(Inventory!D34&lt;Inventory!E33, "ReOrder Needed", "Do Not ReOrder")</f>
        <v>Do Not ReOrder</v>
      </c>
      <c r="C34" t="str">
        <f>VLOOKUP(A34, Inventory!A33:G533, 7, FALSE)</f>
        <v>S13</v>
      </c>
      <c r="D34" t="str">
        <f>IFERROR(VLOOKUP(C34,Suppliers!A$1:B$26,2,FALSE),"Supplier Not Found")</f>
        <v>Gilbert, Long and Bishop</v>
      </c>
      <c r="E34" t="str">
        <f>IFERROR(VLOOKUP(C34,Suppliers!A$1:C$26,3,FALSE),"Supplier Not Found")</f>
        <v>Derrick Wood</v>
      </c>
      <c r="F34" t="str">
        <f>IFERROR(VLOOKUP(C34,Suppliers!A$1:D$26,4,FALSE),"Supplier Not Found")</f>
        <v>916.808.5932x66661</v>
      </c>
    </row>
    <row r="35" spans="1:6" x14ac:dyDescent="0.2">
      <c r="A35" s="1" t="str">
        <v>P034</v>
      </c>
      <c r="B35" t="str">
        <f>IF(Inventory!D35&lt;Inventory!E34, "ReOrder Needed", "Do Not ReOrder")</f>
        <v>ReOrder Needed</v>
      </c>
      <c r="C35" t="str">
        <f>VLOOKUP(A35, Inventory!A34:G534, 7, FALSE)</f>
        <v>S01</v>
      </c>
      <c r="D35" t="str">
        <f>IFERROR(VLOOKUP(C35,Suppliers!A$1:B$26,2,FALSE),"Supplier Not Found")</f>
        <v>Arroyo Ltd</v>
      </c>
      <c r="E35" t="str">
        <f>IFERROR(VLOOKUP(C35,Suppliers!A$1:C$26,3,FALSE),"Supplier Not Found")</f>
        <v>Gina Little</v>
      </c>
      <c r="F35" t="str">
        <f>IFERROR(VLOOKUP(C35,Suppliers!A$1:D$26,4,FALSE),"Supplier Not Found")</f>
        <v>774.972.1211x056</v>
      </c>
    </row>
    <row r="36" spans="1:6" x14ac:dyDescent="0.2">
      <c r="A36" s="1" t="str">
        <v>P035</v>
      </c>
      <c r="B36" t="str">
        <f>IF(Inventory!D36&lt;Inventory!E35, "ReOrder Needed", "Do Not ReOrder")</f>
        <v>ReOrder Needed</v>
      </c>
      <c r="C36" t="str">
        <f>VLOOKUP(A36, Inventory!A35:G535, 7, FALSE)</f>
        <v>S17</v>
      </c>
      <c r="D36" t="str">
        <f>IFERROR(VLOOKUP(C36,Suppliers!A$1:B$26,2,FALSE),"Supplier Not Found")</f>
        <v>Marshall Group</v>
      </c>
      <c r="E36" t="str">
        <f>IFERROR(VLOOKUP(C36,Suppliers!A$1:C$26,3,FALSE),"Supplier Not Found")</f>
        <v>Walter Burns</v>
      </c>
      <c r="F36" t="str">
        <f>IFERROR(VLOOKUP(C36,Suppliers!A$1:D$26,4,FALSE),"Supplier Not Found")</f>
        <v>+1-994-425-1451x1552</v>
      </c>
    </row>
    <row r="37" spans="1:6" x14ac:dyDescent="0.2">
      <c r="A37" s="1" t="str">
        <v>P036</v>
      </c>
      <c r="B37" t="str">
        <f>IF(Inventory!D37&lt;Inventory!E36, "ReOrder Needed", "Do Not ReOrder")</f>
        <v>Do Not ReOrder</v>
      </c>
      <c r="C37" t="str">
        <f>VLOOKUP(A37, Inventory!A36:G536, 7, FALSE)</f>
        <v>S05</v>
      </c>
      <c r="D37" t="str">
        <f>IFERROR(VLOOKUP(C37,Suppliers!A$1:B$26,2,FALSE),"Supplier Not Found")</f>
        <v>Lowe Ltd</v>
      </c>
      <c r="E37" t="str">
        <f>IFERROR(VLOOKUP(C37,Suppliers!A$1:C$26,3,FALSE),"Supplier Not Found")</f>
        <v>Curtis Davis</v>
      </c>
      <c r="F37" t="str">
        <f>IFERROR(VLOOKUP(C37,Suppliers!A$1:D$26,4,FALSE),"Supplier Not Found")</f>
        <v>+1-566-315-9995</v>
      </c>
    </row>
    <row r="38" spans="1:6" x14ac:dyDescent="0.2">
      <c r="A38" s="1" t="str">
        <v>P037</v>
      </c>
      <c r="B38" t="str">
        <f>IF(Inventory!D38&lt;Inventory!E37, "ReOrder Needed", "Do Not ReOrder")</f>
        <v>Do Not ReOrder</v>
      </c>
      <c r="C38" t="str">
        <f>VLOOKUP(A38, Inventory!A37:G537, 7, FALSE)</f>
        <v>S21</v>
      </c>
      <c r="D38" t="str">
        <f>IFERROR(VLOOKUP(C38,Suppliers!A$1:B$26,2,FALSE),"Supplier Not Found")</f>
        <v>Flores Ltd</v>
      </c>
      <c r="E38" t="str">
        <f>IFERROR(VLOOKUP(C38,Suppliers!A$1:C$26,3,FALSE),"Supplier Not Found")</f>
        <v>Laura Martin</v>
      </c>
      <c r="F38" t="str">
        <f>IFERROR(VLOOKUP(C38,Suppliers!A$1:D$26,4,FALSE),"Supplier Not Found")</f>
        <v>909.912.4432x42582</v>
      </c>
    </row>
    <row r="39" spans="1:6" x14ac:dyDescent="0.2">
      <c r="A39" s="1" t="str">
        <v>P038</v>
      </c>
      <c r="B39" t="str">
        <f>IF(Inventory!D39&lt;Inventory!E38, "ReOrder Needed", "Do Not ReOrder")</f>
        <v>Do Not ReOrder</v>
      </c>
      <c r="C39" t="str">
        <f>VLOOKUP(A39, Inventory!A38:G538, 7, FALSE)</f>
        <v>S09</v>
      </c>
      <c r="D39" t="str">
        <f>IFERROR(VLOOKUP(C39,Suppliers!A$1:B$26,2,FALSE),"Supplier Not Found")</f>
        <v>Hansen, Reed and Aguirre</v>
      </c>
      <c r="E39" t="str">
        <f>IFERROR(VLOOKUP(C39,Suppliers!A$1:C$26,3,FALSE),"Supplier Not Found")</f>
        <v>Matthew Collins</v>
      </c>
      <c r="F39" t="str">
        <f>IFERROR(VLOOKUP(C39,Suppliers!A$1:D$26,4,FALSE),"Supplier Not Found")</f>
        <v>001-517-317-6287x5808</v>
      </c>
    </row>
    <row r="40" spans="1:6" x14ac:dyDescent="0.2">
      <c r="A40" s="1" t="str">
        <v>P039</v>
      </c>
      <c r="B40" t="str">
        <f>IF(Inventory!D40&lt;Inventory!E39, "ReOrder Needed", "Do Not ReOrder")</f>
        <v>Do Not ReOrder</v>
      </c>
      <c r="C40" t="str">
        <f>VLOOKUP(A40, Inventory!A39:G539, 7, FALSE)</f>
        <v>S03</v>
      </c>
      <c r="D40" t="str">
        <f>IFERROR(VLOOKUP(C40,Suppliers!A$1:B$26,2,FALSE),"Supplier Not Found")</f>
        <v>Willis-Arellano</v>
      </c>
      <c r="E40" t="str">
        <f>IFERROR(VLOOKUP(C40,Suppliers!A$1:C$26,3,FALSE),"Supplier Not Found")</f>
        <v>Gregory Grant</v>
      </c>
      <c r="F40" t="str">
        <f>IFERROR(VLOOKUP(C40,Suppliers!A$1:D$26,4,FALSE),"Supplier Not Found")</f>
        <v>811-532-2734x84427</v>
      </c>
    </row>
    <row r="41" spans="1:6" x14ac:dyDescent="0.2">
      <c r="A41" s="1" t="str">
        <v>P040</v>
      </c>
      <c r="B41" t="str">
        <f>IF(Inventory!D41&lt;Inventory!E40, "ReOrder Needed", "Do Not ReOrder")</f>
        <v>Do Not ReOrder</v>
      </c>
      <c r="C41" t="str">
        <f>VLOOKUP(A41, Inventory!A40:G540, 7, FALSE)</f>
        <v>S13</v>
      </c>
      <c r="D41" t="str">
        <f>IFERROR(VLOOKUP(C41,Suppliers!A$1:B$26,2,FALSE),"Supplier Not Found")</f>
        <v>Gilbert, Long and Bishop</v>
      </c>
      <c r="E41" t="str">
        <f>IFERROR(VLOOKUP(C41,Suppliers!A$1:C$26,3,FALSE),"Supplier Not Found")</f>
        <v>Derrick Wood</v>
      </c>
      <c r="F41" t="str">
        <f>IFERROR(VLOOKUP(C41,Suppliers!A$1:D$26,4,FALSE),"Supplier Not Found")</f>
        <v>916.808.5932x66661</v>
      </c>
    </row>
    <row r="42" spans="1:6" x14ac:dyDescent="0.2">
      <c r="A42" s="1" t="str">
        <v>P041</v>
      </c>
      <c r="B42" t="str">
        <f>IF(Inventory!D42&lt;Inventory!E41, "ReOrder Needed", "Do Not ReOrder")</f>
        <v>ReOrder Needed</v>
      </c>
      <c r="C42" t="str">
        <f>VLOOKUP(A42, Inventory!A41:G541, 7, FALSE)</f>
        <v>S14</v>
      </c>
      <c r="D42" t="str">
        <f>IFERROR(VLOOKUP(C42,Suppliers!A$1:B$26,2,FALSE),"Supplier Not Found")</f>
        <v>Marsh Ltd</v>
      </c>
      <c r="E42" t="str">
        <f>IFERROR(VLOOKUP(C42,Suppliers!A$1:C$26,3,FALSE),"Supplier Not Found")</f>
        <v>Danny Fuller</v>
      </c>
      <c r="F42" t="str">
        <f>IFERROR(VLOOKUP(C42,Suppliers!A$1:D$26,4,FALSE),"Supplier Not Found")</f>
        <v>+1-429-904-1449x2691</v>
      </c>
    </row>
    <row r="43" spans="1:6" x14ac:dyDescent="0.2">
      <c r="A43" s="1" t="str">
        <v>P042</v>
      </c>
      <c r="B43" t="str">
        <f>IF(Inventory!D43&lt;Inventory!E42, "ReOrder Needed", "Do Not ReOrder")</f>
        <v>Do Not ReOrder</v>
      </c>
      <c r="C43" t="str">
        <f>VLOOKUP(A43, Inventory!A42:G542, 7, FALSE)</f>
        <v>S11</v>
      </c>
      <c r="D43" t="str">
        <f>IFERROR(VLOOKUP(C43,Suppliers!A$1:B$26,2,FALSE),"Supplier Not Found")</f>
        <v>Melton Group</v>
      </c>
      <c r="E43" t="str">
        <f>IFERROR(VLOOKUP(C43,Suppliers!A$1:C$26,3,FALSE),"Supplier Not Found")</f>
        <v>Brittney Wright</v>
      </c>
      <c r="F43" t="str">
        <f>IFERROR(VLOOKUP(C43,Suppliers!A$1:D$26,4,FALSE),"Supplier Not Found")</f>
        <v>001-743-290-5077x7529</v>
      </c>
    </row>
    <row r="44" spans="1:6" x14ac:dyDescent="0.2">
      <c r="A44" s="1" t="str">
        <v>P043</v>
      </c>
      <c r="B44" t="str">
        <f>IF(Inventory!D44&lt;Inventory!E43, "ReOrder Needed", "Do Not ReOrder")</f>
        <v>Do Not ReOrder</v>
      </c>
      <c r="C44" t="str">
        <f>VLOOKUP(A44, Inventory!A43:G543, 7, FALSE)</f>
        <v>S06</v>
      </c>
      <c r="D44" t="str">
        <f>IFERROR(VLOOKUP(C44,Suppliers!A$1:B$26,2,FALSE),"Supplier Not Found")</f>
        <v>Baker PLC</v>
      </c>
      <c r="E44" t="str">
        <f>IFERROR(VLOOKUP(C44,Suppliers!A$1:C$26,3,FALSE),"Supplier Not Found")</f>
        <v>Joshua Schwartz</v>
      </c>
      <c r="F44" t="str">
        <f>IFERROR(VLOOKUP(C44,Suppliers!A$1:D$26,4,FALSE),"Supplier Not Found")</f>
        <v>+1-889-443-1579x73648</v>
      </c>
    </row>
    <row r="45" spans="1:6" x14ac:dyDescent="0.2">
      <c r="A45" s="1" t="str">
        <v>P044</v>
      </c>
      <c r="B45" t="str">
        <f>IF(Inventory!D45&lt;Inventory!E44, "ReOrder Needed", "Do Not ReOrder")</f>
        <v>Do Not ReOrder</v>
      </c>
      <c r="C45" t="str">
        <f>VLOOKUP(A45, Inventory!A44:G544, 7, FALSE)</f>
        <v>S08</v>
      </c>
      <c r="D45" t="str">
        <f>IFERROR(VLOOKUP(C45,Suppliers!A$1:B$26,2,FALSE),"Supplier Not Found")</f>
        <v>Wilson-Black</v>
      </c>
      <c r="E45" t="str">
        <f>IFERROR(VLOOKUP(C45,Suppliers!A$1:C$26,3,FALSE),"Supplier Not Found")</f>
        <v>David Anderson</v>
      </c>
      <c r="F45" t="str">
        <f>IFERROR(VLOOKUP(C45,Suppliers!A$1:D$26,4,FALSE),"Supplier Not Found")</f>
        <v>001-592-727-4793x086</v>
      </c>
    </row>
    <row r="46" spans="1:6" x14ac:dyDescent="0.2">
      <c r="A46" s="1" t="str">
        <v>P045</v>
      </c>
      <c r="B46" t="str">
        <f>IF(Inventory!D46&lt;Inventory!E45, "ReOrder Needed", "Do Not ReOrder")</f>
        <v>Do Not ReOrder</v>
      </c>
      <c r="C46" t="str">
        <f>VLOOKUP(A46, Inventory!A45:G545, 7, FALSE)</f>
        <v>S06</v>
      </c>
      <c r="D46" t="str">
        <f>IFERROR(VLOOKUP(C46,Suppliers!A$1:B$26,2,FALSE),"Supplier Not Found")</f>
        <v>Baker PLC</v>
      </c>
      <c r="E46" t="str">
        <f>IFERROR(VLOOKUP(C46,Suppliers!A$1:C$26,3,FALSE),"Supplier Not Found")</f>
        <v>Joshua Schwartz</v>
      </c>
      <c r="F46" t="str">
        <f>IFERROR(VLOOKUP(C46,Suppliers!A$1:D$26,4,FALSE),"Supplier Not Found")</f>
        <v>+1-889-443-1579x73648</v>
      </c>
    </row>
    <row r="47" spans="1:6" x14ac:dyDescent="0.2">
      <c r="A47" s="1" t="str">
        <v>P046</v>
      </c>
      <c r="B47" t="str">
        <f>IF(Inventory!D47&lt;Inventory!E46, "ReOrder Needed", "Do Not ReOrder")</f>
        <v>Do Not ReOrder</v>
      </c>
      <c r="C47" t="str">
        <f>VLOOKUP(A47, Inventory!A46:G546, 7, FALSE)</f>
        <v>S10</v>
      </c>
      <c r="D47" t="str">
        <f>IFERROR(VLOOKUP(C47,Suppliers!A$1:B$26,2,FALSE),"Supplier Not Found")</f>
        <v>Young, Leblanc and Peck</v>
      </c>
      <c r="E47" t="str">
        <f>IFERROR(VLOOKUP(C47,Suppliers!A$1:C$26,3,FALSE),"Supplier Not Found")</f>
        <v>Jennifer Schmidt</v>
      </c>
      <c r="F47" t="str">
        <f>IFERROR(VLOOKUP(C47,Suppliers!A$1:D$26,4,FALSE),"Supplier Not Found")</f>
        <v>+1-698-846-6080</v>
      </c>
    </row>
    <row r="48" spans="1:6" x14ac:dyDescent="0.2">
      <c r="A48" s="1" t="str">
        <v>P047</v>
      </c>
      <c r="B48" t="str">
        <f>IF(Inventory!D48&lt;Inventory!E47, "ReOrder Needed", "Do Not ReOrder")</f>
        <v>Do Not ReOrder</v>
      </c>
      <c r="C48" t="str">
        <f>VLOOKUP(A48, Inventory!A47:G547, 7, FALSE)</f>
        <v>S12</v>
      </c>
      <c r="D48" t="str">
        <f>IFERROR(VLOOKUP(C48,Suppliers!A$1:B$26,2,FALSE),"Supplier Not Found")</f>
        <v>Holland, Davis and Smith</v>
      </c>
      <c r="E48" t="str">
        <f>IFERROR(VLOOKUP(C48,Suppliers!A$1:C$26,3,FALSE),"Supplier Not Found")</f>
        <v>Matthew Smith</v>
      </c>
      <c r="F48" t="str">
        <f>IFERROR(VLOOKUP(C48,Suppliers!A$1:D$26,4,FALSE),"Supplier Not Found")</f>
        <v>(780)278-4881</v>
      </c>
    </row>
    <row r="49" spans="1:6" x14ac:dyDescent="0.2">
      <c r="A49" s="1" t="str">
        <v>P048</v>
      </c>
      <c r="B49" t="str">
        <f>IF(Inventory!D49&lt;Inventory!E48, "ReOrder Needed", "Do Not ReOrder")</f>
        <v>Do Not ReOrder</v>
      </c>
      <c r="C49" t="str">
        <f>VLOOKUP(A49, Inventory!A48:G548, 7, FALSE)</f>
        <v>S14</v>
      </c>
      <c r="D49" t="str">
        <f>IFERROR(VLOOKUP(C49,Suppliers!A$1:B$26,2,FALSE),"Supplier Not Found")</f>
        <v>Marsh Ltd</v>
      </c>
      <c r="E49" t="str">
        <f>IFERROR(VLOOKUP(C49,Suppliers!A$1:C$26,3,FALSE),"Supplier Not Found")</f>
        <v>Danny Fuller</v>
      </c>
      <c r="F49" t="str">
        <f>IFERROR(VLOOKUP(C49,Suppliers!A$1:D$26,4,FALSE),"Supplier Not Found")</f>
        <v>+1-429-904-1449x2691</v>
      </c>
    </row>
    <row r="50" spans="1:6" x14ac:dyDescent="0.2">
      <c r="A50" s="1" t="str">
        <v>P049</v>
      </c>
      <c r="B50" t="str">
        <f>IF(Inventory!D50&lt;Inventory!E49, "ReOrder Needed", "Do Not ReOrder")</f>
        <v>Do Not ReOrder</v>
      </c>
      <c r="C50" t="str">
        <f>VLOOKUP(A50, Inventory!A49:G549, 7, FALSE)</f>
        <v>S04</v>
      </c>
      <c r="D50" t="str">
        <f>IFERROR(VLOOKUP(C50,Suppliers!A$1:B$26,2,FALSE),"Supplier Not Found")</f>
        <v>Woodward and Sons</v>
      </c>
      <c r="E50" t="str">
        <f>IFERROR(VLOOKUP(C50,Suppliers!A$1:C$26,3,FALSE),"Supplier Not Found")</f>
        <v>Ryan Smith</v>
      </c>
      <c r="F50" t="str">
        <f>IFERROR(VLOOKUP(C50,Suppliers!A$1:D$26,4,FALSE),"Supplier Not Found")</f>
        <v>595.330.0480</v>
      </c>
    </row>
    <row r="51" spans="1:6" x14ac:dyDescent="0.2">
      <c r="A51" s="1" t="str">
        <v>P050</v>
      </c>
      <c r="B51" t="str">
        <f>IF(Inventory!D51&lt;Inventory!E50, "ReOrder Needed", "Do Not ReOrder")</f>
        <v>ReOrder Needed</v>
      </c>
      <c r="C51" t="str">
        <f>VLOOKUP(A51, Inventory!A50:G550, 7, FALSE)</f>
        <v>S18</v>
      </c>
      <c r="D51" t="str">
        <f>IFERROR(VLOOKUP(C51,Suppliers!A$1:B$26,2,FALSE),"Supplier Not Found")</f>
        <v>Davis-Wolf</v>
      </c>
      <c r="E51" t="str">
        <f>IFERROR(VLOOKUP(C51,Suppliers!A$1:C$26,3,FALSE),"Supplier Not Found")</f>
        <v>Natasha Wallace</v>
      </c>
      <c r="F51" t="str">
        <f>IFERROR(VLOOKUP(C51,Suppliers!A$1:D$26,4,FALSE),"Supplier Not Found")</f>
        <v>+1-406-709-9801x00788</v>
      </c>
    </row>
    <row r="52" spans="1:6" x14ac:dyDescent="0.2">
      <c r="A52" s="1" t="str">
        <v>P051</v>
      </c>
      <c r="B52" t="str">
        <f>IF(Inventory!D52&lt;Inventory!E51, "ReOrder Needed", "Do Not ReOrder")</f>
        <v>ReOrder Needed</v>
      </c>
      <c r="C52" t="str">
        <f>VLOOKUP(A52, Inventory!A51:G551, 7, FALSE)</f>
        <v>S07</v>
      </c>
      <c r="D52" t="str">
        <f>IFERROR(VLOOKUP(C52,Suppliers!A$1:B$26,2,FALSE),"Supplier Not Found")</f>
        <v>Richardson, Goodman and Hobbs</v>
      </c>
      <c r="E52" t="str">
        <f>IFERROR(VLOOKUP(C52,Suppliers!A$1:C$26,3,FALSE),"Supplier Not Found")</f>
        <v>Christopher Ramos</v>
      </c>
      <c r="F52" t="str">
        <f>IFERROR(VLOOKUP(C52,Suppliers!A$1:D$26,4,FALSE),"Supplier Not Found")</f>
        <v>297-269-6876</v>
      </c>
    </row>
    <row r="53" spans="1:6" x14ac:dyDescent="0.2">
      <c r="A53" s="1" t="str">
        <v>P052</v>
      </c>
      <c r="B53" t="str">
        <f>IF(Inventory!D53&lt;Inventory!E52, "ReOrder Needed", "Do Not ReOrder")</f>
        <v>Do Not ReOrder</v>
      </c>
      <c r="C53" t="str">
        <f>VLOOKUP(A53, Inventory!A52:G552, 7, FALSE)</f>
        <v>S18</v>
      </c>
      <c r="D53" t="str">
        <f>IFERROR(VLOOKUP(C53,Suppliers!A$1:B$26,2,FALSE),"Supplier Not Found")</f>
        <v>Davis-Wolf</v>
      </c>
      <c r="E53" t="str">
        <f>IFERROR(VLOOKUP(C53,Suppliers!A$1:C$26,3,FALSE),"Supplier Not Found")</f>
        <v>Natasha Wallace</v>
      </c>
      <c r="F53" t="str">
        <f>IFERROR(VLOOKUP(C53,Suppliers!A$1:D$26,4,FALSE),"Supplier Not Found")</f>
        <v>+1-406-709-9801x00788</v>
      </c>
    </row>
    <row r="54" spans="1:6" x14ac:dyDescent="0.2">
      <c r="A54" s="1" t="str">
        <v>P053</v>
      </c>
      <c r="B54" t="str">
        <f>IF(Inventory!D54&lt;Inventory!E53, "ReOrder Needed", "Do Not ReOrder")</f>
        <v>Do Not ReOrder</v>
      </c>
      <c r="C54" t="str">
        <f>VLOOKUP(A54, Inventory!A53:G553, 7, FALSE)</f>
        <v>S20</v>
      </c>
      <c r="D54" t="str">
        <f>IFERROR(VLOOKUP(C54,Suppliers!A$1:B$26,2,FALSE),"Supplier Not Found")</f>
        <v>Wilson, Wright and Lewis</v>
      </c>
      <c r="E54" t="str">
        <f>IFERROR(VLOOKUP(C54,Suppliers!A$1:C$26,3,FALSE),"Supplier Not Found")</f>
        <v>Tara Pierce</v>
      </c>
      <c r="F54" t="str">
        <f>IFERROR(VLOOKUP(C54,Suppliers!A$1:D$26,4,FALSE),"Supplier Not Found")</f>
        <v>+1-574-614-2177x44351</v>
      </c>
    </row>
    <row r="55" spans="1:6" x14ac:dyDescent="0.2">
      <c r="A55" s="1" t="str">
        <v>P054</v>
      </c>
      <c r="B55" t="str">
        <f>IF(Inventory!D55&lt;Inventory!E54, "ReOrder Needed", "Do Not ReOrder")</f>
        <v>ReOrder Needed</v>
      </c>
      <c r="C55" t="str">
        <f>VLOOKUP(A55, Inventory!A54:G554, 7, FALSE)</f>
        <v>S05</v>
      </c>
      <c r="D55" t="str">
        <f>IFERROR(VLOOKUP(C55,Suppliers!A$1:B$26,2,FALSE),"Supplier Not Found")</f>
        <v>Lowe Ltd</v>
      </c>
      <c r="E55" t="str">
        <f>IFERROR(VLOOKUP(C55,Suppliers!A$1:C$26,3,FALSE),"Supplier Not Found")</f>
        <v>Curtis Davis</v>
      </c>
      <c r="F55" t="str">
        <f>IFERROR(VLOOKUP(C55,Suppliers!A$1:D$26,4,FALSE),"Supplier Not Found")</f>
        <v>+1-566-315-9995</v>
      </c>
    </row>
    <row r="56" spans="1:6" x14ac:dyDescent="0.2">
      <c r="A56" s="1" t="str">
        <v>P055</v>
      </c>
      <c r="B56" t="str">
        <f>IF(Inventory!D56&lt;Inventory!E55, "ReOrder Needed", "Do Not ReOrder")</f>
        <v>Do Not ReOrder</v>
      </c>
      <c r="C56" t="str">
        <f>VLOOKUP(A56, Inventory!A55:G555, 7, FALSE)</f>
        <v>S12</v>
      </c>
      <c r="D56" t="str">
        <f>IFERROR(VLOOKUP(C56,Suppliers!A$1:B$26,2,FALSE),"Supplier Not Found")</f>
        <v>Holland, Davis and Smith</v>
      </c>
      <c r="E56" t="str">
        <f>IFERROR(VLOOKUP(C56,Suppliers!A$1:C$26,3,FALSE),"Supplier Not Found")</f>
        <v>Matthew Smith</v>
      </c>
      <c r="F56" t="str">
        <f>IFERROR(VLOOKUP(C56,Suppliers!A$1:D$26,4,FALSE),"Supplier Not Found")</f>
        <v>(780)278-4881</v>
      </c>
    </row>
    <row r="57" spans="1:6" x14ac:dyDescent="0.2">
      <c r="A57" s="1" t="str">
        <v>P056</v>
      </c>
      <c r="B57" t="str">
        <f>IF(Inventory!D57&lt;Inventory!E56, "ReOrder Needed", "Do Not ReOrder")</f>
        <v>ReOrder Needed</v>
      </c>
      <c r="C57" t="str">
        <f>VLOOKUP(A57, Inventory!A56:G556, 7, FALSE)</f>
        <v>S17</v>
      </c>
      <c r="D57" t="str">
        <f>IFERROR(VLOOKUP(C57,Suppliers!A$1:B$26,2,FALSE),"Supplier Not Found")</f>
        <v>Marshall Group</v>
      </c>
      <c r="E57" t="str">
        <f>IFERROR(VLOOKUP(C57,Suppliers!A$1:C$26,3,FALSE),"Supplier Not Found")</f>
        <v>Walter Burns</v>
      </c>
      <c r="F57" t="str">
        <f>IFERROR(VLOOKUP(C57,Suppliers!A$1:D$26,4,FALSE),"Supplier Not Found")</f>
        <v>+1-994-425-1451x1552</v>
      </c>
    </row>
    <row r="58" spans="1:6" x14ac:dyDescent="0.2">
      <c r="A58" s="1" t="str">
        <v>P057</v>
      </c>
      <c r="B58" t="str">
        <f>IF(Inventory!D58&lt;Inventory!E57, "ReOrder Needed", "Do Not ReOrder")</f>
        <v>Do Not ReOrder</v>
      </c>
      <c r="C58" t="str">
        <f>VLOOKUP(A58, Inventory!A57:G557, 7, FALSE)</f>
        <v>S19</v>
      </c>
      <c r="D58" t="str">
        <f>IFERROR(VLOOKUP(C58,Suppliers!A$1:B$26,2,FALSE),"Supplier Not Found")</f>
        <v>Murillo-Boyd</v>
      </c>
      <c r="E58" t="str">
        <f>IFERROR(VLOOKUP(C58,Suppliers!A$1:C$26,3,FALSE),"Supplier Not Found")</f>
        <v>Cassandra Allen</v>
      </c>
      <c r="F58" t="str">
        <f>IFERROR(VLOOKUP(C58,Suppliers!A$1:D$26,4,FALSE),"Supplier Not Found")</f>
        <v>(809)229-6264x438</v>
      </c>
    </row>
    <row r="59" spans="1:6" x14ac:dyDescent="0.2">
      <c r="A59" s="1" t="str">
        <v>P058</v>
      </c>
      <c r="B59" t="str">
        <f>IF(Inventory!D59&lt;Inventory!E58, "ReOrder Needed", "Do Not ReOrder")</f>
        <v>Do Not ReOrder</v>
      </c>
      <c r="C59" t="str">
        <f>VLOOKUP(A59, Inventory!A58:G558, 7, FALSE)</f>
        <v>S13</v>
      </c>
      <c r="D59" t="str">
        <f>IFERROR(VLOOKUP(C59,Suppliers!A$1:B$26,2,FALSE),"Supplier Not Found")</f>
        <v>Gilbert, Long and Bishop</v>
      </c>
      <c r="E59" t="str">
        <f>IFERROR(VLOOKUP(C59,Suppliers!A$1:C$26,3,FALSE),"Supplier Not Found")</f>
        <v>Derrick Wood</v>
      </c>
      <c r="F59" t="str">
        <f>IFERROR(VLOOKUP(C59,Suppliers!A$1:D$26,4,FALSE),"Supplier Not Found")</f>
        <v>916.808.5932x66661</v>
      </c>
    </row>
    <row r="60" spans="1:6" x14ac:dyDescent="0.2">
      <c r="A60" s="1" t="str">
        <v>P059</v>
      </c>
      <c r="B60" t="str">
        <f>IF(Inventory!D60&lt;Inventory!E59, "ReOrder Needed", "Do Not ReOrder")</f>
        <v>Do Not ReOrder</v>
      </c>
      <c r="C60" t="str">
        <f>VLOOKUP(A60, Inventory!A59:G559, 7, FALSE)</f>
        <v>S18</v>
      </c>
      <c r="D60" t="str">
        <f>IFERROR(VLOOKUP(C60,Suppliers!A$1:B$26,2,FALSE),"Supplier Not Found")</f>
        <v>Davis-Wolf</v>
      </c>
      <c r="E60" t="str">
        <f>IFERROR(VLOOKUP(C60,Suppliers!A$1:C$26,3,FALSE),"Supplier Not Found")</f>
        <v>Natasha Wallace</v>
      </c>
      <c r="F60" t="str">
        <f>IFERROR(VLOOKUP(C60,Suppliers!A$1:D$26,4,FALSE),"Supplier Not Found")</f>
        <v>+1-406-709-9801x00788</v>
      </c>
    </row>
    <row r="61" spans="1:6" x14ac:dyDescent="0.2">
      <c r="A61" s="1" t="str">
        <v>P060</v>
      </c>
      <c r="B61" t="str">
        <f>IF(Inventory!D61&lt;Inventory!E60, "ReOrder Needed", "Do Not ReOrder")</f>
        <v>Do Not ReOrder</v>
      </c>
      <c r="C61" t="str">
        <f>VLOOKUP(A61, Inventory!A60:G560, 7, FALSE)</f>
        <v>S07</v>
      </c>
      <c r="D61" t="str">
        <f>IFERROR(VLOOKUP(C61,Suppliers!A$1:B$26,2,FALSE),"Supplier Not Found")</f>
        <v>Richardson, Goodman and Hobbs</v>
      </c>
      <c r="E61" t="str">
        <f>IFERROR(VLOOKUP(C61,Suppliers!A$1:C$26,3,FALSE),"Supplier Not Found")</f>
        <v>Christopher Ramos</v>
      </c>
      <c r="F61" t="str">
        <f>IFERROR(VLOOKUP(C61,Suppliers!A$1:D$26,4,FALSE),"Supplier Not Found")</f>
        <v>297-269-6876</v>
      </c>
    </row>
    <row r="62" spans="1:6" x14ac:dyDescent="0.2">
      <c r="A62" s="1" t="str">
        <v>P061</v>
      </c>
      <c r="B62" t="str">
        <f>IF(Inventory!D62&lt;Inventory!E61, "ReOrder Needed", "Do Not ReOrder")</f>
        <v>Do Not ReOrder</v>
      </c>
      <c r="C62" t="str">
        <f>VLOOKUP(A62, Inventory!A61:G561, 7, FALSE)</f>
        <v>S24</v>
      </c>
      <c r="D62" t="str">
        <f>IFERROR(VLOOKUP(C62,Suppliers!A$1:B$26,2,FALSE),"Supplier Not Found")</f>
        <v>Gardner-Sanchez</v>
      </c>
      <c r="E62" t="str">
        <f>IFERROR(VLOOKUP(C62,Suppliers!A$1:C$26,3,FALSE),"Supplier Not Found")</f>
        <v>Benjamin Smith</v>
      </c>
      <c r="F62" t="str">
        <f>IFERROR(VLOOKUP(C62,Suppliers!A$1:D$26,4,FALSE),"Supplier Not Found")</f>
        <v>(653)473-9511</v>
      </c>
    </row>
    <row r="63" spans="1:6" x14ac:dyDescent="0.2">
      <c r="A63" s="1" t="str">
        <v>P062</v>
      </c>
      <c r="B63" t="str">
        <f>IF(Inventory!D63&lt;Inventory!E62, "ReOrder Needed", "Do Not ReOrder")</f>
        <v>Do Not ReOrder</v>
      </c>
      <c r="C63" t="str">
        <f>VLOOKUP(A63, Inventory!A62:G562, 7, FALSE)</f>
        <v>S21</v>
      </c>
      <c r="D63" t="str">
        <f>IFERROR(VLOOKUP(C63,Suppliers!A$1:B$26,2,FALSE),"Supplier Not Found")</f>
        <v>Flores Ltd</v>
      </c>
      <c r="E63" t="str">
        <f>IFERROR(VLOOKUP(C63,Suppliers!A$1:C$26,3,FALSE),"Supplier Not Found")</f>
        <v>Laura Martin</v>
      </c>
      <c r="F63" t="str">
        <f>IFERROR(VLOOKUP(C63,Suppliers!A$1:D$26,4,FALSE),"Supplier Not Found")</f>
        <v>909.912.4432x42582</v>
      </c>
    </row>
    <row r="64" spans="1:6" x14ac:dyDescent="0.2">
      <c r="A64" s="1" t="str">
        <v>P063</v>
      </c>
      <c r="B64" t="str">
        <f>IF(Inventory!D64&lt;Inventory!E63, "ReOrder Needed", "Do Not ReOrder")</f>
        <v>Do Not ReOrder</v>
      </c>
      <c r="C64" t="str">
        <f>VLOOKUP(A64, Inventory!A63:G563, 7, FALSE)</f>
        <v>S13</v>
      </c>
      <c r="D64" t="str">
        <f>IFERROR(VLOOKUP(C64,Suppliers!A$1:B$26,2,FALSE),"Supplier Not Found")</f>
        <v>Gilbert, Long and Bishop</v>
      </c>
      <c r="E64" t="str">
        <f>IFERROR(VLOOKUP(C64,Suppliers!A$1:C$26,3,FALSE),"Supplier Not Found")</f>
        <v>Derrick Wood</v>
      </c>
      <c r="F64" t="str">
        <f>IFERROR(VLOOKUP(C64,Suppliers!A$1:D$26,4,FALSE),"Supplier Not Found")</f>
        <v>916.808.5932x66661</v>
      </c>
    </row>
    <row r="65" spans="1:6" x14ac:dyDescent="0.2">
      <c r="A65" s="1" t="str">
        <v>P064</v>
      </c>
      <c r="B65" t="str">
        <f>IF(Inventory!D65&lt;Inventory!E64, "ReOrder Needed", "Do Not ReOrder")</f>
        <v>ReOrder Needed</v>
      </c>
      <c r="C65" t="str">
        <f>VLOOKUP(A65, Inventory!A64:G564, 7, FALSE)</f>
        <v>S11</v>
      </c>
      <c r="D65" t="str">
        <f>IFERROR(VLOOKUP(C65,Suppliers!A$1:B$26,2,FALSE),"Supplier Not Found")</f>
        <v>Melton Group</v>
      </c>
      <c r="E65" t="str">
        <f>IFERROR(VLOOKUP(C65,Suppliers!A$1:C$26,3,FALSE),"Supplier Not Found")</f>
        <v>Brittney Wright</v>
      </c>
      <c r="F65" t="str">
        <f>IFERROR(VLOOKUP(C65,Suppliers!A$1:D$26,4,FALSE),"Supplier Not Found")</f>
        <v>001-743-290-5077x7529</v>
      </c>
    </row>
    <row r="66" spans="1:6" x14ac:dyDescent="0.2">
      <c r="A66" s="1" t="str">
        <v>P065</v>
      </c>
      <c r="B66" t="str">
        <f>IF(Inventory!D66&lt;Inventory!E65, "ReOrder Needed", "Do Not ReOrder")</f>
        <v>Do Not ReOrder</v>
      </c>
      <c r="C66" t="str">
        <f>VLOOKUP(A66, Inventory!A65:G565, 7, FALSE)</f>
        <v>S25</v>
      </c>
      <c r="D66" t="str">
        <f>IFERROR(VLOOKUP(C66,Suppliers!A$1:B$26,2,FALSE),"Supplier Not Found")</f>
        <v>Shaw Inc</v>
      </c>
      <c r="E66" t="str">
        <f>IFERROR(VLOOKUP(C66,Suppliers!A$1:C$26,3,FALSE),"Supplier Not Found")</f>
        <v>Deanna Carroll</v>
      </c>
      <c r="F66" t="str">
        <f>IFERROR(VLOOKUP(C66,Suppliers!A$1:D$26,4,FALSE),"Supplier Not Found")</f>
        <v>+1-387-630-6951x337</v>
      </c>
    </row>
    <row r="67" spans="1:6" x14ac:dyDescent="0.2">
      <c r="A67" s="1" t="str">
        <v>P066</v>
      </c>
      <c r="B67" t="str">
        <f>IF(Inventory!D67&lt;Inventory!E66, "ReOrder Needed", "Do Not ReOrder")</f>
        <v>ReOrder Needed</v>
      </c>
      <c r="C67" t="str">
        <f>VLOOKUP(A67, Inventory!A66:G566, 7, FALSE)</f>
        <v>S24</v>
      </c>
      <c r="D67" t="str">
        <f>IFERROR(VLOOKUP(C67,Suppliers!A$1:B$26,2,FALSE),"Supplier Not Found")</f>
        <v>Gardner-Sanchez</v>
      </c>
      <c r="E67" t="str">
        <f>IFERROR(VLOOKUP(C67,Suppliers!A$1:C$26,3,FALSE),"Supplier Not Found")</f>
        <v>Benjamin Smith</v>
      </c>
      <c r="F67" t="str">
        <f>IFERROR(VLOOKUP(C67,Suppliers!A$1:D$26,4,FALSE),"Supplier Not Found")</f>
        <v>(653)473-9511</v>
      </c>
    </row>
    <row r="68" spans="1:6" x14ac:dyDescent="0.2">
      <c r="A68" s="1" t="str">
        <v>P067</v>
      </c>
      <c r="B68" t="str">
        <f>IF(Inventory!D68&lt;Inventory!E67, "ReOrder Needed", "Do Not ReOrder")</f>
        <v>Do Not ReOrder</v>
      </c>
      <c r="C68" t="str">
        <f>VLOOKUP(A68, Inventory!A67:G567, 7, FALSE)</f>
        <v>S05</v>
      </c>
      <c r="D68" t="str">
        <f>IFERROR(VLOOKUP(C68,Suppliers!A$1:B$26,2,FALSE),"Supplier Not Found")</f>
        <v>Lowe Ltd</v>
      </c>
      <c r="E68" t="str">
        <f>IFERROR(VLOOKUP(C68,Suppliers!A$1:C$26,3,FALSE),"Supplier Not Found")</f>
        <v>Curtis Davis</v>
      </c>
      <c r="F68" t="str">
        <f>IFERROR(VLOOKUP(C68,Suppliers!A$1:D$26,4,FALSE),"Supplier Not Found")</f>
        <v>+1-566-315-9995</v>
      </c>
    </row>
    <row r="69" spans="1:6" x14ac:dyDescent="0.2">
      <c r="A69" s="1" t="str">
        <v>P068</v>
      </c>
      <c r="B69" t="str">
        <f>IF(Inventory!D69&lt;Inventory!E68, "ReOrder Needed", "Do Not ReOrder")</f>
        <v>Do Not ReOrder</v>
      </c>
      <c r="C69" t="str">
        <f>VLOOKUP(A69, Inventory!A68:G568, 7, FALSE)</f>
        <v>S03</v>
      </c>
      <c r="D69" t="str">
        <f>IFERROR(VLOOKUP(C69,Suppliers!A$1:B$26,2,FALSE),"Supplier Not Found")</f>
        <v>Willis-Arellano</v>
      </c>
      <c r="E69" t="str">
        <f>IFERROR(VLOOKUP(C69,Suppliers!A$1:C$26,3,FALSE),"Supplier Not Found")</f>
        <v>Gregory Grant</v>
      </c>
      <c r="F69" t="str">
        <f>IFERROR(VLOOKUP(C69,Suppliers!A$1:D$26,4,FALSE),"Supplier Not Found")</f>
        <v>811-532-2734x84427</v>
      </c>
    </row>
    <row r="70" spans="1:6" x14ac:dyDescent="0.2">
      <c r="A70" s="1" t="str">
        <v>P069</v>
      </c>
      <c r="B70" t="str">
        <f>IF(Inventory!D70&lt;Inventory!E69, "ReOrder Needed", "Do Not ReOrder")</f>
        <v>Do Not ReOrder</v>
      </c>
      <c r="C70" t="str">
        <f>VLOOKUP(A70, Inventory!A69:G569, 7, FALSE)</f>
        <v>S07</v>
      </c>
      <c r="D70" t="str">
        <f>IFERROR(VLOOKUP(C70,Suppliers!A$1:B$26,2,FALSE),"Supplier Not Found")</f>
        <v>Richardson, Goodman and Hobbs</v>
      </c>
      <c r="E70" t="str">
        <f>IFERROR(VLOOKUP(C70,Suppliers!A$1:C$26,3,FALSE),"Supplier Not Found")</f>
        <v>Christopher Ramos</v>
      </c>
      <c r="F70" t="str">
        <f>IFERROR(VLOOKUP(C70,Suppliers!A$1:D$26,4,FALSE),"Supplier Not Found")</f>
        <v>297-269-6876</v>
      </c>
    </row>
    <row r="71" spans="1:6" x14ac:dyDescent="0.2">
      <c r="A71" s="1" t="str">
        <v>P070</v>
      </c>
      <c r="B71" t="str">
        <f>IF(Inventory!D71&lt;Inventory!E70, "ReOrder Needed", "Do Not ReOrder")</f>
        <v>Do Not ReOrder</v>
      </c>
      <c r="C71" t="str">
        <f>VLOOKUP(A71, Inventory!A70:G570, 7, FALSE)</f>
        <v>S18</v>
      </c>
      <c r="D71" t="str">
        <f>IFERROR(VLOOKUP(C71,Suppliers!A$1:B$26,2,FALSE),"Supplier Not Found")</f>
        <v>Davis-Wolf</v>
      </c>
      <c r="E71" t="str">
        <f>IFERROR(VLOOKUP(C71,Suppliers!A$1:C$26,3,FALSE),"Supplier Not Found")</f>
        <v>Natasha Wallace</v>
      </c>
      <c r="F71" t="str">
        <f>IFERROR(VLOOKUP(C71,Suppliers!A$1:D$26,4,FALSE),"Supplier Not Found")</f>
        <v>+1-406-709-9801x00788</v>
      </c>
    </row>
    <row r="72" spans="1:6" x14ac:dyDescent="0.2">
      <c r="A72" s="1" t="str">
        <v>P071</v>
      </c>
      <c r="B72" t="str">
        <f>IF(Inventory!D72&lt;Inventory!E71, "ReOrder Needed", "Do Not ReOrder")</f>
        <v>Do Not ReOrder</v>
      </c>
      <c r="C72" t="str">
        <f>VLOOKUP(A72, Inventory!A71:G571, 7, FALSE)</f>
        <v>S21</v>
      </c>
      <c r="D72" t="str">
        <f>IFERROR(VLOOKUP(C72,Suppliers!A$1:B$26,2,FALSE),"Supplier Not Found")</f>
        <v>Flores Ltd</v>
      </c>
      <c r="E72" t="str">
        <f>IFERROR(VLOOKUP(C72,Suppliers!A$1:C$26,3,FALSE),"Supplier Not Found")</f>
        <v>Laura Martin</v>
      </c>
      <c r="F72" t="str">
        <f>IFERROR(VLOOKUP(C72,Suppliers!A$1:D$26,4,FALSE),"Supplier Not Found")</f>
        <v>909.912.4432x42582</v>
      </c>
    </row>
    <row r="73" spans="1:6" x14ac:dyDescent="0.2">
      <c r="A73" s="1" t="str">
        <v>P072</v>
      </c>
      <c r="B73" t="str">
        <f>IF(Inventory!D73&lt;Inventory!E72, "ReOrder Needed", "Do Not ReOrder")</f>
        <v>Do Not ReOrder</v>
      </c>
      <c r="C73" t="str">
        <f>VLOOKUP(A73, Inventory!A72:G572, 7, FALSE)</f>
        <v>S07</v>
      </c>
      <c r="D73" t="str">
        <f>IFERROR(VLOOKUP(C73,Suppliers!A$1:B$26,2,FALSE),"Supplier Not Found")</f>
        <v>Richardson, Goodman and Hobbs</v>
      </c>
      <c r="E73" t="str">
        <f>IFERROR(VLOOKUP(C73,Suppliers!A$1:C$26,3,FALSE),"Supplier Not Found")</f>
        <v>Christopher Ramos</v>
      </c>
      <c r="F73" t="str">
        <f>IFERROR(VLOOKUP(C73,Suppliers!A$1:D$26,4,FALSE),"Supplier Not Found")</f>
        <v>297-269-6876</v>
      </c>
    </row>
    <row r="74" spans="1:6" x14ac:dyDescent="0.2">
      <c r="A74" s="1" t="str">
        <v>P073</v>
      </c>
      <c r="B74" t="str">
        <f>IF(Inventory!D74&lt;Inventory!E73, "ReOrder Needed", "Do Not ReOrder")</f>
        <v>ReOrder Needed</v>
      </c>
      <c r="C74" t="str">
        <f>VLOOKUP(A74, Inventory!A73:G573, 7, FALSE)</f>
        <v>S05</v>
      </c>
      <c r="D74" t="str">
        <f>IFERROR(VLOOKUP(C74,Suppliers!A$1:B$26,2,FALSE),"Supplier Not Found")</f>
        <v>Lowe Ltd</v>
      </c>
      <c r="E74" t="str">
        <f>IFERROR(VLOOKUP(C74,Suppliers!A$1:C$26,3,FALSE),"Supplier Not Found")</f>
        <v>Curtis Davis</v>
      </c>
      <c r="F74" t="str">
        <f>IFERROR(VLOOKUP(C74,Suppliers!A$1:D$26,4,FALSE),"Supplier Not Found")</f>
        <v>+1-566-315-9995</v>
      </c>
    </row>
    <row r="75" spans="1:6" x14ac:dyDescent="0.2">
      <c r="A75" s="1" t="str">
        <v>P074</v>
      </c>
      <c r="B75" t="str">
        <f>IF(Inventory!D75&lt;Inventory!E74, "ReOrder Needed", "Do Not ReOrder")</f>
        <v>Do Not ReOrder</v>
      </c>
      <c r="C75" t="str">
        <f>VLOOKUP(A75, Inventory!A74:G574, 7, FALSE)</f>
        <v>S02</v>
      </c>
      <c r="D75" t="str">
        <f>IFERROR(VLOOKUP(C75,Suppliers!A$1:B$26,2,FALSE),"Supplier Not Found")</f>
        <v>Sharp Group</v>
      </c>
      <c r="E75" t="str">
        <f>IFERROR(VLOOKUP(C75,Suppliers!A$1:C$26,3,FALSE),"Supplier Not Found")</f>
        <v>Tonya Dalton</v>
      </c>
      <c r="F75" t="str">
        <f>IFERROR(VLOOKUP(C75,Suppliers!A$1:D$26,4,FALSE),"Supplier Not Found")</f>
        <v>815.506.7604x881</v>
      </c>
    </row>
    <row r="76" spans="1:6" x14ac:dyDescent="0.2">
      <c r="A76" s="1" t="str">
        <v>P075</v>
      </c>
      <c r="B76" t="str">
        <f>IF(Inventory!D76&lt;Inventory!E75, "ReOrder Needed", "Do Not ReOrder")</f>
        <v>Do Not ReOrder</v>
      </c>
      <c r="C76" t="str">
        <f>VLOOKUP(A76, Inventory!A75:G575, 7, FALSE)</f>
        <v>S21</v>
      </c>
      <c r="D76" t="str">
        <f>IFERROR(VLOOKUP(C76,Suppliers!A$1:B$26,2,FALSE),"Supplier Not Found")</f>
        <v>Flores Ltd</v>
      </c>
      <c r="E76" t="str">
        <f>IFERROR(VLOOKUP(C76,Suppliers!A$1:C$26,3,FALSE),"Supplier Not Found")</f>
        <v>Laura Martin</v>
      </c>
      <c r="F76" t="str">
        <f>IFERROR(VLOOKUP(C76,Suppliers!A$1:D$26,4,FALSE),"Supplier Not Found")</f>
        <v>909.912.4432x42582</v>
      </c>
    </row>
    <row r="77" spans="1:6" x14ac:dyDescent="0.2">
      <c r="A77" s="1" t="str">
        <v>P076</v>
      </c>
      <c r="B77" t="str">
        <f>IF(Inventory!D77&lt;Inventory!E76, "ReOrder Needed", "Do Not ReOrder")</f>
        <v>Do Not ReOrder</v>
      </c>
      <c r="C77" t="str">
        <f>VLOOKUP(A77, Inventory!A76:G576, 7, FALSE)</f>
        <v>S20</v>
      </c>
      <c r="D77" t="str">
        <f>IFERROR(VLOOKUP(C77,Suppliers!A$1:B$26,2,FALSE),"Supplier Not Found")</f>
        <v>Wilson, Wright and Lewis</v>
      </c>
      <c r="E77" t="str">
        <f>IFERROR(VLOOKUP(C77,Suppliers!A$1:C$26,3,FALSE),"Supplier Not Found")</f>
        <v>Tara Pierce</v>
      </c>
      <c r="F77" t="str">
        <f>IFERROR(VLOOKUP(C77,Suppliers!A$1:D$26,4,FALSE),"Supplier Not Found")</f>
        <v>+1-574-614-2177x44351</v>
      </c>
    </row>
    <row r="78" spans="1:6" x14ac:dyDescent="0.2">
      <c r="A78" s="1" t="str">
        <v>P077</v>
      </c>
      <c r="B78" t="str">
        <f>IF(Inventory!D78&lt;Inventory!E77, "ReOrder Needed", "Do Not ReOrder")</f>
        <v>Do Not ReOrder</v>
      </c>
      <c r="C78" t="str">
        <f>VLOOKUP(A78, Inventory!A77:G577, 7, FALSE)</f>
        <v>S16</v>
      </c>
      <c r="D78" t="str">
        <f>IFERROR(VLOOKUP(C78,Suppliers!A$1:B$26,2,FALSE),"Supplier Not Found")</f>
        <v>Burton-Lee</v>
      </c>
      <c r="E78" t="str">
        <f>IFERROR(VLOOKUP(C78,Suppliers!A$1:C$26,3,FALSE),"Supplier Not Found")</f>
        <v>Edward Daniels</v>
      </c>
      <c r="F78" t="str">
        <f>IFERROR(VLOOKUP(C78,Suppliers!A$1:D$26,4,FALSE),"Supplier Not Found")</f>
        <v>(262)795-4870x45974</v>
      </c>
    </row>
    <row r="79" spans="1:6" x14ac:dyDescent="0.2">
      <c r="A79" s="1" t="str">
        <v>P078</v>
      </c>
      <c r="B79" t="str">
        <f>IF(Inventory!D79&lt;Inventory!E78, "ReOrder Needed", "Do Not ReOrder")</f>
        <v>Do Not ReOrder</v>
      </c>
      <c r="C79" t="str">
        <f>VLOOKUP(A79, Inventory!A78:G578, 7, FALSE)</f>
        <v>S13</v>
      </c>
      <c r="D79" t="str">
        <f>IFERROR(VLOOKUP(C79,Suppliers!A$1:B$26,2,FALSE),"Supplier Not Found")</f>
        <v>Gilbert, Long and Bishop</v>
      </c>
      <c r="E79" t="str">
        <f>IFERROR(VLOOKUP(C79,Suppliers!A$1:C$26,3,FALSE),"Supplier Not Found")</f>
        <v>Derrick Wood</v>
      </c>
      <c r="F79" t="str">
        <f>IFERROR(VLOOKUP(C79,Suppliers!A$1:D$26,4,FALSE),"Supplier Not Found")</f>
        <v>916.808.5932x66661</v>
      </c>
    </row>
    <row r="80" spans="1:6" x14ac:dyDescent="0.2">
      <c r="A80" s="1" t="str">
        <v>P079</v>
      </c>
      <c r="B80" t="str">
        <f>IF(Inventory!D80&lt;Inventory!E79, "ReOrder Needed", "Do Not ReOrder")</f>
        <v>ReOrder Needed</v>
      </c>
      <c r="C80" t="str">
        <f>VLOOKUP(A80, Inventory!A79:G579, 7, FALSE)</f>
        <v>S12</v>
      </c>
      <c r="D80" t="str">
        <f>IFERROR(VLOOKUP(C80,Suppliers!A$1:B$26,2,FALSE),"Supplier Not Found")</f>
        <v>Holland, Davis and Smith</v>
      </c>
      <c r="E80" t="str">
        <f>IFERROR(VLOOKUP(C80,Suppliers!A$1:C$26,3,FALSE),"Supplier Not Found")</f>
        <v>Matthew Smith</v>
      </c>
      <c r="F80" t="str">
        <f>IFERROR(VLOOKUP(C80,Suppliers!A$1:D$26,4,FALSE),"Supplier Not Found")</f>
        <v>(780)278-4881</v>
      </c>
    </row>
    <row r="81" spans="1:6" x14ac:dyDescent="0.2">
      <c r="A81" s="1" t="str">
        <v>P080</v>
      </c>
      <c r="B81" t="str">
        <f>IF(Inventory!D81&lt;Inventory!E80, "ReOrder Needed", "Do Not ReOrder")</f>
        <v>Do Not ReOrder</v>
      </c>
      <c r="C81" t="str">
        <f>VLOOKUP(A81, Inventory!A80:G580, 7, FALSE)</f>
        <v>S03</v>
      </c>
      <c r="D81" t="str">
        <f>IFERROR(VLOOKUP(C81,Suppliers!A$1:B$26,2,FALSE),"Supplier Not Found")</f>
        <v>Willis-Arellano</v>
      </c>
      <c r="E81" t="str">
        <f>IFERROR(VLOOKUP(C81,Suppliers!A$1:C$26,3,FALSE),"Supplier Not Found")</f>
        <v>Gregory Grant</v>
      </c>
      <c r="F81" t="str">
        <f>IFERROR(VLOOKUP(C81,Suppliers!A$1:D$26,4,FALSE),"Supplier Not Found")</f>
        <v>811-532-2734x84427</v>
      </c>
    </row>
    <row r="82" spans="1:6" x14ac:dyDescent="0.2">
      <c r="A82" s="1" t="str">
        <v>P081</v>
      </c>
      <c r="B82" t="str">
        <f>IF(Inventory!D82&lt;Inventory!E81, "ReOrder Needed", "Do Not ReOrder")</f>
        <v>ReOrder Needed</v>
      </c>
      <c r="C82" t="str">
        <f>VLOOKUP(A82, Inventory!A81:G581, 7, FALSE)</f>
        <v>S03</v>
      </c>
      <c r="D82" t="str">
        <f>IFERROR(VLOOKUP(C82,Suppliers!A$1:B$26,2,FALSE),"Supplier Not Found")</f>
        <v>Willis-Arellano</v>
      </c>
      <c r="E82" t="str">
        <f>IFERROR(VLOOKUP(C82,Suppliers!A$1:C$26,3,FALSE),"Supplier Not Found")</f>
        <v>Gregory Grant</v>
      </c>
      <c r="F82" t="str">
        <f>IFERROR(VLOOKUP(C82,Suppliers!A$1:D$26,4,FALSE),"Supplier Not Found")</f>
        <v>811-532-2734x84427</v>
      </c>
    </row>
    <row r="83" spans="1:6" x14ac:dyDescent="0.2">
      <c r="A83" s="1" t="str">
        <v>P082</v>
      </c>
      <c r="B83" t="str">
        <f>IF(Inventory!D83&lt;Inventory!E82, "ReOrder Needed", "Do Not ReOrder")</f>
        <v>Do Not ReOrder</v>
      </c>
      <c r="C83" t="str">
        <f>VLOOKUP(A83, Inventory!A82:G582, 7, FALSE)</f>
        <v>S20</v>
      </c>
      <c r="D83" t="str">
        <f>IFERROR(VLOOKUP(C83,Suppliers!A$1:B$26,2,FALSE),"Supplier Not Found")</f>
        <v>Wilson, Wright and Lewis</v>
      </c>
      <c r="E83" t="str">
        <f>IFERROR(VLOOKUP(C83,Suppliers!A$1:C$26,3,FALSE),"Supplier Not Found")</f>
        <v>Tara Pierce</v>
      </c>
      <c r="F83" t="str">
        <f>IFERROR(VLOOKUP(C83,Suppliers!A$1:D$26,4,FALSE),"Supplier Not Found")</f>
        <v>+1-574-614-2177x44351</v>
      </c>
    </row>
    <row r="84" spans="1:6" x14ac:dyDescent="0.2">
      <c r="A84" s="1" t="str">
        <v>P083</v>
      </c>
      <c r="B84" t="str">
        <f>IF(Inventory!D84&lt;Inventory!E83, "ReOrder Needed", "Do Not ReOrder")</f>
        <v>Do Not ReOrder</v>
      </c>
      <c r="C84" t="str">
        <f>VLOOKUP(A84, Inventory!A83:G583, 7, FALSE)</f>
        <v>S17</v>
      </c>
      <c r="D84" t="str">
        <f>IFERROR(VLOOKUP(C84,Suppliers!A$1:B$26,2,FALSE),"Supplier Not Found")</f>
        <v>Marshall Group</v>
      </c>
      <c r="E84" t="str">
        <f>IFERROR(VLOOKUP(C84,Suppliers!A$1:C$26,3,FALSE),"Supplier Not Found")</f>
        <v>Walter Burns</v>
      </c>
      <c r="F84" t="str">
        <f>IFERROR(VLOOKUP(C84,Suppliers!A$1:D$26,4,FALSE),"Supplier Not Found")</f>
        <v>+1-994-425-1451x1552</v>
      </c>
    </row>
    <row r="85" spans="1:6" x14ac:dyDescent="0.2">
      <c r="A85" s="1" t="str">
        <v>P084</v>
      </c>
      <c r="B85" t="str">
        <f>IF(Inventory!D85&lt;Inventory!E84, "ReOrder Needed", "Do Not ReOrder")</f>
        <v>Do Not ReOrder</v>
      </c>
      <c r="C85" t="str">
        <f>VLOOKUP(A85, Inventory!A84:G584, 7, FALSE)</f>
        <v>S24</v>
      </c>
      <c r="D85" t="str">
        <f>IFERROR(VLOOKUP(C85,Suppliers!A$1:B$26,2,FALSE),"Supplier Not Found")</f>
        <v>Gardner-Sanchez</v>
      </c>
      <c r="E85" t="str">
        <f>IFERROR(VLOOKUP(C85,Suppliers!A$1:C$26,3,FALSE),"Supplier Not Found")</f>
        <v>Benjamin Smith</v>
      </c>
      <c r="F85" t="str">
        <f>IFERROR(VLOOKUP(C85,Suppliers!A$1:D$26,4,FALSE),"Supplier Not Found")</f>
        <v>(653)473-9511</v>
      </c>
    </row>
    <row r="86" spans="1:6" x14ac:dyDescent="0.2">
      <c r="A86" s="1" t="str">
        <v>P085</v>
      </c>
      <c r="B86" t="str">
        <f>IF(Inventory!D86&lt;Inventory!E85, "ReOrder Needed", "Do Not ReOrder")</f>
        <v>Do Not ReOrder</v>
      </c>
      <c r="C86" t="str">
        <f>VLOOKUP(A86, Inventory!A85:G585, 7, FALSE)</f>
        <v>S02</v>
      </c>
      <c r="D86" t="str">
        <f>IFERROR(VLOOKUP(C86,Suppliers!A$1:B$26,2,FALSE),"Supplier Not Found")</f>
        <v>Sharp Group</v>
      </c>
      <c r="E86" t="str">
        <f>IFERROR(VLOOKUP(C86,Suppliers!A$1:C$26,3,FALSE),"Supplier Not Found")</f>
        <v>Tonya Dalton</v>
      </c>
      <c r="F86" t="str">
        <f>IFERROR(VLOOKUP(C86,Suppliers!A$1:D$26,4,FALSE),"Supplier Not Found")</f>
        <v>815.506.7604x881</v>
      </c>
    </row>
    <row r="87" spans="1:6" x14ac:dyDescent="0.2">
      <c r="A87" s="1" t="str">
        <v>P086</v>
      </c>
      <c r="B87" t="str">
        <f>IF(Inventory!D87&lt;Inventory!E86, "ReOrder Needed", "Do Not ReOrder")</f>
        <v>Do Not ReOrder</v>
      </c>
      <c r="C87" t="str">
        <f>VLOOKUP(A87, Inventory!A86:G586, 7, FALSE)</f>
        <v>S17</v>
      </c>
      <c r="D87" t="str">
        <f>IFERROR(VLOOKUP(C87,Suppliers!A$1:B$26,2,FALSE),"Supplier Not Found")</f>
        <v>Marshall Group</v>
      </c>
      <c r="E87" t="str">
        <f>IFERROR(VLOOKUP(C87,Suppliers!A$1:C$26,3,FALSE),"Supplier Not Found")</f>
        <v>Walter Burns</v>
      </c>
      <c r="F87" t="str">
        <f>IFERROR(VLOOKUP(C87,Suppliers!A$1:D$26,4,FALSE),"Supplier Not Found")</f>
        <v>+1-994-425-1451x1552</v>
      </c>
    </row>
    <row r="88" spans="1:6" x14ac:dyDescent="0.2">
      <c r="A88" s="1" t="str">
        <v>P087</v>
      </c>
      <c r="B88" t="str">
        <f>IF(Inventory!D88&lt;Inventory!E87, "ReOrder Needed", "Do Not ReOrder")</f>
        <v>Do Not ReOrder</v>
      </c>
      <c r="C88" t="str">
        <f>VLOOKUP(A88, Inventory!A87:G587, 7, FALSE)</f>
        <v>S21</v>
      </c>
      <c r="D88" t="str">
        <f>IFERROR(VLOOKUP(C88,Suppliers!A$1:B$26,2,FALSE),"Supplier Not Found")</f>
        <v>Flores Ltd</v>
      </c>
      <c r="E88" t="str">
        <f>IFERROR(VLOOKUP(C88,Suppliers!A$1:C$26,3,FALSE),"Supplier Not Found")</f>
        <v>Laura Martin</v>
      </c>
      <c r="F88" t="str">
        <f>IFERROR(VLOOKUP(C88,Suppliers!A$1:D$26,4,FALSE),"Supplier Not Found")</f>
        <v>909.912.4432x42582</v>
      </c>
    </row>
    <row r="89" spans="1:6" x14ac:dyDescent="0.2">
      <c r="A89" s="1" t="str">
        <v>P088</v>
      </c>
      <c r="B89" t="str">
        <f>IF(Inventory!D89&lt;Inventory!E88, "ReOrder Needed", "Do Not ReOrder")</f>
        <v>Do Not ReOrder</v>
      </c>
      <c r="C89" t="str">
        <f>VLOOKUP(A89, Inventory!A88:G588, 7, FALSE)</f>
        <v>S24</v>
      </c>
      <c r="D89" t="str">
        <f>IFERROR(VLOOKUP(C89,Suppliers!A$1:B$26,2,FALSE),"Supplier Not Found")</f>
        <v>Gardner-Sanchez</v>
      </c>
      <c r="E89" t="str">
        <f>IFERROR(VLOOKUP(C89,Suppliers!A$1:C$26,3,FALSE),"Supplier Not Found")</f>
        <v>Benjamin Smith</v>
      </c>
      <c r="F89" t="str">
        <f>IFERROR(VLOOKUP(C89,Suppliers!A$1:D$26,4,FALSE),"Supplier Not Found")</f>
        <v>(653)473-9511</v>
      </c>
    </row>
    <row r="90" spans="1:6" x14ac:dyDescent="0.2">
      <c r="A90" s="1" t="str">
        <v>P089</v>
      </c>
      <c r="B90" t="str">
        <f>IF(Inventory!D90&lt;Inventory!E89, "ReOrder Needed", "Do Not ReOrder")</f>
        <v>Do Not ReOrder</v>
      </c>
      <c r="C90" t="str">
        <f>VLOOKUP(A90, Inventory!A89:G589, 7, FALSE)</f>
        <v>S21</v>
      </c>
      <c r="D90" t="str">
        <f>IFERROR(VLOOKUP(C90,Suppliers!A$1:B$26,2,FALSE),"Supplier Not Found")</f>
        <v>Flores Ltd</v>
      </c>
      <c r="E90" t="str">
        <f>IFERROR(VLOOKUP(C90,Suppliers!A$1:C$26,3,FALSE),"Supplier Not Found")</f>
        <v>Laura Martin</v>
      </c>
      <c r="F90" t="str">
        <f>IFERROR(VLOOKUP(C90,Suppliers!A$1:D$26,4,FALSE),"Supplier Not Found")</f>
        <v>909.912.4432x42582</v>
      </c>
    </row>
    <row r="91" spans="1:6" x14ac:dyDescent="0.2">
      <c r="A91" s="1" t="str">
        <v>P090</v>
      </c>
      <c r="B91" t="str">
        <f>IF(Inventory!D91&lt;Inventory!E90, "ReOrder Needed", "Do Not ReOrder")</f>
        <v>Do Not ReOrder</v>
      </c>
      <c r="C91" t="str">
        <f>VLOOKUP(A91, Inventory!A90:G590, 7, FALSE)</f>
        <v>S21</v>
      </c>
      <c r="D91" t="str">
        <f>IFERROR(VLOOKUP(C91,Suppliers!A$1:B$26,2,FALSE),"Supplier Not Found")</f>
        <v>Flores Ltd</v>
      </c>
      <c r="E91" t="str">
        <f>IFERROR(VLOOKUP(C91,Suppliers!A$1:C$26,3,FALSE),"Supplier Not Found")</f>
        <v>Laura Martin</v>
      </c>
      <c r="F91" t="str">
        <f>IFERROR(VLOOKUP(C91,Suppliers!A$1:D$26,4,FALSE),"Supplier Not Found")</f>
        <v>909.912.4432x42582</v>
      </c>
    </row>
    <row r="92" spans="1:6" x14ac:dyDescent="0.2">
      <c r="A92" s="1" t="str">
        <v>P091</v>
      </c>
      <c r="B92" t="str">
        <f>IF(Inventory!D92&lt;Inventory!E91, "ReOrder Needed", "Do Not ReOrder")</f>
        <v>Do Not ReOrder</v>
      </c>
      <c r="C92" t="str">
        <f>VLOOKUP(A92, Inventory!A91:G591, 7, FALSE)</f>
        <v>S11</v>
      </c>
      <c r="D92" t="str">
        <f>IFERROR(VLOOKUP(C92,Suppliers!A$1:B$26,2,FALSE),"Supplier Not Found")</f>
        <v>Melton Group</v>
      </c>
      <c r="E92" t="str">
        <f>IFERROR(VLOOKUP(C92,Suppliers!A$1:C$26,3,FALSE),"Supplier Not Found")</f>
        <v>Brittney Wright</v>
      </c>
      <c r="F92" t="str">
        <f>IFERROR(VLOOKUP(C92,Suppliers!A$1:D$26,4,FALSE),"Supplier Not Found")</f>
        <v>001-743-290-5077x7529</v>
      </c>
    </row>
    <row r="93" spans="1:6" x14ac:dyDescent="0.2">
      <c r="A93" s="1" t="str">
        <v>P092</v>
      </c>
      <c r="B93" t="str">
        <f>IF(Inventory!D93&lt;Inventory!E92, "ReOrder Needed", "Do Not ReOrder")</f>
        <v>ReOrder Needed</v>
      </c>
      <c r="C93" t="str">
        <f>VLOOKUP(A93, Inventory!A92:G592, 7, FALSE)</f>
        <v>S01</v>
      </c>
      <c r="D93" t="str">
        <f>IFERROR(VLOOKUP(C93,Suppliers!A$1:B$26,2,FALSE),"Supplier Not Found")</f>
        <v>Arroyo Ltd</v>
      </c>
      <c r="E93" t="str">
        <f>IFERROR(VLOOKUP(C93,Suppliers!A$1:C$26,3,FALSE),"Supplier Not Found")</f>
        <v>Gina Little</v>
      </c>
      <c r="F93" t="str">
        <f>IFERROR(VLOOKUP(C93,Suppliers!A$1:D$26,4,FALSE),"Supplier Not Found")</f>
        <v>774.972.1211x056</v>
      </c>
    </row>
    <row r="94" spans="1:6" x14ac:dyDescent="0.2">
      <c r="A94" s="1" t="str">
        <v>P093</v>
      </c>
      <c r="B94" t="str">
        <f>IF(Inventory!D94&lt;Inventory!E93, "ReOrder Needed", "Do Not ReOrder")</f>
        <v>Do Not ReOrder</v>
      </c>
      <c r="C94" t="str">
        <f>VLOOKUP(A94, Inventory!A93:G593, 7, FALSE)</f>
        <v>S06</v>
      </c>
      <c r="D94" t="str">
        <f>IFERROR(VLOOKUP(C94,Suppliers!A$1:B$26,2,FALSE),"Supplier Not Found")</f>
        <v>Baker PLC</v>
      </c>
      <c r="E94" t="str">
        <f>IFERROR(VLOOKUP(C94,Suppliers!A$1:C$26,3,FALSE),"Supplier Not Found")</f>
        <v>Joshua Schwartz</v>
      </c>
      <c r="F94" t="str">
        <f>IFERROR(VLOOKUP(C94,Suppliers!A$1:D$26,4,FALSE),"Supplier Not Found")</f>
        <v>+1-889-443-1579x73648</v>
      </c>
    </row>
    <row r="95" spans="1:6" x14ac:dyDescent="0.2">
      <c r="A95" s="1" t="str">
        <v>P094</v>
      </c>
      <c r="B95" t="str">
        <f>IF(Inventory!D95&lt;Inventory!E94, "ReOrder Needed", "Do Not ReOrder")</f>
        <v>Do Not ReOrder</v>
      </c>
      <c r="C95" t="str">
        <f>VLOOKUP(A95, Inventory!A94:G594, 7, FALSE)</f>
        <v>S16</v>
      </c>
      <c r="D95" t="str">
        <f>IFERROR(VLOOKUP(C95,Suppliers!A$1:B$26,2,FALSE),"Supplier Not Found")</f>
        <v>Burton-Lee</v>
      </c>
      <c r="E95" t="str">
        <f>IFERROR(VLOOKUP(C95,Suppliers!A$1:C$26,3,FALSE),"Supplier Not Found")</f>
        <v>Edward Daniels</v>
      </c>
      <c r="F95" t="str">
        <f>IFERROR(VLOOKUP(C95,Suppliers!A$1:D$26,4,FALSE),"Supplier Not Found")</f>
        <v>(262)795-4870x45974</v>
      </c>
    </row>
    <row r="96" spans="1:6" x14ac:dyDescent="0.2">
      <c r="A96" s="1" t="str">
        <v>P095</v>
      </c>
      <c r="B96" t="str">
        <f>IF(Inventory!D96&lt;Inventory!E95, "ReOrder Needed", "Do Not ReOrder")</f>
        <v>Do Not ReOrder</v>
      </c>
      <c r="C96" t="str">
        <f>VLOOKUP(A96, Inventory!A95:G595, 7, FALSE)</f>
        <v>S25</v>
      </c>
      <c r="D96" t="str">
        <f>IFERROR(VLOOKUP(C96,Suppliers!A$1:B$26,2,FALSE),"Supplier Not Found")</f>
        <v>Shaw Inc</v>
      </c>
      <c r="E96" t="str">
        <f>IFERROR(VLOOKUP(C96,Suppliers!A$1:C$26,3,FALSE),"Supplier Not Found")</f>
        <v>Deanna Carroll</v>
      </c>
      <c r="F96" t="str">
        <f>IFERROR(VLOOKUP(C96,Suppliers!A$1:D$26,4,FALSE),"Supplier Not Found")</f>
        <v>+1-387-630-6951x337</v>
      </c>
    </row>
    <row r="97" spans="1:6" x14ac:dyDescent="0.2">
      <c r="A97" s="1" t="str">
        <v>P096</v>
      </c>
      <c r="B97" t="str">
        <f>IF(Inventory!D97&lt;Inventory!E96, "ReOrder Needed", "Do Not ReOrder")</f>
        <v>Do Not ReOrder</v>
      </c>
      <c r="C97" t="str">
        <f>VLOOKUP(A97, Inventory!A96:G596, 7, FALSE)</f>
        <v>S02</v>
      </c>
      <c r="D97" t="str">
        <f>IFERROR(VLOOKUP(C97,Suppliers!A$1:B$26,2,FALSE),"Supplier Not Found")</f>
        <v>Sharp Group</v>
      </c>
      <c r="E97" t="str">
        <f>IFERROR(VLOOKUP(C97,Suppliers!A$1:C$26,3,FALSE),"Supplier Not Found")</f>
        <v>Tonya Dalton</v>
      </c>
      <c r="F97" t="str">
        <f>IFERROR(VLOOKUP(C97,Suppliers!A$1:D$26,4,FALSE),"Supplier Not Found")</f>
        <v>815.506.7604x881</v>
      </c>
    </row>
    <row r="98" spans="1:6" x14ac:dyDescent="0.2">
      <c r="A98" s="1" t="str">
        <v>P097</v>
      </c>
      <c r="B98" t="str">
        <f>IF(Inventory!D98&lt;Inventory!E97, "ReOrder Needed", "Do Not ReOrder")</f>
        <v>Do Not ReOrder</v>
      </c>
      <c r="C98" t="str">
        <f>VLOOKUP(A98, Inventory!A97:G597, 7, FALSE)</f>
        <v>S01</v>
      </c>
      <c r="D98" t="str">
        <f>IFERROR(VLOOKUP(C98,Suppliers!A$1:B$26,2,FALSE),"Supplier Not Found")</f>
        <v>Arroyo Ltd</v>
      </c>
      <c r="E98" t="str">
        <f>IFERROR(VLOOKUP(C98,Suppliers!A$1:C$26,3,FALSE),"Supplier Not Found")</f>
        <v>Gina Little</v>
      </c>
      <c r="F98" t="str">
        <f>IFERROR(VLOOKUP(C98,Suppliers!A$1:D$26,4,FALSE),"Supplier Not Found")</f>
        <v>774.972.1211x056</v>
      </c>
    </row>
    <row r="99" spans="1:6" x14ac:dyDescent="0.2">
      <c r="A99" s="1" t="str">
        <v>P098</v>
      </c>
      <c r="B99" t="str">
        <f>IF(Inventory!D99&lt;Inventory!E98, "ReOrder Needed", "Do Not ReOrder")</f>
        <v>Do Not ReOrder</v>
      </c>
      <c r="C99" t="str">
        <f>VLOOKUP(A99, Inventory!A98:G598, 7, FALSE)</f>
        <v>S17</v>
      </c>
      <c r="D99" t="str">
        <f>IFERROR(VLOOKUP(C99,Suppliers!A$1:B$26,2,FALSE),"Supplier Not Found")</f>
        <v>Marshall Group</v>
      </c>
      <c r="E99" t="str">
        <f>IFERROR(VLOOKUP(C99,Suppliers!A$1:C$26,3,FALSE),"Supplier Not Found")</f>
        <v>Walter Burns</v>
      </c>
      <c r="F99" t="str">
        <f>IFERROR(VLOOKUP(C99,Suppliers!A$1:D$26,4,FALSE),"Supplier Not Found")</f>
        <v>+1-994-425-1451x1552</v>
      </c>
    </row>
    <row r="100" spans="1:6" x14ac:dyDescent="0.2">
      <c r="A100" s="1" t="str">
        <v>P099</v>
      </c>
      <c r="B100" t="str">
        <f>IF(Inventory!D100&lt;Inventory!E99, "ReOrder Needed", "Do Not ReOrder")</f>
        <v>Do Not ReOrder</v>
      </c>
      <c r="C100" t="str">
        <f>VLOOKUP(A100, Inventory!A99:G599, 7, FALSE)</f>
        <v>S01</v>
      </c>
      <c r="D100" t="str">
        <f>IFERROR(VLOOKUP(C100,Suppliers!A$1:B$26,2,FALSE),"Supplier Not Found")</f>
        <v>Arroyo Ltd</v>
      </c>
      <c r="E100" t="str">
        <f>IFERROR(VLOOKUP(C100,Suppliers!A$1:C$26,3,FALSE),"Supplier Not Found")</f>
        <v>Gina Little</v>
      </c>
      <c r="F100" t="str">
        <f>IFERROR(VLOOKUP(C100,Suppliers!A$1:D$26,4,FALSE),"Supplier Not Found")</f>
        <v>774.972.1211x056</v>
      </c>
    </row>
    <row r="101" spans="1:6" x14ac:dyDescent="0.2">
      <c r="A101" s="1" t="str">
        <v>P100</v>
      </c>
      <c r="B101" t="str">
        <f>IF(Inventory!D101&lt;Inventory!E100, "ReOrder Needed", "Do Not ReOrder")</f>
        <v>ReOrder Needed</v>
      </c>
      <c r="C101" t="str">
        <f>VLOOKUP(A101, Inventory!A100:G600, 7, FALSE)</f>
        <v>S17</v>
      </c>
      <c r="D101" t="str">
        <f>IFERROR(VLOOKUP(C101,Suppliers!A$1:B$26,2,FALSE),"Supplier Not Found")</f>
        <v>Marshall Group</v>
      </c>
      <c r="E101" t="str">
        <f>IFERROR(VLOOKUP(C101,Suppliers!A$1:C$26,3,FALSE),"Supplier Not Found")</f>
        <v>Walter Burns</v>
      </c>
      <c r="F101" t="str">
        <f>IFERROR(VLOOKUP(C101,Suppliers!A$1:D$26,4,FALSE),"Supplier Not Found")</f>
        <v>+1-994-425-1451x1552</v>
      </c>
    </row>
    <row r="102" spans="1:6" x14ac:dyDescent="0.2">
      <c r="A102" s="1" t="str">
        <v>P101</v>
      </c>
      <c r="B102" t="str">
        <f>IF(Inventory!D102&lt;Inventory!E101, "ReOrder Needed", "Do Not ReOrder")</f>
        <v>Do Not ReOrder</v>
      </c>
      <c r="C102" t="str">
        <f>VLOOKUP(A102, Inventory!A101:G601, 7, FALSE)</f>
        <v>S20</v>
      </c>
      <c r="D102" t="str">
        <f>IFERROR(VLOOKUP(C102,Suppliers!A$1:B$26,2,FALSE),"Supplier Not Found")</f>
        <v>Wilson, Wright and Lewis</v>
      </c>
      <c r="E102" t="str">
        <f>IFERROR(VLOOKUP(C102,Suppliers!A$1:C$26,3,FALSE),"Supplier Not Found")</f>
        <v>Tara Pierce</v>
      </c>
      <c r="F102" t="str">
        <f>IFERROR(VLOOKUP(C102,Suppliers!A$1:D$26,4,FALSE),"Supplier Not Found")</f>
        <v>+1-574-614-2177x44351</v>
      </c>
    </row>
    <row r="103" spans="1:6" x14ac:dyDescent="0.2">
      <c r="A103" s="1" t="str">
        <v>P102</v>
      </c>
      <c r="B103" t="str">
        <f>IF(Inventory!D103&lt;Inventory!E102, "ReOrder Needed", "Do Not ReOrder")</f>
        <v>Do Not ReOrder</v>
      </c>
      <c r="C103" t="str">
        <f>VLOOKUP(A103, Inventory!A102:G602, 7, FALSE)</f>
        <v>S15</v>
      </c>
      <c r="D103" t="str">
        <f>IFERROR(VLOOKUP(C103,Suppliers!A$1:B$26,2,FALSE),"Supplier Not Found")</f>
        <v>Sullivan-Ingram</v>
      </c>
      <c r="E103" t="str">
        <f>IFERROR(VLOOKUP(C103,Suppliers!A$1:C$26,3,FALSE),"Supplier Not Found")</f>
        <v>Mark Evans</v>
      </c>
      <c r="F103" t="str">
        <f>IFERROR(VLOOKUP(C103,Suppliers!A$1:D$26,4,FALSE),"Supplier Not Found")</f>
        <v>(428)821-4448x142</v>
      </c>
    </row>
    <row r="104" spans="1:6" x14ac:dyDescent="0.2">
      <c r="A104" s="1" t="str">
        <v>P103</v>
      </c>
      <c r="B104" t="str">
        <f>IF(Inventory!D104&lt;Inventory!E103, "ReOrder Needed", "Do Not ReOrder")</f>
        <v>Do Not ReOrder</v>
      </c>
      <c r="C104" t="str">
        <f>VLOOKUP(A104, Inventory!A103:G603, 7, FALSE)</f>
        <v>S10</v>
      </c>
      <c r="D104" t="str">
        <f>IFERROR(VLOOKUP(C104,Suppliers!A$1:B$26,2,FALSE),"Supplier Not Found")</f>
        <v>Young, Leblanc and Peck</v>
      </c>
      <c r="E104" t="str">
        <f>IFERROR(VLOOKUP(C104,Suppliers!A$1:C$26,3,FALSE),"Supplier Not Found")</f>
        <v>Jennifer Schmidt</v>
      </c>
      <c r="F104" t="str">
        <f>IFERROR(VLOOKUP(C104,Suppliers!A$1:D$26,4,FALSE),"Supplier Not Found")</f>
        <v>+1-698-846-6080</v>
      </c>
    </row>
    <row r="105" spans="1:6" x14ac:dyDescent="0.2">
      <c r="A105" s="1" t="str">
        <v>P104</v>
      </c>
      <c r="B105" t="str">
        <f>IF(Inventory!D105&lt;Inventory!E104, "ReOrder Needed", "Do Not ReOrder")</f>
        <v>Do Not ReOrder</v>
      </c>
      <c r="C105" t="str">
        <f>VLOOKUP(A105, Inventory!A104:G604, 7, FALSE)</f>
        <v>S16</v>
      </c>
      <c r="D105" t="str">
        <f>IFERROR(VLOOKUP(C105,Suppliers!A$1:B$26,2,FALSE),"Supplier Not Found")</f>
        <v>Burton-Lee</v>
      </c>
      <c r="E105" t="str">
        <f>IFERROR(VLOOKUP(C105,Suppliers!A$1:C$26,3,FALSE),"Supplier Not Found")</f>
        <v>Edward Daniels</v>
      </c>
      <c r="F105" t="str">
        <f>IFERROR(VLOOKUP(C105,Suppliers!A$1:D$26,4,FALSE),"Supplier Not Found")</f>
        <v>(262)795-4870x45974</v>
      </c>
    </row>
    <row r="106" spans="1:6" x14ac:dyDescent="0.2">
      <c r="A106" s="1" t="str">
        <v>P105</v>
      </c>
      <c r="B106" t="str">
        <f>IF(Inventory!D106&lt;Inventory!E105, "ReOrder Needed", "Do Not ReOrder")</f>
        <v>Do Not ReOrder</v>
      </c>
      <c r="C106" t="str">
        <f>VLOOKUP(A106, Inventory!A105:G605, 7, FALSE)</f>
        <v>S06</v>
      </c>
      <c r="D106" t="str">
        <f>IFERROR(VLOOKUP(C106,Suppliers!A$1:B$26,2,FALSE),"Supplier Not Found")</f>
        <v>Baker PLC</v>
      </c>
      <c r="E106" t="str">
        <f>IFERROR(VLOOKUP(C106,Suppliers!A$1:C$26,3,FALSE),"Supplier Not Found")</f>
        <v>Joshua Schwartz</v>
      </c>
      <c r="F106" t="str">
        <f>IFERROR(VLOOKUP(C106,Suppliers!A$1:D$26,4,FALSE),"Supplier Not Found")</f>
        <v>+1-889-443-1579x73648</v>
      </c>
    </row>
    <row r="107" spans="1:6" x14ac:dyDescent="0.2">
      <c r="A107" s="1" t="str">
        <v>P106</v>
      </c>
      <c r="B107" t="str">
        <f>IF(Inventory!D107&lt;Inventory!E106, "ReOrder Needed", "Do Not ReOrder")</f>
        <v>ReOrder Needed</v>
      </c>
      <c r="C107" t="str">
        <f>VLOOKUP(A107, Inventory!A106:G606, 7, FALSE)</f>
        <v>S01</v>
      </c>
      <c r="D107" t="str">
        <f>IFERROR(VLOOKUP(C107,Suppliers!A$1:B$26,2,FALSE),"Supplier Not Found")</f>
        <v>Arroyo Ltd</v>
      </c>
      <c r="E107" t="str">
        <f>IFERROR(VLOOKUP(C107,Suppliers!A$1:C$26,3,FALSE),"Supplier Not Found")</f>
        <v>Gina Little</v>
      </c>
      <c r="F107" t="str">
        <f>IFERROR(VLOOKUP(C107,Suppliers!A$1:D$26,4,FALSE),"Supplier Not Found")</f>
        <v>774.972.1211x056</v>
      </c>
    </row>
    <row r="108" spans="1:6" x14ac:dyDescent="0.2">
      <c r="A108" s="1" t="str">
        <v>P107</v>
      </c>
      <c r="B108" t="str">
        <f>IF(Inventory!D108&lt;Inventory!E107, "ReOrder Needed", "Do Not ReOrder")</f>
        <v>Do Not ReOrder</v>
      </c>
      <c r="C108" t="str">
        <f>VLOOKUP(A108, Inventory!A107:G607, 7, FALSE)</f>
        <v>S11</v>
      </c>
      <c r="D108" t="str">
        <f>IFERROR(VLOOKUP(C108,Suppliers!A$1:B$26,2,FALSE),"Supplier Not Found")</f>
        <v>Melton Group</v>
      </c>
      <c r="E108" t="str">
        <f>IFERROR(VLOOKUP(C108,Suppliers!A$1:C$26,3,FALSE),"Supplier Not Found")</f>
        <v>Brittney Wright</v>
      </c>
      <c r="F108" t="str">
        <f>IFERROR(VLOOKUP(C108,Suppliers!A$1:D$26,4,FALSE),"Supplier Not Found")</f>
        <v>001-743-290-5077x7529</v>
      </c>
    </row>
    <row r="109" spans="1:6" x14ac:dyDescent="0.2">
      <c r="A109" s="1" t="str">
        <v>P108</v>
      </c>
      <c r="B109" t="str">
        <f>IF(Inventory!D109&lt;Inventory!E108, "ReOrder Needed", "Do Not ReOrder")</f>
        <v>ReOrder Needed</v>
      </c>
      <c r="C109" t="str">
        <f>VLOOKUP(A109, Inventory!A108:G608, 7, FALSE)</f>
        <v>S12</v>
      </c>
      <c r="D109" t="str">
        <f>IFERROR(VLOOKUP(C109,Suppliers!A$1:B$26,2,FALSE),"Supplier Not Found")</f>
        <v>Holland, Davis and Smith</v>
      </c>
      <c r="E109" t="str">
        <f>IFERROR(VLOOKUP(C109,Suppliers!A$1:C$26,3,FALSE),"Supplier Not Found")</f>
        <v>Matthew Smith</v>
      </c>
      <c r="F109" t="str">
        <f>IFERROR(VLOOKUP(C109,Suppliers!A$1:D$26,4,FALSE),"Supplier Not Found")</f>
        <v>(780)278-4881</v>
      </c>
    </row>
    <row r="110" spans="1:6" x14ac:dyDescent="0.2">
      <c r="A110" s="1" t="str">
        <v>P109</v>
      </c>
      <c r="B110" t="str">
        <f>IF(Inventory!D110&lt;Inventory!E109, "ReOrder Needed", "Do Not ReOrder")</f>
        <v>Do Not ReOrder</v>
      </c>
      <c r="C110" t="str">
        <f>VLOOKUP(A110, Inventory!A109:G609, 7, FALSE)</f>
        <v>S01</v>
      </c>
      <c r="D110" t="str">
        <f>IFERROR(VLOOKUP(C110,Suppliers!A$1:B$26,2,FALSE),"Supplier Not Found")</f>
        <v>Arroyo Ltd</v>
      </c>
      <c r="E110" t="str">
        <f>IFERROR(VLOOKUP(C110,Suppliers!A$1:C$26,3,FALSE),"Supplier Not Found")</f>
        <v>Gina Little</v>
      </c>
      <c r="F110" t="str">
        <f>IFERROR(VLOOKUP(C110,Suppliers!A$1:D$26,4,FALSE),"Supplier Not Found")</f>
        <v>774.972.1211x056</v>
      </c>
    </row>
    <row r="111" spans="1:6" x14ac:dyDescent="0.2">
      <c r="A111" s="1" t="str">
        <v>P110</v>
      </c>
      <c r="B111" t="str">
        <f>IF(Inventory!D111&lt;Inventory!E110, "ReOrder Needed", "Do Not ReOrder")</f>
        <v>Do Not ReOrder</v>
      </c>
      <c r="C111" t="str">
        <f>VLOOKUP(A111, Inventory!A110:G610, 7, FALSE)</f>
        <v>S07</v>
      </c>
      <c r="D111" t="str">
        <f>IFERROR(VLOOKUP(C111,Suppliers!A$1:B$26,2,FALSE),"Supplier Not Found")</f>
        <v>Richardson, Goodman and Hobbs</v>
      </c>
      <c r="E111" t="str">
        <f>IFERROR(VLOOKUP(C111,Suppliers!A$1:C$26,3,FALSE),"Supplier Not Found")</f>
        <v>Christopher Ramos</v>
      </c>
      <c r="F111" t="str">
        <f>IFERROR(VLOOKUP(C111,Suppliers!A$1:D$26,4,FALSE),"Supplier Not Found")</f>
        <v>297-269-6876</v>
      </c>
    </row>
    <row r="112" spans="1:6" x14ac:dyDescent="0.2">
      <c r="A112" s="1" t="str">
        <v>P111</v>
      </c>
      <c r="B112" t="str">
        <f>IF(Inventory!D112&lt;Inventory!E111, "ReOrder Needed", "Do Not ReOrder")</f>
        <v>Do Not ReOrder</v>
      </c>
      <c r="C112" t="str">
        <f>VLOOKUP(A112, Inventory!A111:G611, 7, FALSE)</f>
        <v>S04</v>
      </c>
      <c r="D112" t="str">
        <f>IFERROR(VLOOKUP(C112,Suppliers!A$1:B$26,2,FALSE),"Supplier Not Found")</f>
        <v>Woodward and Sons</v>
      </c>
      <c r="E112" t="str">
        <f>IFERROR(VLOOKUP(C112,Suppliers!A$1:C$26,3,FALSE),"Supplier Not Found")</f>
        <v>Ryan Smith</v>
      </c>
      <c r="F112" t="str">
        <f>IFERROR(VLOOKUP(C112,Suppliers!A$1:D$26,4,FALSE),"Supplier Not Found")</f>
        <v>595.330.0480</v>
      </c>
    </row>
    <row r="113" spans="1:6" x14ac:dyDescent="0.2">
      <c r="A113" s="1" t="str">
        <v>P112</v>
      </c>
      <c r="B113" t="str">
        <f>IF(Inventory!D113&lt;Inventory!E112, "ReOrder Needed", "Do Not ReOrder")</f>
        <v>Do Not ReOrder</v>
      </c>
      <c r="C113" t="str">
        <f>VLOOKUP(A113, Inventory!A112:G612, 7, FALSE)</f>
        <v>S17</v>
      </c>
      <c r="D113" t="str">
        <f>IFERROR(VLOOKUP(C113,Suppliers!A$1:B$26,2,FALSE),"Supplier Not Found")</f>
        <v>Marshall Group</v>
      </c>
      <c r="E113" t="str">
        <f>IFERROR(VLOOKUP(C113,Suppliers!A$1:C$26,3,FALSE),"Supplier Not Found")</f>
        <v>Walter Burns</v>
      </c>
      <c r="F113" t="str">
        <f>IFERROR(VLOOKUP(C113,Suppliers!A$1:D$26,4,FALSE),"Supplier Not Found")</f>
        <v>+1-994-425-1451x1552</v>
      </c>
    </row>
    <row r="114" spans="1:6" x14ac:dyDescent="0.2">
      <c r="A114" s="1" t="str">
        <v>P113</v>
      </c>
      <c r="B114" t="str">
        <f>IF(Inventory!D114&lt;Inventory!E113, "ReOrder Needed", "Do Not ReOrder")</f>
        <v>Do Not ReOrder</v>
      </c>
      <c r="C114" t="str">
        <f>VLOOKUP(A114, Inventory!A113:G613, 7, FALSE)</f>
        <v>S21</v>
      </c>
      <c r="D114" t="str">
        <f>IFERROR(VLOOKUP(C114,Suppliers!A$1:B$26,2,FALSE),"Supplier Not Found")</f>
        <v>Flores Ltd</v>
      </c>
      <c r="E114" t="str">
        <f>IFERROR(VLOOKUP(C114,Suppliers!A$1:C$26,3,FALSE),"Supplier Not Found")</f>
        <v>Laura Martin</v>
      </c>
      <c r="F114" t="str">
        <f>IFERROR(VLOOKUP(C114,Suppliers!A$1:D$26,4,FALSE),"Supplier Not Found")</f>
        <v>909.912.4432x42582</v>
      </c>
    </row>
    <row r="115" spans="1:6" x14ac:dyDescent="0.2">
      <c r="A115" s="1" t="str">
        <v>P114</v>
      </c>
      <c r="B115" t="str">
        <f>IF(Inventory!D115&lt;Inventory!E114, "ReOrder Needed", "Do Not ReOrder")</f>
        <v>Do Not ReOrder</v>
      </c>
      <c r="C115" t="str">
        <f>VLOOKUP(A115, Inventory!A114:G614, 7, FALSE)</f>
        <v>S22</v>
      </c>
      <c r="D115" t="str">
        <f>IFERROR(VLOOKUP(C115,Suppliers!A$1:B$26,2,FALSE),"Supplier Not Found")</f>
        <v>Stewart-Adams</v>
      </c>
      <c r="E115" t="str">
        <f>IFERROR(VLOOKUP(C115,Suppliers!A$1:C$26,3,FALSE),"Supplier Not Found")</f>
        <v>Annette Price</v>
      </c>
      <c r="F115" t="str">
        <f>IFERROR(VLOOKUP(C115,Suppliers!A$1:D$26,4,FALSE),"Supplier Not Found")</f>
        <v>+1-696-709-5347x48643</v>
      </c>
    </row>
    <row r="116" spans="1:6" x14ac:dyDescent="0.2">
      <c r="A116" s="1" t="str">
        <v>P115</v>
      </c>
      <c r="B116" t="str">
        <f>IF(Inventory!D116&lt;Inventory!E115, "ReOrder Needed", "Do Not ReOrder")</f>
        <v>Do Not ReOrder</v>
      </c>
      <c r="C116" t="str">
        <f>VLOOKUP(A116, Inventory!A115:G615, 7, FALSE)</f>
        <v>S24</v>
      </c>
      <c r="D116" t="str">
        <f>IFERROR(VLOOKUP(C116,Suppliers!A$1:B$26,2,FALSE),"Supplier Not Found")</f>
        <v>Gardner-Sanchez</v>
      </c>
      <c r="E116" t="str">
        <f>IFERROR(VLOOKUP(C116,Suppliers!A$1:C$26,3,FALSE),"Supplier Not Found")</f>
        <v>Benjamin Smith</v>
      </c>
      <c r="F116" t="str">
        <f>IFERROR(VLOOKUP(C116,Suppliers!A$1:D$26,4,FALSE),"Supplier Not Found")</f>
        <v>(653)473-9511</v>
      </c>
    </row>
    <row r="117" spans="1:6" x14ac:dyDescent="0.2">
      <c r="A117" s="1" t="str">
        <v>P116</v>
      </c>
      <c r="B117" t="str">
        <f>IF(Inventory!D117&lt;Inventory!E116, "ReOrder Needed", "Do Not ReOrder")</f>
        <v>ReOrder Needed</v>
      </c>
      <c r="C117" t="str">
        <f>VLOOKUP(A117, Inventory!A116:G616, 7, FALSE)</f>
        <v>S11</v>
      </c>
      <c r="D117" t="str">
        <f>IFERROR(VLOOKUP(C117,Suppliers!A$1:B$26,2,FALSE),"Supplier Not Found")</f>
        <v>Melton Group</v>
      </c>
      <c r="E117" t="str">
        <f>IFERROR(VLOOKUP(C117,Suppliers!A$1:C$26,3,FALSE),"Supplier Not Found")</f>
        <v>Brittney Wright</v>
      </c>
      <c r="F117" t="str">
        <f>IFERROR(VLOOKUP(C117,Suppliers!A$1:D$26,4,FALSE),"Supplier Not Found")</f>
        <v>001-743-290-5077x7529</v>
      </c>
    </row>
    <row r="118" spans="1:6" x14ac:dyDescent="0.2">
      <c r="A118" s="1" t="str">
        <v>P117</v>
      </c>
      <c r="B118" t="str">
        <f>IF(Inventory!D118&lt;Inventory!E117, "ReOrder Needed", "Do Not ReOrder")</f>
        <v>ReOrder Needed</v>
      </c>
      <c r="C118" t="str">
        <f>VLOOKUP(A118, Inventory!A117:G617, 7, FALSE)</f>
        <v>S19</v>
      </c>
      <c r="D118" t="str">
        <f>IFERROR(VLOOKUP(C118,Suppliers!A$1:B$26,2,FALSE),"Supplier Not Found")</f>
        <v>Murillo-Boyd</v>
      </c>
      <c r="E118" t="str">
        <f>IFERROR(VLOOKUP(C118,Suppliers!A$1:C$26,3,FALSE),"Supplier Not Found")</f>
        <v>Cassandra Allen</v>
      </c>
      <c r="F118" t="str">
        <f>IFERROR(VLOOKUP(C118,Suppliers!A$1:D$26,4,FALSE),"Supplier Not Found")</f>
        <v>(809)229-6264x438</v>
      </c>
    </row>
    <row r="119" spans="1:6" x14ac:dyDescent="0.2">
      <c r="A119" s="1" t="str">
        <v>P118</v>
      </c>
      <c r="B119" t="str">
        <f>IF(Inventory!D119&lt;Inventory!E118, "ReOrder Needed", "Do Not ReOrder")</f>
        <v>Do Not ReOrder</v>
      </c>
      <c r="C119" t="str">
        <f>VLOOKUP(A119, Inventory!A118:G618, 7, FALSE)</f>
        <v>S24</v>
      </c>
      <c r="D119" t="str">
        <f>IFERROR(VLOOKUP(C119,Suppliers!A$1:B$26,2,FALSE),"Supplier Not Found")</f>
        <v>Gardner-Sanchez</v>
      </c>
      <c r="E119" t="str">
        <f>IFERROR(VLOOKUP(C119,Suppliers!A$1:C$26,3,FALSE),"Supplier Not Found")</f>
        <v>Benjamin Smith</v>
      </c>
      <c r="F119" t="str">
        <f>IFERROR(VLOOKUP(C119,Suppliers!A$1:D$26,4,FALSE),"Supplier Not Found")</f>
        <v>(653)473-9511</v>
      </c>
    </row>
    <row r="120" spans="1:6" x14ac:dyDescent="0.2">
      <c r="A120" s="1" t="str">
        <v>P119</v>
      </c>
      <c r="B120" t="str">
        <f>IF(Inventory!D120&lt;Inventory!E119, "ReOrder Needed", "Do Not ReOrder")</f>
        <v>Do Not ReOrder</v>
      </c>
      <c r="C120" t="str">
        <f>VLOOKUP(A120, Inventory!A119:G619, 7, FALSE)</f>
        <v>S22</v>
      </c>
      <c r="D120" t="str">
        <f>IFERROR(VLOOKUP(C120,Suppliers!A$1:B$26,2,FALSE),"Supplier Not Found")</f>
        <v>Stewart-Adams</v>
      </c>
      <c r="E120" t="str">
        <f>IFERROR(VLOOKUP(C120,Suppliers!A$1:C$26,3,FALSE),"Supplier Not Found")</f>
        <v>Annette Price</v>
      </c>
      <c r="F120" t="str">
        <f>IFERROR(VLOOKUP(C120,Suppliers!A$1:D$26,4,FALSE),"Supplier Not Found")</f>
        <v>+1-696-709-5347x48643</v>
      </c>
    </row>
    <row r="121" spans="1:6" x14ac:dyDescent="0.2">
      <c r="A121" s="1" t="str">
        <v>P120</v>
      </c>
      <c r="B121" t="str">
        <f>IF(Inventory!D121&lt;Inventory!E120, "ReOrder Needed", "Do Not ReOrder")</f>
        <v>Do Not ReOrder</v>
      </c>
      <c r="C121" t="str">
        <f>VLOOKUP(A121, Inventory!A120:G620, 7, FALSE)</f>
        <v>S12</v>
      </c>
      <c r="D121" t="str">
        <f>IFERROR(VLOOKUP(C121,Suppliers!A$1:B$26,2,FALSE),"Supplier Not Found")</f>
        <v>Holland, Davis and Smith</v>
      </c>
      <c r="E121" t="str">
        <f>IFERROR(VLOOKUP(C121,Suppliers!A$1:C$26,3,FALSE),"Supplier Not Found")</f>
        <v>Matthew Smith</v>
      </c>
      <c r="F121" t="str">
        <f>IFERROR(VLOOKUP(C121,Suppliers!A$1:D$26,4,FALSE),"Supplier Not Found")</f>
        <v>(780)278-4881</v>
      </c>
    </row>
    <row r="122" spans="1:6" x14ac:dyDescent="0.2">
      <c r="A122" s="1" t="str">
        <v>P121</v>
      </c>
      <c r="B122" t="str">
        <f>IF(Inventory!D122&lt;Inventory!E121, "ReOrder Needed", "Do Not ReOrder")</f>
        <v>Do Not ReOrder</v>
      </c>
      <c r="C122" t="str">
        <f>VLOOKUP(A122, Inventory!A121:G621, 7, FALSE)</f>
        <v>S25</v>
      </c>
      <c r="D122" t="str">
        <f>IFERROR(VLOOKUP(C122,Suppliers!A$1:B$26,2,FALSE),"Supplier Not Found")</f>
        <v>Shaw Inc</v>
      </c>
      <c r="E122" t="str">
        <f>IFERROR(VLOOKUP(C122,Suppliers!A$1:C$26,3,FALSE),"Supplier Not Found")</f>
        <v>Deanna Carroll</v>
      </c>
      <c r="F122" t="str">
        <f>IFERROR(VLOOKUP(C122,Suppliers!A$1:D$26,4,FALSE),"Supplier Not Found")</f>
        <v>+1-387-630-6951x337</v>
      </c>
    </row>
    <row r="123" spans="1:6" x14ac:dyDescent="0.2">
      <c r="A123" s="1" t="str">
        <v>P122</v>
      </c>
      <c r="B123" t="str">
        <f>IF(Inventory!D123&lt;Inventory!E122, "ReOrder Needed", "Do Not ReOrder")</f>
        <v>Do Not ReOrder</v>
      </c>
      <c r="C123" t="str">
        <f>VLOOKUP(A123, Inventory!A122:G622, 7, FALSE)</f>
        <v>S15</v>
      </c>
      <c r="D123" t="str">
        <f>IFERROR(VLOOKUP(C123,Suppliers!A$1:B$26,2,FALSE),"Supplier Not Found")</f>
        <v>Sullivan-Ingram</v>
      </c>
      <c r="E123" t="str">
        <f>IFERROR(VLOOKUP(C123,Suppliers!A$1:C$26,3,FALSE),"Supplier Not Found")</f>
        <v>Mark Evans</v>
      </c>
      <c r="F123" t="str">
        <f>IFERROR(VLOOKUP(C123,Suppliers!A$1:D$26,4,FALSE),"Supplier Not Found")</f>
        <v>(428)821-4448x142</v>
      </c>
    </row>
    <row r="124" spans="1:6" x14ac:dyDescent="0.2">
      <c r="A124" s="1" t="str">
        <v>P123</v>
      </c>
      <c r="B124" t="str">
        <f>IF(Inventory!D124&lt;Inventory!E123, "ReOrder Needed", "Do Not ReOrder")</f>
        <v>Do Not ReOrder</v>
      </c>
      <c r="C124" t="str">
        <f>VLOOKUP(A124, Inventory!A123:G623, 7, FALSE)</f>
        <v>S24</v>
      </c>
      <c r="D124" t="str">
        <f>IFERROR(VLOOKUP(C124,Suppliers!A$1:B$26,2,FALSE),"Supplier Not Found")</f>
        <v>Gardner-Sanchez</v>
      </c>
      <c r="E124" t="str">
        <f>IFERROR(VLOOKUP(C124,Suppliers!A$1:C$26,3,FALSE),"Supplier Not Found")</f>
        <v>Benjamin Smith</v>
      </c>
      <c r="F124" t="str">
        <f>IFERROR(VLOOKUP(C124,Suppliers!A$1:D$26,4,FALSE),"Supplier Not Found")</f>
        <v>(653)473-9511</v>
      </c>
    </row>
    <row r="125" spans="1:6" x14ac:dyDescent="0.2">
      <c r="A125" s="1" t="str">
        <v>P124</v>
      </c>
      <c r="B125" t="str">
        <f>IF(Inventory!D125&lt;Inventory!E124, "ReOrder Needed", "Do Not ReOrder")</f>
        <v>Do Not ReOrder</v>
      </c>
      <c r="C125" t="str">
        <f>VLOOKUP(A125, Inventory!A124:G624, 7, FALSE)</f>
        <v>S16</v>
      </c>
      <c r="D125" t="str">
        <f>IFERROR(VLOOKUP(C125,Suppliers!A$1:B$26,2,FALSE),"Supplier Not Found")</f>
        <v>Burton-Lee</v>
      </c>
      <c r="E125" t="str">
        <f>IFERROR(VLOOKUP(C125,Suppliers!A$1:C$26,3,FALSE),"Supplier Not Found")</f>
        <v>Edward Daniels</v>
      </c>
      <c r="F125" t="str">
        <f>IFERROR(VLOOKUP(C125,Suppliers!A$1:D$26,4,FALSE),"Supplier Not Found")</f>
        <v>(262)795-4870x45974</v>
      </c>
    </row>
    <row r="126" spans="1:6" x14ac:dyDescent="0.2">
      <c r="A126" s="1" t="str">
        <v>P125</v>
      </c>
      <c r="B126" t="str">
        <f>IF(Inventory!D126&lt;Inventory!E125, "ReOrder Needed", "Do Not ReOrder")</f>
        <v>Do Not ReOrder</v>
      </c>
      <c r="C126" t="str">
        <f>VLOOKUP(A126, Inventory!A125:G625, 7, FALSE)</f>
        <v>S08</v>
      </c>
      <c r="D126" t="str">
        <f>IFERROR(VLOOKUP(C126,Suppliers!A$1:B$26,2,FALSE),"Supplier Not Found")</f>
        <v>Wilson-Black</v>
      </c>
      <c r="E126" t="str">
        <f>IFERROR(VLOOKUP(C126,Suppliers!A$1:C$26,3,FALSE),"Supplier Not Found")</f>
        <v>David Anderson</v>
      </c>
      <c r="F126" t="str">
        <f>IFERROR(VLOOKUP(C126,Suppliers!A$1:D$26,4,FALSE),"Supplier Not Found")</f>
        <v>001-592-727-4793x086</v>
      </c>
    </row>
    <row r="127" spans="1:6" x14ac:dyDescent="0.2">
      <c r="A127" s="1" t="str">
        <v>P126</v>
      </c>
      <c r="B127" t="str">
        <f>IF(Inventory!D127&lt;Inventory!E126, "ReOrder Needed", "Do Not ReOrder")</f>
        <v>ReOrder Needed</v>
      </c>
      <c r="C127" t="str">
        <f>VLOOKUP(A127, Inventory!A126:G626, 7, FALSE)</f>
        <v>S06</v>
      </c>
      <c r="D127" t="str">
        <f>IFERROR(VLOOKUP(C127,Suppliers!A$1:B$26,2,FALSE),"Supplier Not Found")</f>
        <v>Baker PLC</v>
      </c>
      <c r="E127" t="str">
        <f>IFERROR(VLOOKUP(C127,Suppliers!A$1:C$26,3,FALSE),"Supplier Not Found")</f>
        <v>Joshua Schwartz</v>
      </c>
      <c r="F127" t="str">
        <f>IFERROR(VLOOKUP(C127,Suppliers!A$1:D$26,4,FALSE),"Supplier Not Found")</f>
        <v>+1-889-443-1579x73648</v>
      </c>
    </row>
    <row r="128" spans="1:6" x14ac:dyDescent="0.2">
      <c r="A128" s="1" t="str">
        <v>P127</v>
      </c>
      <c r="B128" t="str">
        <f>IF(Inventory!D128&lt;Inventory!E127, "ReOrder Needed", "Do Not ReOrder")</f>
        <v>Do Not ReOrder</v>
      </c>
      <c r="C128" t="str">
        <f>VLOOKUP(A128, Inventory!A127:G627, 7, FALSE)</f>
        <v>S15</v>
      </c>
      <c r="D128" t="str">
        <f>IFERROR(VLOOKUP(C128,Suppliers!A$1:B$26,2,FALSE),"Supplier Not Found")</f>
        <v>Sullivan-Ingram</v>
      </c>
      <c r="E128" t="str">
        <f>IFERROR(VLOOKUP(C128,Suppliers!A$1:C$26,3,FALSE),"Supplier Not Found")</f>
        <v>Mark Evans</v>
      </c>
      <c r="F128" t="str">
        <f>IFERROR(VLOOKUP(C128,Suppliers!A$1:D$26,4,FALSE),"Supplier Not Found")</f>
        <v>(428)821-4448x142</v>
      </c>
    </row>
    <row r="129" spans="1:6" x14ac:dyDescent="0.2">
      <c r="A129" s="1" t="str">
        <v>P128</v>
      </c>
      <c r="B129" t="str">
        <f>IF(Inventory!D129&lt;Inventory!E128, "ReOrder Needed", "Do Not ReOrder")</f>
        <v>Do Not ReOrder</v>
      </c>
      <c r="C129" t="str">
        <f>VLOOKUP(A129, Inventory!A128:G628, 7, FALSE)</f>
        <v>S01</v>
      </c>
      <c r="D129" t="str">
        <f>IFERROR(VLOOKUP(C129,Suppliers!A$1:B$26,2,FALSE),"Supplier Not Found")</f>
        <v>Arroyo Ltd</v>
      </c>
      <c r="E129" t="str">
        <f>IFERROR(VLOOKUP(C129,Suppliers!A$1:C$26,3,FALSE),"Supplier Not Found")</f>
        <v>Gina Little</v>
      </c>
      <c r="F129" t="str">
        <f>IFERROR(VLOOKUP(C129,Suppliers!A$1:D$26,4,FALSE),"Supplier Not Found")</f>
        <v>774.972.1211x056</v>
      </c>
    </row>
    <row r="130" spans="1:6" x14ac:dyDescent="0.2">
      <c r="A130" s="1" t="str">
        <v>P129</v>
      </c>
      <c r="B130" t="str">
        <f>IF(Inventory!D130&lt;Inventory!E129, "ReOrder Needed", "Do Not ReOrder")</f>
        <v>Do Not ReOrder</v>
      </c>
      <c r="C130" t="str">
        <f>VLOOKUP(A130, Inventory!A129:G629, 7, FALSE)</f>
        <v>S10</v>
      </c>
      <c r="D130" t="str">
        <f>IFERROR(VLOOKUP(C130,Suppliers!A$1:B$26,2,FALSE),"Supplier Not Found")</f>
        <v>Young, Leblanc and Peck</v>
      </c>
      <c r="E130" t="str">
        <f>IFERROR(VLOOKUP(C130,Suppliers!A$1:C$26,3,FALSE),"Supplier Not Found")</f>
        <v>Jennifer Schmidt</v>
      </c>
      <c r="F130" t="str">
        <f>IFERROR(VLOOKUP(C130,Suppliers!A$1:D$26,4,FALSE),"Supplier Not Found")</f>
        <v>+1-698-846-6080</v>
      </c>
    </row>
    <row r="131" spans="1:6" x14ac:dyDescent="0.2">
      <c r="A131" s="1" t="str">
        <v>P130</v>
      </c>
      <c r="B131" t="str">
        <f>IF(Inventory!D131&lt;Inventory!E130, "ReOrder Needed", "Do Not ReOrder")</f>
        <v>Do Not ReOrder</v>
      </c>
      <c r="C131" t="str">
        <f>VLOOKUP(A131, Inventory!A130:G630, 7, FALSE)</f>
        <v>S07</v>
      </c>
      <c r="D131" t="str">
        <f>IFERROR(VLOOKUP(C131,Suppliers!A$1:B$26,2,FALSE),"Supplier Not Found")</f>
        <v>Richardson, Goodman and Hobbs</v>
      </c>
      <c r="E131" t="str">
        <f>IFERROR(VLOOKUP(C131,Suppliers!A$1:C$26,3,FALSE),"Supplier Not Found")</f>
        <v>Christopher Ramos</v>
      </c>
      <c r="F131" t="str">
        <f>IFERROR(VLOOKUP(C131,Suppliers!A$1:D$26,4,FALSE),"Supplier Not Found")</f>
        <v>297-269-6876</v>
      </c>
    </row>
    <row r="132" spans="1:6" x14ac:dyDescent="0.2">
      <c r="A132" s="1" t="str">
        <v>P131</v>
      </c>
      <c r="B132" t="str">
        <f>IF(Inventory!D132&lt;Inventory!E131, "ReOrder Needed", "Do Not ReOrder")</f>
        <v>Do Not ReOrder</v>
      </c>
      <c r="C132" t="str">
        <f>VLOOKUP(A132, Inventory!A131:G631, 7, FALSE)</f>
        <v>S03</v>
      </c>
      <c r="D132" t="str">
        <f>IFERROR(VLOOKUP(C132,Suppliers!A$1:B$26,2,FALSE),"Supplier Not Found")</f>
        <v>Willis-Arellano</v>
      </c>
      <c r="E132" t="str">
        <f>IFERROR(VLOOKUP(C132,Suppliers!A$1:C$26,3,FALSE),"Supplier Not Found")</f>
        <v>Gregory Grant</v>
      </c>
      <c r="F132" t="str">
        <f>IFERROR(VLOOKUP(C132,Suppliers!A$1:D$26,4,FALSE),"Supplier Not Found")</f>
        <v>811-532-2734x84427</v>
      </c>
    </row>
    <row r="133" spans="1:6" x14ac:dyDescent="0.2">
      <c r="A133" s="1" t="str">
        <v>P132</v>
      </c>
      <c r="B133" t="str">
        <f>IF(Inventory!D133&lt;Inventory!E132, "ReOrder Needed", "Do Not ReOrder")</f>
        <v>Do Not ReOrder</v>
      </c>
      <c r="C133" t="str">
        <f>VLOOKUP(A133, Inventory!A132:G632, 7, FALSE)</f>
        <v>S06</v>
      </c>
      <c r="D133" t="str">
        <f>IFERROR(VLOOKUP(C133,Suppliers!A$1:B$26,2,FALSE),"Supplier Not Found")</f>
        <v>Baker PLC</v>
      </c>
      <c r="E133" t="str">
        <f>IFERROR(VLOOKUP(C133,Suppliers!A$1:C$26,3,FALSE),"Supplier Not Found")</f>
        <v>Joshua Schwartz</v>
      </c>
      <c r="F133" t="str">
        <f>IFERROR(VLOOKUP(C133,Suppliers!A$1:D$26,4,FALSE),"Supplier Not Found")</f>
        <v>+1-889-443-1579x73648</v>
      </c>
    </row>
    <row r="134" spans="1:6" x14ac:dyDescent="0.2">
      <c r="A134" s="1" t="str">
        <v>P133</v>
      </c>
      <c r="B134" t="str">
        <f>IF(Inventory!D134&lt;Inventory!E133, "ReOrder Needed", "Do Not ReOrder")</f>
        <v>Do Not ReOrder</v>
      </c>
      <c r="C134" t="str">
        <f>VLOOKUP(A134, Inventory!A133:G633, 7, FALSE)</f>
        <v>S09</v>
      </c>
      <c r="D134" t="str">
        <f>IFERROR(VLOOKUP(C134,Suppliers!A$1:B$26,2,FALSE),"Supplier Not Found")</f>
        <v>Hansen, Reed and Aguirre</v>
      </c>
      <c r="E134" t="str">
        <f>IFERROR(VLOOKUP(C134,Suppliers!A$1:C$26,3,FALSE),"Supplier Not Found")</f>
        <v>Matthew Collins</v>
      </c>
      <c r="F134" t="str">
        <f>IFERROR(VLOOKUP(C134,Suppliers!A$1:D$26,4,FALSE),"Supplier Not Found")</f>
        <v>001-517-317-6287x5808</v>
      </c>
    </row>
    <row r="135" spans="1:6" x14ac:dyDescent="0.2">
      <c r="A135" s="1" t="str">
        <v>P134</v>
      </c>
      <c r="B135" t="str">
        <f>IF(Inventory!D135&lt;Inventory!E134, "ReOrder Needed", "Do Not ReOrder")</f>
        <v>Do Not ReOrder</v>
      </c>
      <c r="C135" t="str">
        <f>VLOOKUP(A135, Inventory!A134:G634, 7, FALSE)</f>
        <v>S19</v>
      </c>
      <c r="D135" t="str">
        <f>IFERROR(VLOOKUP(C135,Suppliers!A$1:B$26,2,FALSE),"Supplier Not Found")</f>
        <v>Murillo-Boyd</v>
      </c>
      <c r="E135" t="str">
        <f>IFERROR(VLOOKUP(C135,Suppliers!A$1:C$26,3,FALSE),"Supplier Not Found")</f>
        <v>Cassandra Allen</v>
      </c>
      <c r="F135" t="str">
        <f>IFERROR(VLOOKUP(C135,Suppliers!A$1:D$26,4,FALSE),"Supplier Not Found")</f>
        <v>(809)229-6264x438</v>
      </c>
    </row>
    <row r="136" spans="1:6" x14ac:dyDescent="0.2">
      <c r="A136" s="1" t="str">
        <v>P135</v>
      </c>
      <c r="B136" t="str">
        <f>IF(Inventory!D136&lt;Inventory!E135, "ReOrder Needed", "Do Not ReOrder")</f>
        <v>Do Not ReOrder</v>
      </c>
      <c r="C136" t="str">
        <f>VLOOKUP(A136, Inventory!A135:G635, 7, FALSE)</f>
        <v>S02</v>
      </c>
      <c r="D136" t="str">
        <f>IFERROR(VLOOKUP(C136,Suppliers!A$1:B$26,2,FALSE),"Supplier Not Found")</f>
        <v>Sharp Group</v>
      </c>
      <c r="E136" t="str">
        <f>IFERROR(VLOOKUP(C136,Suppliers!A$1:C$26,3,FALSE),"Supplier Not Found")</f>
        <v>Tonya Dalton</v>
      </c>
      <c r="F136" t="str">
        <f>IFERROR(VLOOKUP(C136,Suppliers!A$1:D$26,4,FALSE),"Supplier Not Found")</f>
        <v>815.506.7604x881</v>
      </c>
    </row>
    <row r="137" spans="1:6" x14ac:dyDescent="0.2">
      <c r="A137" s="1" t="str">
        <v>P136</v>
      </c>
      <c r="B137" t="str">
        <f>IF(Inventory!D137&lt;Inventory!E136, "ReOrder Needed", "Do Not ReOrder")</f>
        <v>Do Not ReOrder</v>
      </c>
      <c r="C137" t="str">
        <f>VLOOKUP(A137, Inventory!A136:G636, 7, FALSE)</f>
        <v>S05</v>
      </c>
      <c r="D137" t="str">
        <f>IFERROR(VLOOKUP(C137,Suppliers!A$1:B$26,2,FALSE),"Supplier Not Found")</f>
        <v>Lowe Ltd</v>
      </c>
      <c r="E137" t="str">
        <f>IFERROR(VLOOKUP(C137,Suppliers!A$1:C$26,3,FALSE),"Supplier Not Found")</f>
        <v>Curtis Davis</v>
      </c>
      <c r="F137" t="str">
        <f>IFERROR(VLOOKUP(C137,Suppliers!A$1:D$26,4,FALSE),"Supplier Not Found")</f>
        <v>+1-566-315-9995</v>
      </c>
    </row>
    <row r="138" spans="1:6" x14ac:dyDescent="0.2">
      <c r="A138" s="1" t="str">
        <v>P137</v>
      </c>
      <c r="B138" t="str">
        <f>IF(Inventory!D138&lt;Inventory!E137, "ReOrder Needed", "Do Not ReOrder")</f>
        <v>Do Not ReOrder</v>
      </c>
      <c r="C138" t="str">
        <f>VLOOKUP(A138, Inventory!A137:G637, 7, FALSE)</f>
        <v>S20</v>
      </c>
      <c r="D138" t="str">
        <f>IFERROR(VLOOKUP(C138,Suppliers!A$1:B$26,2,FALSE),"Supplier Not Found")</f>
        <v>Wilson, Wright and Lewis</v>
      </c>
      <c r="E138" t="str">
        <f>IFERROR(VLOOKUP(C138,Suppliers!A$1:C$26,3,FALSE),"Supplier Not Found")</f>
        <v>Tara Pierce</v>
      </c>
      <c r="F138" t="str">
        <f>IFERROR(VLOOKUP(C138,Suppliers!A$1:D$26,4,FALSE),"Supplier Not Found")</f>
        <v>+1-574-614-2177x44351</v>
      </c>
    </row>
    <row r="139" spans="1:6" x14ac:dyDescent="0.2">
      <c r="A139" s="1" t="str">
        <v>P138</v>
      </c>
      <c r="B139" t="str">
        <f>IF(Inventory!D139&lt;Inventory!E138, "ReOrder Needed", "Do Not ReOrder")</f>
        <v>Do Not ReOrder</v>
      </c>
      <c r="C139" t="str">
        <f>VLOOKUP(A139, Inventory!A138:G638, 7, FALSE)</f>
        <v>S05</v>
      </c>
      <c r="D139" t="str">
        <f>IFERROR(VLOOKUP(C139,Suppliers!A$1:B$26,2,FALSE),"Supplier Not Found")</f>
        <v>Lowe Ltd</v>
      </c>
      <c r="E139" t="str">
        <f>IFERROR(VLOOKUP(C139,Suppliers!A$1:C$26,3,FALSE),"Supplier Not Found")</f>
        <v>Curtis Davis</v>
      </c>
      <c r="F139" t="str">
        <f>IFERROR(VLOOKUP(C139,Suppliers!A$1:D$26,4,FALSE),"Supplier Not Found")</f>
        <v>+1-566-315-9995</v>
      </c>
    </row>
    <row r="140" spans="1:6" x14ac:dyDescent="0.2">
      <c r="A140" s="1" t="str">
        <v>P139</v>
      </c>
      <c r="B140" t="str">
        <f>IF(Inventory!D140&lt;Inventory!E139, "ReOrder Needed", "Do Not ReOrder")</f>
        <v>Do Not ReOrder</v>
      </c>
      <c r="C140" t="str">
        <f>VLOOKUP(A140, Inventory!A139:G639, 7, FALSE)</f>
        <v>S22</v>
      </c>
      <c r="D140" t="str">
        <f>IFERROR(VLOOKUP(C140,Suppliers!A$1:B$26,2,FALSE),"Supplier Not Found")</f>
        <v>Stewart-Adams</v>
      </c>
      <c r="E140" t="str">
        <f>IFERROR(VLOOKUP(C140,Suppliers!A$1:C$26,3,FALSE),"Supplier Not Found")</f>
        <v>Annette Price</v>
      </c>
      <c r="F140" t="str">
        <f>IFERROR(VLOOKUP(C140,Suppliers!A$1:D$26,4,FALSE),"Supplier Not Found")</f>
        <v>+1-696-709-5347x48643</v>
      </c>
    </row>
    <row r="141" spans="1:6" x14ac:dyDescent="0.2">
      <c r="A141" s="1" t="str">
        <v>P140</v>
      </c>
      <c r="B141" t="str">
        <f>IF(Inventory!D141&lt;Inventory!E140, "ReOrder Needed", "Do Not ReOrder")</f>
        <v>Do Not ReOrder</v>
      </c>
      <c r="C141" t="str">
        <f>VLOOKUP(A141, Inventory!A140:G640, 7, FALSE)</f>
        <v>S12</v>
      </c>
      <c r="D141" t="str">
        <f>IFERROR(VLOOKUP(C141,Suppliers!A$1:B$26,2,FALSE),"Supplier Not Found")</f>
        <v>Holland, Davis and Smith</v>
      </c>
      <c r="E141" t="str">
        <f>IFERROR(VLOOKUP(C141,Suppliers!A$1:C$26,3,FALSE),"Supplier Not Found")</f>
        <v>Matthew Smith</v>
      </c>
      <c r="F141" t="str">
        <f>IFERROR(VLOOKUP(C141,Suppliers!A$1:D$26,4,FALSE),"Supplier Not Found")</f>
        <v>(780)278-4881</v>
      </c>
    </row>
    <row r="142" spans="1:6" x14ac:dyDescent="0.2">
      <c r="A142" s="1" t="str">
        <v>P141</v>
      </c>
      <c r="B142" t="str">
        <f>IF(Inventory!D142&lt;Inventory!E141, "ReOrder Needed", "Do Not ReOrder")</f>
        <v>Do Not ReOrder</v>
      </c>
      <c r="C142" t="str">
        <f>VLOOKUP(A142, Inventory!A141:G641, 7, FALSE)</f>
        <v>S22</v>
      </c>
      <c r="D142" t="str">
        <f>IFERROR(VLOOKUP(C142,Suppliers!A$1:B$26,2,FALSE),"Supplier Not Found")</f>
        <v>Stewart-Adams</v>
      </c>
      <c r="E142" t="str">
        <f>IFERROR(VLOOKUP(C142,Suppliers!A$1:C$26,3,FALSE),"Supplier Not Found")</f>
        <v>Annette Price</v>
      </c>
      <c r="F142" t="str">
        <f>IFERROR(VLOOKUP(C142,Suppliers!A$1:D$26,4,FALSE),"Supplier Not Found")</f>
        <v>+1-696-709-5347x48643</v>
      </c>
    </row>
    <row r="143" spans="1:6" x14ac:dyDescent="0.2">
      <c r="A143" s="1" t="str">
        <v>P142</v>
      </c>
      <c r="B143" t="str">
        <f>IF(Inventory!D143&lt;Inventory!E142, "ReOrder Needed", "Do Not ReOrder")</f>
        <v>Do Not ReOrder</v>
      </c>
      <c r="C143" t="str">
        <f>VLOOKUP(A143, Inventory!A142:G642, 7, FALSE)</f>
        <v>S23</v>
      </c>
      <c r="D143" t="str">
        <f>IFERROR(VLOOKUP(C143,Suppliers!A$1:B$26,2,FALSE),"Supplier Not Found")</f>
        <v>Brown LLC</v>
      </c>
      <c r="E143" t="str">
        <f>IFERROR(VLOOKUP(C143,Suppliers!A$1:C$26,3,FALSE),"Supplier Not Found")</f>
        <v>Dr. Casey Andrews</v>
      </c>
      <c r="F143" t="str">
        <f>IFERROR(VLOOKUP(C143,Suppliers!A$1:D$26,4,FALSE),"Supplier Not Found")</f>
        <v>(451)470-1054x209</v>
      </c>
    </row>
    <row r="144" spans="1:6" x14ac:dyDescent="0.2">
      <c r="A144" s="1" t="str">
        <v>P143</v>
      </c>
      <c r="B144" t="str">
        <f>IF(Inventory!D144&lt;Inventory!E143, "ReOrder Needed", "Do Not ReOrder")</f>
        <v>Do Not ReOrder</v>
      </c>
      <c r="C144" t="str">
        <f>VLOOKUP(A144, Inventory!A143:G643, 7, FALSE)</f>
        <v>S15</v>
      </c>
      <c r="D144" t="str">
        <f>IFERROR(VLOOKUP(C144,Suppliers!A$1:B$26,2,FALSE),"Supplier Not Found")</f>
        <v>Sullivan-Ingram</v>
      </c>
      <c r="E144" t="str">
        <f>IFERROR(VLOOKUP(C144,Suppliers!A$1:C$26,3,FALSE),"Supplier Not Found")</f>
        <v>Mark Evans</v>
      </c>
      <c r="F144" t="str">
        <f>IFERROR(VLOOKUP(C144,Suppliers!A$1:D$26,4,FALSE),"Supplier Not Found")</f>
        <v>(428)821-4448x142</v>
      </c>
    </row>
    <row r="145" spans="1:6" x14ac:dyDescent="0.2">
      <c r="A145" s="1" t="str">
        <v>P144</v>
      </c>
      <c r="B145" t="str">
        <f>IF(Inventory!D145&lt;Inventory!E144, "ReOrder Needed", "Do Not ReOrder")</f>
        <v>Do Not ReOrder</v>
      </c>
      <c r="C145" t="str">
        <f>VLOOKUP(A145, Inventory!A144:G644, 7, FALSE)</f>
        <v>S19</v>
      </c>
      <c r="D145" t="str">
        <f>IFERROR(VLOOKUP(C145,Suppliers!A$1:B$26,2,FALSE),"Supplier Not Found")</f>
        <v>Murillo-Boyd</v>
      </c>
      <c r="E145" t="str">
        <f>IFERROR(VLOOKUP(C145,Suppliers!A$1:C$26,3,FALSE),"Supplier Not Found")</f>
        <v>Cassandra Allen</v>
      </c>
      <c r="F145" t="str">
        <f>IFERROR(VLOOKUP(C145,Suppliers!A$1:D$26,4,FALSE),"Supplier Not Found")</f>
        <v>(809)229-6264x438</v>
      </c>
    </row>
    <row r="146" spans="1:6" x14ac:dyDescent="0.2">
      <c r="A146" s="1" t="str">
        <v>P145</v>
      </c>
      <c r="B146" t="str">
        <f>IF(Inventory!D146&lt;Inventory!E145, "ReOrder Needed", "Do Not ReOrder")</f>
        <v>Do Not ReOrder</v>
      </c>
      <c r="C146" t="str">
        <f>VLOOKUP(A146, Inventory!A145:G645, 7, FALSE)</f>
        <v>S25</v>
      </c>
      <c r="D146" t="str">
        <f>IFERROR(VLOOKUP(C146,Suppliers!A$1:B$26,2,FALSE),"Supplier Not Found")</f>
        <v>Shaw Inc</v>
      </c>
      <c r="E146" t="str">
        <f>IFERROR(VLOOKUP(C146,Suppliers!A$1:C$26,3,FALSE),"Supplier Not Found")</f>
        <v>Deanna Carroll</v>
      </c>
      <c r="F146" t="str">
        <f>IFERROR(VLOOKUP(C146,Suppliers!A$1:D$26,4,FALSE),"Supplier Not Found")</f>
        <v>+1-387-630-6951x337</v>
      </c>
    </row>
    <row r="147" spans="1:6" x14ac:dyDescent="0.2">
      <c r="A147" s="1" t="str">
        <v>P146</v>
      </c>
      <c r="B147" t="str">
        <f>IF(Inventory!D147&lt;Inventory!E146, "ReOrder Needed", "Do Not ReOrder")</f>
        <v>Do Not ReOrder</v>
      </c>
      <c r="C147" t="str">
        <f>VLOOKUP(A147, Inventory!A146:G646, 7, FALSE)</f>
        <v>S03</v>
      </c>
      <c r="D147" t="str">
        <f>IFERROR(VLOOKUP(C147,Suppliers!A$1:B$26,2,FALSE),"Supplier Not Found")</f>
        <v>Willis-Arellano</v>
      </c>
      <c r="E147" t="str">
        <f>IFERROR(VLOOKUP(C147,Suppliers!A$1:C$26,3,FALSE),"Supplier Not Found")</f>
        <v>Gregory Grant</v>
      </c>
      <c r="F147" t="str">
        <f>IFERROR(VLOOKUP(C147,Suppliers!A$1:D$26,4,FALSE),"Supplier Not Found")</f>
        <v>811-532-2734x84427</v>
      </c>
    </row>
    <row r="148" spans="1:6" x14ac:dyDescent="0.2">
      <c r="A148" s="1" t="str">
        <v>P147</v>
      </c>
      <c r="B148" t="str">
        <f>IF(Inventory!D148&lt;Inventory!E147, "ReOrder Needed", "Do Not ReOrder")</f>
        <v>Do Not ReOrder</v>
      </c>
      <c r="C148" t="str">
        <f>VLOOKUP(A148, Inventory!A147:G647, 7, FALSE)</f>
        <v>S13</v>
      </c>
      <c r="D148" t="str">
        <f>IFERROR(VLOOKUP(C148,Suppliers!A$1:B$26,2,FALSE),"Supplier Not Found")</f>
        <v>Gilbert, Long and Bishop</v>
      </c>
      <c r="E148" t="str">
        <f>IFERROR(VLOOKUP(C148,Suppliers!A$1:C$26,3,FALSE),"Supplier Not Found")</f>
        <v>Derrick Wood</v>
      </c>
      <c r="F148" t="str">
        <f>IFERROR(VLOOKUP(C148,Suppliers!A$1:D$26,4,FALSE),"Supplier Not Found")</f>
        <v>916.808.5932x66661</v>
      </c>
    </row>
    <row r="149" spans="1:6" x14ac:dyDescent="0.2">
      <c r="A149" s="1" t="str">
        <v>P148</v>
      </c>
      <c r="B149" t="str">
        <f>IF(Inventory!D149&lt;Inventory!E148, "ReOrder Needed", "Do Not ReOrder")</f>
        <v>Do Not ReOrder</v>
      </c>
      <c r="C149" t="str">
        <f>VLOOKUP(A149, Inventory!A148:G648, 7, FALSE)</f>
        <v>S07</v>
      </c>
      <c r="D149" t="str">
        <f>IFERROR(VLOOKUP(C149,Suppliers!A$1:B$26,2,FALSE),"Supplier Not Found")</f>
        <v>Richardson, Goodman and Hobbs</v>
      </c>
      <c r="E149" t="str">
        <f>IFERROR(VLOOKUP(C149,Suppliers!A$1:C$26,3,FALSE),"Supplier Not Found")</f>
        <v>Christopher Ramos</v>
      </c>
      <c r="F149" t="str">
        <f>IFERROR(VLOOKUP(C149,Suppliers!A$1:D$26,4,FALSE),"Supplier Not Found")</f>
        <v>297-269-6876</v>
      </c>
    </row>
    <row r="150" spans="1:6" x14ac:dyDescent="0.2">
      <c r="A150" s="1" t="str">
        <v>P149</v>
      </c>
      <c r="B150" t="str">
        <f>IF(Inventory!D150&lt;Inventory!E149, "ReOrder Needed", "Do Not ReOrder")</f>
        <v>Do Not ReOrder</v>
      </c>
      <c r="C150" t="str">
        <f>VLOOKUP(A150, Inventory!A149:G649, 7, FALSE)</f>
        <v>S05</v>
      </c>
      <c r="D150" t="str">
        <f>IFERROR(VLOOKUP(C150,Suppliers!A$1:B$26,2,FALSE),"Supplier Not Found")</f>
        <v>Lowe Ltd</v>
      </c>
      <c r="E150" t="str">
        <f>IFERROR(VLOOKUP(C150,Suppliers!A$1:C$26,3,FALSE),"Supplier Not Found")</f>
        <v>Curtis Davis</v>
      </c>
      <c r="F150" t="str">
        <f>IFERROR(VLOOKUP(C150,Suppliers!A$1:D$26,4,FALSE),"Supplier Not Found")</f>
        <v>+1-566-315-9995</v>
      </c>
    </row>
    <row r="151" spans="1:6" x14ac:dyDescent="0.2">
      <c r="A151" s="1" t="str">
        <v>P150</v>
      </c>
      <c r="B151" t="str">
        <f>IF(Inventory!D151&lt;Inventory!E150, "ReOrder Needed", "Do Not ReOrder")</f>
        <v>ReOrder Needed</v>
      </c>
      <c r="C151" t="str">
        <f>VLOOKUP(A151, Inventory!A150:G650, 7, FALSE)</f>
        <v>S13</v>
      </c>
      <c r="D151" t="str">
        <f>IFERROR(VLOOKUP(C151,Suppliers!A$1:B$26,2,FALSE),"Supplier Not Found")</f>
        <v>Gilbert, Long and Bishop</v>
      </c>
      <c r="E151" t="str">
        <f>IFERROR(VLOOKUP(C151,Suppliers!A$1:C$26,3,FALSE),"Supplier Not Found")</f>
        <v>Derrick Wood</v>
      </c>
      <c r="F151" t="str">
        <f>IFERROR(VLOOKUP(C151,Suppliers!A$1:D$26,4,FALSE),"Supplier Not Found")</f>
        <v>916.808.5932x66661</v>
      </c>
    </row>
    <row r="152" spans="1:6" x14ac:dyDescent="0.2">
      <c r="A152" s="1" t="str">
        <v>P151</v>
      </c>
      <c r="B152" t="str">
        <f>IF(Inventory!D152&lt;Inventory!E151, "ReOrder Needed", "Do Not ReOrder")</f>
        <v>Do Not ReOrder</v>
      </c>
      <c r="C152" t="str">
        <f>VLOOKUP(A152, Inventory!A151:G651, 7, FALSE)</f>
        <v>S15</v>
      </c>
      <c r="D152" t="str">
        <f>IFERROR(VLOOKUP(C152,Suppliers!A$1:B$26,2,FALSE),"Supplier Not Found")</f>
        <v>Sullivan-Ingram</v>
      </c>
      <c r="E152" t="str">
        <f>IFERROR(VLOOKUP(C152,Suppliers!A$1:C$26,3,FALSE),"Supplier Not Found")</f>
        <v>Mark Evans</v>
      </c>
      <c r="F152" t="str">
        <f>IFERROR(VLOOKUP(C152,Suppliers!A$1:D$26,4,FALSE),"Supplier Not Found")</f>
        <v>(428)821-4448x142</v>
      </c>
    </row>
    <row r="153" spans="1:6" x14ac:dyDescent="0.2">
      <c r="A153" s="1" t="str">
        <v>P152</v>
      </c>
      <c r="B153" t="str">
        <f>IF(Inventory!D153&lt;Inventory!E152, "ReOrder Needed", "Do Not ReOrder")</f>
        <v>Do Not ReOrder</v>
      </c>
      <c r="C153" t="str">
        <f>VLOOKUP(A153, Inventory!A152:G652, 7, FALSE)</f>
        <v>S02</v>
      </c>
      <c r="D153" t="str">
        <f>IFERROR(VLOOKUP(C153,Suppliers!A$1:B$26,2,FALSE),"Supplier Not Found")</f>
        <v>Sharp Group</v>
      </c>
      <c r="E153" t="str">
        <f>IFERROR(VLOOKUP(C153,Suppliers!A$1:C$26,3,FALSE),"Supplier Not Found")</f>
        <v>Tonya Dalton</v>
      </c>
      <c r="F153" t="str">
        <f>IFERROR(VLOOKUP(C153,Suppliers!A$1:D$26,4,FALSE),"Supplier Not Found")</f>
        <v>815.506.7604x881</v>
      </c>
    </row>
    <row r="154" spans="1:6" x14ac:dyDescent="0.2">
      <c r="A154" s="1" t="str">
        <v>P153</v>
      </c>
      <c r="B154" t="str">
        <f>IF(Inventory!D154&lt;Inventory!E153, "ReOrder Needed", "Do Not ReOrder")</f>
        <v>Do Not ReOrder</v>
      </c>
      <c r="C154" t="str">
        <f>VLOOKUP(A154, Inventory!A153:G653, 7, FALSE)</f>
        <v>S22</v>
      </c>
      <c r="D154" t="str">
        <f>IFERROR(VLOOKUP(C154,Suppliers!A$1:B$26,2,FALSE),"Supplier Not Found")</f>
        <v>Stewart-Adams</v>
      </c>
      <c r="E154" t="str">
        <f>IFERROR(VLOOKUP(C154,Suppliers!A$1:C$26,3,FALSE),"Supplier Not Found")</f>
        <v>Annette Price</v>
      </c>
      <c r="F154" t="str">
        <f>IFERROR(VLOOKUP(C154,Suppliers!A$1:D$26,4,FALSE),"Supplier Not Found")</f>
        <v>+1-696-709-5347x48643</v>
      </c>
    </row>
    <row r="155" spans="1:6" x14ac:dyDescent="0.2">
      <c r="A155" s="1" t="str">
        <v>P154</v>
      </c>
      <c r="B155" t="str">
        <f>IF(Inventory!D155&lt;Inventory!E154, "ReOrder Needed", "Do Not ReOrder")</f>
        <v>Do Not ReOrder</v>
      </c>
      <c r="C155" t="str">
        <f>VLOOKUP(A155, Inventory!A154:G654, 7, FALSE)</f>
        <v>S23</v>
      </c>
      <c r="D155" t="str">
        <f>IFERROR(VLOOKUP(C155,Suppliers!A$1:B$26,2,FALSE),"Supplier Not Found")</f>
        <v>Brown LLC</v>
      </c>
      <c r="E155" t="str">
        <f>IFERROR(VLOOKUP(C155,Suppliers!A$1:C$26,3,FALSE),"Supplier Not Found")</f>
        <v>Dr. Casey Andrews</v>
      </c>
      <c r="F155" t="str">
        <f>IFERROR(VLOOKUP(C155,Suppliers!A$1:D$26,4,FALSE),"Supplier Not Found")</f>
        <v>(451)470-1054x209</v>
      </c>
    </row>
    <row r="156" spans="1:6" x14ac:dyDescent="0.2">
      <c r="A156" s="1" t="str">
        <v>P155</v>
      </c>
      <c r="B156" t="str">
        <f>IF(Inventory!D156&lt;Inventory!E155, "ReOrder Needed", "Do Not ReOrder")</f>
        <v>ReOrder Needed</v>
      </c>
      <c r="C156" t="str">
        <f>VLOOKUP(A156, Inventory!A155:G655, 7, FALSE)</f>
        <v>S09</v>
      </c>
      <c r="D156" t="str">
        <f>IFERROR(VLOOKUP(C156,Suppliers!A$1:B$26,2,FALSE),"Supplier Not Found")</f>
        <v>Hansen, Reed and Aguirre</v>
      </c>
      <c r="E156" t="str">
        <f>IFERROR(VLOOKUP(C156,Suppliers!A$1:C$26,3,FALSE),"Supplier Not Found")</f>
        <v>Matthew Collins</v>
      </c>
      <c r="F156" t="str">
        <f>IFERROR(VLOOKUP(C156,Suppliers!A$1:D$26,4,FALSE),"Supplier Not Found")</f>
        <v>001-517-317-6287x5808</v>
      </c>
    </row>
    <row r="157" spans="1:6" x14ac:dyDescent="0.2">
      <c r="A157" s="1" t="str">
        <v>P156</v>
      </c>
      <c r="B157" t="str">
        <f>IF(Inventory!D157&lt;Inventory!E156, "ReOrder Needed", "Do Not ReOrder")</f>
        <v>Do Not ReOrder</v>
      </c>
      <c r="C157" t="str">
        <f>VLOOKUP(A157, Inventory!A156:G656, 7, FALSE)</f>
        <v>S19</v>
      </c>
      <c r="D157" t="str">
        <f>IFERROR(VLOOKUP(C157,Suppliers!A$1:B$26,2,FALSE),"Supplier Not Found")</f>
        <v>Murillo-Boyd</v>
      </c>
      <c r="E157" t="str">
        <f>IFERROR(VLOOKUP(C157,Suppliers!A$1:C$26,3,FALSE),"Supplier Not Found")</f>
        <v>Cassandra Allen</v>
      </c>
      <c r="F157" t="str">
        <f>IFERROR(VLOOKUP(C157,Suppliers!A$1:D$26,4,FALSE),"Supplier Not Found")</f>
        <v>(809)229-6264x438</v>
      </c>
    </row>
    <row r="158" spans="1:6" x14ac:dyDescent="0.2">
      <c r="A158" s="1" t="str">
        <v>P157</v>
      </c>
      <c r="B158" t="str">
        <f>IF(Inventory!D158&lt;Inventory!E157, "ReOrder Needed", "Do Not ReOrder")</f>
        <v>ReOrder Needed</v>
      </c>
      <c r="C158" t="str">
        <f>VLOOKUP(A158, Inventory!A157:G657, 7, FALSE)</f>
        <v>S05</v>
      </c>
      <c r="D158" t="str">
        <f>IFERROR(VLOOKUP(C158,Suppliers!A$1:B$26,2,FALSE),"Supplier Not Found")</f>
        <v>Lowe Ltd</v>
      </c>
      <c r="E158" t="str">
        <f>IFERROR(VLOOKUP(C158,Suppliers!A$1:C$26,3,FALSE),"Supplier Not Found")</f>
        <v>Curtis Davis</v>
      </c>
      <c r="F158" t="str">
        <f>IFERROR(VLOOKUP(C158,Suppliers!A$1:D$26,4,FALSE),"Supplier Not Found")</f>
        <v>+1-566-315-9995</v>
      </c>
    </row>
    <row r="159" spans="1:6" x14ac:dyDescent="0.2">
      <c r="A159" s="1" t="str">
        <v>P158</v>
      </c>
      <c r="B159" t="str">
        <f>IF(Inventory!D159&lt;Inventory!E158, "ReOrder Needed", "Do Not ReOrder")</f>
        <v>Do Not ReOrder</v>
      </c>
      <c r="C159" t="str">
        <f>VLOOKUP(A159, Inventory!A158:G658, 7, FALSE)</f>
        <v>S14</v>
      </c>
      <c r="D159" t="str">
        <f>IFERROR(VLOOKUP(C159,Suppliers!A$1:B$26,2,FALSE),"Supplier Not Found")</f>
        <v>Marsh Ltd</v>
      </c>
      <c r="E159" t="str">
        <f>IFERROR(VLOOKUP(C159,Suppliers!A$1:C$26,3,FALSE),"Supplier Not Found")</f>
        <v>Danny Fuller</v>
      </c>
      <c r="F159" t="str">
        <f>IFERROR(VLOOKUP(C159,Suppliers!A$1:D$26,4,FALSE),"Supplier Not Found")</f>
        <v>+1-429-904-1449x2691</v>
      </c>
    </row>
    <row r="160" spans="1:6" x14ac:dyDescent="0.2">
      <c r="A160" s="1" t="str">
        <v>P159</v>
      </c>
      <c r="B160" t="str">
        <f>IF(Inventory!D160&lt;Inventory!E159, "ReOrder Needed", "Do Not ReOrder")</f>
        <v>Do Not ReOrder</v>
      </c>
      <c r="C160" t="str">
        <f>VLOOKUP(A160, Inventory!A159:G659, 7, FALSE)</f>
        <v>S04</v>
      </c>
      <c r="D160" t="str">
        <f>IFERROR(VLOOKUP(C160,Suppliers!A$1:B$26,2,FALSE),"Supplier Not Found")</f>
        <v>Woodward and Sons</v>
      </c>
      <c r="E160" t="str">
        <f>IFERROR(VLOOKUP(C160,Suppliers!A$1:C$26,3,FALSE),"Supplier Not Found")</f>
        <v>Ryan Smith</v>
      </c>
      <c r="F160" t="str">
        <f>IFERROR(VLOOKUP(C160,Suppliers!A$1:D$26,4,FALSE),"Supplier Not Found")</f>
        <v>595.330.0480</v>
      </c>
    </row>
    <row r="161" spans="1:6" x14ac:dyDescent="0.2">
      <c r="A161" s="1" t="str">
        <v>P160</v>
      </c>
      <c r="B161" t="str">
        <f>IF(Inventory!D161&lt;Inventory!E160, "ReOrder Needed", "Do Not ReOrder")</f>
        <v>ReOrder Needed</v>
      </c>
      <c r="C161" t="str">
        <f>VLOOKUP(A161, Inventory!A160:G660, 7, FALSE)</f>
        <v>S24</v>
      </c>
      <c r="D161" t="str">
        <f>IFERROR(VLOOKUP(C161,Suppliers!A$1:B$26,2,FALSE),"Supplier Not Found")</f>
        <v>Gardner-Sanchez</v>
      </c>
      <c r="E161" t="str">
        <f>IFERROR(VLOOKUP(C161,Suppliers!A$1:C$26,3,FALSE),"Supplier Not Found")</f>
        <v>Benjamin Smith</v>
      </c>
      <c r="F161" t="str">
        <f>IFERROR(VLOOKUP(C161,Suppliers!A$1:D$26,4,FALSE),"Supplier Not Found")</f>
        <v>(653)473-9511</v>
      </c>
    </row>
    <row r="162" spans="1:6" x14ac:dyDescent="0.2">
      <c r="A162" s="1" t="str">
        <v>P161</v>
      </c>
      <c r="B162" t="str">
        <f>IF(Inventory!D162&lt;Inventory!E161, "ReOrder Needed", "Do Not ReOrder")</f>
        <v>Do Not ReOrder</v>
      </c>
      <c r="C162" t="str">
        <f>VLOOKUP(A162, Inventory!A161:G661, 7, FALSE)</f>
        <v>S19</v>
      </c>
      <c r="D162" t="str">
        <f>IFERROR(VLOOKUP(C162,Suppliers!A$1:B$26,2,FALSE),"Supplier Not Found")</f>
        <v>Murillo-Boyd</v>
      </c>
      <c r="E162" t="str">
        <f>IFERROR(VLOOKUP(C162,Suppliers!A$1:C$26,3,FALSE),"Supplier Not Found")</f>
        <v>Cassandra Allen</v>
      </c>
      <c r="F162" t="str">
        <f>IFERROR(VLOOKUP(C162,Suppliers!A$1:D$26,4,FALSE),"Supplier Not Found")</f>
        <v>(809)229-6264x438</v>
      </c>
    </row>
    <row r="163" spans="1:6" x14ac:dyDescent="0.2">
      <c r="A163" s="1" t="str">
        <v>P162</v>
      </c>
      <c r="B163" t="str">
        <f>IF(Inventory!D163&lt;Inventory!E162, "ReOrder Needed", "Do Not ReOrder")</f>
        <v>ReOrder Needed</v>
      </c>
      <c r="C163" t="str">
        <f>VLOOKUP(A163, Inventory!A162:G662, 7, FALSE)</f>
        <v>S21</v>
      </c>
      <c r="D163" t="str">
        <f>IFERROR(VLOOKUP(C163,Suppliers!A$1:B$26,2,FALSE),"Supplier Not Found")</f>
        <v>Flores Ltd</v>
      </c>
      <c r="E163" t="str">
        <f>IFERROR(VLOOKUP(C163,Suppliers!A$1:C$26,3,FALSE),"Supplier Not Found")</f>
        <v>Laura Martin</v>
      </c>
      <c r="F163" t="str">
        <f>IFERROR(VLOOKUP(C163,Suppliers!A$1:D$26,4,FALSE),"Supplier Not Found")</f>
        <v>909.912.4432x42582</v>
      </c>
    </row>
    <row r="164" spans="1:6" x14ac:dyDescent="0.2">
      <c r="A164" s="1" t="str">
        <v>P163</v>
      </c>
      <c r="B164" t="str">
        <f>IF(Inventory!D164&lt;Inventory!E163, "ReOrder Needed", "Do Not ReOrder")</f>
        <v>Do Not ReOrder</v>
      </c>
      <c r="C164" t="str">
        <f>VLOOKUP(A164, Inventory!A163:G663, 7, FALSE)</f>
        <v>S16</v>
      </c>
      <c r="D164" t="str">
        <f>IFERROR(VLOOKUP(C164,Suppliers!A$1:B$26,2,FALSE),"Supplier Not Found")</f>
        <v>Burton-Lee</v>
      </c>
      <c r="E164" t="str">
        <f>IFERROR(VLOOKUP(C164,Suppliers!A$1:C$26,3,FALSE),"Supplier Not Found")</f>
        <v>Edward Daniels</v>
      </c>
      <c r="F164" t="str">
        <f>IFERROR(VLOOKUP(C164,Suppliers!A$1:D$26,4,FALSE),"Supplier Not Found")</f>
        <v>(262)795-4870x45974</v>
      </c>
    </row>
    <row r="165" spans="1:6" x14ac:dyDescent="0.2">
      <c r="A165" s="1" t="str">
        <v>P164</v>
      </c>
      <c r="B165" t="str">
        <f>IF(Inventory!D165&lt;Inventory!E164, "ReOrder Needed", "Do Not ReOrder")</f>
        <v>Do Not ReOrder</v>
      </c>
      <c r="C165" t="str">
        <f>VLOOKUP(A165, Inventory!A164:G664, 7, FALSE)</f>
        <v>S08</v>
      </c>
      <c r="D165" t="str">
        <f>IFERROR(VLOOKUP(C165,Suppliers!A$1:B$26,2,FALSE),"Supplier Not Found")</f>
        <v>Wilson-Black</v>
      </c>
      <c r="E165" t="str">
        <f>IFERROR(VLOOKUP(C165,Suppliers!A$1:C$26,3,FALSE),"Supplier Not Found")</f>
        <v>David Anderson</v>
      </c>
      <c r="F165" t="str">
        <f>IFERROR(VLOOKUP(C165,Suppliers!A$1:D$26,4,FALSE),"Supplier Not Found")</f>
        <v>001-592-727-4793x086</v>
      </c>
    </row>
    <row r="166" spans="1:6" x14ac:dyDescent="0.2">
      <c r="A166" s="1" t="str">
        <v>P165</v>
      </c>
      <c r="B166" t="str">
        <f>IF(Inventory!D166&lt;Inventory!E165, "ReOrder Needed", "Do Not ReOrder")</f>
        <v>ReOrder Needed</v>
      </c>
      <c r="C166" t="str">
        <f>VLOOKUP(A166, Inventory!A165:G665, 7, FALSE)</f>
        <v>S08</v>
      </c>
      <c r="D166" t="str">
        <f>IFERROR(VLOOKUP(C166,Suppliers!A$1:B$26,2,FALSE),"Supplier Not Found")</f>
        <v>Wilson-Black</v>
      </c>
      <c r="E166" t="str">
        <f>IFERROR(VLOOKUP(C166,Suppliers!A$1:C$26,3,FALSE),"Supplier Not Found")</f>
        <v>David Anderson</v>
      </c>
      <c r="F166" t="str">
        <f>IFERROR(VLOOKUP(C166,Suppliers!A$1:D$26,4,FALSE),"Supplier Not Found")</f>
        <v>001-592-727-4793x086</v>
      </c>
    </row>
    <row r="167" spans="1:6" x14ac:dyDescent="0.2">
      <c r="A167" s="1" t="str">
        <v>P166</v>
      </c>
      <c r="B167" t="str">
        <f>IF(Inventory!D167&lt;Inventory!E166, "ReOrder Needed", "Do Not ReOrder")</f>
        <v>Do Not ReOrder</v>
      </c>
      <c r="C167" t="str">
        <f>VLOOKUP(A167, Inventory!A166:G666, 7, FALSE)</f>
        <v>S09</v>
      </c>
      <c r="D167" t="str">
        <f>IFERROR(VLOOKUP(C167,Suppliers!A$1:B$26,2,FALSE),"Supplier Not Found")</f>
        <v>Hansen, Reed and Aguirre</v>
      </c>
      <c r="E167" t="str">
        <f>IFERROR(VLOOKUP(C167,Suppliers!A$1:C$26,3,FALSE),"Supplier Not Found")</f>
        <v>Matthew Collins</v>
      </c>
      <c r="F167" t="str">
        <f>IFERROR(VLOOKUP(C167,Suppliers!A$1:D$26,4,FALSE),"Supplier Not Found")</f>
        <v>001-517-317-6287x5808</v>
      </c>
    </row>
    <row r="168" spans="1:6" x14ac:dyDescent="0.2">
      <c r="A168" s="1" t="str">
        <v>P167</v>
      </c>
      <c r="B168" t="str">
        <f>IF(Inventory!D168&lt;Inventory!E167, "ReOrder Needed", "Do Not ReOrder")</f>
        <v>Do Not ReOrder</v>
      </c>
      <c r="C168" t="str">
        <f>VLOOKUP(A168, Inventory!A167:G667, 7, FALSE)</f>
        <v>S25</v>
      </c>
      <c r="D168" t="str">
        <f>IFERROR(VLOOKUP(C168,Suppliers!A$1:B$26,2,FALSE),"Supplier Not Found")</f>
        <v>Shaw Inc</v>
      </c>
      <c r="E168" t="str">
        <f>IFERROR(VLOOKUP(C168,Suppliers!A$1:C$26,3,FALSE),"Supplier Not Found")</f>
        <v>Deanna Carroll</v>
      </c>
      <c r="F168" t="str">
        <f>IFERROR(VLOOKUP(C168,Suppliers!A$1:D$26,4,FALSE),"Supplier Not Found")</f>
        <v>+1-387-630-6951x337</v>
      </c>
    </row>
    <row r="169" spans="1:6" x14ac:dyDescent="0.2">
      <c r="A169" s="1" t="str">
        <v>P168</v>
      </c>
      <c r="B169" t="str">
        <f>IF(Inventory!D169&lt;Inventory!E168, "ReOrder Needed", "Do Not ReOrder")</f>
        <v>Do Not ReOrder</v>
      </c>
      <c r="C169" t="str">
        <f>VLOOKUP(A169, Inventory!A168:G668, 7, FALSE)</f>
        <v>S23</v>
      </c>
      <c r="D169" t="str">
        <f>IFERROR(VLOOKUP(C169,Suppliers!A$1:B$26,2,FALSE),"Supplier Not Found")</f>
        <v>Brown LLC</v>
      </c>
      <c r="E169" t="str">
        <f>IFERROR(VLOOKUP(C169,Suppliers!A$1:C$26,3,FALSE),"Supplier Not Found")</f>
        <v>Dr. Casey Andrews</v>
      </c>
      <c r="F169" t="str">
        <f>IFERROR(VLOOKUP(C169,Suppliers!A$1:D$26,4,FALSE),"Supplier Not Found")</f>
        <v>(451)470-1054x209</v>
      </c>
    </row>
    <row r="170" spans="1:6" x14ac:dyDescent="0.2">
      <c r="A170" s="1" t="str">
        <v>P169</v>
      </c>
      <c r="B170" t="str">
        <f>IF(Inventory!D170&lt;Inventory!E169, "ReOrder Needed", "Do Not ReOrder")</f>
        <v>Do Not ReOrder</v>
      </c>
      <c r="C170" t="str">
        <f>VLOOKUP(A170, Inventory!A169:G669, 7, FALSE)</f>
        <v>S07</v>
      </c>
      <c r="D170" t="str">
        <f>IFERROR(VLOOKUP(C170,Suppliers!A$1:B$26,2,FALSE),"Supplier Not Found")</f>
        <v>Richardson, Goodman and Hobbs</v>
      </c>
      <c r="E170" t="str">
        <f>IFERROR(VLOOKUP(C170,Suppliers!A$1:C$26,3,FALSE),"Supplier Not Found")</f>
        <v>Christopher Ramos</v>
      </c>
      <c r="F170" t="str">
        <f>IFERROR(VLOOKUP(C170,Suppliers!A$1:D$26,4,FALSE),"Supplier Not Found")</f>
        <v>297-269-6876</v>
      </c>
    </row>
    <row r="171" spans="1:6" x14ac:dyDescent="0.2">
      <c r="A171" s="1" t="str">
        <v>P170</v>
      </c>
      <c r="B171" t="str">
        <f>IF(Inventory!D171&lt;Inventory!E170, "ReOrder Needed", "Do Not ReOrder")</f>
        <v>Do Not ReOrder</v>
      </c>
      <c r="C171" t="str">
        <f>VLOOKUP(A171, Inventory!A170:G670, 7, FALSE)</f>
        <v>S03</v>
      </c>
      <c r="D171" t="str">
        <f>IFERROR(VLOOKUP(C171,Suppliers!A$1:B$26,2,FALSE),"Supplier Not Found")</f>
        <v>Willis-Arellano</v>
      </c>
      <c r="E171" t="str">
        <f>IFERROR(VLOOKUP(C171,Suppliers!A$1:C$26,3,FALSE),"Supplier Not Found")</f>
        <v>Gregory Grant</v>
      </c>
      <c r="F171" t="str">
        <f>IFERROR(VLOOKUP(C171,Suppliers!A$1:D$26,4,FALSE),"Supplier Not Found")</f>
        <v>811-532-2734x84427</v>
      </c>
    </row>
    <row r="172" spans="1:6" x14ac:dyDescent="0.2">
      <c r="A172" s="1" t="str">
        <v>P171</v>
      </c>
      <c r="B172" t="str">
        <f>IF(Inventory!D172&lt;Inventory!E171, "ReOrder Needed", "Do Not ReOrder")</f>
        <v>Do Not ReOrder</v>
      </c>
      <c r="C172" t="str">
        <f>VLOOKUP(A172, Inventory!A171:G671, 7, FALSE)</f>
        <v>S20</v>
      </c>
      <c r="D172" t="str">
        <f>IFERROR(VLOOKUP(C172,Suppliers!A$1:B$26,2,FALSE),"Supplier Not Found")</f>
        <v>Wilson, Wright and Lewis</v>
      </c>
      <c r="E172" t="str">
        <f>IFERROR(VLOOKUP(C172,Suppliers!A$1:C$26,3,FALSE),"Supplier Not Found")</f>
        <v>Tara Pierce</v>
      </c>
      <c r="F172" t="str">
        <f>IFERROR(VLOOKUP(C172,Suppliers!A$1:D$26,4,FALSE),"Supplier Not Found")</f>
        <v>+1-574-614-2177x44351</v>
      </c>
    </row>
    <row r="173" spans="1:6" x14ac:dyDescent="0.2">
      <c r="A173" s="1" t="str">
        <v>P172</v>
      </c>
      <c r="B173" t="str">
        <f>IF(Inventory!D173&lt;Inventory!E172, "ReOrder Needed", "Do Not ReOrder")</f>
        <v>Do Not ReOrder</v>
      </c>
      <c r="C173" t="str">
        <f>VLOOKUP(A173, Inventory!A172:G672, 7, FALSE)</f>
        <v>S23</v>
      </c>
      <c r="D173" t="str">
        <f>IFERROR(VLOOKUP(C173,Suppliers!A$1:B$26,2,FALSE),"Supplier Not Found")</f>
        <v>Brown LLC</v>
      </c>
      <c r="E173" t="str">
        <f>IFERROR(VLOOKUP(C173,Suppliers!A$1:C$26,3,FALSE),"Supplier Not Found")</f>
        <v>Dr. Casey Andrews</v>
      </c>
      <c r="F173" t="str">
        <f>IFERROR(VLOOKUP(C173,Suppliers!A$1:D$26,4,FALSE),"Supplier Not Found")</f>
        <v>(451)470-1054x209</v>
      </c>
    </row>
    <row r="174" spans="1:6" x14ac:dyDescent="0.2">
      <c r="A174" s="1" t="str">
        <v>P173</v>
      </c>
      <c r="B174" t="str">
        <f>IF(Inventory!D174&lt;Inventory!E173, "ReOrder Needed", "Do Not ReOrder")</f>
        <v>Do Not ReOrder</v>
      </c>
      <c r="C174" t="str">
        <f>VLOOKUP(A174, Inventory!A173:G673, 7, FALSE)</f>
        <v>S01</v>
      </c>
      <c r="D174" t="str">
        <f>IFERROR(VLOOKUP(C174,Suppliers!A$1:B$26,2,FALSE),"Supplier Not Found")</f>
        <v>Arroyo Ltd</v>
      </c>
      <c r="E174" t="str">
        <f>IFERROR(VLOOKUP(C174,Suppliers!A$1:C$26,3,FALSE),"Supplier Not Found")</f>
        <v>Gina Little</v>
      </c>
      <c r="F174" t="str">
        <f>IFERROR(VLOOKUP(C174,Suppliers!A$1:D$26,4,FALSE),"Supplier Not Found")</f>
        <v>774.972.1211x056</v>
      </c>
    </row>
    <row r="175" spans="1:6" x14ac:dyDescent="0.2">
      <c r="A175" s="1" t="str">
        <v>P174</v>
      </c>
      <c r="B175" t="str">
        <f>IF(Inventory!D175&lt;Inventory!E174, "ReOrder Needed", "Do Not ReOrder")</f>
        <v>Do Not ReOrder</v>
      </c>
      <c r="C175" t="str">
        <f>VLOOKUP(A175, Inventory!A174:G674, 7, FALSE)</f>
        <v>S15</v>
      </c>
      <c r="D175" t="str">
        <f>IFERROR(VLOOKUP(C175,Suppliers!A$1:B$26,2,FALSE),"Supplier Not Found")</f>
        <v>Sullivan-Ingram</v>
      </c>
      <c r="E175" t="str">
        <f>IFERROR(VLOOKUP(C175,Suppliers!A$1:C$26,3,FALSE),"Supplier Not Found")</f>
        <v>Mark Evans</v>
      </c>
      <c r="F175" t="str">
        <f>IFERROR(VLOOKUP(C175,Suppliers!A$1:D$26,4,FALSE),"Supplier Not Found")</f>
        <v>(428)821-4448x142</v>
      </c>
    </row>
    <row r="176" spans="1:6" x14ac:dyDescent="0.2">
      <c r="A176" s="1" t="str">
        <v>P175</v>
      </c>
      <c r="B176" t="str">
        <f>IF(Inventory!D176&lt;Inventory!E175, "ReOrder Needed", "Do Not ReOrder")</f>
        <v>Do Not ReOrder</v>
      </c>
      <c r="C176" t="str">
        <f>VLOOKUP(A176, Inventory!A175:G675, 7, FALSE)</f>
        <v>S13</v>
      </c>
      <c r="D176" t="str">
        <f>IFERROR(VLOOKUP(C176,Suppliers!A$1:B$26,2,FALSE),"Supplier Not Found")</f>
        <v>Gilbert, Long and Bishop</v>
      </c>
      <c r="E176" t="str">
        <f>IFERROR(VLOOKUP(C176,Suppliers!A$1:C$26,3,FALSE),"Supplier Not Found")</f>
        <v>Derrick Wood</v>
      </c>
      <c r="F176" t="str">
        <f>IFERROR(VLOOKUP(C176,Suppliers!A$1:D$26,4,FALSE),"Supplier Not Found")</f>
        <v>916.808.5932x66661</v>
      </c>
    </row>
    <row r="177" spans="1:6" x14ac:dyDescent="0.2">
      <c r="A177" s="1" t="str">
        <v>P176</v>
      </c>
      <c r="B177" t="str">
        <f>IF(Inventory!D177&lt;Inventory!E176, "ReOrder Needed", "Do Not ReOrder")</f>
        <v>Do Not ReOrder</v>
      </c>
      <c r="C177" t="str">
        <f>VLOOKUP(A177, Inventory!A176:G676, 7, FALSE)</f>
        <v>S14</v>
      </c>
      <c r="D177" t="str">
        <f>IFERROR(VLOOKUP(C177,Suppliers!A$1:B$26,2,FALSE),"Supplier Not Found")</f>
        <v>Marsh Ltd</v>
      </c>
      <c r="E177" t="str">
        <f>IFERROR(VLOOKUP(C177,Suppliers!A$1:C$26,3,FALSE),"Supplier Not Found")</f>
        <v>Danny Fuller</v>
      </c>
      <c r="F177" t="str">
        <f>IFERROR(VLOOKUP(C177,Suppliers!A$1:D$26,4,FALSE),"Supplier Not Found")</f>
        <v>+1-429-904-1449x2691</v>
      </c>
    </row>
    <row r="178" spans="1:6" x14ac:dyDescent="0.2">
      <c r="A178" s="1" t="str">
        <v>P177</v>
      </c>
      <c r="B178" t="str">
        <f>IF(Inventory!D178&lt;Inventory!E177, "ReOrder Needed", "Do Not ReOrder")</f>
        <v>Do Not ReOrder</v>
      </c>
      <c r="C178" t="str">
        <f>VLOOKUP(A178, Inventory!A177:G677, 7, FALSE)</f>
        <v>S17</v>
      </c>
      <c r="D178" t="str">
        <f>IFERROR(VLOOKUP(C178,Suppliers!A$1:B$26,2,FALSE),"Supplier Not Found")</f>
        <v>Marshall Group</v>
      </c>
      <c r="E178" t="str">
        <f>IFERROR(VLOOKUP(C178,Suppliers!A$1:C$26,3,FALSE),"Supplier Not Found")</f>
        <v>Walter Burns</v>
      </c>
      <c r="F178" t="str">
        <f>IFERROR(VLOOKUP(C178,Suppliers!A$1:D$26,4,FALSE),"Supplier Not Found")</f>
        <v>+1-994-425-1451x1552</v>
      </c>
    </row>
    <row r="179" spans="1:6" x14ac:dyDescent="0.2">
      <c r="A179" s="1" t="str">
        <v>P178</v>
      </c>
      <c r="B179" t="str">
        <f>IF(Inventory!D179&lt;Inventory!E178, "ReOrder Needed", "Do Not ReOrder")</f>
        <v>ReOrder Needed</v>
      </c>
      <c r="C179" t="str">
        <f>VLOOKUP(A179, Inventory!A178:G678, 7, FALSE)</f>
        <v>S18</v>
      </c>
      <c r="D179" t="str">
        <f>IFERROR(VLOOKUP(C179,Suppliers!A$1:B$26,2,FALSE),"Supplier Not Found")</f>
        <v>Davis-Wolf</v>
      </c>
      <c r="E179" t="str">
        <f>IFERROR(VLOOKUP(C179,Suppliers!A$1:C$26,3,FALSE),"Supplier Not Found")</f>
        <v>Natasha Wallace</v>
      </c>
      <c r="F179" t="str">
        <f>IFERROR(VLOOKUP(C179,Suppliers!A$1:D$26,4,FALSE),"Supplier Not Found")</f>
        <v>+1-406-709-9801x00788</v>
      </c>
    </row>
    <row r="180" spans="1:6" x14ac:dyDescent="0.2">
      <c r="A180" s="1" t="str">
        <v>P179</v>
      </c>
      <c r="B180" t="str">
        <f>IF(Inventory!D180&lt;Inventory!E179, "ReOrder Needed", "Do Not ReOrder")</f>
        <v>Do Not ReOrder</v>
      </c>
      <c r="C180" t="str">
        <f>VLOOKUP(A180, Inventory!A179:G679, 7, FALSE)</f>
        <v>S01</v>
      </c>
      <c r="D180" t="str">
        <f>IFERROR(VLOOKUP(C180,Suppliers!A$1:B$26,2,FALSE),"Supplier Not Found")</f>
        <v>Arroyo Ltd</v>
      </c>
      <c r="E180" t="str">
        <f>IFERROR(VLOOKUP(C180,Suppliers!A$1:C$26,3,FALSE),"Supplier Not Found")</f>
        <v>Gina Little</v>
      </c>
      <c r="F180" t="str">
        <f>IFERROR(VLOOKUP(C180,Suppliers!A$1:D$26,4,FALSE),"Supplier Not Found")</f>
        <v>774.972.1211x056</v>
      </c>
    </row>
    <row r="181" spans="1:6" x14ac:dyDescent="0.2">
      <c r="A181" s="1" t="str">
        <v>P180</v>
      </c>
      <c r="B181" t="str">
        <f>IF(Inventory!D181&lt;Inventory!E180, "ReOrder Needed", "Do Not ReOrder")</f>
        <v>ReOrder Needed</v>
      </c>
      <c r="C181" t="str">
        <f>VLOOKUP(A181, Inventory!A180:G680, 7, FALSE)</f>
        <v>S09</v>
      </c>
      <c r="D181" t="str">
        <f>IFERROR(VLOOKUP(C181,Suppliers!A$1:B$26,2,FALSE),"Supplier Not Found")</f>
        <v>Hansen, Reed and Aguirre</v>
      </c>
      <c r="E181" t="str">
        <f>IFERROR(VLOOKUP(C181,Suppliers!A$1:C$26,3,FALSE),"Supplier Not Found")</f>
        <v>Matthew Collins</v>
      </c>
      <c r="F181" t="str">
        <f>IFERROR(VLOOKUP(C181,Suppliers!A$1:D$26,4,FALSE),"Supplier Not Found")</f>
        <v>001-517-317-6287x5808</v>
      </c>
    </row>
    <row r="182" spans="1:6" x14ac:dyDescent="0.2">
      <c r="A182" s="1" t="str">
        <v>P181</v>
      </c>
      <c r="B182" t="str">
        <f>IF(Inventory!D182&lt;Inventory!E181, "ReOrder Needed", "Do Not ReOrder")</f>
        <v>ReOrder Needed</v>
      </c>
      <c r="C182" t="str">
        <f>VLOOKUP(A182, Inventory!A181:G681, 7, FALSE)</f>
        <v>S08</v>
      </c>
      <c r="D182" t="str">
        <f>IFERROR(VLOOKUP(C182,Suppliers!A$1:B$26,2,FALSE),"Supplier Not Found")</f>
        <v>Wilson-Black</v>
      </c>
      <c r="E182" t="str">
        <f>IFERROR(VLOOKUP(C182,Suppliers!A$1:C$26,3,FALSE),"Supplier Not Found")</f>
        <v>David Anderson</v>
      </c>
      <c r="F182" t="str">
        <f>IFERROR(VLOOKUP(C182,Suppliers!A$1:D$26,4,FALSE),"Supplier Not Found")</f>
        <v>001-592-727-4793x086</v>
      </c>
    </row>
    <row r="183" spans="1:6" x14ac:dyDescent="0.2">
      <c r="A183" s="1" t="str">
        <v>P182</v>
      </c>
      <c r="B183" t="str">
        <f>IF(Inventory!D183&lt;Inventory!E182, "ReOrder Needed", "Do Not ReOrder")</f>
        <v>Do Not ReOrder</v>
      </c>
      <c r="C183" t="str">
        <f>VLOOKUP(A183, Inventory!A182:G682, 7, FALSE)</f>
        <v>S10</v>
      </c>
      <c r="D183" t="str">
        <f>IFERROR(VLOOKUP(C183,Suppliers!A$1:B$26,2,FALSE),"Supplier Not Found")</f>
        <v>Young, Leblanc and Peck</v>
      </c>
      <c r="E183" t="str">
        <f>IFERROR(VLOOKUP(C183,Suppliers!A$1:C$26,3,FALSE),"Supplier Not Found")</f>
        <v>Jennifer Schmidt</v>
      </c>
      <c r="F183" t="str">
        <f>IFERROR(VLOOKUP(C183,Suppliers!A$1:D$26,4,FALSE),"Supplier Not Found")</f>
        <v>+1-698-846-6080</v>
      </c>
    </row>
    <row r="184" spans="1:6" x14ac:dyDescent="0.2">
      <c r="A184" s="1" t="str">
        <v>P183</v>
      </c>
      <c r="B184" t="str">
        <f>IF(Inventory!D184&lt;Inventory!E183, "ReOrder Needed", "Do Not ReOrder")</f>
        <v>Do Not ReOrder</v>
      </c>
      <c r="C184" t="str">
        <f>VLOOKUP(A184, Inventory!A183:G683, 7, FALSE)</f>
        <v>S09</v>
      </c>
      <c r="D184" t="str">
        <f>IFERROR(VLOOKUP(C184,Suppliers!A$1:B$26,2,FALSE),"Supplier Not Found")</f>
        <v>Hansen, Reed and Aguirre</v>
      </c>
      <c r="E184" t="str">
        <f>IFERROR(VLOOKUP(C184,Suppliers!A$1:C$26,3,FALSE),"Supplier Not Found")</f>
        <v>Matthew Collins</v>
      </c>
      <c r="F184" t="str">
        <f>IFERROR(VLOOKUP(C184,Suppliers!A$1:D$26,4,FALSE),"Supplier Not Found")</f>
        <v>001-517-317-6287x5808</v>
      </c>
    </row>
    <row r="185" spans="1:6" x14ac:dyDescent="0.2">
      <c r="A185" s="1" t="str">
        <v>P184</v>
      </c>
      <c r="B185" t="str">
        <f>IF(Inventory!D185&lt;Inventory!E184, "ReOrder Needed", "Do Not ReOrder")</f>
        <v>Do Not ReOrder</v>
      </c>
      <c r="C185" t="str">
        <f>VLOOKUP(A185, Inventory!A184:G684, 7, FALSE)</f>
        <v>S10</v>
      </c>
      <c r="D185" t="str">
        <f>IFERROR(VLOOKUP(C185,Suppliers!A$1:B$26,2,FALSE),"Supplier Not Found")</f>
        <v>Young, Leblanc and Peck</v>
      </c>
      <c r="E185" t="str">
        <f>IFERROR(VLOOKUP(C185,Suppliers!A$1:C$26,3,FALSE),"Supplier Not Found")</f>
        <v>Jennifer Schmidt</v>
      </c>
      <c r="F185" t="str">
        <f>IFERROR(VLOOKUP(C185,Suppliers!A$1:D$26,4,FALSE),"Supplier Not Found")</f>
        <v>+1-698-846-6080</v>
      </c>
    </row>
    <row r="186" spans="1:6" x14ac:dyDescent="0.2">
      <c r="A186" s="1" t="str">
        <v>P185</v>
      </c>
      <c r="B186" t="str">
        <f>IF(Inventory!D186&lt;Inventory!E185, "ReOrder Needed", "Do Not ReOrder")</f>
        <v>Do Not ReOrder</v>
      </c>
      <c r="C186" t="str">
        <f>VLOOKUP(A186, Inventory!A185:G685, 7, FALSE)</f>
        <v>S15</v>
      </c>
      <c r="D186" t="str">
        <f>IFERROR(VLOOKUP(C186,Suppliers!A$1:B$26,2,FALSE),"Supplier Not Found")</f>
        <v>Sullivan-Ingram</v>
      </c>
      <c r="E186" t="str">
        <f>IFERROR(VLOOKUP(C186,Suppliers!A$1:C$26,3,FALSE),"Supplier Not Found")</f>
        <v>Mark Evans</v>
      </c>
      <c r="F186" t="str">
        <f>IFERROR(VLOOKUP(C186,Suppliers!A$1:D$26,4,FALSE),"Supplier Not Found")</f>
        <v>(428)821-4448x142</v>
      </c>
    </row>
    <row r="187" spans="1:6" x14ac:dyDescent="0.2">
      <c r="A187" s="1" t="str">
        <v>P186</v>
      </c>
      <c r="B187" t="str">
        <f>IF(Inventory!D187&lt;Inventory!E186, "ReOrder Needed", "Do Not ReOrder")</f>
        <v>Do Not ReOrder</v>
      </c>
      <c r="C187" t="str">
        <f>VLOOKUP(A187, Inventory!A186:G686, 7, FALSE)</f>
        <v>S07</v>
      </c>
      <c r="D187" t="str">
        <f>IFERROR(VLOOKUP(C187,Suppliers!A$1:B$26,2,FALSE),"Supplier Not Found")</f>
        <v>Richardson, Goodman and Hobbs</v>
      </c>
      <c r="E187" t="str">
        <f>IFERROR(VLOOKUP(C187,Suppliers!A$1:C$26,3,FALSE),"Supplier Not Found")</f>
        <v>Christopher Ramos</v>
      </c>
      <c r="F187" t="str">
        <f>IFERROR(VLOOKUP(C187,Suppliers!A$1:D$26,4,FALSE),"Supplier Not Found")</f>
        <v>297-269-6876</v>
      </c>
    </row>
    <row r="188" spans="1:6" x14ac:dyDescent="0.2">
      <c r="A188" s="1" t="str">
        <v>P187</v>
      </c>
      <c r="B188" t="str">
        <f>IF(Inventory!D188&lt;Inventory!E187, "ReOrder Needed", "Do Not ReOrder")</f>
        <v>ReOrder Needed</v>
      </c>
      <c r="C188" t="str">
        <f>VLOOKUP(A188, Inventory!A187:G687, 7, FALSE)</f>
        <v>S04</v>
      </c>
      <c r="D188" t="str">
        <f>IFERROR(VLOOKUP(C188,Suppliers!A$1:B$26,2,FALSE),"Supplier Not Found")</f>
        <v>Woodward and Sons</v>
      </c>
      <c r="E188" t="str">
        <f>IFERROR(VLOOKUP(C188,Suppliers!A$1:C$26,3,FALSE),"Supplier Not Found")</f>
        <v>Ryan Smith</v>
      </c>
      <c r="F188" t="str">
        <f>IFERROR(VLOOKUP(C188,Suppliers!A$1:D$26,4,FALSE),"Supplier Not Found")</f>
        <v>595.330.0480</v>
      </c>
    </row>
    <row r="189" spans="1:6" x14ac:dyDescent="0.2">
      <c r="A189" s="1" t="str">
        <v>P188</v>
      </c>
      <c r="B189" t="str">
        <f>IF(Inventory!D189&lt;Inventory!E188, "ReOrder Needed", "Do Not ReOrder")</f>
        <v>Do Not ReOrder</v>
      </c>
      <c r="C189" t="str">
        <f>VLOOKUP(A189, Inventory!A188:G688, 7, FALSE)</f>
        <v>S21</v>
      </c>
      <c r="D189" t="str">
        <f>IFERROR(VLOOKUP(C189,Suppliers!A$1:B$26,2,FALSE),"Supplier Not Found")</f>
        <v>Flores Ltd</v>
      </c>
      <c r="E189" t="str">
        <f>IFERROR(VLOOKUP(C189,Suppliers!A$1:C$26,3,FALSE),"Supplier Not Found")</f>
        <v>Laura Martin</v>
      </c>
      <c r="F189" t="str">
        <f>IFERROR(VLOOKUP(C189,Suppliers!A$1:D$26,4,FALSE),"Supplier Not Found")</f>
        <v>909.912.4432x42582</v>
      </c>
    </row>
    <row r="190" spans="1:6" x14ac:dyDescent="0.2">
      <c r="A190" s="1" t="str">
        <v>P189</v>
      </c>
      <c r="B190" t="str">
        <f>IF(Inventory!D190&lt;Inventory!E189, "ReOrder Needed", "Do Not ReOrder")</f>
        <v>Do Not ReOrder</v>
      </c>
      <c r="C190" t="str">
        <f>VLOOKUP(A190, Inventory!A189:G689, 7, FALSE)</f>
        <v>S17</v>
      </c>
      <c r="D190" t="str">
        <f>IFERROR(VLOOKUP(C190,Suppliers!A$1:B$26,2,FALSE),"Supplier Not Found")</f>
        <v>Marshall Group</v>
      </c>
      <c r="E190" t="str">
        <f>IFERROR(VLOOKUP(C190,Suppliers!A$1:C$26,3,FALSE),"Supplier Not Found")</f>
        <v>Walter Burns</v>
      </c>
      <c r="F190" t="str">
        <f>IFERROR(VLOOKUP(C190,Suppliers!A$1:D$26,4,FALSE),"Supplier Not Found")</f>
        <v>+1-994-425-1451x1552</v>
      </c>
    </row>
    <row r="191" spans="1:6" x14ac:dyDescent="0.2">
      <c r="A191" s="1" t="str">
        <v>P190</v>
      </c>
      <c r="B191" t="str">
        <f>IF(Inventory!D191&lt;Inventory!E190, "ReOrder Needed", "Do Not ReOrder")</f>
        <v>Do Not ReOrder</v>
      </c>
      <c r="C191" t="str">
        <f>VLOOKUP(A191, Inventory!A190:G690, 7, FALSE)</f>
        <v>S17</v>
      </c>
      <c r="D191" t="str">
        <f>IFERROR(VLOOKUP(C191,Suppliers!A$1:B$26,2,FALSE),"Supplier Not Found")</f>
        <v>Marshall Group</v>
      </c>
      <c r="E191" t="str">
        <f>IFERROR(VLOOKUP(C191,Suppliers!A$1:C$26,3,FALSE),"Supplier Not Found")</f>
        <v>Walter Burns</v>
      </c>
      <c r="F191" t="str">
        <f>IFERROR(VLOOKUP(C191,Suppliers!A$1:D$26,4,FALSE),"Supplier Not Found")</f>
        <v>+1-994-425-1451x1552</v>
      </c>
    </row>
    <row r="192" spans="1:6" x14ac:dyDescent="0.2">
      <c r="A192" s="1" t="str">
        <v>P191</v>
      </c>
      <c r="B192" t="str">
        <f>IF(Inventory!D192&lt;Inventory!E191, "ReOrder Needed", "Do Not ReOrder")</f>
        <v>Do Not ReOrder</v>
      </c>
      <c r="C192" t="str">
        <f>VLOOKUP(A192, Inventory!A191:G691, 7, FALSE)</f>
        <v>S17</v>
      </c>
      <c r="D192" t="str">
        <f>IFERROR(VLOOKUP(C192,Suppliers!A$1:B$26,2,FALSE),"Supplier Not Found")</f>
        <v>Marshall Group</v>
      </c>
      <c r="E192" t="str">
        <f>IFERROR(VLOOKUP(C192,Suppliers!A$1:C$26,3,FALSE),"Supplier Not Found")</f>
        <v>Walter Burns</v>
      </c>
      <c r="F192" t="str">
        <f>IFERROR(VLOOKUP(C192,Suppliers!A$1:D$26,4,FALSE),"Supplier Not Found")</f>
        <v>+1-994-425-1451x1552</v>
      </c>
    </row>
    <row r="193" spans="1:6" x14ac:dyDescent="0.2">
      <c r="A193" s="1" t="str">
        <v>P192</v>
      </c>
      <c r="B193" t="str">
        <f>IF(Inventory!D193&lt;Inventory!E192, "ReOrder Needed", "Do Not ReOrder")</f>
        <v>Do Not ReOrder</v>
      </c>
      <c r="C193" t="str">
        <f>VLOOKUP(A193, Inventory!A192:G692, 7, FALSE)</f>
        <v>S14</v>
      </c>
      <c r="D193" t="str">
        <f>IFERROR(VLOOKUP(C193,Suppliers!A$1:B$26,2,FALSE),"Supplier Not Found")</f>
        <v>Marsh Ltd</v>
      </c>
      <c r="E193" t="str">
        <f>IFERROR(VLOOKUP(C193,Suppliers!A$1:C$26,3,FALSE),"Supplier Not Found")</f>
        <v>Danny Fuller</v>
      </c>
      <c r="F193" t="str">
        <f>IFERROR(VLOOKUP(C193,Suppliers!A$1:D$26,4,FALSE),"Supplier Not Found")</f>
        <v>+1-429-904-1449x2691</v>
      </c>
    </row>
    <row r="194" spans="1:6" x14ac:dyDescent="0.2">
      <c r="A194" s="1" t="str">
        <v>P193</v>
      </c>
      <c r="B194" t="str">
        <f>IF(Inventory!D194&lt;Inventory!E193, "ReOrder Needed", "Do Not ReOrder")</f>
        <v>Do Not ReOrder</v>
      </c>
      <c r="C194" t="str">
        <f>VLOOKUP(A194, Inventory!A193:G693, 7, FALSE)</f>
        <v>S19</v>
      </c>
      <c r="D194" t="str">
        <f>IFERROR(VLOOKUP(C194,Suppliers!A$1:B$26,2,FALSE),"Supplier Not Found")</f>
        <v>Murillo-Boyd</v>
      </c>
      <c r="E194" t="str">
        <f>IFERROR(VLOOKUP(C194,Suppliers!A$1:C$26,3,FALSE),"Supplier Not Found")</f>
        <v>Cassandra Allen</v>
      </c>
      <c r="F194" t="str">
        <f>IFERROR(VLOOKUP(C194,Suppliers!A$1:D$26,4,FALSE),"Supplier Not Found")</f>
        <v>(809)229-6264x438</v>
      </c>
    </row>
    <row r="195" spans="1:6" x14ac:dyDescent="0.2">
      <c r="A195" s="1" t="str">
        <v>P194</v>
      </c>
      <c r="B195" t="str">
        <f>IF(Inventory!D195&lt;Inventory!E194, "ReOrder Needed", "Do Not ReOrder")</f>
        <v>Do Not ReOrder</v>
      </c>
      <c r="C195" t="str">
        <f>VLOOKUP(A195, Inventory!A194:G694, 7, FALSE)</f>
        <v>S14</v>
      </c>
      <c r="D195" t="str">
        <f>IFERROR(VLOOKUP(C195,Suppliers!A$1:B$26,2,FALSE),"Supplier Not Found")</f>
        <v>Marsh Ltd</v>
      </c>
      <c r="E195" t="str">
        <f>IFERROR(VLOOKUP(C195,Suppliers!A$1:C$26,3,FALSE),"Supplier Not Found")</f>
        <v>Danny Fuller</v>
      </c>
      <c r="F195" t="str">
        <f>IFERROR(VLOOKUP(C195,Suppliers!A$1:D$26,4,FALSE),"Supplier Not Found")</f>
        <v>+1-429-904-1449x2691</v>
      </c>
    </row>
    <row r="196" spans="1:6" x14ac:dyDescent="0.2">
      <c r="A196" s="1" t="str">
        <v>P195</v>
      </c>
      <c r="B196" t="str">
        <f>IF(Inventory!D196&lt;Inventory!E195, "ReOrder Needed", "Do Not ReOrder")</f>
        <v>Do Not ReOrder</v>
      </c>
      <c r="C196" t="str">
        <f>VLOOKUP(A196, Inventory!A195:G695, 7, FALSE)</f>
        <v>S09</v>
      </c>
      <c r="D196" t="str">
        <f>IFERROR(VLOOKUP(C196,Suppliers!A$1:B$26,2,FALSE),"Supplier Not Found")</f>
        <v>Hansen, Reed and Aguirre</v>
      </c>
      <c r="E196" t="str">
        <f>IFERROR(VLOOKUP(C196,Suppliers!A$1:C$26,3,FALSE),"Supplier Not Found")</f>
        <v>Matthew Collins</v>
      </c>
      <c r="F196" t="str">
        <f>IFERROR(VLOOKUP(C196,Suppliers!A$1:D$26,4,FALSE),"Supplier Not Found")</f>
        <v>001-517-317-6287x5808</v>
      </c>
    </row>
    <row r="197" spans="1:6" x14ac:dyDescent="0.2">
      <c r="A197" s="1" t="str">
        <v>P196</v>
      </c>
      <c r="B197" t="str">
        <f>IF(Inventory!D197&lt;Inventory!E196, "ReOrder Needed", "Do Not ReOrder")</f>
        <v>Do Not ReOrder</v>
      </c>
      <c r="C197" t="str">
        <f>VLOOKUP(A197, Inventory!A196:G696, 7, FALSE)</f>
        <v>S10</v>
      </c>
      <c r="D197" t="str">
        <f>IFERROR(VLOOKUP(C197,Suppliers!A$1:B$26,2,FALSE),"Supplier Not Found")</f>
        <v>Young, Leblanc and Peck</v>
      </c>
      <c r="E197" t="str">
        <f>IFERROR(VLOOKUP(C197,Suppliers!A$1:C$26,3,FALSE),"Supplier Not Found")</f>
        <v>Jennifer Schmidt</v>
      </c>
      <c r="F197" t="str">
        <f>IFERROR(VLOOKUP(C197,Suppliers!A$1:D$26,4,FALSE),"Supplier Not Found")</f>
        <v>+1-698-846-6080</v>
      </c>
    </row>
    <row r="198" spans="1:6" x14ac:dyDescent="0.2">
      <c r="A198" s="1" t="str">
        <v>P197</v>
      </c>
      <c r="B198" t="str">
        <f>IF(Inventory!D198&lt;Inventory!E197, "ReOrder Needed", "Do Not ReOrder")</f>
        <v>ReOrder Needed</v>
      </c>
      <c r="C198" t="str">
        <f>VLOOKUP(A198, Inventory!A197:G697, 7, FALSE)</f>
        <v>S20</v>
      </c>
      <c r="D198" t="str">
        <f>IFERROR(VLOOKUP(C198,Suppliers!A$1:B$26,2,FALSE),"Supplier Not Found")</f>
        <v>Wilson, Wright and Lewis</v>
      </c>
      <c r="E198" t="str">
        <f>IFERROR(VLOOKUP(C198,Suppliers!A$1:C$26,3,FALSE),"Supplier Not Found")</f>
        <v>Tara Pierce</v>
      </c>
      <c r="F198" t="str">
        <f>IFERROR(VLOOKUP(C198,Suppliers!A$1:D$26,4,FALSE),"Supplier Not Found")</f>
        <v>+1-574-614-2177x44351</v>
      </c>
    </row>
    <row r="199" spans="1:6" x14ac:dyDescent="0.2">
      <c r="A199" s="1" t="str">
        <v>P198</v>
      </c>
      <c r="B199" t="str">
        <f>IF(Inventory!D199&lt;Inventory!E198, "ReOrder Needed", "Do Not ReOrder")</f>
        <v>Do Not ReOrder</v>
      </c>
      <c r="C199" t="str">
        <f>VLOOKUP(A199, Inventory!A198:G698, 7, FALSE)</f>
        <v>S02</v>
      </c>
      <c r="D199" t="str">
        <f>IFERROR(VLOOKUP(C199,Suppliers!A$1:B$26,2,FALSE),"Supplier Not Found")</f>
        <v>Sharp Group</v>
      </c>
      <c r="E199" t="str">
        <f>IFERROR(VLOOKUP(C199,Suppliers!A$1:C$26,3,FALSE),"Supplier Not Found")</f>
        <v>Tonya Dalton</v>
      </c>
      <c r="F199" t="str">
        <f>IFERROR(VLOOKUP(C199,Suppliers!A$1:D$26,4,FALSE),"Supplier Not Found")</f>
        <v>815.506.7604x881</v>
      </c>
    </row>
    <row r="200" spans="1:6" x14ac:dyDescent="0.2">
      <c r="A200" s="1" t="str">
        <v>P199</v>
      </c>
      <c r="B200" t="str">
        <f>IF(Inventory!D200&lt;Inventory!E199, "ReOrder Needed", "Do Not ReOrder")</f>
        <v>Do Not ReOrder</v>
      </c>
      <c r="C200" t="str">
        <f>VLOOKUP(A200, Inventory!A199:G699, 7, FALSE)</f>
        <v>S12</v>
      </c>
      <c r="D200" t="str">
        <f>IFERROR(VLOOKUP(C200,Suppliers!A$1:B$26,2,FALSE),"Supplier Not Found")</f>
        <v>Holland, Davis and Smith</v>
      </c>
      <c r="E200" t="str">
        <f>IFERROR(VLOOKUP(C200,Suppliers!A$1:C$26,3,FALSE),"Supplier Not Found")</f>
        <v>Matthew Smith</v>
      </c>
      <c r="F200" t="str">
        <f>IFERROR(VLOOKUP(C200,Suppliers!A$1:D$26,4,FALSE),"Supplier Not Found")</f>
        <v>(780)278-4881</v>
      </c>
    </row>
    <row r="201" spans="1:6" x14ac:dyDescent="0.2">
      <c r="A201" s="1" t="str">
        <v>P200</v>
      </c>
      <c r="B201" t="str">
        <f>IF(Inventory!D201&lt;Inventory!E200, "ReOrder Needed", "Do Not ReOrder")</f>
        <v>Do Not ReOrder</v>
      </c>
      <c r="C201" t="str">
        <f>VLOOKUP(A201, Inventory!A200:G700, 7, FALSE)</f>
        <v>S18</v>
      </c>
      <c r="D201" t="str">
        <f>IFERROR(VLOOKUP(C201,Suppliers!A$1:B$26,2,FALSE),"Supplier Not Found")</f>
        <v>Davis-Wolf</v>
      </c>
      <c r="E201" t="str">
        <f>IFERROR(VLOOKUP(C201,Suppliers!A$1:C$26,3,FALSE),"Supplier Not Found")</f>
        <v>Natasha Wallace</v>
      </c>
      <c r="F201" t="str">
        <f>IFERROR(VLOOKUP(C201,Suppliers!A$1:D$26,4,FALSE),"Supplier Not Found")</f>
        <v>+1-406-709-9801x00788</v>
      </c>
    </row>
    <row r="202" spans="1:6" x14ac:dyDescent="0.2">
      <c r="A202" s="1" t="str">
        <v>P201</v>
      </c>
      <c r="B202" t="str">
        <f>IF(Inventory!D202&lt;Inventory!E201, "ReOrder Needed", "Do Not ReOrder")</f>
        <v>Do Not ReOrder</v>
      </c>
      <c r="C202" t="str">
        <f>VLOOKUP(A202, Inventory!A201:G701, 7, FALSE)</f>
        <v>S12</v>
      </c>
      <c r="D202" t="str">
        <f>IFERROR(VLOOKUP(C202,Suppliers!A$1:B$26,2,FALSE),"Supplier Not Found")</f>
        <v>Holland, Davis and Smith</v>
      </c>
      <c r="E202" t="str">
        <f>IFERROR(VLOOKUP(C202,Suppliers!A$1:C$26,3,FALSE),"Supplier Not Found")</f>
        <v>Matthew Smith</v>
      </c>
      <c r="F202" t="str">
        <f>IFERROR(VLOOKUP(C202,Suppliers!A$1:D$26,4,FALSE),"Supplier Not Found")</f>
        <v>(780)278-4881</v>
      </c>
    </row>
    <row r="203" spans="1:6" x14ac:dyDescent="0.2">
      <c r="A203" s="1" t="str">
        <v>P202</v>
      </c>
      <c r="B203" t="str">
        <f>IF(Inventory!D203&lt;Inventory!E202, "ReOrder Needed", "Do Not ReOrder")</f>
        <v>Do Not ReOrder</v>
      </c>
      <c r="C203" t="str">
        <f>VLOOKUP(A203, Inventory!A202:G702, 7, FALSE)</f>
        <v>S02</v>
      </c>
      <c r="D203" t="str">
        <f>IFERROR(VLOOKUP(C203,Suppliers!A$1:B$26,2,FALSE),"Supplier Not Found")</f>
        <v>Sharp Group</v>
      </c>
      <c r="E203" t="str">
        <f>IFERROR(VLOOKUP(C203,Suppliers!A$1:C$26,3,FALSE),"Supplier Not Found")</f>
        <v>Tonya Dalton</v>
      </c>
      <c r="F203" t="str">
        <f>IFERROR(VLOOKUP(C203,Suppliers!A$1:D$26,4,FALSE),"Supplier Not Found")</f>
        <v>815.506.7604x881</v>
      </c>
    </row>
    <row r="204" spans="1:6" x14ac:dyDescent="0.2">
      <c r="A204" s="1" t="str">
        <v>P203</v>
      </c>
      <c r="B204" t="str">
        <f>IF(Inventory!D204&lt;Inventory!E203, "ReOrder Needed", "Do Not ReOrder")</f>
        <v>Do Not ReOrder</v>
      </c>
      <c r="C204" t="str">
        <f>VLOOKUP(A204, Inventory!A203:G703, 7, FALSE)</f>
        <v>S01</v>
      </c>
      <c r="D204" t="str">
        <f>IFERROR(VLOOKUP(C204,Suppliers!A$1:B$26,2,FALSE),"Supplier Not Found")</f>
        <v>Arroyo Ltd</v>
      </c>
      <c r="E204" t="str">
        <f>IFERROR(VLOOKUP(C204,Suppliers!A$1:C$26,3,FALSE),"Supplier Not Found")</f>
        <v>Gina Little</v>
      </c>
      <c r="F204" t="str">
        <f>IFERROR(VLOOKUP(C204,Suppliers!A$1:D$26,4,FALSE),"Supplier Not Found")</f>
        <v>774.972.1211x056</v>
      </c>
    </row>
    <row r="205" spans="1:6" x14ac:dyDescent="0.2">
      <c r="A205" s="1" t="str">
        <v>P204</v>
      </c>
      <c r="B205" t="str">
        <f>IF(Inventory!D205&lt;Inventory!E204, "ReOrder Needed", "Do Not ReOrder")</f>
        <v>Do Not ReOrder</v>
      </c>
      <c r="C205" t="str">
        <f>VLOOKUP(A205, Inventory!A204:G704, 7, FALSE)</f>
        <v>S24</v>
      </c>
      <c r="D205" t="str">
        <f>IFERROR(VLOOKUP(C205,Suppliers!A$1:B$26,2,FALSE),"Supplier Not Found")</f>
        <v>Gardner-Sanchez</v>
      </c>
      <c r="E205" t="str">
        <f>IFERROR(VLOOKUP(C205,Suppliers!A$1:C$26,3,FALSE),"Supplier Not Found")</f>
        <v>Benjamin Smith</v>
      </c>
      <c r="F205" t="str">
        <f>IFERROR(VLOOKUP(C205,Suppliers!A$1:D$26,4,FALSE),"Supplier Not Found")</f>
        <v>(653)473-9511</v>
      </c>
    </row>
    <row r="206" spans="1:6" x14ac:dyDescent="0.2">
      <c r="A206" s="1" t="str">
        <v>P205</v>
      </c>
      <c r="B206" t="str">
        <f>IF(Inventory!D206&lt;Inventory!E205, "ReOrder Needed", "Do Not ReOrder")</f>
        <v>Do Not ReOrder</v>
      </c>
      <c r="C206" t="str">
        <f>VLOOKUP(A206, Inventory!A205:G705, 7, FALSE)</f>
        <v>S24</v>
      </c>
      <c r="D206" t="str">
        <f>IFERROR(VLOOKUP(C206,Suppliers!A$1:B$26,2,FALSE),"Supplier Not Found")</f>
        <v>Gardner-Sanchez</v>
      </c>
      <c r="E206" t="str">
        <f>IFERROR(VLOOKUP(C206,Suppliers!A$1:C$26,3,FALSE),"Supplier Not Found")</f>
        <v>Benjamin Smith</v>
      </c>
      <c r="F206" t="str">
        <f>IFERROR(VLOOKUP(C206,Suppliers!A$1:D$26,4,FALSE),"Supplier Not Found")</f>
        <v>(653)473-9511</v>
      </c>
    </row>
    <row r="207" spans="1:6" x14ac:dyDescent="0.2">
      <c r="A207" s="1" t="str">
        <v>P206</v>
      </c>
      <c r="B207" t="str">
        <f>IF(Inventory!D207&lt;Inventory!E206, "ReOrder Needed", "Do Not ReOrder")</f>
        <v>Do Not ReOrder</v>
      </c>
      <c r="C207" t="str">
        <f>VLOOKUP(A207, Inventory!A206:G706, 7, FALSE)</f>
        <v>S24</v>
      </c>
      <c r="D207" t="str">
        <f>IFERROR(VLOOKUP(C207,Suppliers!A$1:B$26,2,FALSE),"Supplier Not Found")</f>
        <v>Gardner-Sanchez</v>
      </c>
      <c r="E207" t="str">
        <f>IFERROR(VLOOKUP(C207,Suppliers!A$1:C$26,3,FALSE),"Supplier Not Found")</f>
        <v>Benjamin Smith</v>
      </c>
      <c r="F207" t="str">
        <f>IFERROR(VLOOKUP(C207,Suppliers!A$1:D$26,4,FALSE),"Supplier Not Found")</f>
        <v>(653)473-9511</v>
      </c>
    </row>
    <row r="208" spans="1:6" x14ac:dyDescent="0.2">
      <c r="A208" s="1" t="str">
        <v>P207</v>
      </c>
      <c r="B208" t="str">
        <f>IF(Inventory!D208&lt;Inventory!E207, "ReOrder Needed", "Do Not ReOrder")</f>
        <v>Do Not ReOrder</v>
      </c>
      <c r="C208" t="str">
        <f>VLOOKUP(A208, Inventory!A207:G707, 7, FALSE)</f>
        <v>S08</v>
      </c>
      <c r="D208" t="str">
        <f>IFERROR(VLOOKUP(C208,Suppliers!A$1:B$26,2,FALSE),"Supplier Not Found")</f>
        <v>Wilson-Black</v>
      </c>
      <c r="E208" t="str">
        <f>IFERROR(VLOOKUP(C208,Suppliers!A$1:C$26,3,FALSE),"Supplier Not Found")</f>
        <v>David Anderson</v>
      </c>
      <c r="F208" t="str">
        <f>IFERROR(VLOOKUP(C208,Suppliers!A$1:D$26,4,FALSE),"Supplier Not Found")</f>
        <v>001-592-727-4793x086</v>
      </c>
    </row>
    <row r="209" spans="1:6" x14ac:dyDescent="0.2">
      <c r="A209" s="1" t="str">
        <v>P208</v>
      </c>
      <c r="B209" t="str">
        <f>IF(Inventory!D209&lt;Inventory!E208, "ReOrder Needed", "Do Not ReOrder")</f>
        <v>Do Not ReOrder</v>
      </c>
      <c r="C209" t="str">
        <f>VLOOKUP(A209, Inventory!A208:G708, 7, FALSE)</f>
        <v>S12</v>
      </c>
      <c r="D209" t="str">
        <f>IFERROR(VLOOKUP(C209,Suppliers!A$1:B$26,2,FALSE),"Supplier Not Found")</f>
        <v>Holland, Davis and Smith</v>
      </c>
      <c r="E209" t="str">
        <f>IFERROR(VLOOKUP(C209,Suppliers!A$1:C$26,3,FALSE),"Supplier Not Found")</f>
        <v>Matthew Smith</v>
      </c>
      <c r="F209" t="str">
        <f>IFERROR(VLOOKUP(C209,Suppliers!A$1:D$26,4,FALSE),"Supplier Not Found")</f>
        <v>(780)278-4881</v>
      </c>
    </row>
    <row r="210" spans="1:6" x14ac:dyDescent="0.2">
      <c r="A210" s="1" t="str">
        <v>P209</v>
      </c>
      <c r="B210" t="str">
        <f>IF(Inventory!D210&lt;Inventory!E209, "ReOrder Needed", "Do Not ReOrder")</f>
        <v>Do Not ReOrder</v>
      </c>
      <c r="C210" t="str">
        <f>VLOOKUP(A210, Inventory!A209:G709, 7, FALSE)</f>
        <v>S14</v>
      </c>
      <c r="D210" t="str">
        <f>IFERROR(VLOOKUP(C210,Suppliers!A$1:B$26,2,FALSE),"Supplier Not Found")</f>
        <v>Marsh Ltd</v>
      </c>
      <c r="E210" t="str">
        <f>IFERROR(VLOOKUP(C210,Suppliers!A$1:C$26,3,FALSE),"Supplier Not Found")</f>
        <v>Danny Fuller</v>
      </c>
      <c r="F210" t="str">
        <f>IFERROR(VLOOKUP(C210,Suppliers!A$1:D$26,4,FALSE),"Supplier Not Found")</f>
        <v>+1-429-904-1449x2691</v>
      </c>
    </row>
    <row r="211" spans="1:6" x14ac:dyDescent="0.2">
      <c r="A211" s="1" t="str">
        <v>P210</v>
      </c>
      <c r="B211" t="str">
        <f>IF(Inventory!D211&lt;Inventory!E210, "ReOrder Needed", "Do Not ReOrder")</f>
        <v>Do Not ReOrder</v>
      </c>
      <c r="C211" t="str">
        <f>VLOOKUP(A211, Inventory!A210:G710, 7, FALSE)</f>
        <v>S08</v>
      </c>
      <c r="D211" t="str">
        <f>IFERROR(VLOOKUP(C211,Suppliers!A$1:B$26,2,FALSE),"Supplier Not Found")</f>
        <v>Wilson-Black</v>
      </c>
      <c r="E211" t="str">
        <f>IFERROR(VLOOKUP(C211,Suppliers!A$1:C$26,3,FALSE),"Supplier Not Found")</f>
        <v>David Anderson</v>
      </c>
      <c r="F211" t="str">
        <f>IFERROR(VLOOKUP(C211,Suppliers!A$1:D$26,4,FALSE),"Supplier Not Found")</f>
        <v>001-592-727-4793x086</v>
      </c>
    </row>
    <row r="212" spans="1:6" x14ac:dyDescent="0.2">
      <c r="A212" s="1" t="str">
        <v>P211</v>
      </c>
      <c r="B212" t="str">
        <f>IF(Inventory!D212&lt;Inventory!E211, "ReOrder Needed", "Do Not ReOrder")</f>
        <v>Do Not ReOrder</v>
      </c>
      <c r="C212" t="str">
        <f>VLOOKUP(A212, Inventory!A211:G711, 7, FALSE)</f>
        <v>S06</v>
      </c>
      <c r="D212" t="str">
        <f>IFERROR(VLOOKUP(C212,Suppliers!A$1:B$26,2,FALSE),"Supplier Not Found")</f>
        <v>Baker PLC</v>
      </c>
      <c r="E212" t="str">
        <f>IFERROR(VLOOKUP(C212,Suppliers!A$1:C$26,3,FALSE),"Supplier Not Found")</f>
        <v>Joshua Schwartz</v>
      </c>
      <c r="F212" t="str">
        <f>IFERROR(VLOOKUP(C212,Suppliers!A$1:D$26,4,FALSE),"Supplier Not Found")</f>
        <v>+1-889-443-1579x73648</v>
      </c>
    </row>
    <row r="213" spans="1:6" x14ac:dyDescent="0.2">
      <c r="A213" s="1" t="str">
        <v>P212</v>
      </c>
      <c r="B213" t="str">
        <f>IF(Inventory!D213&lt;Inventory!E212, "ReOrder Needed", "Do Not ReOrder")</f>
        <v>Do Not ReOrder</v>
      </c>
      <c r="C213" t="str">
        <f>VLOOKUP(A213, Inventory!A212:G712, 7, FALSE)</f>
        <v>S19</v>
      </c>
      <c r="D213" t="str">
        <f>IFERROR(VLOOKUP(C213,Suppliers!A$1:B$26,2,FALSE),"Supplier Not Found")</f>
        <v>Murillo-Boyd</v>
      </c>
      <c r="E213" t="str">
        <f>IFERROR(VLOOKUP(C213,Suppliers!A$1:C$26,3,FALSE),"Supplier Not Found")</f>
        <v>Cassandra Allen</v>
      </c>
      <c r="F213" t="str">
        <f>IFERROR(VLOOKUP(C213,Suppliers!A$1:D$26,4,FALSE),"Supplier Not Found")</f>
        <v>(809)229-6264x438</v>
      </c>
    </row>
    <row r="214" spans="1:6" x14ac:dyDescent="0.2">
      <c r="A214" s="1" t="str">
        <v>P213</v>
      </c>
      <c r="B214" t="str">
        <f>IF(Inventory!D214&lt;Inventory!E213, "ReOrder Needed", "Do Not ReOrder")</f>
        <v>Do Not ReOrder</v>
      </c>
      <c r="C214" t="str">
        <f>VLOOKUP(A214, Inventory!A213:G713, 7, FALSE)</f>
        <v>S09</v>
      </c>
      <c r="D214" t="str">
        <f>IFERROR(VLOOKUP(C214,Suppliers!A$1:B$26,2,FALSE),"Supplier Not Found")</f>
        <v>Hansen, Reed and Aguirre</v>
      </c>
      <c r="E214" t="str">
        <f>IFERROR(VLOOKUP(C214,Suppliers!A$1:C$26,3,FALSE),"Supplier Not Found")</f>
        <v>Matthew Collins</v>
      </c>
      <c r="F214" t="str">
        <f>IFERROR(VLOOKUP(C214,Suppliers!A$1:D$26,4,FALSE),"Supplier Not Found")</f>
        <v>001-517-317-6287x5808</v>
      </c>
    </row>
    <row r="215" spans="1:6" x14ac:dyDescent="0.2">
      <c r="A215" s="1" t="str">
        <v>P214</v>
      </c>
      <c r="B215" t="str">
        <f>IF(Inventory!D215&lt;Inventory!E214, "ReOrder Needed", "Do Not ReOrder")</f>
        <v>Do Not ReOrder</v>
      </c>
      <c r="C215" t="str">
        <f>VLOOKUP(A215, Inventory!A214:G714, 7, FALSE)</f>
        <v>S23</v>
      </c>
      <c r="D215" t="str">
        <f>IFERROR(VLOOKUP(C215,Suppliers!A$1:B$26,2,FALSE),"Supplier Not Found")</f>
        <v>Brown LLC</v>
      </c>
      <c r="E215" t="str">
        <f>IFERROR(VLOOKUP(C215,Suppliers!A$1:C$26,3,FALSE),"Supplier Not Found")</f>
        <v>Dr. Casey Andrews</v>
      </c>
      <c r="F215" t="str">
        <f>IFERROR(VLOOKUP(C215,Suppliers!A$1:D$26,4,FALSE),"Supplier Not Found")</f>
        <v>(451)470-1054x209</v>
      </c>
    </row>
    <row r="216" spans="1:6" x14ac:dyDescent="0.2">
      <c r="A216" s="1" t="str">
        <v>P215</v>
      </c>
      <c r="B216" t="str">
        <f>IF(Inventory!D216&lt;Inventory!E215, "ReOrder Needed", "Do Not ReOrder")</f>
        <v>Do Not ReOrder</v>
      </c>
      <c r="C216" t="str">
        <f>VLOOKUP(A216, Inventory!A215:G715, 7, FALSE)</f>
        <v>S24</v>
      </c>
      <c r="D216" t="str">
        <f>IFERROR(VLOOKUP(C216,Suppliers!A$1:B$26,2,FALSE),"Supplier Not Found")</f>
        <v>Gardner-Sanchez</v>
      </c>
      <c r="E216" t="str">
        <f>IFERROR(VLOOKUP(C216,Suppliers!A$1:C$26,3,FALSE),"Supplier Not Found")</f>
        <v>Benjamin Smith</v>
      </c>
      <c r="F216" t="str">
        <f>IFERROR(VLOOKUP(C216,Suppliers!A$1:D$26,4,FALSE),"Supplier Not Found")</f>
        <v>(653)473-9511</v>
      </c>
    </row>
    <row r="217" spans="1:6" x14ac:dyDescent="0.2">
      <c r="A217" s="1" t="str">
        <v>P216</v>
      </c>
      <c r="B217" t="str">
        <f>IF(Inventory!D217&lt;Inventory!E216, "ReOrder Needed", "Do Not ReOrder")</f>
        <v>Do Not ReOrder</v>
      </c>
      <c r="C217" t="str">
        <f>VLOOKUP(A217, Inventory!A216:G716, 7, FALSE)</f>
        <v>S07</v>
      </c>
      <c r="D217" t="str">
        <f>IFERROR(VLOOKUP(C217,Suppliers!A$1:B$26,2,FALSE),"Supplier Not Found")</f>
        <v>Richardson, Goodman and Hobbs</v>
      </c>
      <c r="E217" t="str">
        <f>IFERROR(VLOOKUP(C217,Suppliers!A$1:C$26,3,FALSE),"Supplier Not Found")</f>
        <v>Christopher Ramos</v>
      </c>
      <c r="F217" t="str">
        <f>IFERROR(VLOOKUP(C217,Suppliers!A$1:D$26,4,FALSE),"Supplier Not Found")</f>
        <v>297-269-6876</v>
      </c>
    </row>
    <row r="218" spans="1:6" x14ac:dyDescent="0.2">
      <c r="A218" s="1" t="str">
        <v>P217</v>
      </c>
      <c r="B218" t="str">
        <f>IF(Inventory!D218&lt;Inventory!E217, "ReOrder Needed", "Do Not ReOrder")</f>
        <v>Do Not ReOrder</v>
      </c>
      <c r="C218" t="str">
        <f>VLOOKUP(A218, Inventory!A217:G717, 7, FALSE)</f>
        <v>S19</v>
      </c>
      <c r="D218" t="str">
        <f>IFERROR(VLOOKUP(C218,Suppliers!A$1:B$26,2,FALSE),"Supplier Not Found")</f>
        <v>Murillo-Boyd</v>
      </c>
      <c r="E218" t="str">
        <f>IFERROR(VLOOKUP(C218,Suppliers!A$1:C$26,3,FALSE),"Supplier Not Found")</f>
        <v>Cassandra Allen</v>
      </c>
      <c r="F218" t="str">
        <f>IFERROR(VLOOKUP(C218,Suppliers!A$1:D$26,4,FALSE),"Supplier Not Found")</f>
        <v>(809)229-6264x438</v>
      </c>
    </row>
    <row r="219" spans="1:6" x14ac:dyDescent="0.2">
      <c r="A219" s="1" t="str">
        <v>P218</v>
      </c>
      <c r="B219" t="str">
        <f>IF(Inventory!D219&lt;Inventory!E218, "ReOrder Needed", "Do Not ReOrder")</f>
        <v>ReOrder Needed</v>
      </c>
      <c r="C219" t="str">
        <f>VLOOKUP(A219, Inventory!A218:G718, 7, FALSE)</f>
        <v>S18</v>
      </c>
      <c r="D219" t="str">
        <f>IFERROR(VLOOKUP(C219,Suppliers!A$1:B$26,2,FALSE),"Supplier Not Found")</f>
        <v>Davis-Wolf</v>
      </c>
      <c r="E219" t="str">
        <f>IFERROR(VLOOKUP(C219,Suppliers!A$1:C$26,3,FALSE),"Supplier Not Found")</f>
        <v>Natasha Wallace</v>
      </c>
      <c r="F219" t="str">
        <f>IFERROR(VLOOKUP(C219,Suppliers!A$1:D$26,4,FALSE),"Supplier Not Found")</f>
        <v>+1-406-709-9801x00788</v>
      </c>
    </row>
    <row r="220" spans="1:6" x14ac:dyDescent="0.2">
      <c r="A220" s="1" t="str">
        <v>P219</v>
      </c>
      <c r="B220" t="str">
        <f>IF(Inventory!D220&lt;Inventory!E219, "ReOrder Needed", "Do Not ReOrder")</f>
        <v>Do Not ReOrder</v>
      </c>
      <c r="C220" t="str">
        <f>VLOOKUP(A220, Inventory!A219:G719, 7, FALSE)</f>
        <v>S07</v>
      </c>
      <c r="D220" t="str">
        <f>IFERROR(VLOOKUP(C220,Suppliers!A$1:B$26,2,FALSE),"Supplier Not Found")</f>
        <v>Richardson, Goodman and Hobbs</v>
      </c>
      <c r="E220" t="str">
        <f>IFERROR(VLOOKUP(C220,Suppliers!A$1:C$26,3,FALSE),"Supplier Not Found")</f>
        <v>Christopher Ramos</v>
      </c>
      <c r="F220" t="str">
        <f>IFERROR(VLOOKUP(C220,Suppliers!A$1:D$26,4,FALSE),"Supplier Not Found")</f>
        <v>297-269-6876</v>
      </c>
    </row>
    <row r="221" spans="1:6" x14ac:dyDescent="0.2">
      <c r="A221" s="1" t="str">
        <v>P220</v>
      </c>
      <c r="B221" t="str">
        <f>IF(Inventory!D221&lt;Inventory!E220, "ReOrder Needed", "Do Not ReOrder")</f>
        <v>Do Not ReOrder</v>
      </c>
      <c r="C221" t="str">
        <f>VLOOKUP(A221, Inventory!A220:G720, 7, FALSE)</f>
        <v>S17</v>
      </c>
      <c r="D221" t="str">
        <f>IFERROR(VLOOKUP(C221,Suppliers!A$1:B$26,2,FALSE),"Supplier Not Found")</f>
        <v>Marshall Group</v>
      </c>
      <c r="E221" t="str">
        <f>IFERROR(VLOOKUP(C221,Suppliers!A$1:C$26,3,FALSE),"Supplier Not Found")</f>
        <v>Walter Burns</v>
      </c>
      <c r="F221" t="str">
        <f>IFERROR(VLOOKUP(C221,Suppliers!A$1:D$26,4,FALSE),"Supplier Not Found")</f>
        <v>+1-994-425-1451x1552</v>
      </c>
    </row>
    <row r="222" spans="1:6" x14ac:dyDescent="0.2">
      <c r="A222" s="1" t="str">
        <v>P221</v>
      </c>
      <c r="B222" t="str">
        <f>IF(Inventory!D222&lt;Inventory!E221, "ReOrder Needed", "Do Not ReOrder")</f>
        <v>ReOrder Needed</v>
      </c>
      <c r="C222" t="str">
        <f>VLOOKUP(A222, Inventory!A221:G721, 7, FALSE)</f>
        <v>S15</v>
      </c>
      <c r="D222" t="str">
        <f>IFERROR(VLOOKUP(C222,Suppliers!A$1:B$26,2,FALSE),"Supplier Not Found")</f>
        <v>Sullivan-Ingram</v>
      </c>
      <c r="E222" t="str">
        <f>IFERROR(VLOOKUP(C222,Suppliers!A$1:C$26,3,FALSE),"Supplier Not Found")</f>
        <v>Mark Evans</v>
      </c>
      <c r="F222" t="str">
        <f>IFERROR(VLOOKUP(C222,Suppliers!A$1:D$26,4,FALSE),"Supplier Not Found")</f>
        <v>(428)821-4448x142</v>
      </c>
    </row>
    <row r="223" spans="1:6" x14ac:dyDescent="0.2">
      <c r="A223" s="1" t="str">
        <v>P222</v>
      </c>
      <c r="B223" t="str">
        <f>IF(Inventory!D223&lt;Inventory!E222, "ReOrder Needed", "Do Not ReOrder")</f>
        <v>Do Not ReOrder</v>
      </c>
      <c r="C223" t="str">
        <f>VLOOKUP(A223, Inventory!A222:G722, 7, FALSE)</f>
        <v>S17</v>
      </c>
      <c r="D223" t="str">
        <f>IFERROR(VLOOKUP(C223,Suppliers!A$1:B$26,2,FALSE),"Supplier Not Found")</f>
        <v>Marshall Group</v>
      </c>
      <c r="E223" t="str">
        <f>IFERROR(VLOOKUP(C223,Suppliers!A$1:C$26,3,FALSE),"Supplier Not Found")</f>
        <v>Walter Burns</v>
      </c>
      <c r="F223" t="str">
        <f>IFERROR(VLOOKUP(C223,Suppliers!A$1:D$26,4,FALSE),"Supplier Not Found")</f>
        <v>+1-994-425-1451x1552</v>
      </c>
    </row>
    <row r="224" spans="1:6" x14ac:dyDescent="0.2">
      <c r="A224" s="1" t="str">
        <v>P223</v>
      </c>
      <c r="B224" t="str">
        <f>IF(Inventory!D224&lt;Inventory!E223, "ReOrder Needed", "Do Not ReOrder")</f>
        <v>Do Not ReOrder</v>
      </c>
      <c r="C224" t="str">
        <f>VLOOKUP(A224, Inventory!A223:G723, 7, FALSE)</f>
        <v>S12</v>
      </c>
      <c r="D224" t="str">
        <f>IFERROR(VLOOKUP(C224,Suppliers!A$1:B$26,2,FALSE),"Supplier Not Found")</f>
        <v>Holland, Davis and Smith</v>
      </c>
      <c r="E224" t="str">
        <f>IFERROR(VLOOKUP(C224,Suppliers!A$1:C$26,3,FALSE),"Supplier Not Found")</f>
        <v>Matthew Smith</v>
      </c>
      <c r="F224" t="str">
        <f>IFERROR(VLOOKUP(C224,Suppliers!A$1:D$26,4,FALSE),"Supplier Not Found")</f>
        <v>(780)278-4881</v>
      </c>
    </row>
    <row r="225" spans="1:6" x14ac:dyDescent="0.2">
      <c r="A225" s="1" t="str">
        <v>P224</v>
      </c>
      <c r="B225" t="str">
        <f>IF(Inventory!D225&lt;Inventory!E224, "ReOrder Needed", "Do Not ReOrder")</f>
        <v>Do Not ReOrder</v>
      </c>
      <c r="C225" t="str">
        <f>VLOOKUP(A225, Inventory!A224:G724, 7, FALSE)</f>
        <v>S19</v>
      </c>
      <c r="D225" t="str">
        <f>IFERROR(VLOOKUP(C225,Suppliers!A$1:B$26,2,FALSE),"Supplier Not Found")</f>
        <v>Murillo-Boyd</v>
      </c>
      <c r="E225" t="str">
        <f>IFERROR(VLOOKUP(C225,Suppliers!A$1:C$26,3,FALSE),"Supplier Not Found")</f>
        <v>Cassandra Allen</v>
      </c>
      <c r="F225" t="str">
        <f>IFERROR(VLOOKUP(C225,Suppliers!A$1:D$26,4,FALSE),"Supplier Not Found")</f>
        <v>(809)229-6264x438</v>
      </c>
    </row>
    <row r="226" spans="1:6" x14ac:dyDescent="0.2">
      <c r="A226" s="1" t="str">
        <v>P225</v>
      </c>
      <c r="B226" t="str">
        <f>IF(Inventory!D226&lt;Inventory!E225, "ReOrder Needed", "Do Not ReOrder")</f>
        <v>Do Not ReOrder</v>
      </c>
      <c r="C226" t="str">
        <f>VLOOKUP(A226, Inventory!A225:G725, 7, FALSE)</f>
        <v>S23</v>
      </c>
      <c r="D226" t="str">
        <f>IFERROR(VLOOKUP(C226,Suppliers!A$1:B$26,2,FALSE),"Supplier Not Found")</f>
        <v>Brown LLC</v>
      </c>
      <c r="E226" t="str">
        <f>IFERROR(VLOOKUP(C226,Suppliers!A$1:C$26,3,FALSE),"Supplier Not Found")</f>
        <v>Dr. Casey Andrews</v>
      </c>
      <c r="F226" t="str">
        <f>IFERROR(VLOOKUP(C226,Suppliers!A$1:D$26,4,FALSE),"Supplier Not Found")</f>
        <v>(451)470-1054x209</v>
      </c>
    </row>
    <row r="227" spans="1:6" x14ac:dyDescent="0.2">
      <c r="A227" s="1" t="str">
        <v>P226</v>
      </c>
      <c r="B227" t="str">
        <f>IF(Inventory!D227&lt;Inventory!E226, "ReOrder Needed", "Do Not ReOrder")</f>
        <v>Do Not ReOrder</v>
      </c>
      <c r="C227" t="str">
        <f>VLOOKUP(A227, Inventory!A226:G726, 7, FALSE)</f>
        <v>S03</v>
      </c>
      <c r="D227" t="str">
        <f>IFERROR(VLOOKUP(C227,Suppliers!A$1:B$26,2,FALSE),"Supplier Not Found")</f>
        <v>Willis-Arellano</v>
      </c>
      <c r="E227" t="str">
        <f>IFERROR(VLOOKUP(C227,Suppliers!A$1:C$26,3,FALSE),"Supplier Not Found")</f>
        <v>Gregory Grant</v>
      </c>
      <c r="F227" t="str">
        <f>IFERROR(VLOOKUP(C227,Suppliers!A$1:D$26,4,FALSE),"Supplier Not Found")</f>
        <v>811-532-2734x84427</v>
      </c>
    </row>
    <row r="228" spans="1:6" x14ac:dyDescent="0.2">
      <c r="A228" s="1" t="str">
        <v>P227</v>
      </c>
      <c r="B228" t="str">
        <f>IF(Inventory!D228&lt;Inventory!E227, "ReOrder Needed", "Do Not ReOrder")</f>
        <v>Do Not ReOrder</v>
      </c>
      <c r="C228" t="str">
        <f>VLOOKUP(A228, Inventory!A227:G727, 7, FALSE)</f>
        <v>S06</v>
      </c>
      <c r="D228" t="str">
        <f>IFERROR(VLOOKUP(C228,Suppliers!A$1:B$26,2,FALSE),"Supplier Not Found")</f>
        <v>Baker PLC</v>
      </c>
      <c r="E228" t="str">
        <f>IFERROR(VLOOKUP(C228,Suppliers!A$1:C$26,3,FALSE),"Supplier Not Found")</f>
        <v>Joshua Schwartz</v>
      </c>
      <c r="F228" t="str">
        <f>IFERROR(VLOOKUP(C228,Suppliers!A$1:D$26,4,FALSE),"Supplier Not Found")</f>
        <v>+1-889-443-1579x73648</v>
      </c>
    </row>
    <row r="229" spans="1:6" x14ac:dyDescent="0.2">
      <c r="A229" s="1" t="str">
        <v>P228</v>
      </c>
      <c r="B229" t="str">
        <f>IF(Inventory!D229&lt;Inventory!E228, "ReOrder Needed", "Do Not ReOrder")</f>
        <v>Do Not ReOrder</v>
      </c>
      <c r="C229" t="str">
        <f>VLOOKUP(A229, Inventory!A228:G728, 7, FALSE)</f>
        <v>S22</v>
      </c>
      <c r="D229" t="str">
        <f>IFERROR(VLOOKUP(C229,Suppliers!A$1:B$26,2,FALSE),"Supplier Not Found")</f>
        <v>Stewart-Adams</v>
      </c>
      <c r="E229" t="str">
        <f>IFERROR(VLOOKUP(C229,Suppliers!A$1:C$26,3,FALSE),"Supplier Not Found")</f>
        <v>Annette Price</v>
      </c>
      <c r="F229" t="str">
        <f>IFERROR(VLOOKUP(C229,Suppliers!A$1:D$26,4,FALSE),"Supplier Not Found")</f>
        <v>+1-696-709-5347x48643</v>
      </c>
    </row>
    <row r="230" spans="1:6" x14ac:dyDescent="0.2">
      <c r="A230" s="1" t="str">
        <v>P229</v>
      </c>
      <c r="B230" t="str">
        <f>IF(Inventory!D230&lt;Inventory!E229, "ReOrder Needed", "Do Not ReOrder")</f>
        <v>Do Not ReOrder</v>
      </c>
      <c r="C230" t="str">
        <f>VLOOKUP(A230, Inventory!A229:G729, 7, FALSE)</f>
        <v>S05</v>
      </c>
      <c r="D230" t="str">
        <f>IFERROR(VLOOKUP(C230,Suppliers!A$1:B$26,2,FALSE),"Supplier Not Found")</f>
        <v>Lowe Ltd</v>
      </c>
      <c r="E230" t="str">
        <f>IFERROR(VLOOKUP(C230,Suppliers!A$1:C$26,3,FALSE),"Supplier Not Found")</f>
        <v>Curtis Davis</v>
      </c>
      <c r="F230" t="str">
        <f>IFERROR(VLOOKUP(C230,Suppliers!A$1:D$26,4,FALSE),"Supplier Not Found")</f>
        <v>+1-566-315-9995</v>
      </c>
    </row>
    <row r="231" spans="1:6" x14ac:dyDescent="0.2">
      <c r="A231" s="1" t="str">
        <v>P230</v>
      </c>
      <c r="B231" t="str">
        <f>IF(Inventory!D231&lt;Inventory!E230, "ReOrder Needed", "Do Not ReOrder")</f>
        <v>Do Not ReOrder</v>
      </c>
      <c r="C231" t="str">
        <f>VLOOKUP(A231, Inventory!A230:G730, 7, FALSE)</f>
        <v>S03</v>
      </c>
      <c r="D231" t="str">
        <f>IFERROR(VLOOKUP(C231,Suppliers!A$1:B$26,2,FALSE),"Supplier Not Found")</f>
        <v>Willis-Arellano</v>
      </c>
      <c r="E231" t="str">
        <f>IFERROR(VLOOKUP(C231,Suppliers!A$1:C$26,3,FALSE),"Supplier Not Found")</f>
        <v>Gregory Grant</v>
      </c>
      <c r="F231" t="str">
        <f>IFERROR(VLOOKUP(C231,Suppliers!A$1:D$26,4,FALSE),"Supplier Not Found")</f>
        <v>811-532-2734x84427</v>
      </c>
    </row>
    <row r="232" spans="1:6" x14ac:dyDescent="0.2">
      <c r="A232" s="1" t="str">
        <v>P231</v>
      </c>
      <c r="B232" t="str">
        <f>IF(Inventory!D232&lt;Inventory!E231, "ReOrder Needed", "Do Not ReOrder")</f>
        <v>Do Not ReOrder</v>
      </c>
      <c r="C232" t="str">
        <f>VLOOKUP(A232, Inventory!A231:G731, 7, FALSE)</f>
        <v>S03</v>
      </c>
      <c r="D232" t="str">
        <f>IFERROR(VLOOKUP(C232,Suppliers!A$1:B$26,2,FALSE),"Supplier Not Found")</f>
        <v>Willis-Arellano</v>
      </c>
      <c r="E232" t="str">
        <f>IFERROR(VLOOKUP(C232,Suppliers!A$1:C$26,3,FALSE),"Supplier Not Found")</f>
        <v>Gregory Grant</v>
      </c>
      <c r="F232" t="str">
        <f>IFERROR(VLOOKUP(C232,Suppliers!A$1:D$26,4,FALSE),"Supplier Not Found")</f>
        <v>811-532-2734x84427</v>
      </c>
    </row>
    <row r="233" spans="1:6" x14ac:dyDescent="0.2">
      <c r="A233" s="1" t="str">
        <v>P232</v>
      </c>
      <c r="B233" t="str">
        <f>IF(Inventory!D233&lt;Inventory!E232, "ReOrder Needed", "Do Not ReOrder")</f>
        <v>Do Not ReOrder</v>
      </c>
      <c r="C233" t="str">
        <f>VLOOKUP(A233, Inventory!A232:G732, 7, FALSE)</f>
        <v>S18</v>
      </c>
      <c r="D233" t="str">
        <f>IFERROR(VLOOKUP(C233,Suppliers!A$1:B$26,2,FALSE),"Supplier Not Found")</f>
        <v>Davis-Wolf</v>
      </c>
      <c r="E233" t="str">
        <f>IFERROR(VLOOKUP(C233,Suppliers!A$1:C$26,3,FALSE),"Supplier Not Found")</f>
        <v>Natasha Wallace</v>
      </c>
      <c r="F233" t="str">
        <f>IFERROR(VLOOKUP(C233,Suppliers!A$1:D$26,4,FALSE),"Supplier Not Found")</f>
        <v>+1-406-709-9801x00788</v>
      </c>
    </row>
    <row r="234" spans="1:6" x14ac:dyDescent="0.2">
      <c r="A234" s="1" t="str">
        <v>P233</v>
      </c>
      <c r="B234" t="str">
        <f>IF(Inventory!D234&lt;Inventory!E233, "ReOrder Needed", "Do Not ReOrder")</f>
        <v>Do Not ReOrder</v>
      </c>
      <c r="C234" t="str">
        <f>VLOOKUP(A234, Inventory!A233:G733, 7, FALSE)</f>
        <v>S22</v>
      </c>
      <c r="D234" t="str">
        <f>IFERROR(VLOOKUP(C234,Suppliers!A$1:B$26,2,FALSE),"Supplier Not Found")</f>
        <v>Stewart-Adams</v>
      </c>
      <c r="E234" t="str">
        <f>IFERROR(VLOOKUP(C234,Suppliers!A$1:C$26,3,FALSE),"Supplier Not Found")</f>
        <v>Annette Price</v>
      </c>
      <c r="F234" t="str">
        <f>IFERROR(VLOOKUP(C234,Suppliers!A$1:D$26,4,FALSE),"Supplier Not Found")</f>
        <v>+1-696-709-5347x48643</v>
      </c>
    </row>
    <row r="235" spans="1:6" x14ac:dyDescent="0.2">
      <c r="A235" s="1" t="str">
        <v>P234</v>
      </c>
      <c r="B235" t="str">
        <f>IF(Inventory!D235&lt;Inventory!E234, "ReOrder Needed", "Do Not ReOrder")</f>
        <v>Do Not ReOrder</v>
      </c>
      <c r="C235" t="str">
        <f>VLOOKUP(A235, Inventory!A234:G734, 7, FALSE)</f>
        <v>S20</v>
      </c>
      <c r="D235" t="str">
        <f>IFERROR(VLOOKUP(C235,Suppliers!A$1:B$26,2,FALSE),"Supplier Not Found")</f>
        <v>Wilson, Wright and Lewis</v>
      </c>
      <c r="E235" t="str">
        <f>IFERROR(VLOOKUP(C235,Suppliers!A$1:C$26,3,FALSE),"Supplier Not Found")</f>
        <v>Tara Pierce</v>
      </c>
      <c r="F235" t="str">
        <f>IFERROR(VLOOKUP(C235,Suppliers!A$1:D$26,4,FALSE),"Supplier Not Found")</f>
        <v>+1-574-614-2177x44351</v>
      </c>
    </row>
    <row r="236" spans="1:6" x14ac:dyDescent="0.2">
      <c r="A236" s="1" t="str">
        <v>P235</v>
      </c>
      <c r="B236" t="str">
        <f>IF(Inventory!D236&lt;Inventory!E235, "ReOrder Needed", "Do Not ReOrder")</f>
        <v>Do Not ReOrder</v>
      </c>
      <c r="C236" t="str">
        <f>VLOOKUP(A236, Inventory!A235:G735, 7, FALSE)</f>
        <v>S12</v>
      </c>
      <c r="D236" t="str">
        <f>IFERROR(VLOOKUP(C236,Suppliers!A$1:B$26,2,FALSE),"Supplier Not Found")</f>
        <v>Holland, Davis and Smith</v>
      </c>
      <c r="E236" t="str">
        <f>IFERROR(VLOOKUP(C236,Suppliers!A$1:C$26,3,FALSE),"Supplier Not Found")</f>
        <v>Matthew Smith</v>
      </c>
      <c r="F236" t="str">
        <f>IFERROR(VLOOKUP(C236,Suppliers!A$1:D$26,4,FALSE),"Supplier Not Found")</f>
        <v>(780)278-4881</v>
      </c>
    </row>
    <row r="237" spans="1:6" x14ac:dyDescent="0.2">
      <c r="A237" s="1" t="str">
        <v>P236</v>
      </c>
      <c r="B237" t="str">
        <f>IF(Inventory!D237&lt;Inventory!E236, "ReOrder Needed", "Do Not ReOrder")</f>
        <v>Do Not ReOrder</v>
      </c>
      <c r="C237" t="str">
        <f>VLOOKUP(A237, Inventory!A236:G736, 7, FALSE)</f>
        <v>S13</v>
      </c>
      <c r="D237" t="str">
        <f>IFERROR(VLOOKUP(C237,Suppliers!A$1:B$26,2,FALSE),"Supplier Not Found")</f>
        <v>Gilbert, Long and Bishop</v>
      </c>
      <c r="E237" t="str">
        <f>IFERROR(VLOOKUP(C237,Suppliers!A$1:C$26,3,FALSE),"Supplier Not Found")</f>
        <v>Derrick Wood</v>
      </c>
      <c r="F237" t="str">
        <f>IFERROR(VLOOKUP(C237,Suppliers!A$1:D$26,4,FALSE),"Supplier Not Found")</f>
        <v>916.808.5932x66661</v>
      </c>
    </row>
    <row r="238" spans="1:6" x14ac:dyDescent="0.2">
      <c r="A238" s="1" t="str">
        <v>P237</v>
      </c>
      <c r="B238" t="str">
        <f>IF(Inventory!D238&lt;Inventory!E237, "ReOrder Needed", "Do Not ReOrder")</f>
        <v>Do Not ReOrder</v>
      </c>
      <c r="C238" t="str">
        <f>VLOOKUP(A238, Inventory!A237:G737, 7, FALSE)</f>
        <v>S25</v>
      </c>
      <c r="D238" t="str">
        <f>IFERROR(VLOOKUP(C238,Suppliers!A$1:B$26,2,FALSE),"Supplier Not Found")</f>
        <v>Shaw Inc</v>
      </c>
      <c r="E238" t="str">
        <f>IFERROR(VLOOKUP(C238,Suppliers!A$1:C$26,3,FALSE),"Supplier Not Found")</f>
        <v>Deanna Carroll</v>
      </c>
      <c r="F238" t="str">
        <f>IFERROR(VLOOKUP(C238,Suppliers!A$1:D$26,4,FALSE),"Supplier Not Found")</f>
        <v>+1-387-630-6951x337</v>
      </c>
    </row>
    <row r="239" spans="1:6" x14ac:dyDescent="0.2">
      <c r="A239" s="1" t="str">
        <v>P238</v>
      </c>
      <c r="B239" t="str">
        <f>IF(Inventory!D239&lt;Inventory!E238, "ReOrder Needed", "Do Not ReOrder")</f>
        <v>Do Not ReOrder</v>
      </c>
      <c r="C239" t="str">
        <f>VLOOKUP(A239, Inventory!A238:G738, 7, FALSE)</f>
        <v>S04</v>
      </c>
      <c r="D239" t="str">
        <f>IFERROR(VLOOKUP(C239,Suppliers!A$1:B$26,2,FALSE),"Supplier Not Found")</f>
        <v>Woodward and Sons</v>
      </c>
      <c r="E239" t="str">
        <f>IFERROR(VLOOKUP(C239,Suppliers!A$1:C$26,3,FALSE),"Supplier Not Found")</f>
        <v>Ryan Smith</v>
      </c>
      <c r="F239" t="str">
        <f>IFERROR(VLOOKUP(C239,Suppliers!A$1:D$26,4,FALSE),"Supplier Not Found")</f>
        <v>595.330.0480</v>
      </c>
    </row>
    <row r="240" spans="1:6" x14ac:dyDescent="0.2">
      <c r="A240" s="1" t="str">
        <v>P239</v>
      </c>
      <c r="B240" t="str">
        <f>IF(Inventory!D240&lt;Inventory!E239, "ReOrder Needed", "Do Not ReOrder")</f>
        <v>Do Not ReOrder</v>
      </c>
      <c r="C240" t="str">
        <f>VLOOKUP(A240, Inventory!A239:G739, 7, FALSE)</f>
        <v>S10</v>
      </c>
      <c r="D240" t="str">
        <f>IFERROR(VLOOKUP(C240,Suppliers!A$1:B$26,2,FALSE),"Supplier Not Found")</f>
        <v>Young, Leblanc and Peck</v>
      </c>
      <c r="E240" t="str">
        <f>IFERROR(VLOOKUP(C240,Suppliers!A$1:C$26,3,FALSE),"Supplier Not Found")</f>
        <v>Jennifer Schmidt</v>
      </c>
      <c r="F240" t="str">
        <f>IFERROR(VLOOKUP(C240,Suppliers!A$1:D$26,4,FALSE),"Supplier Not Found")</f>
        <v>+1-698-846-6080</v>
      </c>
    </row>
    <row r="241" spans="1:6" x14ac:dyDescent="0.2">
      <c r="A241" s="1" t="str">
        <v>P240</v>
      </c>
      <c r="B241" t="str">
        <f>IF(Inventory!D241&lt;Inventory!E240, "ReOrder Needed", "Do Not ReOrder")</f>
        <v>Do Not ReOrder</v>
      </c>
      <c r="C241" t="str">
        <f>VLOOKUP(A241, Inventory!A240:G740, 7, FALSE)</f>
        <v>S17</v>
      </c>
      <c r="D241" t="str">
        <f>IFERROR(VLOOKUP(C241,Suppliers!A$1:B$26,2,FALSE),"Supplier Not Found")</f>
        <v>Marshall Group</v>
      </c>
      <c r="E241" t="str">
        <f>IFERROR(VLOOKUP(C241,Suppliers!A$1:C$26,3,FALSE),"Supplier Not Found")</f>
        <v>Walter Burns</v>
      </c>
      <c r="F241" t="str">
        <f>IFERROR(VLOOKUP(C241,Suppliers!A$1:D$26,4,FALSE),"Supplier Not Found")</f>
        <v>+1-994-425-1451x1552</v>
      </c>
    </row>
    <row r="242" spans="1:6" x14ac:dyDescent="0.2">
      <c r="A242" s="1" t="str">
        <v>P241</v>
      </c>
      <c r="B242" t="str">
        <f>IF(Inventory!D242&lt;Inventory!E241, "ReOrder Needed", "Do Not ReOrder")</f>
        <v>Do Not ReOrder</v>
      </c>
      <c r="C242" t="str">
        <f>VLOOKUP(A242, Inventory!A241:G741, 7, FALSE)</f>
        <v>S16</v>
      </c>
      <c r="D242" t="str">
        <f>IFERROR(VLOOKUP(C242,Suppliers!A$1:B$26,2,FALSE),"Supplier Not Found")</f>
        <v>Burton-Lee</v>
      </c>
      <c r="E242" t="str">
        <f>IFERROR(VLOOKUP(C242,Suppliers!A$1:C$26,3,FALSE),"Supplier Not Found")</f>
        <v>Edward Daniels</v>
      </c>
      <c r="F242" t="str">
        <f>IFERROR(VLOOKUP(C242,Suppliers!A$1:D$26,4,FALSE),"Supplier Not Found")</f>
        <v>(262)795-4870x45974</v>
      </c>
    </row>
    <row r="243" spans="1:6" x14ac:dyDescent="0.2">
      <c r="A243" s="1" t="str">
        <v>P242</v>
      </c>
      <c r="B243" t="str">
        <f>IF(Inventory!D243&lt;Inventory!E242, "ReOrder Needed", "Do Not ReOrder")</f>
        <v>Do Not ReOrder</v>
      </c>
      <c r="C243" t="str">
        <f>VLOOKUP(A243, Inventory!A242:G742, 7, FALSE)</f>
        <v>S20</v>
      </c>
      <c r="D243" t="str">
        <f>IFERROR(VLOOKUP(C243,Suppliers!A$1:B$26,2,FALSE),"Supplier Not Found")</f>
        <v>Wilson, Wright and Lewis</v>
      </c>
      <c r="E243" t="str">
        <f>IFERROR(VLOOKUP(C243,Suppliers!A$1:C$26,3,FALSE),"Supplier Not Found")</f>
        <v>Tara Pierce</v>
      </c>
      <c r="F243" t="str">
        <f>IFERROR(VLOOKUP(C243,Suppliers!A$1:D$26,4,FALSE),"Supplier Not Found")</f>
        <v>+1-574-614-2177x44351</v>
      </c>
    </row>
    <row r="244" spans="1:6" x14ac:dyDescent="0.2">
      <c r="A244" s="1" t="str">
        <v>P243</v>
      </c>
      <c r="B244" t="str">
        <f>IF(Inventory!D244&lt;Inventory!E243, "ReOrder Needed", "Do Not ReOrder")</f>
        <v>Do Not ReOrder</v>
      </c>
      <c r="C244" t="str">
        <f>VLOOKUP(A244, Inventory!A243:G743, 7, FALSE)</f>
        <v>S06</v>
      </c>
      <c r="D244" t="str">
        <f>IFERROR(VLOOKUP(C244,Suppliers!A$1:B$26,2,FALSE),"Supplier Not Found")</f>
        <v>Baker PLC</v>
      </c>
      <c r="E244" t="str">
        <f>IFERROR(VLOOKUP(C244,Suppliers!A$1:C$26,3,FALSE),"Supplier Not Found")</f>
        <v>Joshua Schwartz</v>
      </c>
      <c r="F244" t="str">
        <f>IFERROR(VLOOKUP(C244,Suppliers!A$1:D$26,4,FALSE),"Supplier Not Found")</f>
        <v>+1-889-443-1579x73648</v>
      </c>
    </row>
    <row r="245" spans="1:6" x14ac:dyDescent="0.2">
      <c r="A245" s="1" t="str">
        <v>P244</v>
      </c>
      <c r="B245" t="str">
        <f>IF(Inventory!D245&lt;Inventory!E244, "ReOrder Needed", "Do Not ReOrder")</f>
        <v>ReOrder Needed</v>
      </c>
      <c r="C245" t="str">
        <f>VLOOKUP(A245, Inventory!A244:G744, 7, FALSE)</f>
        <v>S05</v>
      </c>
      <c r="D245" t="str">
        <f>IFERROR(VLOOKUP(C245,Suppliers!A$1:B$26,2,FALSE),"Supplier Not Found")</f>
        <v>Lowe Ltd</v>
      </c>
      <c r="E245" t="str">
        <f>IFERROR(VLOOKUP(C245,Suppliers!A$1:C$26,3,FALSE),"Supplier Not Found")</f>
        <v>Curtis Davis</v>
      </c>
      <c r="F245" t="str">
        <f>IFERROR(VLOOKUP(C245,Suppliers!A$1:D$26,4,FALSE),"Supplier Not Found")</f>
        <v>+1-566-315-9995</v>
      </c>
    </row>
    <row r="246" spans="1:6" x14ac:dyDescent="0.2">
      <c r="A246" s="1" t="str">
        <v>P245</v>
      </c>
      <c r="B246" t="str">
        <f>IF(Inventory!D246&lt;Inventory!E245, "ReOrder Needed", "Do Not ReOrder")</f>
        <v>Do Not ReOrder</v>
      </c>
      <c r="C246" t="str">
        <f>VLOOKUP(A246, Inventory!A245:G745, 7, FALSE)</f>
        <v>S06</v>
      </c>
      <c r="D246" t="str">
        <f>IFERROR(VLOOKUP(C246,Suppliers!A$1:B$26,2,FALSE),"Supplier Not Found")</f>
        <v>Baker PLC</v>
      </c>
      <c r="E246" t="str">
        <f>IFERROR(VLOOKUP(C246,Suppliers!A$1:C$26,3,FALSE),"Supplier Not Found")</f>
        <v>Joshua Schwartz</v>
      </c>
      <c r="F246" t="str">
        <f>IFERROR(VLOOKUP(C246,Suppliers!A$1:D$26,4,FALSE),"Supplier Not Found")</f>
        <v>+1-889-443-1579x73648</v>
      </c>
    </row>
    <row r="247" spans="1:6" x14ac:dyDescent="0.2">
      <c r="A247" s="1" t="str">
        <v>P246</v>
      </c>
      <c r="B247" t="str">
        <f>IF(Inventory!D247&lt;Inventory!E246, "ReOrder Needed", "Do Not ReOrder")</f>
        <v>Do Not ReOrder</v>
      </c>
      <c r="C247" t="str">
        <f>VLOOKUP(A247, Inventory!A246:G746, 7, FALSE)</f>
        <v>S02</v>
      </c>
      <c r="D247" t="str">
        <f>IFERROR(VLOOKUP(C247,Suppliers!A$1:B$26,2,FALSE),"Supplier Not Found")</f>
        <v>Sharp Group</v>
      </c>
      <c r="E247" t="str">
        <f>IFERROR(VLOOKUP(C247,Suppliers!A$1:C$26,3,FALSE),"Supplier Not Found")</f>
        <v>Tonya Dalton</v>
      </c>
      <c r="F247" t="str">
        <f>IFERROR(VLOOKUP(C247,Suppliers!A$1:D$26,4,FALSE),"Supplier Not Found")</f>
        <v>815.506.7604x881</v>
      </c>
    </row>
    <row r="248" spans="1:6" x14ac:dyDescent="0.2">
      <c r="A248" s="1" t="str">
        <v>P247</v>
      </c>
      <c r="B248" t="str">
        <f>IF(Inventory!D248&lt;Inventory!E247, "ReOrder Needed", "Do Not ReOrder")</f>
        <v>Do Not ReOrder</v>
      </c>
      <c r="C248" t="str">
        <f>VLOOKUP(A248, Inventory!A247:G747, 7, FALSE)</f>
        <v>S12</v>
      </c>
      <c r="D248" t="str">
        <f>IFERROR(VLOOKUP(C248,Suppliers!A$1:B$26,2,FALSE),"Supplier Not Found")</f>
        <v>Holland, Davis and Smith</v>
      </c>
      <c r="E248" t="str">
        <f>IFERROR(VLOOKUP(C248,Suppliers!A$1:C$26,3,FALSE),"Supplier Not Found")</f>
        <v>Matthew Smith</v>
      </c>
      <c r="F248" t="str">
        <f>IFERROR(VLOOKUP(C248,Suppliers!A$1:D$26,4,FALSE),"Supplier Not Found")</f>
        <v>(780)278-4881</v>
      </c>
    </row>
    <row r="249" spans="1:6" x14ac:dyDescent="0.2">
      <c r="A249" s="1" t="str">
        <v>P248</v>
      </c>
      <c r="B249" t="str">
        <f>IF(Inventory!D249&lt;Inventory!E248, "ReOrder Needed", "Do Not ReOrder")</f>
        <v>Do Not ReOrder</v>
      </c>
      <c r="C249" t="str">
        <f>VLOOKUP(A249, Inventory!A248:G748, 7, FALSE)</f>
        <v>S22</v>
      </c>
      <c r="D249" t="str">
        <f>IFERROR(VLOOKUP(C249,Suppliers!A$1:B$26,2,FALSE),"Supplier Not Found")</f>
        <v>Stewart-Adams</v>
      </c>
      <c r="E249" t="str">
        <f>IFERROR(VLOOKUP(C249,Suppliers!A$1:C$26,3,FALSE),"Supplier Not Found")</f>
        <v>Annette Price</v>
      </c>
      <c r="F249" t="str">
        <f>IFERROR(VLOOKUP(C249,Suppliers!A$1:D$26,4,FALSE),"Supplier Not Found")</f>
        <v>+1-696-709-5347x48643</v>
      </c>
    </row>
    <row r="250" spans="1:6" x14ac:dyDescent="0.2">
      <c r="A250" s="1" t="str">
        <v>P249</v>
      </c>
      <c r="B250" t="str">
        <f>IF(Inventory!D250&lt;Inventory!E249, "ReOrder Needed", "Do Not ReOrder")</f>
        <v>Do Not ReOrder</v>
      </c>
      <c r="C250" t="str">
        <f>VLOOKUP(A250, Inventory!A249:G749, 7, FALSE)</f>
        <v>S10</v>
      </c>
      <c r="D250" t="str">
        <f>IFERROR(VLOOKUP(C250,Suppliers!A$1:B$26,2,FALSE),"Supplier Not Found")</f>
        <v>Young, Leblanc and Peck</v>
      </c>
      <c r="E250" t="str">
        <f>IFERROR(VLOOKUP(C250,Suppliers!A$1:C$26,3,FALSE),"Supplier Not Found")</f>
        <v>Jennifer Schmidt</v>
      </c>
      <c r="F250" t="str">
        <f>IFERROR(VLOOKUP(C250,Suppliers!A$1:D$26,4,FALSE),"Supplier Not Found")</f>
        <v>+1-698-846-6080</v>
      </c>
    </row>
    <row r="251" spans="1:6" x14ac:dyDescent="0.2">
      <c r="A251" s="1" t="str">
        <v>P250</v>
      </c>
      <c r="B251" t="str">
        <f>IF(Inventory!D251&lt;Inventory!E250, "ReOrder Needed", "Do Not ReOrder")</f>
        <v>Do Not ReOrder</v>
      </c>
      <c r="C251" t="str">
        <f>VLOOKUP(A251, Inventory!A250:G750, 7, FALSE)</f>
        <v>S16</v>
      </c>
      <c r="D251" t="str">
        <f>IFERROR(VLOOKUP(C251,Suppliers!A$1:B$26,2,FALSE),"Supplier Not Found")</f>
        <v>Burton-Lee</v>
      </c>
      <c r="E251" t="str">
        <f>IFERROR(VLOOKUP(C251,Suppliers!A$1:C$26,3,FALSE),"Supplier Not Found")</f>
        <v>Edward Daniels</v>
      </c>
      <c r="F251" t="str">
        <f>IFERROR(VLOOKUP(C251,Suppliers!A$1:D$26,4,FALSE),"Supplier Not Found")</f>
        <v>(262)795-4870x45974</v>
      </c>
    </row>
    <row r="252" spans="1:6" x14ac:dyDescent="0.2">
      <c r="A252" s="1" t="str">
        <v>P251</v>
      </c>
      <c r="B252" t="str">
        <f>IF(Inventory!D252&lt;Inventory!E251, "ReOrder Needed", "Do Not ReOrder")</f>
        <v>Do Not ReOrder</v>
      </c>
      <c r="C252" t="str">
        <f>VLOOKUP(A252, Inventory!A251:G751, 7, FALSE)</f>
        <v>S11</v>
      </c>
      <c r="D252" t="str">
        <f>IFERROR(VLOOKUP(C252,Suppliers!A$1:B$26,2,FALSE),"Supplier Not Found")</f>
        <v>Melton Group</v>
      </c>
      <c r="E252" t="str">
        <f>IFERROR(VLOOKUP(C252,Suppliers!A$1:C$26,3,FALSE),"Supplier Not Found")</f>
        <v>Brittney Wright</v>
      </c>
      <c r="F252" t="str">
        <f>IFERROR(VLOOKUP(C252,Suppliers!A$1:D$26,4,FALSE),"Supplier Not Found")</f>
        <v>001-743-290-5077x7529</v>
      </c>
    </row>
    <row r="253" spans="1:6" x14ac:dyDescent="0.2">
      <c r="A253" s="1" t="str">
        <v>P252</v>
      </c>
      <c r="B253" t="str">
        <f>IF(Inventory!D253&lt;Inventory!E252, "ReOrder Needed", "Do Not ReOrder")</f>
        <v>Do Not ReOrder</v>
      </c>
      <c r="C253" t="str">
        <f>VLOOKUP(A253, Inventory!A252:G752, 7, FALSE)</f>
        <v>S18</v>
      </c>
      <c r="D253" t="str">
        <f>IFERROR(VLOOKUP(C253,Suppliers!A$1:B$26,2,FALSE),"Supplier Not Found")</f>
        <v>Davis-Wolf</v>
      </c>
      <c r="E253" t="str">
        <f>IFERROR(VLOOKUP(C253,Suppliers!A$1:C$26,3,FALSE),"Supplier Not Found")</f>
        <v>Natasha Wallace</v>
      </c>
      <c r="F253" t="str">
        <f>IFERROR(VLOOKUP(C253,Suppliers!A$1:D$26,4,FALSE),"Supplier Not Found")</f>
        <v>+1-406-709-9801x00788</v>
      </c>
    </row>
    <row r="254" spans="1:6" x14ac:dyDescent="0.2">
      <c r="A254" s="1" t="str">
        <v>P253</v>
      </c>
      <c r="B254" t="str">
        <f>IF(Inventory!D254&lt;Inventory!E253, "ReOrder Needed", "Do Not ReOrder")</f>
        <v>ReOrder Needed</v>
      </c>
      <c r="C254" t="str">
        <f>VLOOKUP(A254, Inventory!A253:G753, 7, FALSE)</f>
        <v>S10</v>
      </c>
      <c r="D254" t="str">
        <f>IFERROR(VLOOKUP(C254,Suppliers!A$1:B$26,2,FALSE),"Supplier Not Found")</f>
        <v>Young, Leblanc and Peck</v>
      </c>
      <c r="E254" t="str">
        <f>IFERROR(VLOOKUP(C254,Suppliers!A$1:C$26,3,FALSE),"Supplier Not Found")</f>
        <v>Jennifer Schmidt</v>
      </c>
      <c r="F254" t="str">
        <f>IFERROR(VLOOKUP(C254,Suppliers!A$1:D$26,4,FALSE),"Supplier Not Found")</f>
        <v>+1-698-846-6080</v>
      </c>
    </row>
    <row r="255" spans="1:6" x14ac:dyDescent="0.2">
      <c r="A255" s="1" t="str">
        <v>P254</v>
      </c>
      <c r="B255" t="str">
        <f>IF(Inventory!D255&lt;Inventory!E254, "ReOrder Needed", "Do Not ReOrder")</f>
        <v>Do Not ReOrder</v>
      </c>
      <c r="C255" t="str">
        <f>VLOOKUP(A255, Inventory!A254:G754, 7, FALSE)</f>
        <v>S24</v>
      </c>
      <c r="D255" t="str">
        <f>IFERROR(VLOOKUP(C255,Suppliers!A$1:B$26,2,FALSE),"Supplier Not Found")</f>
        <v>Gardner-Sanchez</v>
      </c>
      <c r="E255" t="str">
        <f>IFERROR(VLOOKUP(C255,Suppliers!A$1:C$26,3,FALSE),"Supplier Not Found")</f>
        <v>Benjamin Smith</v>
      </c>
      <c r="F255" t="str">
        <f>IFERROR(VLOOKUP(C255,Suppliers!A$1:D$26,4,FALSE),"Supplier Not Found")</f>
        <v>(653)473-9511</v>
      </c>
    </row>
    <row r="256" spans="1:6" x14ac:dyDescent="0.2">
      <c r="A256" s="1" t="str">
        <v>P255</v>
      </c>
      <c r="B256" t="str">
        <f>IF(Inventory!D256&lt;Inventory!E255, "ReOrder Needed", "Do Not ReOrder")</f>
        <v>Do Not ReOrder</v>
      </c>
      <c r="C256" t="str">
        <f>VLOOKUP(A256, Inventory!A255:G755, 7, FALSE)</f>
        <v>S19</v>
      </c>
      <c r="D256" t="str">
        <f>IFERROR(VLOOKUP(C256,Suppliers!A$1:B$26,2,FALSE),"Supplier Not Found")</f>
        <v>Murillo-Boyd</v>
      </c>
      <c r="E256" t="str">
        <f>IFERROR(VLOOKUP(C256,Suppliers!A$1:C$26,3,FALSE),"Supplier Not Found")</f>
        <v>Cassandra Allen</v>
      </c>
      <c r="F256" t="str">
        <f>IFERROR(VLOOKUP(C256,Suppliers!A$1:D$26,4,FALSE),"Supplier Not Found")</f>
        <v>(809)229-6264x438</v>
      </c>
    </row>
    <row r="257" spans="1:6" x14ac:dyDescent="0.2">
      <c r="A257" s="1" t="str">
        <v>P256</v>
      </c>
      <c r="B257" t="str">
        <f>IF(Inventory!D257&lt;Inventory!E256, "ReOrder Needed", "Do Not ReOrder")</f>
        <v>ReOrder Needed</v>
      </c>
      <c r="C257" t="str">
        <f>VLOOKUP(A257, Inventory!A256:G756, 7, FALSE)</f>
        <v>S04</v>
      </c>
      <c r="D257" t="str">
        <f>IFERROR(VLOOKUP(C257,Suppliers!A$1:B$26,2,FALSE),"Supplier Not Found")</f>
        <v>Woodward and Sons</v>
      </c>
      <c r="E257" t="str">
        <f>IFERROR(VLOOKUP(C257,Suppliers!A$1:C$26,3,FALSE),"Supplier Not Found")</f>
        <v>Ryan Smith</v>
      </c>
      <c r="F257" t="str">
        <f>IFERROR(VLOOKUP(C257,Suppliers!A$1:D$26,4,FALSE),"Supplier Not Found")</f>
        <v>595.330.0480</v>
      </c>
    </row>
    <row r="258" spans="1:6" x14ac:dyDescent="0.2">
      <c r="A258" s="1" t="str">
        <v>P257</v>
      </c>
      <c r="B258" t="str">
        <f>IF(Inventory!D258&lt;Inventory!E257, "ReOrder Needed", "Do Not ReOrder")</f>
        <v>Do Not ReOrder</v>
      </c>
      <c r="C258" t="str">
        <f>VLOOKUP(A258, Inventory!A257:G757, 7, FALSE)</f>
        <v>S04</v>
      </c>
      <c r="D258" t="str">
        <f>IFERROR(VLOOKUP(C258,Suppliers!A$1:B$26,2,FALSE),"Supplier Not Found")</f>
        <v>Woodward and Sons</v>
      </c>
      <c r="E258" t="str">
        <f>IFERROR(VLOOKUP(C258,Suppliers!A$1:C$26,3,FALSE),"Supplier Not Found")</f>
        <v>Ryan Smith</v>
      </c>
      <c r="F258" t="str">
        <f>IFERROR(VLOOKUP(C258,Suppliers!A$1:D$26,4,FALSE),"Supplier Not Found")</f>
        <v>595.330.0480</v>
      </c>
    </row>
    <row r="259" spans="1:6" x14ac:dyDescent="0.2">
      <c r="A259" s="1" t="str">
        <v>P258</v>
      </c>
      <c r="B259" t="str">
        <f>IF(Inventory!D259&lt;Inventory!E258, "ReOrder Needed", "Do Not ReOrder")</f>
        <v>ReOrder Needed</v>
      </c>
      <c r="C259" t="str">
        <f>VLOOKUP(A259, Inventory!A258:G758, 7, FALSE)</f>
        <v>S21</v>
      </c>
      <c r="D259" t="str">
        <f>IFERROR(VLOOKUP(C259,Suppliers!A$1:B$26,2,FALSE),"Supplier Not Found")</f>
        <v>Flores Ltd</v>
      </c>
      <c r="E259" t="str">
        <f>IFERROR(VLOOKUP(C259,Suppliers!A$1:C$26,3,FALSE),"Supplier Not Found")</f>
        <v>Laura Martin</v>
      </c>
      <c r="F259" t="str">
        <f>IFERROR(VLOOKUP(C259,Suppliers!A$1:D$26,4,FALSE),"Supplier Not Found")</f>
        <v>909.912.4432x42582</v>
      </c>
    </row>
    <row r="260" spans="1:6" x14ac:dyDescent="0.2">
      <c r="A260" s="1" t="str">
        <v>P259</v>
      </c>
      <c r="B260" t="str">
        <f>IF(Inventory!D260&lt;Inventory!E259, "ReOrder Needed", "Do Not ReOrder")</f>
        <v>Do Not ReOrder</v>
      </c>
      <c r="C260" t="str">
        <f>VLOOKUP(A260, Inventory!A259:G759, 7, FALSE)</f>
        <v>S08</v>
      </c>
      <c r="D260" t="str">
        <f>IFERROR(VLOOKUP(C260,Suppliers!A$1:B$26,2,FALSE),"Supplier Not Found")</f>
        <v>Wilson-Black</v>
      </c>
      <c r="E260" t="str">
        <f>IFERROR(VLOOKUP(C260,Suppliers!A$1:C$26,3,FALSE),"Supplier Not Found")</f>
        <v>David Anderson</v>
      </c>
      <c r="F260" t="str">
        <f>IFERROR(VLOOKUP(C260,Suppliers!A$1:D$26,4,FALSE),"Supplier Not Found")</f>
        <v>001-592-727-4793x086</v>
      </c>
    </row>
    <row r="261" spans="1:6" x14ac:dyDescent="0.2">
      <c r="A261" s="1" t="str">
        <v>P260</v>
      </c>
      <c r="B261" t="str">
        <f>IF(Inventory!D261&lt;Inventory!E260, "ReOrder Needed", "Do Not ReOrder")</f>
        <v>Do Not ReOrder</v>
      </c>
      <c r="C261" t="str">
        <f>VLOOKUP(A261, Inventory!A260:G760, 7, FALSE)</f>
        <v>S09</v>
      </c>
      <c r="D261" t="str">
        <f>IFERROR(VLOOKUP(C261,Suppliers!A$1:B$26,2,FALSE),"Supplier Not Found")</f>
        <v>Hansen, Reed and Aguirre</v>
      </c>
      <c r="E261" t="str">
        <f>IFERROR(VLOOKUP(C261,Suppliers!A$1:C$26,3,FALSE),"Supplier Not Found")</f>
        <v>Matthew Collins</v>
      </c>
      <c r="F261" t="str">
        <f>IFERROR(VLOOKUP(C261,Suppliers!A$1:D$26,4,FALSE),"Supplier Not Found")</f>
        <v>001-517-317-6287x5808</v>
      </c>
    </row>
    <row r="262" spans="1:6" x14ac:dyDescent="0.2">
      <c r="A262" s="1" t="str">
        <v>P261</v>
      </c>
      <c r="B262" t="str">
        <f>IF(Inventory!D262&lt;Inventory!E261, "ReOrder Needed", "Do Not ReOrder")</f>
        <v>Do Not ReOrder</v>
      </c>
      <c r="C262" t="str">
        <f>VLOOKUP(A262, Inventory!A261:G761, 7, FALSE)</f>
        <v>S11</v>
      </c>
      <c r="D262" t="str">
        <f>IFERROR(VLOOKUP(C262,Suppliers!A$1:B$26,2,FALSE),"Supplier Not Found")</f>
        <v>Melton Group</v>
      </c>
      <c r="E262" t="str">
        <f>IFERROR(VLOOKUP(C262,Suppliers!A$1:C$26,3,FALSE),"Supplier Not Found")</f>
        <v>Brittney Wright</v>
      </c>
      <c r="F262" t="str">
        <f>IFERROR(VLOOKUP(C262,Suppliers!A$1:D$26,4,FALSE),"Supplier Not Found")</f>
        <v>001-743-290-5077x7529</v>
      </c>
    </row>
    <row r="263" spans="1:6" x14ac:dyDescent="0.2">
      <c r="A263" s="1" t="str">
        <v>P262</v>
      </c>
      <c r="B263" t="str">
        <f>IF(Inventory!D263&lt;Inventory!E262, "ReOrder Needed", "Do Not ReOrder")</f>
        <v>Do Not ReOrder</v>
      </c>
      <c r="C263" t="str">
        <f>VLOOKUP(A263, Inventory!A262:G762, 7, FALSE)</f>
        <v>S16</v>
      </c>
      <c r="D263" t="str">
        <f>IFERROR(VLOOKUP(C263,Suppliers!A$1:B$26,2,FALSE),"Supplier Not Found")</f>
        <v>Burton-Lee</v>
      </c>
      <c r="E263" t="str">
        <f>IFERROR(VLOOKUP(C263,Suppliers!A$1:C$26,3,FALSE),"Supplier Not Found")</f>
        <v>Edward Daniels</v>
      </c>
      <c r="F263" t="str">
        <f>IFERROR(VLOOKUP(C263,Suppliers!A$1:D$26,4,FALSE),"Supplier Not Found")</f>
        <v>(262)795-4870x45974</v>
      </c>
    </row>
    <row r="264" spans="1:6" x14ac:dyDescent="0.2">
      <c r="A264" s="1" t="str">
        <v>P263</v>
      </c>
      <c r="B264" t="str">
        <f>IF(Inventory!D264&lt;Inventory!E263, "ReOrder Needed", "Do Not ReOrder")</f>
        <v>Do Not ReOrder</v>
      </c>
      <c r="C264" t="str">
        <f>VLOOKUP(A264, Inventory!A263:G763, 7, FALSE)</f>
        <v>S24</v>
      </c>
      <c r="D264" t="str">
        <f>IFERROR(VLOOKUP(C264,Suppliers!A$1:B$26,2,FALSE),"Supplier Not Found")</f>
        <v>Gardner-Sanchez</v>
      </c>
      <c r="E264" t="str">
        <f>IFERROR(VLOOKUP(C264,Suppliers!A$1:C$26,3,FALSE),"Supplier Not Found")</f>
        <v>Benjamin Smith</v>
      </c>
      <c r="F264" t="str">
        <f>IFERROR(VLOOKUP(C264,Suppliers!A$1:D$26,4,FALSE),"Supplier Not Found")</f>
        <v>(653)473-9511</v>
      </c>
    </row>
    <row r="265" spans="1:6" x14ac:dyDescent="0.2">
      <c r="A265" s="1" t="str">
        <v>P264</v>
      </c>
      <c r="B265" t="str">
        <f>IF(Inventory!D265&lt;Inventory!E264, "ReOrder Needed", "Do Not ReOrder")</f>
        <v>Do Not ReOrder</v>
      </c>
      <c r="C265" t="str">
        <f>VLOOKUP(A265, Inventory!A264:G764, 7, FALSE)</f>
        <v>S15</v>
      </c>
      <c r="D265" t="str">
        <f>IFERROR(VLOOKUP(C265,Suppliers!A$1:B$26,2,FALSE),"Supplier Not Found")</f>
        <v>Sullivan-Ingram</v>
      </c>
      <c r="E265" t="str">
        <f>IFERROR(VLOOKUP(C265,Suppliers!A$1:C$26,3,FALSE),"Supplier Not Found")</f>
        <v>Mark Evans</v>
      </c>
      <c r="F265" t="str">
        <f>IFERROR(VLOOKUP(C265,Suppliers!A$1:D$26,4,FALSE),"Supplier Not Found")</f>
        <v>(428)821-4448x142</v>
      </c>
    </row>
    <row r="266" spans="1:6" x14ac:dyDescent="0.2">
      <c r="A266" s="1" t="str">
        <v>P265</v>
      </c>
      <c r="B266" t="str">
        <f>IF(Inventory!D266&lt;Inventory!E265, "ReOrder Needed", "Do Not ReOrder")</f>
        <v>Do Not ReOrder</v>
      </c>
      <c r="C266" t="str">
        <f>VLOOKUP(A266, Inventory!A265:G765, 7, FALSE)</f>
        <v>S06</v>
      </c>
      <c r="D266" t="str">
        <f>IFERROR(VLOOKUP(C266,Suppliers!A$1:B$26,2,FALSE),"Supplier Not Found")</f>
        <v>Baker PLC</v>
      </c>
      <c r="E266" t="str">
        <f>IFERROR(VLOOKUP(C266,Suppliers!A$1:C$26,3,FALSE),"Supplier Not Found")</f>
        <v>Joshua Schwartz</v>
      </c>
      <c r="F266" t="str">
        <f>IFERROR(VLOOKUP(C266,Suppliers!A$1:D$26,4,FALSE),"Supplier Not Found")</f>
        <v>+1-889-443-1579x73648</v>
      </c>
    </row>
    <row r="267" spans="1:6" x14ac:dyDescent="0.2">
      <c r="A267" s="1" t="str">
        <v>P266</v>
      </c>
      <c r="B267" t="str">
        <f>IF(Inventory!D267&lt;Inventory!E266, "ReOrder Needed", "Do Not ReOrder")</f>
        <v>Do Not ReOrder</v>
      </c>
      <c r="C267" t="str">
        <f>VLOOKUP(A267, Inventory!A266:G766, 7, FALSE)</f>
        <v>S10</v>
      </c>
      <c r="D267" t="str">
        <f>IFERROR(VLOOKUP(C267,Suppliers!A$1:B$26,2,FALSE),"Supplier Not Found")</f>
        <v>Young, Leblanc and Peck</v>
      </c>
      <c r="E267" t="str">
        <f>IFERROR(VLOOKUP(C267,Suppliers!A$1:C$26,3,FALSE),"Supplier Not Found")</f>
        <v>Jennifer Schmidt</v>
      </c>
      <c r="F267" t="str">
        <f>IFERROR(VLOOKUP(C267,Suppliers!A$1:D$26,4,FALSE),"Supplier Not Found")</f>
        <v>+1-698-846-6080</v>
      </c>
    </row>
    <row r="268" spans="1:6" x14ac:dyDescent="0.2">
      <c r="A268" s="1" t="str">
        <v>P267</v>
      </c>
      <c r="B268" t="str">
        <f>IF(Inventory!D268&lt;Inventory!E267, "ReOrder Needed", "Do Not ReOrder")</f>
        <v>ReOrder Needed</v>
      </c>
      <c r="C268" t="str">
        <f>VLOOKUP(A268, Inventory!A267:G767, 7, FALSE)</f>
        <v>S24</v>
      </c>
      <c r="D268" t="str">
        <f>IFERROR(VLOOKUP(C268,Suppliers!A$1:B$26,2,FALSE),"Supplier Not Found")</f>
        <v>Gardner-Sanchez</v>
      </c>
      <c r="E268" t="str">
        <f>IFERROR(VLOOKUP(C268,Suppliers!A$1:C$26,3,FALSE),"Supplier Not Found")</f>
        <v>Benjamin Smith</v>
      </c>
      <c r="F268" t="str">
        <f>IFERROR(VLOOKUP(C268,Suppliers!A$1:D$26,4,FALSE),"Supplier Not Found")</f>
        <v>(653)473-9511</v>
      </c>
    </row>
    <row r="269" spans="1:6" x14ac:dyDescent="0.2">
      <c r="A269" s="1" t="str">
        <v>P268</v>
      </c>
      <c r="B269" t="str">
        <f>IF(Inventory!D269&lt;Inventory!E268, "ReOrder Needed", "Do Not ReOrder")</f>
        <v>Do Not ReOrder</v>
      </c>
      <c r="C269" t="str">
        <f>VLOOKUP(A269, Inventory!A268:G768, 7, FALSE)</f>
        <v>S10</v>
      </c>
      <c r="D269" t="str">
        <f>IFERROR(VLOOKUP(C269,Suppliers!A$1:B$26,2,FALSE),"Supplier Not Found")</f>
        <v>Young, Leblanc and Peck</v>
      </c>
      <c r="E269" t="str">
        <f>IFERROR(VLOOKUP(C269,Suppliers!A$1:C$26,3,FALSE),"Supplier Not Found")</f>
        <v>Jennifer Schmidt</v>
      </c>
      <c r="F269" t="str">
        <f>IFERROR(VLOOKUP(C269,Suppliers!A$1:D$26,4,FALSE),"Supplier Not Found")</f>
        <v>+1-698-846-6080</v>
      </c>
    </row>
    <row r="270" spans="1:6" x14ac:dyDescent="0.2">
      <c r="A270" s="1" t="str">
        <v>P269</v>
      </c>
      <c r="B270" t="str">
        <f>IF(Inventory!D270&lt;Inventory!E269, "ReOrder Needed", "Do Not ReOrder")</f>
        <v>Do Not ReOrder</v>
      </c>
      <c r="C270" t="str">
        <f>VLOOKUP(A270, Inventory!A269:G769, 7, FALSE)</f>
        <v>S15</v>
      </c>
      <c r="D270" t="str">
        <f>IFERROR(VLOOKUP(C270,Suppliers!A$1:B$26,2,FALSE),"Supplier Not Found")</f>
        <v>Sullivan-Ingram</v>
      </c>
      <c r="E270" t="str">
        <f>IFERROR(VLOOKUP(C270,Suppliers!A$1:C$26,3,FALSE),"Supplier Not Found")</f>
        <v>Mark Evans</v>
      </c>
      <c r="F270" t="str">
        <f>IFERROR(VLOOKUP(C270,Suppliers!A$1:D$26,4,FALSE),"Supplier Not Found")</f>
        <v>(428)821-4448x142</v>
      </c>
    </row>
    <row r="271" spans="1:6" x14ac:dyDescent="0.2">
      <c r="A271" s="1" t="str">
        <v>P270</v>
      </c>
      <c r="B271" t="str">
        <f>IF(Inventory!D271&lt;Inventory!E270, "ReOrder Needed", "Do Not ReOrder")</f>
        <v>Do Not ReOrder</v>
      </c>
      <c r="C271" t="str">
        <f>VLOOKUP(A271, Inventory!A270:G770, 7, FALSE)</f>
        <v>S24</v>
      </c>
      <c r="D271" t="str">
        <f>IFERROR(VLOOKUP(C271,Suppliers!A$1:B$26,2,FALSE),"Supplier Not Found")</f>
        <v>Gardner-Sanchez</v>
      </c>
      <c r="E271" t="str">
        <f>IFERROR(VLOOKUP(C271,Suppliers!A$1:C$26,3,FALSE),"Supplier Not Found")</f>
        <v>Benjamin Smith</v>
      </c>
      <c r="F271" t="str">
        <f>IFERROR(VLOOKUP(C271,Suppliers!A$1:D$26,4,FALSE),"Supplier Not Found")</f>
        <v>(653)473-9511</v>
      </c>
    </row>
    <row r="272" spans="1:6" x14ac:dyDescent="0.2">
      <c r="A272" s="1" t="str">
        <v>P271</v>
      </c>
      <c r="B272" t="str">
        <f>IF(Inventory!D272&lt;Inventory!E271, "ReOrder Needed", "Do Not ReOrder")</f>
        <v>Do Not ReOrder</v>
      </c>
      <c r="C272" t="str">
        <f>VLOOKUP(A272, Inventory!A271:G771, 7, FALSE)</f>
        <v>S16</v>
      </c>
      <c r="D272" t="str">
        <f>IFERROR(VLOOKUP(C272,Suppliers!A$1:B$26,2,FALSE),"Supplier Not Found")</f>
        <v>Burton-Lee</v>
      </c>
      <c r="E272" t="str">
        <f>IFERROR(VLOOKUP(C272,Suppliers!A$1:C$26,3,FALSE),"Supplier Not Found")</f>
        <v>Edward Daniels</v>
      </c>
      <c r="F272" t="str">
        <f>IFERROR(VLOOKUP(C272,Suppliers!A$1:D$26,4,FALSE),"Supplier Not Found")</f>
        <v>(262)795-4870x45974</v>
      </c>
    </row>
    <row r="273" spans="1:6" x14ac:dyDescent="0.2">
      <c r="A273" s="1" t="str">
        <v>P272</v>
      </c>
      <c r="B273" t="str">
        <f>IF(Inventory!D273&lt;Inventory!E272, "ReOrder Needed", "Do Not ReOrder")</f>
        <v>ReOrder Needed</v>
      </c>
      <c r="C273" t="str">
        <f>VLOOKUP(A273, Inventory!A272:G772, 7, FALSE)</f>
        <v>S16</v>
      </c>
      <c r="D273" t="str">
        <f>IFERROR(VLOOKUP(C273,Suppliers!A$1:B$26,2,FALSE),"Supplier Not Found")</f>
        <v>Burton-Lee</v>
      </c>
      <c r="E273" t="str">
        <f>IFERROR(VLOOKUP(C273,Suppliers!A$1:C$26,3,FALSE),"Supplier Not Found")</f>
        <v>Edward Daniels</v>
      </c>
      <c r="F273" t="str">
        <f>IFERROR(VLOOKUP(C273,Suppliers!A$1:D$26,4,FALSE),"Supplier Not Found")</f>
        <v>(262)795-4870x45974</v>
      </c>
    </row>
    <row r="274" spans="1:6" x14ac:dyDescent="0.2">
      <c r="A274" s="1" t="str">
        <v>P273</v>
      </c>
      <c r="B274" t="str">
        <f>IF(Inventory!D274&lt;Inventory!E273, "ReOrder Needed", "Do Not ReOrder")</f>
        <v>Do Not ReOrder</v>
      </c>
      <c r="C274" t="str">
        <f>VLOOKUP(A274, Inventory!A273:G773, 7, FALSE)</f>
        <v>S24</v>
      </c>
      <c r="D274" t="str">
        <f>IFERROR(VLOOKUP(C274,Suppliers!A$1:B$26,2,FALSE),"Supplier Not Found")</f>
        <v>Gardner-Sanchez</v>
      </c>
      <c r="E274" t="str">
        <f>IFERROR(VLOOKUP(C274,Suppliers!A$1:C$26,3,FALSE),"Supplier Not Found")</f>
        <v>Benjamin Smith</v>
      </c>
      <c r="F274" t="str">
        <f>IFERROR(VLOOKUP(C274,Suppliers!A$1:D$26,4,FALSE),"Supplier Not Found")</f>
        <v>(653)473-9511</v>
      </c>
    </row>
    <row r="275" spans="1:6" x14ac:dyDescent="0.2">
      <c r="A275" s="1" t="str">
        <v>P274</v>
      </c>
      <c r="B275" t="str">
        <f>IF(Inventory!D275&lt;Inventory!E274, "ReOrder Needed", "Do Not ReOrder")</f>
        <v>Do Not ReOrder</v>
      </c>
      <c r="C275" t="str">
        <f>VLOOKUP(A275, Inventory!A274:G774, 7, FALSE)</f>
        <v>S19</v>
      </c>
      <c r="D275" t="str">
        <f>IFERROR(VLOOKUP(C275,Suppliers!A$1:B$26,2,FALSE),"Supplier Not Found")</f>
        <v>Murillo-Boyd</v>
      </c>
      <c r="E275" t="str">
        <f>IFERROR(VLOOKUP(C275,Suppliers!A$1:C$26,3,FALSE),"Supplier Not Found")</f>
        <v>Cassandra Allen</v>
      </c>
      <c r="F275" t="str">
        <f>IFERROR(VLOOKUP(C275,Suppliers!A$1:D$26,4,FALSE),"Supplier Not Found")</f>
        <v>(809)229-6264x438</v>
      </c>
    </row>
    <row r="276" spans="1:6" x14ac:dyDescent="0.2">
      <c r="A276" s="1" t="str">
        <v>P275</v>
      </c>
      <c r="B276" t="str">
        <f>IF(Inventory!D276&lt;Inventory!E275, "ReOrder Needed", "Do Not ReOrder")</f>
        <v>Do Not ReOrder</v>
      </c>
      <c r="C276" t="str">
        <f>VLOOKUP(A276, Inventory!A275:G775, 7, FALSE)</f>
        <v>S02</v>
      </c>
      <c r="D276" t="str">
        <f>IFERROR(VLOOKUP(C276,Suppliers!A$1:B$26,2,FALSE),"Supplier Not Found")</f>
        <v>Sharp Group</v>
      </c>
      <c r="E276" t="str">
        <f>IFERROR(VLOOKUP(C276,Suppliers!A$1:C$26,3,FALSE),"Supplier Not Found")</f>
        <v>Tonya Dalton</v>
      </c>
      <c r="F276" t="str">
        <f>IFERROR(VLOOKUP(C276,Suppliers!A$1:D$26,4,FALSE),"Supplier Not Found")</f>
        <v>815.506.7604x881</v>
      </c>
    </row>
    <row r="277" spans="1:6" x14ac:dyDescent="0.2">
      <c r="A277" s="1" t="str">
        <v>P276</v>
      </c>
      <c r="B277" t="str">
        <f>IF(Inventory!D277&lt;Inventory!E276, "ReOrder Needed", "Do Not ReOrder")</f>
        <v>ReOrder Needed</v>
      </c>
      <c r="C277" t="str">
        <f>VLOOKUP(A277, Inventory!A276:G776, 7, FALSE)</f>
        <v>S22</v>
      </c>
      <c r="D277" t="str">
        <f>IFERROR(VLOOKUP(C277,Suppliers!A$1:B$26,2,FALSE),"Supplier Not Found")</f>
        <v>Stewart-Adams</v>
      </c>
      <c r="E277" t="str">
        <f>IFERROR(VLOOKUP(C277,Suppliers!A$1:C$26,3,FALSE),"Supplier Not Found")</f>
        <v>Annette Price</v>
      </c>
      <c r="F277" t="str">
        <f>IFERROR(VLOOKUP(C277,Suppliers!A$1:D$26,4,FALSE),"Supplier Not Found")</f>
        <v>+1-696-709-5347x48643</v>
      </c>
    </row>
    <row r="278" spans="1:6" x14ac:dyDescent="0.2">
      <c r="A278" s="1" t="str">
        <v>P277</v>
      </c>
      <c r="B278" t="str">
        <f>IF(Inventory!D278&lt;Inventory!E277, "ReOrder Needed", "Do Not ReOrder")</f>
        <v>Do Not ReOrder</v>
      </c>
      <c r="C278" t="str">
        <f>VLOOKUP(A278, Inventory!A277:G777, 7, FALSE)</f>
        <v>S01</v>
      </c>
      <c r="D278" t="str">
        <f>IFERROR(VLOOKUP(C278,Suppliers!A$1:B$26,2,FALSE),"Supplier Not Found")</f>
        <v>Arroyo Ltd</v>
      </c>
      <c r="E278" t="str">
        <f>IFERROR(VLOOKUP(C278,Suppliers!A$1:C$26,3,FALSE),"Supplier Not Found")</f>
        <v>Gina Little</v>
      </c>
      <c r="F278" t="str">
        <f>IFERROR(VLOOKUP(C278,Suppliers!A$1:D$26,4,FALSE),"Supplier Not Found")</f>
        <v>774.972.1211x056</v>
      </c>
    </row>
    <row r="279" spans="1:6" x14ac:dyDescent="0.2">
      <c r="A279" s="1" t="str">
        <v>P278</v>
      </c>
      <c r="B279" t="str">
        <f>IF(Inventory!D279&lt;Inventory!E278, "ReOrder Needed", "Do Not ReOrder")</f>
        <v>Do Not ReOrder</v>
      </c>
      <c r="C279" t="str">
        <f>VLOOKUP(A279, Inventory!A278:G778, 7, FALSE)</f>
        <v>S03</v>
      </c>
      <c r="D279" t="str">
        <f>IFERROR(VLOOKUP(C279,Suppliers!A$1:B$26,2,FALSE),"Supplier Not Found")</f>
        <v>Willis-Arellano</v>
      </c>
      <c r="E279" t="str">
        <f>IFERROR(VLOOKUP(C279,Suppliers!A$1:C$26,3,FALSE),"Supplier Not Found")</f>
        <v>Gregory Grant</v>
      </c>
      <c r="F279" t="str">
        <f>IFERROR(VLOOKUP(C279,Suppliers!A$1:D$26,4,FALSE),"Supplier Not Found")</f>
        <v>811-532-2734x84427</v>
      </c>
    </row>
    <row r="280" spans="1:6" x14ac:dyDescent="0.2">
      <c r="A280" s="1" t="str">
        <v>P279</v>
      </c>
      <c r="B280" t="str">
        <f>IF(Inventory!D280&lt;Inventory!E279, "ReOrder Needed", "Do Not ReOrder")</f>
        <v>Do Not ReOrder</v>
      </c>
      <c r="C280" t="str">
        <f>VLOOKUP(A280, Inventory!A279:G779, 7, FALSE)</f>
        <v>S11</v>
      </c>
      <c r="D280" t="str">
        <f>IFERROR(VLOOKUP(C280,Suppliers!A$1:B$26,2,FALSE),"Supplier Not Found")</f>
        <v>Melton Group</v>
      </c>
      <c r="E280" t="str">
        <f>IFERROR(VLOOKUP(C280,Suppliers!A$1:C$26,3,FALSE),"Supplier Not Found")</f>
        <v>Brittney Wright</v>
      </c>
      <c r="F280" t="str">
        <f>IFERROR(VLOOKUP(C280,Suppliers!A$1:D$26,4,FALSE),"Supplier Not Found")</f>
        <v>001-743-290-5077x7529</v>
      </c>
    </row>
    <row r="281" spans="1:6" x14ac:dyDescent="0.2">
      <c r="A281" s="1" t="str">
        <v>P280</v>
      </c>
      <c r="B281" t="str">
        <f>IF(Inventory!D281&lt;Inventory!E280, "ReOrder Needed", "Do Not ReOrder")</f>
        <v>ReOrder Needed</v>
      </c>
      <c r="C281" t="str">
        <f>VLOOKUP(A281, Inventory!A280:G780, 7, FALSE)</f>
        <v>S19</v>
      </c>
      <c r="D281" t="str">
        <f>IFERROR(VLOOKUP(C281,Suppliers!A$1:B$26,2,FALSE),"Supplier Not Found")</f>
        <v>Murillo-Boyd</v>
      </c>
      <c r="E281" t="str">
        <f>IFERROR(VLOOKUP(C281,Suppliers!A$1:C$26,3,FALSE),"Supplier Not Found")</f>
        <v>Cassandra Allen</v>
      </c>
      <c r="F281" t="str">
        <f>IFERROR(VLOOKUP(C281,Suppliers!A$1:D$26,4,FALSE),"Supplier Not Found")</f>
        <v>(809)229-6264x438</v>
      </c>
    </row>
    <row r="282" spans="1:6" x14ac:dyDescent="0.2">
      <c r="A282" s="1" t="str">
        <v>P281</v>
      </c>
      <c r="B282" t="str">
        <f>IF(Inventory!D282&lt;Inventory!E281, "ReOrder Needed", "Do Not ReOrder")</f>
        <v>Do Not ReOrder</v>
      </c>
      <c r="C282" t="str">
        <f>VLOOKUP(A282, Inventory!A281:G781, 7, FALSE)</f>
        <v>S09</v>
      </c>
      <c r="D282" t="str">
        <f>IFERROR(VLOOKUP(C282,Suppliers!A$1:B$26,2,FALSE),"Supplier Not Found")</f>
        <v>Hansen, Reed and Aguirre</v>
      </c>
      <c r="E282" t="str">
        <f>IFERROR(VLOOKUP(C282,Suppliers!A$1:C$26,3,FALSE),"Supplier Not Found")</f>
        <v>Matthew Collins</v>
      </c>
      <c r="F282" t="str">
        <f>IFERROR(VLOOKUP(C282,Suppliers!A$1:D$26,4,FALSE),"Supplier Not Found")</f>
        <v>001-517-317-6287x5808</v>
      </c>
    </row>
    <row r="283" spans="1:6" x14ac:dyDescent="0.2">
      <c r="A283" s="1" t="str">
        <v>P282</v>
      </c>
      <c r="B283" t="str">
        <f>IF(Inventory!D283&lt;Inventory!E282, "ReOrder Needed", "Do Not ReOrder")</f>
        <v>Do Not ReOrder</v>
      </c>
      <c r="C283" t="str">
        <f>VLOOKUP(A283, Inventory!A282:G782, 7, FALSE)</f>
        <v>S25</v>
      </c>
      <c r="D283" t="str">
        <f>IFERROR(VLOOKUP(C283,Suppliers!A$1:B$26,2,FALSE),"Supplier Not Found")</f>
        <v>Shaw Inc</v>
      </c>
      <c r="E283" t="str">
        <f>IFERROR(VLOOKUP(C283,Suppliers!A$1:C$26,3,FALSE),"Supplier Not Found")</f>
        <v>Deanna Carroll</v>
      </c>
      <c r="F283" t="str">
        <f>IFERROR(VLOOKUP(C283,Suppliers!A$1:D$26,4,FALSE),"Supplier Not Found")</f>
        <v>+1-387-630-6951x337</v>
      </c>
    </row>
    <row r="284" spans="1:6" x14ac:dyDescent="0.2">
      <c r="A284" s="1" t="str">
        <v>P283</v>
      </c>
      <c r="B284" t="str">
        <f>IF(Inventory!D284&lt;Inventory!E283, "ReOrder Needed", "Do Not ReOrder")</f>
        <v>Do Not ReOrder</v>
      </c>
      <c r="C284" t="str">
        <f>VLOOKUP(A284, Inventory!A283:G783, 7, FALSE)</f>
        <v>S17</v>
      </c>
      <c r="D284" t="str">
        <f>IFERROR(VLOOKUP(C284,Suppliers!A$1:B$26,2,FALSE),"Supplier Not Found")</f>
        <v>Marshall Group</v>
      </c>
      <c r="E284" t="str">
        <f>IFERROR(VLOOKUP(C284,Suppliers!A$1:C$26,3,FALSE),"Supplier Not Found")</f>
        <v>Walter Burns</v>
      </c>
      <c r="F284" t="str">
        <f>IFERROR(VLOOKUP(C284,Suppliers!A$1:D$26,4,FALSE),"Supplier Not Found")</f>
        <v>+1-994-425-1451x1552</v>
      </c>
    </row>
    <row r="285" spans="1:6" x14ac:dyDescent="0.2">
      <c r="A285" s="1" t="str">
        <v>P284</v>
      </c>
      <c r="B285" t="str">
        <f>IF(Inventory!D285&lt;Inventory!E284, "ReOrder Needed", "Do Not ReOrder")</f>
        <v>Do Not ReOrder</v>
      </c>
      <c r="C285" t="str">
        <f>VLOOKUP(A285, Inventory!A284:G784, 7, FALSE)</f>
        <v>S23</v>
      </c>
      <c r="D285" t="str">
        <f>IFERROR(VLOOKUP(C285,Suppliers!A$1:B$26,2,FALSE),"Supplier Not Found")</f>
        <v>Brown LLC</v>
      </c>
      <c r="E285" t="str">
        <f>IFERROR(VLOOKUP(C285,Suppliers!A$1:C$26,3,FALSE),"Supplier Not Found")</f>
        <v>Dr. Casey Andrews</v>
      </c>
      <c r="F285" t="str">
        <f>IFERROR(VLOOKUP(C285,Suppliers!A$1:D$26,4,FALSE),"Supplier Not Found")</f>
        <v>(451)470-1054x209</v>
      </c>
    </row>
    <row r="286" spans="1:6" x14ac:dyDescent="0.2">
      <c r="A286" s="1" t="str">
        <v>P285</v>
      </c>
      <c r="B286" t="str">
        <f>IF(Inventory!D286&lt;Inventory!E285, "ReOrder Needed", "Do Not ReOrder")</f>
        <v>Do Not ReOrder</v>
      </c>
      <c r="C286" t="str">
        <f>VLOOKUP(A286, Inventory!A285:G785, 7, FALSE)</f>
        <v>S07</v>
      </c>
      <c r="D286" t="str">
        <f>IFERROR(VLOOKUP(C286,Suppliers!A$1:B$26,2,FALSE),"Supplier Not Found")</f>
        <v>Richardson, Goodman and Hobbs</v>
      </c>
      <c r="E286" t="str">
        <f>IFERROR(VLOOKUP(C286,Suppliers!A$1:C$26,3,FALSE),"Supplier Not Found")</f>
        <v>Christopher Ramos</v>
      </c>
      <c r="F286" t="str">
        <f>IFERROR(VLOOKUP(C286,Suppliers!A$1:D$26,4,FALSE),"Supplier Not Found")</f>
        <v>297-269-6876</v>
      </c>
    </row>
    <row r="287" spans="1:6" x14ac:dyDescent="0.2">
      <c r="A287" s="1" t="str">
        <v>P286</v>
      </c>
      <c r="B287" t="str">
        <f>IF(Inventory!D287&lt;Inventory!E286, "ReOrder Needed", "Do Not ReOrder")</f>
        <v>Do Not ReOrder</v>
      </c>
      <c r="C287" t="str">
        <f>VLOOKUP(A287, Inventory!A286:G786, 7, FALSE)</f>
        <v>S07</v>
      </c>
      <c r="D287" t="str">
        <f>IFERROR(VLOOKUP(C287,Suppliers!A$1:B$26,2,FALSE),"Supplier Not Found")</f>
        <v>Richardson, Goodman and Hobbs</v>
      </c>
      <c r="E287" t="str">
        <f>IFERROR(VLOOKUP(C287,Suppliers!A$1:C$26,3,FALSE),"Supplier Not Found")</f>
        <v>Christopher Ramos</v>
      </c>
      <c r="F287" t="str">
        <f>IFERROR(VLOOKUP(C287,Suppliers!A$1:D$26,4,FALSE),"Supplier Not Found")</f>
        <v>297-269-6876</v>
      </c>
    </row>
    <row r="288" spans="1:6" x14ac:dyDescent="0.2">
      <c r="A288" s="1" t="str">
        <v>P287</v>
      </c>
      <c r="B288" t="str">
        <f>IF(Inventory!D288&lt;Inventory!E287, "ReOrder Needed", "Do Not ReOrder")</f>
        <v>ReOrder Needed</v>
      </c>
      <c r="C288" t="str">
        <f>VLOOKUP(A288, Inventory!A287:G787, 7, FALSE)</f>
        <v>S13</v>
      </c>
      <c r="D288" t="str">
        <f>IFERROR(VLOOKUP(C288,Suppliers!A$1:B$26,2,FALSE),"Supplier Not Found")</f>
        <v>Gilbert, Long and Bishop</v>
      </c>
      <c r="E288" t="str">
        <f>IFERROR(VLOOKUP(C288,Suppliers!A$1:C$26,3,FALSE),"Supplier Not Found")</f>
        <v>Derrick Wood</v>
      </c>
      <c r="F288" t="str">
        <f>IFERROR(VLOOKUP(C288,Suppliers!A$1:D$26,4,FALSE),"Supplier Not Found")</f>
        <v>916.808.5932x66661</v>
      </c>
    </row>
    <row r="289" spans="1:6" x14ac:dyDescent="0.2">
      <c r="A289" s="1" t="str">
        <v>P288</v>
      </c>
      <c r="B289" t="str">
        <f>IF(Inventory!D289&lt;Inventory!E288, "ReOrder Needed", "Do Not ReOrder")</f>
        <v>ReOrder Needed</v>
      </c>
      <c r="C289" t="str">
        <f>VLOOKUP(A289, Inventory!A288:G788, 7, FALSE)</f>
        <v>S13</v>
      </c>
      <c r="D289" t="str">
        <f>IFERROR(VLOOKUP(C289,Suppliers!A$1:B$26,2,FALSE),"Supplier Not Found")</f>
        <v>Gilbert, Long and Bishop</v>
      </c>
      <c r="E289" t="str">
        <f>IFERROR(VLOOKUP(C289,Suppliers!A$1:C$26,3,FALSE),"Supplier Not Found")</f>
        <v>Derrick Wood</v>
      </c>
      <c r="F289" t="str">
        <f>IFERROR(VLOOKUP(C289,Suppliers!A$1:D$26,4,FALSE),"Supplier Not Found")</f>
        <v>916.808.5932x66661</v>
      </c>
    </row>
    <row r="290" spans="1:6" x14ac:dyDescent="0.2">
      <c r="A290" s="1" t="str">
        <v>P289</v>
      </c>
      <c r="B290" t="str">
        <f>IF(Inventory!D290&lt;Inventory!E289, "ReOrder Needed", "Do Not ReOrder")</f>
        <v>Do Not ReOrder</v>
      </c>
      <c r="C290" t="str">
        <f>VLOOKUP(A290, Inventory!A289:G789, 7, FALSE)</f>
        <v>S22</v>
      </c>
      <c r="D290" t="str">
        <f>IFERROR(VLOOKUP(C290,Suppliers!A$1:B$26,2,FALSE),"Supplier Not Found")</f>
        <v>Stewart-Adams</v>
      </c>
      <c r="E290" t="str">
        <f>IFERROR(VLOOKUP(C290,Suppliers!A$1:C$26,3,FALSE),"Supplier Not Found")</f>
        <v>Annette Price</v>
      </c>
      <c r="F290" t="str">
        <f>IFERROR(VLOOKUP(C290,Suppliers!A$1:D$26,4,FALSE),"Supplier Not Found")</f>
        <v>+1-696-709-5347x48643</v>
      </c>
    </row>
    <row r="291" spans="1:6" x14ac:dyDescent="0.2">
      <c r="A291" s="1" t="str">
        <v>P290</v>
      </c>
      <c r="B291" t="str">
        <f>IF(Inventory!D291&lt;Inventory!E290, "ReOrder Needed", "Do Not ReOrder")</f>
        <v>Do Not ReOrder</v>
      </c>
      <c r="C291" t="str">
        <f>VLOOKUP(A291, Inventory!A290:G790, 7, FALSE)</f>
        <v>S04</v>
      </c>
      <c r="D291" t="str">
        <f>IFERROR(VLOOKUP(C291,Suppliers!A$1:B$26,2,FALSE),"Supplier Not Found")</f>
        <v>Woodward and Sons</v>
      </c>
      <c r="E291" t="str">
        <f>IFERROR(VLOOKUP(C291,Suppliers!A$1:C$26,3,FALSE),"Supplier Not Found")</f>
        <v>Ryan Smith</v>
      </c>
      <c r="F291" t="str">
        <f>IFERROR(VLOOKUP(C291,Suppliers!A$1:D$26,4,FALSE),"Supplier Not Found")</f>
        <v>595.330.0480</v>
      </c>
    </row>
    <row r="292" spans="1:6" x14ac:dyDescent="0.2">
      <c r="A292" s="1" t="str">
        <v>P291</v>
      </c>
      <c r="B292" t="str">
        <f>IF(Inventory!D292&lt;Inventory!E291, "ReOrder Needed", "Do Not ReOrder")</f>
        <v>Do Not ReOrder</v>
      </c>
      <c r="C292" t="str">
        <f>VLOOKUP(A292, Inventory!A291:G791, 7, FALSE)</f>
        <v>S13</v>
      </c>
      <c r="D292" t="str">
        <f>IFERROR(VLOOKUP(C292,Suppliers!A$1:B$26,2,FALSE),"Supplier Not Found")</f>
        <v>Gilbert, Long and Bishop</v>
      </c>
      <c r="E292" t="str">
        <f>IFERROR(VLOOKUP(C292,Suppliers!A$1:C$26,3,FALSE),"Supplier Not Found")</f>
        <v>Derrick Wood</v>
      </c>
      <c r="F292" t="str">
        <f>IFERROR(VLOOKUP(C292,Suppliers!A$1:D$26,4,FALSE),"Supplier Not Found")</f>
        <v>916.808.5932x66661</v>
      </c>
    </row>
    <row r="293" spans="1:6" x14ac:dyDescent="0.2">
      <c r="A293" s="1" t="str">
        <v>P292</v>
      </c>
      <c r="B293" t="str">
        <f>IF(Inventory!D293&lt;Inventory!E292, "ReOrder Needed", "Do Not ReOrder")</f>
        <v>Do Not ReOrder</v>
      </c>
      <c r="C293" t="str">
        <f>VLOOKUP(A293, Inventory!A292:G792, 7, FALSE)</f>
        <v>S04</v>
      </c>
      <c r="D293" t="str">
        <f>IFERROR(VLOOKUP(C293,Suppliers!A$1:B$26,2,FALSE),"Supplier Not Found")</f>
        <v>Woodward and Sons</v>
      </c>
      <c r="E293" t="str">
        <f>IFERROR(VLOOKUP(C293,Suppliers!A$1:C$26,3,FALSE),"Supplier Not Found")</f>
        <v>Ryan Smith</v>
      </c>
      <c r="F293" t="str">
        <f>IFERROR(VLOOKUP(C293,Suppliers!A$1:D$26,4,FALSE),"Supplier Not Found")</f>
        <v>595.330.0480</v>
      </c>
    </row>
    <row r="294" spans="1:6" x14ac:dyDescent="0.2">
      <c r="A294" s="1" t="str">
        <v>P293</v>
      </c>
      <c r="B294" t="str">
        <f>IF(Inventory!D294&lt;Inventory!E293, "ReOrder Needed", "Do Not ReOrder")</f>
        <v>Do Not ReOrder</v>
      </c>
      <c r="C294" t="str">
        <f>VLOOKUP(A294, Inventory!A293:G793, 7, FALSE)</f>
        <v>S13</v>
      </c>
      <c r="D294" t="str">
        <f>IFERROR(VLOOKUP(C294,Suppliers!A$1:B$26,2,FALSE),"Supplier Not Found")</f>
        <v>Gilbert, Long and Bishop</v>
      </c>
      <c r="E294" t="str">
        <f>IFERROR(VLOOKUP(C294,Suppliers!A$1:C$26,3,FALSE),"Supplier Not Found")</f>
        <v>Derrick Wood</v>
      </c>
      <c r="F294" t="str">
        <f>IFERROR(VLOOKUP(C294,Suppliers!A$1:D$26,4,FALSE),"Supplier Not Found")</f>
        <v>916.808.5932x66661</v>
      </c>
    </row>
    <row r="295" spans="1:6" x14ac:dyDescent="0.2">
      <c r="A295" s="1" t="str">
        <v>P294</v>
      </c>
      <c r="B295" t="str">
        <f>IF(Inventory!D295&lt;Inventory!E294, "ReOrder Needed", "Do Not ReOrder")</f>
        <v>Do Not ReOrder</v>
      </c>
      <c r="C295" t="str">
        <f>VLOOKUP(A295, Inventory!A294:G794, 7, FALSE)</f>
        <v>S03</v>
      </c>
      <c r="D295" t="str">
        <f>IFERROR(VLOOKUP(C295,Suppliers!A$1:B$26,2,FALSE),"Supplier Not Found")</f>
        <v>Willis-Arellano</v>
      </c>
      <c r="E295" t="str">
        <f>IFERROR(VLOOKUP(C295,Suppliers!A$1:C$26,3,FALSE),"Supplier Not Found")</f>
        <v>Gregory Grant</v>
      </c>
      <c r="F295" t="str">
        <f>IFERROR(VLOOKUP(C295,Suppliers!A$1:D$26,4,FALSE),"Supplier Not Found")</f>
        <v>811-532-2734x84427</v>
      </c>
    </row>
    <row r="296" spans="1:6" x14ac:dyDescent="0.2">
      <c r="A296" s="1" t="str">
        <v>P295</v>
      </c>
      <c r="B296" t="str">
        <f>IF(Inventory!D296&lt;Inventory!E295, "ReOrder Needed", "Do Not ReOrder")</f>
        <v>Do Not ReOrder</v>
      </c>
      <c r="C296" t="str">
        <f>VLOOKUP(A296, Inventory!A295:G795, 7, FALSE)</f>
        <v>S09</v>
      </c>
      <c r="D296" t="str">
        <f>IFERROR(VLOOKUP(C296,Suppliers!A$1:B$26,2,FALSE),"Supplier Not Found")</f>
        <v>Hansen, Reed and Aguirre</v>
      </c>
      <c r="E296" t="str">
        <f>IFERROR(VLOOKUP(C296,Suppliers!A$1:C$26,3,FALSE),"Supplier Not Found")</f>
        <v>Matthew Collins</v>
      </c>
      <c r="F296" t="str">
        <f>IFERROR(VLOOKUP(C296,Suppliers!A$1:D$26,4,FALSE),"Supplier Not Found")</f>
        <v>001-517-317-6287x5808</v>
      </c>
    </row>
    <row r="297" spans="1:6" x14ac:dyDescent="0.2">
      <c r="A297" s="1" t="str">
        <v>P296</v>
      </c>
      <c r="B297" t="str">
        <f>IF(Inventory!D297&lt;Inventory!E296, "ReOrder Needed", "Do Not ReOrder")</f>
        <v>Do Not ReOrder</v>
      </c>
      <c r="C297" t="str">
        <f>VLOOKUP(A297, Inventory!A296:G796, 7, FALSE)</f>
        <v>S23</v>
      </c>
      <c r="D297" t="str">
        <f>IFERROR(VLOOKUP(C297,Suppliers!A$1:B$26,2,FALSE),"Supplier Not Found")</f>
        <v>Brown LLC</v>
      </c>
      <c r="E297" t="str">
        <f>IFERROR(VLOOKUP(C297,Suppliers!A$1:C$26,3,FALSE),"Supplier Not Found")</f>
        <v>Dr. Casey Andrews</v>
      </c>
      <c r="F297" t="str">
        <f>IFERROR(VLOOKUP(C297,Suppliers!A$1:D$26,4,FALSE),"Supplier Not Found")</f>
        <v>(451)470-1054x209</v>
      </c>
    </row>
    <row r="298" spans="1:6" x14ac:dyDescent="0.2">
      <c r="A298" s="1" t="str">
        <v>P297</v>
      </c>
      <c r="B298" t="str">
        <f>IF(Inventory!D298&lt;Inventory!E297, "ReOrder Needed", "Do Not ReOrder")</f>
        <v>Do Not ReOrder</v>
      </c>
      <c r="C298" t="str">
        <f>VLOOKUP(A298, Inventory!A297:G797, 7, FALSE)</f>
        <v>S01</v>
      </c>
      <c r="D298" t="str">
        <f>IFERROR(VLOOKUP(C298,Suppliers!A$1:B$26,2,FALSE),"Supplier Not Found")</f>
        <v>Arroyo Ltd</v>
      </c>
      <c r="E298" t="str">
        <f>IFERROR(VLOOKUP(C298,Suppliers!A$1:C$26,3,FALSE),"Supplier Not Found")</f>
        <v>Gina Little</v>
      </c>
      <c r="F298" t="str">
        <f>IFERROR(VLOOKUP(C298,Suppliers!A$1:D$26,4,FALSE),"Supplier Not Found")</f>
        <v>774.972.1211x056</v>
      </c>
    </row>
    <row r="299" spans="1:6" x14ac:dyDescent="0.2">
      <c r="A299" s="1" t="str">
        <v>P298</v>
      </c>
      <c r="B299" t="str">
        <f>IF(Inventory!D299&lt;Inventory!E298, "ReOrder Needed", "Do Not ReOrder")</f>
        <v>Do Not ReOrder</v>
      </c>
      <c r="C299" t="str">
        <f>VLOOKUP(A299, Inventory!A298:G798, 7, FALSE)</f>
        <v>S04</v>
      </c>
      <c r="D299" t="str">
        <f>IFERROR(VLOOKUP(C299,Suppliers!A$1:B$26,2,FALSE),"Supplier Not Found")</f>
        <v>Woodward and Sons</v>
      </c>
      <c r="E299" t="str">
        <f>IFERROR(VLOOKUP(C299,Suppliers!A$1:C$26,3,FALSE),"Supplier Not Found")</f>
        <v>Ryan Smith</v>
      </c>
      <c r="F299" t="str">
        <f>IFERROR(VLOOKUP(C299,Suppliers!A$1:D$26,4,FALSE),"Supplier Not Found")</f>
        <v>595.330.0480</v>
      </c>
    </row>
    <row r="300" spans="1:6" x14ac:dyDescent="0.2">
      <c r="A300" s="1" t="str">
        <v>P299</v>
      </c>
      <c r="B300" t="str">
        <f>IF(Inventory!D300&lt;Inventory!E299, "ReOrder Needed", "Do Not ReOrder")</f>
        <v>ReOrder Needed</v>
      </c>
      <c r="C300" t="str">
        <f>VLOOKUP(A300, Inventory!A299:G799, 7, FALSE)</f>
        <v>S22</v>
      </c>
      <c r="D300" t="str">
        <f>IFERROR(VLOOKUP(C300,Suppliers!A$1:B$26,2,FALSE),"Supplier Not Found")</f>
        <v>Stewart-Adams</v>
      </c>
      <c r="E300" t="str">
        <f>IFERROR(VLOOKUP(C300,Suppliers!A$1:C$26,3,FALSE),"Supplier Not Found")</f>
        <v>Annette Price</v>
      </c>
      <c r="F300" t="str">
        <f>IFERROR(VLOOKUP(C300,Suppliers!A$1:D$26,4,FALSE),"Supplier Not Found")</f>
        <v>+1-696-709-5347x48643</v>
      </c>
    </row>
    <row r="301" spans="1:6" x14ac:dyDescent="0.2">
      <c r="A301" s="1" t="str">
        <v>P300</v>
      </c>
      <c r="B301" t="str">
        <f>IF(Inventory!D301&lt;Inventory!E300, "ReOrder Needed", "Do Not ReOrder")</f>
        <v>Do Not ReOrder</v>
      </c>
      <c r="C301" t="str">
        <f>VLOOKUP(A301, Inventory!A300:G800, 7, FALSE)</f>
        <v>S23</v>
      </c>
      <c r="D301" t="str">
        <f>IFERROR(VLOOKUP(C301,Suppliers!A$1:B$26,2,FALSE),"Supplier Not Found")</f>
        <v>Brown LLC</v>
      </c>
      <c r="E301" t="str">
        <f>IFERROR(VLOOKUP(C301,Suppliers!A$1:C$26,3,FALSE),"Supplier Not Found")</f>
        <v>Dr. Casey Andrews</v>
      </c>
      <c r="F301" t="str">
        <f>IFERROR(VLOOKUP(C301,Suppliers!A$1:D$26,4,FALSE),"Supplier Not Found")</f>
        <v>(451)470-1054x209</v>
      </c>
    </row>
    <row r="302" spans="1:6" x14ac:dyDescent="0.2">
      <c r="A302" s="1" t="str">
        <v>P301</v>
      </c>
      <c r="B302" t="str">
        <f>IF(Inventory!D302&lt;Inventory!E301, "ReOrder Needed", "Do Not ReOrder")</f>
        <v>Do Not ReOrder</v>
      </c>
      <c r="C302" t="str">
        <f>VLOOKUP(A302, Inventory!A301:G801, 7, FALSE)</f>
        <v>S20</v>
      </c>
      <c r="D302" t="str">
        <f>IFERROR(VLOOKUP(C302,Suppliers!A$1:B$26,2,FALSE),"Supplier Not Found")</f>
        <v>Wilson, Wright and Lewis</v>
      </c>
      <c r="E302" t="str">
        <f>IFERROR(VLOOKUP(C302,Suppliers!A$1:C$26,3,FALSE),"Supplier Not Found")</f>
        <v>Tara Pierce</v>
      </c>
      <c r="F302" t="str">
        <f>IFERROR(VLOOKUP(C302,Suppliers!A$1:D$26,4,FALSE),"Supplier Not Found")</f>
        <v>+1-574-614-2177x44351</v>
      </c>
    </row>
    <row r="303" spans="1:6" x14ac:dyDescent="0.2">
      <c r="A303" s="1" t="str">
        <v>P302</v>
      </c>
      <c r="B303" t="str">
        <f>IF(Inventory!D303&lt;Inventory!E302, "ReOrder Needed", "Do Not ReOrder")</f>
        <v>Do Not ReOrder</v>
      </c>
      <c r="C303" t="str">
        <f>VLOOKUP(A303, Inventory!A302:G802, 7, FALSE)</f>
        <v>S21</v>
      </c>
      <c r="D303" t="str">
        <f>IFERROR(VLOOKUP(C303,Suppliers!A$1:B$26,2,FALSE),"Supplier Not Found")</f>
        <v>Flores Ltd</v>
      </c>
      <c r="E303" t="str">
        <f>IFERROR(VLOOKUP(C303,Suppliers!A$1:C$26,3,FALSE),"Supplier Not Found")</f>
        <v>Laura Martin</v>
      </c>
      <c r="F303" t="str">
        <f>IFERROR(VLOOKUP(C303,Suppliers!A$1:D$26,4,FALSE),"Supplier Not Found")</f>
        <v>909.912.4432x42582</v>
      </c>
    </row>
    <row r="304" spans="1:6" x14ac:dyDescent="0.2">
      <c r="A304" s="1" t="str">
        <v>P303</v>
      </c>
      <c r="B304" t="str">
        <f>IF(Inventory!D304&lt;Inventory!E303, "ReOrder Needed", "Do Not ReOrder")</f>
        <v>ReOrder Needed</v>
      </c>
      <c r="C304" t="str">
        <f>VLOOKUP(A304, Inventory!A303:G803, 7, FALSE)</f>
        <v>S21</v>
      </c>
      <c r="D304" t="str">
        <f>IFERROR(VLOOKUP(C304,Suppliers!A$1:B$26,2,FALSE),"Supplier Not Found")</f>
        <v>Flores Ltd</v>
      </c>
      <c r="E304" t="str">
        <f>IFERROR(VLOOKUP(C304,Suppliers!A$1:C$26,3,FALSE),"Supplier Not Found")</f>
        <v>Laura Martin</v>
      </c>
      <c r="F304" t="str">
        <f>IFERROR(VLOOKUP(C304,Suppliers!A$1:D$26,4,FALSE),"Supplier Not Found")</f>
        <v>909.912.4432x42582</v>
      </c>
    </row>
    <row r="305" spans="1:6" x14ac:dyDescent="0.2">
      <c r="A305" s="1" t="str">
        <v>P304</v>
      </c>
      <c r="B305" t="str">
        <f>IF(Inventory!D305&lt;Inventory!E304, "ReOrder Needed", "Do Not ReOrder")</f>
        <v>Do Not ReOrder</v>
      </c>
      <c r="C305" t="str">
        <f>VLOOKUP(A305, Inventory!A304:G804, 7, FALSE)</f>
        <v>S06</v>
      </c>
      <c r="D305" t="str">
        <f>IFERROR(VLOOKUP(C305,Suppliers!A$1:B$26,2,FALSE),"Supplier Not Found")</f>
        <v>Baker PLC</v>
      </c>
      <c r="E305" t="str">
        <f>IFERROR(VLOOKUP(C305,Suppliers!A$1:C$26,3,FALSE),"Supplier Not Found")</f>
        <v>Joshua Schwartz</v>
      </c>
      <c r="F305" t="str">
        <f>IFERROR(VLOOKUP(C305,Suppliers!A$1:D$26,4,FALSE),"Supplier Not Found")</f>
        <v>+1-889-443-1579x73648</v>
      </c>
    </row>
    <row r="306" spans="1:6" x14ac:dyDescent="0.2">
      <c r="A306" s="1" t="str">
        <v>P305</v>
      </c>
      <c r="B306" t="str">
        <f>IF(Inventory!D306&lt;Inventory!E305, "ReOrder Needed", "Do Not ReOrder")</f>
        <v>Do Not ReOrder</v>
      </c>
      <c r="C306" t="str">
        <f>VLOOKUP(A306, Inventory!A305:G805, 7, FALSE)</f>
        <v>S22</v>
      </c>
      <c r="D306" t="str">
        <f>IFERROR(VLOOKUP(C306,Suppliers!A$1:B$26,2,FALSE),"Supplier Not Found")</f>
        <v>Stewart-Adams</v>
      </c>
      <c r="E306" t="str">
        <f>IFERROR(VLOOKUP(C306,Suppliers!A$1:C$26,3,FALSE),"Supplier Not Found")</f>
        <v>Annette Price</v>
      </c>
      <c r="F306" t="str">
        <f>IFERROR(VLOOKUP(C306,Suppliers!A$1:D$26,4,FALSE),"Supplier Not Found")</f>
        <v>+1-696-709-5347x48643</v>
      </c>
    </row>
    <row r="307" spans="1:6" x14ac:dyDescent="0.2">
      <c r="A307" s="1" t="str">
        <v>P306</v>
      </c>
      <c r="B307" t="str">
        <f>IF(Inventory!D307&lt;Inventory!E306, "ReOrder Needed", "Do Not ReOrder")</f>
        <v>Do Not ReOrder</v>
      </c>
      <c r="C307" t="str">
        <f>VLOOKUP(A307, Inventory!A306:G806, 7, FALSE)</f>
        <v>S19</v>
      </c>
      <c r="D307" t="str">
        <f>IFERROR(VLOOKUP(C307,Suppliers!A$1:B$26,2,FALSE),"Supplier Not Found")</f>
        <v>Murillo-Boyd</v>
      </c>
      <c r="E307" t="str">
        <f>IFERROR(VLOOKUP(C307,Suppliers!A$1:C$26,3,FALSE),"Supplier Not Found")</f>
        <v>Cassandra Allen</v>
      </c>
      <c r="F307" t="str">
        <f>IFERROR(VLOOKUP(C307,Suppliers!A$1:D$26,4,FALSE),"Supplier Not Found")</f>
        <v>(809)229-6264x438</v>
      </c>
    </row>
    <row r="308" spans="1:6" x14ac:dyDescent="0.2">
      <c r="A308" s="1" t="str">
        <v>P307</v>
      </c>
      <c r="B308" t="str">
        <f>IF(Inventory!D308&lt;Inventory!E307, "ReOrder Needed", "Do Not ReOrder")</f>
        <v>Do Not ReOrder</v>
      </c>
      <c r="C308" t="str">
        <f>VLOOKUP(A308, Inventory!A307:G807, 7, FALSE)</f>
        <v>S18</v>
      </c>
      <c r="D308" t="str">
        <f>IFERROR(VLOOKUP(C308,Suppliers!A$1:B$26,2,FALSE),"Supplier Not Found")</f>
        <v>Davis-Wolf</v>
      </c>
      <c r="E308" t="str">
        <f>IFERROR(VLOOKUP(C308,Suppliers!A$1:C$26,3,FALSE),"Supplier Not Found")</f>
        <v>Natasha Wallace</v>
      </c>
      <c r="F308" t="str">
        <f>IFERROR(VLOOKUP(C308,Suppliers!A$1:D$26,4,FALSE),"Supplier Not Found")</f>
        <v>+1-406-709-9801x00788</v>
      </c>
    </row>
    <row r="309" spans="1:6" x14ac:dyDescent="0.2">
      <c r="A309" s="1" t="str">
        <v>P308</v>
      </c>
      <c r="B309" t="str">
        <f>IF(Inventory!D309&lt;Inventory!E308, "ReOrder Needed", "Do Not ReOrder")</f>
        <v>Do Not ReOrder</v>
      </c>
      <c r="C309" t="str">
        <f>VLOOKUP(A309, Inventory!A308:G808, 7, FALSE)</f>
        <v>S23</v>
      </c>
      <c r="D309" t="str">
        <f>IFERROR(VLOOKUP(C309,Suppliers!A$1:B$26,2,FALSE),"Supplier Not Found")</f>
        <v>Brown LLC</v>
      </c>
      <c r="E309" t="str">
        <f>IFERROR(VLOOKUP(C309,Suppliers!A$1:C$26,3,FALSE),"Supplier Not Found")</f>
        <v>Dr. Casey Andrews</v>
      </c>
      <c r="F309" t="str">
        <f>IFERROR(VLOOKUP(C309,Suppliers!A$1:D$26,4,FALSE),"Supplier Not Found")</f>
        <v>(451)470-1054x209</v>
      </c>
    </row>
    <row r="310" spans="1:6" x14ac:dyDescent="0.2">
      <c r="A310" s="1" t="str">
        <v>P309</v>
      </c>
      <c r="B310" t="str">
        <f>IF(Inventory!D310&lt;Inventory!E309, "ReOrder Needed", "Do Not ReOrder")</f>
        <v>ReOrder Needed</v>
      </c>
      <c r="C310" t="str">
        <f>VLOOKUP(A310, Inventory!A309:G809, 7, FALSE)</f>
        <v>S03</v>
      </c>
      <c r="D310" t="str">
        <f>IFERROR(VLOOKUP(C310,Suppliers!A$1:B$26,2,FALSE),"Supplier Not Found")</f>
        <v>Willis-Arellano</v>
      </c>
      <c r="E310" t="str">
        <f>IFERROR(VLOOKUP(C310,Suppliers!A$1:C$26,3,FALSE),"Supplier Not Found")</f>
        <v>Gregory Grant</v>
      </c>
      <c r="F310" t="str">
        <f>IFERROR(VLOOKUP(C310,Suppliers!A$1:D$26,4,FALSE),"Supplier Not Found")</f>
        <v>811-532-2734x84427</v>
      </c>
    </row>
    <row r="311" spans="1:6" x14ac:dyDescent="0.2">
      <c r="A311" s="1" t="str">
        <v>P310</v>
      </c>
      <c r="B311" t="str">
        <f>IF(Inventory!D311&lt;Inventory!E310, "ReOrder Needed", "Do Not ReOrder")</f>
        <v>Do Not ReOrder</v>
      </c>
      <c r="C311" t="str">
        <f>VLOOKUP(A311, Inventory!A310:G810, 7, FALSE)</f>
        <v>S07</v>
      </c>
      <c r="D311" t="str">
        <f>IFERROR(VLOOKUP(C311,Suppliers!A$1:B$26,2,FALSE),"Supplier Not Found")</f>
        <v>Richardson, Goodman and Hobbs</v>
      </c>
      <c r="E311" t="str">
        <f>IFERROR(VLOOKUP(C311,Suppliers!A$1:C$26,3,FALSE),"Supplier Not Found")</f>
        <v>Christopher Ramos</v>
      </c>
      <c r="F311" t="str">
        <f>IFERROR(VLOOKUP(C311,Suppliers!A$1:D$26,4,FALSE),"Supplier Not Found")</f>
        <v>297-269-6876</v>
      </c>
    </row>
    <row r="312" spans="1:6" x14ac:dyDescent="0.2">
      <c r="A312" s="1" t="str">
        <v>P311</v>
      </c>
      <c r="B312" t="str">
        <f>IF(Inventory!D312&lt;Inventory!E311, "ReOrder Needed", "Do Not ReOrder")</f>
        <v>Do Not ReOrder</v>
      </c>
      <c r="C312" t="str">
        <f>VLOOKUP(A312, Inventory!A311:G811, 7, FALSE)</f>
        <v>S07</v>
      </c>
      <c r="D312" t="str">
        <f>IFERROR(VLOOKUP(C312,Suppliers!A$1:B$26,2,FALSE),"Supplier Not Found")</f>
        <v>Richardson, Goodman and Hobbs</v>
      </c>
      <c r="E312" t="str">
        <f>IFERROR(VLOOKUP(C312,Suppliers!A$1:C$26,3,FALSE),"Supplier Not Found")</f>
        <v>Christopher Ramos</v>
      </c>
      <c r="F312" t="str">
        <f>IFERROR(VLOOKUP(C312,Suppliers!A$1:D$26,4,FALSE),"Supplier Not Found")</f>
        <v>297-269-6876</v>
      </c>
    </row>
    <row r="313" spans="1:6" x14ac:dyDescent="0.2">
      <c r="A313" s="1" t="str">
        <v>P312</v>
      </c>
      <c r="B313" t="str">
        <f>IF(Inventory!D313&lt;Inventory!E312, "ReOrder Needed", "Do Not ReOrder")</f>
        <v>Do Not ReOrder</v>
      </c>
      <c r="C313" t="str">
        <f>VLOOKUP(A313, Inventory!A312:G812, 7, FALSE)</f>
        <v>S07</v>
      </c>
      <c r="D313" t="str">
        <f>IFERROR(VLOOKUP(C313,Suppliers!A$1:B$26,2,FALSE),"Supplier Not Found")</f>
        <v>Richardson, Goodman and Hobbs</v>
      </c>
      <c r="E313" t="str">
        <f>IFERROR(VLOOKUP(C313,Suppliers!A$1:C$26,3,FALSE),"Supplier Not Found")</f>
        <v>Christopher Ramos</v>
      </c>
      <c r="F313" t="str">
        <f>IFERROR(VLOOKUP(C313,Suppliers!A$1:D$26,4,FALSE),"Supplier Not Found")</f>
        <v>297-269-6876</v>
      </c>
    </row>
    <row r="314" spans="1:6" x14ac:dyDescent="0.2">
      <c r="A314" s="1" t="str">
        <v>P313</v>
      </c>
      <c r="B314" t="str">
        <f>IF(Inventory!D314&lt;Inventory!E313, "ReOrder Needed", "Do Not ReOrder")</f>
        <v>Do Not ReOrder</v>
      </c>
      <c r="C314" t="str">
        <f>VLOOKUP(A314, Inventory!A313:G813, 7, FALSE)</f>
        <v>S07</v>
      </c>
      <c r="D314" t="str">
        <f>IFERROR(VLOOKUP(C314,Suppliers!A$1:B$26,2,FALSE),"Supplier Not Found")</f>
        <v>Richardson, Goodman and Hobbs</v>
      </c>
      <c r="E314" t="str">
        <f>IFERROR(VLOOKUP(C314,Suppliers!A$1:C$26,3,FALSE),"Supplier Not Found")</f>
        <v>Christopher Ramos</v>
      </c>
      <c r="F314" t="str">
        <f>IFERROR(VLOOKUP(C314,Suppliers!A$1:D$26,4,FALSE),"Supplier Not Found")</f>
        <v>297-269-6876</v>
      </c>
    </row>
    <row r="315" spans="1:6" x14ac:dyDescent="0.2">
      <c r="A315" s="1" t="str">
        <v>P314</v>
      </c>
      <c r="B315" t="str">
        <f>IF(Inventory!D315&lt;Inventory!E314, "ReOrder Needed", "Do Not ReOrder")</f>
        <v>ReOrder Needed</v>
      </c>
      <c r="C315" t="str">
        <f>VLOOKUP(A315, Inventory!A314:G814, 7, FALSE)</f>
        <v>S08</v>
      </c>
      <c r="D315" t="str">
        <f>IFERROR(VLOOKUP(C315,Suppliers!A$1:B$26,2,FALSE),"Supplier Not Found")</f>
        <v>Wilson-Black</v>
      </c>
      <c r="E315" t="str">
        <f>IFERROR(VLOOKUP(C315,Suppliers!A$1:C$26,3,FALSE),"Supplier Not Found")</f>
        <v>David Anderson</v>
      </c>
      <c r="F315" t="str">
        <f>IFERROR(VLOOKUP(C315,Suppliers!A$1:D$26,4,FALSE),"Supplier Not Found")</f>
        <v>001-592-727-4793x086</v>
      </c>
    </row>
    <row r="316" spans="1:6" x14ac:dyDescent="0.2">
      <c r="A316" s="1" t="str">
        <v>P315</v>
      </c>
      <c r="B316" t="str">
        <f>IF(Inventory!D316&lt;Inventory!E315, "ReOrder Needed", "Do Not ReOrder")</f>
        <v>Do Not ReOrder</v>
      </c>
      <c r="C316" t="str">
        <f>VLOOKUP(A316, Inventory!A315:G815, 7, FALSE)</f>
        <v>S19</v>
      </c>
      <c r="D316" t="str">
        <f>IFERROR(VLOOKUP(C316,Suppliers!A$1:B$26,2,FALSE),"Supplier Not Found")</f>
        <v>Murillo-Boyd</v>
      </c>
      <c r="E316" t="str">
        <f>IFERROR(VLOOKUP(C316,Suppliers!A$1:C$26,3,FALSE),"Supplier Not Found")</f>
        <v>Cassandra Allen</v>
      </c>
      <c r="F316" t="str">
        <f>IFERROR(VLOOKUP(C316,Suppliers!A$1:D$26,4,FALSE),"Supplier Not Found")</f>
        <v>(809)229-6264x438</v>
      </c>
    </row>
    <row r="317" spans="1:6" x14ac:dyDescent="0.2">
      <c r="A317" s="1" t="str">
        <v>P316</v>
      </c>
      <c r="B317" t="str">
        <f>IF(Inventory!D317&lt;Inventory!E316, "ReOrder Needed", "Do Not ReOrder")</f>
        <v>ReOrder Needed</v>
      </c>
      <c r="C317" t="str">
        <f>VLOOKUP(A317, Inventory!A316:G816, 7, FALSE)</f>
        <v>S20</v>
      </c>
      <c r="D317" t="str">
        <f>IFERROR(VLOOKUP(C317,Suppliers!A$1:B$26,2,FALSE),"Supplier Not Found")</f>
        <v>Wilson, Wright and Lewis</v>
      </c>
      <c r="E317" t="str">
        <f>IFERROR(VLOOKUP(C317,Suppliers!A$1:C$26,3,FALSE),"Supplier Not Found")</f>
        <v>Tara Pierce</v>
      </c>
      <c r="F317" t="str">
        <f>IFERROR(VLOOKUP(C317,Suppliers!A$1:D$26,4,FALSE),"Supplier Not Found")</f>
        <v>+1-574-614-2177x44351</v>
      </c>
    </row>
    <row r="318" spans="1:6" x14ac:dyDescent="0.2">
      <c r="A318" s="1" t="str">
        <v>P317</v>
      </c>
      <c r="B318" t="str">
        <f>IF(Inventory!D318&lt;Inventory!E317, "ReOrder Needed", "Do Not ReOrder")</f>
        <v>Do Not ReOrder</v>
      </c>
      <c r="C318" t="str">
        <f>VLOOKUP(A318, Inventory!A317:G817, 7, FALSE)</f>
        <v>S08</v>
      </c>
      <c r="D318" t="str">
        <f>IFERROR(VLOOKUP(C318,Suppliers!A$1:B$26,2,FALSE),"Supplier Not Found")</f>
        <v>Wilson-Black</v>
      </c>
      <c r="E318" t="str">
        <f>IFERROR(VLOOKUP(C318,Suppliers!A$1:C$26,3,FALSE),"Supplier Not Found")</f>
        <v>David Anderson</v>
      </c>
      <c r="F318" t="str">
        <f>IFERROR(VLOOKUP(C318,Suppliers!A$1:D$26,4,FALSE),"Supplier Not Found")</f>
        <v>001-592-727-4793x086</v>
      </c>
    </row>
    <row r="319" spans="1:6" x14ac:dyDescent="0.2">
      <c r="A319" s="1" t="str">
        <v>P318</v>
      </c>
      <c r="B319" t="str">
        <f>IF(Inventory!D319&lt;Inventory!E318, "ReOrder Needed", "Do Not ReOrder")</f>
        <v>Do Not ReOrder</v>
      </c>
      <c r="C319" t="str">
        <f>VLOOKUP(A319, Inventory!A318:G818, 7, FALSE)</f>
        <v>S06</v>
      </c>
      <c r="D319" t="str">
        <f>IFERROR(VLOOKUP(C319,Suppliers!A$1:B$26,2,FALSE),"Supplier Not Found")</f>
        <v>Baker PLC</v>
      </c>
      <c r="E319" t="str">
        <f>IFERROR(VLOOKUP(C319,Suppliers!A$1:C$26,3,FALSE),"Supplier Not Found")</f>
        <v>Joshua Schwartz</v>
      </c>
      <c r="F319" t="str">
        <f>IFERROR(VLOOKUP(C319,Suppliers!A$1:D$26,4,FALSE),"Supplier Not Found")</f>
        <v>+1-889-443-1579x73648</v>
      </c>
    </row>
    <row r="320" spans="1:6" x14ac:dyDescent="0.2">
      <c r="A320" s="1" t="str">
        <v>P319</v>
      </c>
      <c r="B320" t="str">
        <f>IF(Inventory!D320&lt;Inventory!E319, "ReOrder Needed", "Do Not ReOrder")</f>
        <v>Do Not ReOrder</v>
      </c>
      <c r="C320" t="str">
        <f>VLOOKUP(A320, Inventory!A319:G819, 7, FALSE)</f>
        <v>S22</v>
      </c>
      <c r="D320" t="str">
        <f>IFERROR(VLOOKUP(C320,Suppliers!A$1:B$26,2,FALSE),"Supplier Not Found")</f>
        <v>Stewart-Adams</v>
      </c>
      <c r="E320" t="str">
        <f>IFERROR(VLOOKUP(C320,Suppliers!A$1:C$26,3,FALSE),"Supplier Not Found")</f>
        <v>Annette Price</v>
      </c>
      <c r="F320" t="str">
        <f>IFERROR(VLOOKUP(C320,Suppliers!A$1:D$26,4,FALSE),"Supplier Not Found")</f>
        <v>+1-696-709-5347x48643</v>
      </c>
    </row>
    <row r="321" spans="1:6" x14ac:dyDescent="0.2">
      <c r="A321" s="1" t="str">
        <v>P320</v>
      </c>
      <c r="B321" t="str">
        <f>IF(Inventory!D321&lt;Inventory!E320, "ReOrder Needed", "Do Not ReOrder")</f>
        <v>Do Not ReOrder</v>
      </c>
      <c r="C321" t="str">
        <f>VLOOKUP(A321, Inventory!A320:G820, 7, FALSE)</f>
        <v>S22</v>
      </c>
      <c r="D321" t="str">
        <f>IFERROR(VLOOKUP(C321,Suppliers!A$1:B$26,2,FALSE),"Supplier Not Found")</f>
        <v>Stewart-Adams</v>
      </c>
      <c r="E321" t="str">
        <f>IFERROR(VLOOKUP(C321,Suppliers!A$1:C$26,3,FALSE),"Supplier Not Found")</f>
        <v>Annette Price</v>
      </c>
      <c r="F321" t="str">
        <f>IFERROR(VLOOKUP(C321,Suppliers!A$1:D$26,4,FALSE),"Supplier Not Found")</f>
        <v>+1-696-709-5347x48643</v>
      </c>
    </row>
    <row r="322" spans="1:6" x14ac:dyDescent="0.2">
      <c r="A322" s="1" t="str">
        <v>P321</v>
      </c>
      <c r="B322" t="str">
        <f>IF(Inventory!D322&lt;Inventory!E321, "ReOrder Needed", "Do Not ReOrder")</f>
        <v>Do Not ReOrder</v>
      </c>
      <c r="C322" t="str">
        <f>VLOOKUP(A322, Inventory!A321:G821, 7, FALSE)</f>
        <v>S22</v>
      </c>
      <c r="D322" t="str">
        <f>IFERROR(VLOOKUP(C322,Suppliers!A$1:B$26,2,FALSE),"Supplier Not Found")</f>
        <v>Stewart-Adams</v>
      </c>
      <c r="E322" t="str">
        <f>IFERROR(VLOOKUP(C322,Suppliers!A$1:C$26,3,FALSE),"Supplier Not Found")</f>
        <v>Annette Price</v>
      </c>
      <c r="F322" t="str">
        <f>IFERROR(VLOOKUP(C322,Suppliers!A$1:D$26,4,FALSE),"Supplier Not Found")</f>
        <v>+1-696-709-5347x48643</v>
      </c>
    </row>
    <row r="323" spans="1:6" x14ac:dyDescent="0.2">
      <c r="A323" s="1" t="str">
        <v>P322</v>
      </c>
      <c r="B323" t="str">
        <f>IF(Inventory!D323&lt;Inventory!E322, "ReOrder Needed", "Do Not ReOrder")</f>
        <v>Do Not ReOrder</v>
      </c>
      <c r="C323" t="str">
        <f>VLOOKUP(A323, Inventory!A322:G822, 7, FALSE)</f>
        <v>S15</v>
      </c>
      <c r="D323" t="str">
        <f>IFERROR(VLOOKUP(C323,Suppliers!A$1:B$26,2,FALSE),"Supplier Not Found")</f>
        <v>Sullivan-Ingram</v>
      </c>
      <c r="E323" t="str">
        <f>IFERROR(VLOOKUP(C323,Suppliers!A$1:C$26,3,FALSE),"Supplier Not Found")</f>
        <v>Mark Evans</v>
      </c>
      <c r="F323" t="str">
        <f>IFERROR(VLOOKUP(C323,Suppliers!A$1:D$26,4,FALSE),"Supplier Not Found")</f>
        <v>(428)821-4448x142</v>
      </c>
    </row>
    <row r="324" spans="1:6" x14ac:dyDescent="0.2">
      <c r="A324" s="1" t="str">
        <v>P323</v>
      </c>
      <c r="B324" t="str">
        <f>IF(Inventory!D324&lt;Inventory!E323, "ReOrder Needed", "Do Not ReOrder")</f>
        <v>Do Not ReOrder</v>
      </c>
      <c r="C324" t="str">
        <f>VLOOKUP(A324, Inventory!A323:G823, 7, FALSE)</f>
        <v>S23</v>
      </c>
      <c r="D324" t="str">
        <f>IFERROR(VLOOKUP(C324,Suppliers!A$1:B$26,2,FALSE),"Supplier Not Found")</f>
        <v>Brown LLC</v>
      </c>
      <c r="E324" t="str">
        <f>IFERROR(VLOOKUP(C324,Suppliers!A$1:C$26,3,FALSE),"Supplier Not Found")</f>
        <v>Dr. Casey Andrews</v>
      </c>
      <c r="F324" t="str">
        <f>IFERROR(VLOOKUP(C324,Suppliers!A$1:D$26,4,FALSE),"Supplier Not Found")</f>
        <v>(451)470-1054x209</v>
      </c>
    </row>
    <row r="325" spans="1:6" x14ac:dyDescent="0.2">
      <c r="A325" s="1" t="str">
        <v>P324</v>
      </c>
      <c r="B325" t="str">
        <f>IF(Inventory!D325&lt;Inventory!E324, "ReOrder Needed", "Do Not ReOrder")</f>
        <v>ReOrder Needed</v>
      </c>
      <c r="C325" t="str">
        <f>VLOOKUP(A325, Inventory!A324:G824, 7, FALSE)</f>
        <v>S24</v>
      </c>
      <c r="D325" t="str">
        <f>IFERROR(VLOOKUP(C325,Suppliers!A$1:B$26,2,FALSE),"Supplier Not Found")</f>
        <v>Gardner-Sanchez</v>
      </c>
      <c r="E325" t="str">
        <f>IFERROR(VLOOKUP(C325,Suppliers!A$1:C$26,3,FALSE),"Supplier Not Found")</f>
        <v>Benjamin Smith</v>
      </c>
      <c r="F325" t="str">
        <f>IFERROR(VLOOKUP(C325,Suppliers!A$1:D$26,4,FALSE),"Supplier Not Found")</f>
        <v>(653)473-9511</v>
      </c>
    </row>
    <row r="326" spans="1:6" x14ac:dyDescent="0.2">
      <c r="A326" s="1" t="str">
        <v>P325</v>
      </c>
      <c r="B326" t="str">
        <f>IF(Inventory!D326&lt;Inventory!E325, "ReOrder Needed", "Do Not ReOrder")</f>
        <v>ReOrder Needed</v>
      </c>
      <c r="C326" t="str">
        <f>VLOOKUP(A326, Inventory!A325:G825, 7, FALSE)</f>
        <v>S14</v>
      </c>
      <c r="D326" t="str">
        <f>IFERROR(VLOOKUP(C326,Suppliers!A$1:B$26,2,FALSE),"Supplier Not Found")</f>
        <v>Marsh Ltd</v>
      </c>
      <c r="E326" t="str">
        <f>IFERROR(VLOOKUP(C326,Suppliers!A$1:C$26,3,FALSE),"Supplier Not Found")</f>
        <v>Danny Fuller</v>
      </c>
      <c r="F326" t="str">
        <f>IFERROR(VLOOKUP(C326,Suppliers!A$1:D$26,4,FALSE),"Supplier Not Found")</f>
        <v>+1-429-904-1449x2691</v>
      </c>
    </row>
    <row r="327" spans="1:6" x14ac:dyDescent="0.2">
      <c r="A327" s="1" t="str">
        <v>P326</v>
      </c>
      <c r="B327" t="str">
        <f>IF(Inventory!D327&lt;Inventory!E326, "ReOrder Needed", "Do Not ReOrder")</f>
        <v>ReOrder Needed</v>
      </c>
      <c r="C327" t="str">
        <f>VLOOKUP(A327, Inventory!A326:G826, 7, FALSE)</f>
        <v>S10</v>
      </c>
      <c r="D327" t="str">
        <f>IFERROR(VLOOKUP(C327,Suppliers!A$1:B$26,2,FALSE),"Supplier Not Found")</f>
        <v>Young, Leblanc and Peck</v>
      </c>
      <c r="E327" t="str">
        <f>IFERROR(VLOOKUP(C327,Suppliers!A$1:C$26,3,FALSE),"Supplier Not Found")</f>
        <v>Jennifer Schmidt</v>
      </c>
      <c r="F327" t="str">
        <f>IFERROR(VLOOKUP(C327,Suppliers!A$1:D$26,4,FALSE),"Supplier Not Found")</f>
        <v>+1-698-846-6080</v>
      </c>
    </row>
    <row r="328" spans="1:6" x14ac:dyDescent="0.2">
      <c r="A328" s="1" t="str">
        <v>P327</v>
      </c>
      <c r="B328" t="str">
        <f>IF(Inventory!D328&lt;Inventory!E327, "ReOrder Needed", "Do Not ReOrder")</f>
        <v>Do Not ReOrder</v>
      </c>
      <c r="C328" t="str">
        <f>VLOOKUP(A328, Inventory!A327:G827, 7, FALSE)</f>
        <v>S12</v>
      </c>
      <c r="D328" t="str">
        <f>IFERROR(VLOOKUP(C328,Suppliers!A$1:B$26,2,FALSE),"Supplier Not Found")</f>
        <v>Holland, Davis and Smith</v>
      </c>
      <c r="E328" t="str">
        <f>IFERROR(VLOOKUP(C328,Suppliers!A$1:C$26,3,FALSE),"Supplier Not Found")</f>
        <v>Matthew Smith</v>
      </c>
      <c r="F328" t="str">
        <f>IFERROR(VLOOKUP(C328,Suppliers!A$1:D$26,4,FALSE),"Supplier Not Found")</f>
        <v>(780)278-4881</v>
      </c>
    </row>
    <row r="329" spans="1:6" x14ac:dyDescent="0.2">
      <c r="A329" s="1" t="str">
        <v>P328</v>
      </c>
      <c r="B329" t="str">
        <f>IF(Inventory!D329&lt;Inventory!E328, "ReOrder Needed", "Do Not ReOrder")</f>
        <v>Do Not ReOrder</v>
      </c>
      <c r="C329" t="str">
        <f>VLOOKUP(A329, Inventory!A328:G828, 7, FALSE)</f>
        <v>S16</v>
      </c>
      <c r="D329" t="str">
        <f>IFERROR(VLOOKUP(C329,Suppliers!A$1:B$26,2,FALSE),"Supplier Not Found")</f>
        <v>Burton-Lee</v>
      </c>
      <c r="E329" t="str">
        <f>IFERROR(VLOOKUP(C329,Suppliers!A$1:C$26,3,FALSE),"Supplier Not Found")</f>
        <v>Edward Daniels</v>
      </c>
      <c r="F329" t="str">
        <f>IFERROR(VLOOKUP(C329,Suppliers!A$1:D$26,4,FALSE),"Supplier Not Found")</f>
        <v>(262)795-4870x45974</v>
      </c>
    </row>
    <row r="330" spans="1:6" x14ac:dyDescent="0.2">
      <c r="A330" s="1" t="str">
        <v>P329</v>
      </c>
      <c r="B330" t="str">
        <f>IF(Inventory!D330&lt;Inventory!E329, "ReOrder Needed", "Do Not ReOrder")</f>
        <v>Do Not ReOrder</v>
      </c>
      <c r="C330" t="str">
        <f>VLOOKUP(A330, Inventory!A329:G829, 7, FALSE)</f>
        <v>S24</v>
      </c>
      <c r="D330" t="str">
        <f>IFERROR(VLOOKUP(C330,Suppliers!A$1:B$26,2,FALSE),"Supplier Not Found")</f>
        <v>Gardner-Sanchez</v>
      </c>
      <c r="E330" t="str">
        <f>IFERROR(VLOOKUP(C330,Suppliers!A$1:C$26,3,FALSE),"Supplier Not Found")</f>
        <v>Benjamin Smith</v>
      </c>
      <c r="F330" t="str">
        <f>IFERROR(VLOOKUP(C330,Suppliers!A$1:D$26,4,FALSE),"Supplier Not Found")</f>
        <v>(653)473-9511</v>
      </c>
    </row>
    <row r="331" spans="1:6" x14ac:dyDescent="0.2">
      <c r="A331" s="1" t="str">
        <v>P330</v>
      </c>
      <c r="B331" t="str">
        <f>IF(Inventory!D331&lt;Inventory!E330, "ReOrder Needed", "Do Not ReOrder")</f>
        <v>Do Not ReOrder</v>
      </c>
      <c r="C331" t="str">
        <f>VLOOKUP(A331, Inventory!A330:G830, 7, FALSE)</f>
        <v>S04</v>
      </c>
      <c r="D331" t="str">
        <f>IFERROR(VLOOKUP(C331,Suppliers!A$1:B$26,2,FALSE),"Supplier Not Found")</f>
        <v>Woodward and Sons</v>
      </c>
      <c r="E331" t="str">
        <f>IFERROR(VLOOKUP(C331,Suppliers!A$1:C$26,3,FALSE),"Supplier Not Found")</f>
        <v>Ryan Smith</v>
      </c>
      <c r="F331" t="str">
        <f>IFERROR(VLOOKUP(C331,Suppliers!A$1:D$26,4,FALSE),"Supplier Not Found")</f>
        <v>595.330.0480</v>
      </c>
    </row>
    <row r="332" spans="1:6" x14ac:dyDescent="0.2">
      <c r="A332" s="1" t="str">
        <v>P331</v>
      </c>
      <c r="B332" t="str">
        <f>IF(Inventory!D332&lt;Inventory!E331, "ReOrder Needed", "Do Not ReOrder")</f>
        <v>Do Not ReOrder</v>
      </c>
      <c r="C332" t="str">
        <f>VLOOKUP(A332, Inventory!A331:G831, 7, FALSE)</f>
        <v>S06</v>
      </c>
      <c r="D332" t="str">
        <f>IFERROR(VLOOKUP(C332,Suppliers!A$1:B$26,2,FALSE),"Supplier Not Found")</f>
        <v>Baker PLC</v>
      </c>
      <c r="E332" t="str">
        <f>IFERROR(VLOOKUP(C332,Suppliers!A$1:C$26,3,FALSE),"Supplier Not Found")</f>
        <v>Joshua Schwartz</v>
      </c>
      <c r="F332" t="str">
        <f>IFERROR(VLOOKUP(C332,Suppliers!A$1:D$26,4,FALSE),"Supplier Not Found")</f>
        <v>+1-889-443-1579x73648</v>
      </c>
    </row>
    <row r="333" spans="1:6" x14ac:dyDescent="0.2">
      <c r="A333" s="1" t="str">
        <v>P332</v>
      </c>
      <c r="B333" t="str">
        <f>IF(Inventory!D333&lt;Inventory!E332, "ReOrder Needed", "Do Not ReOrder")</f>
        <v>Do Not ReOrder</v>
      </c>
      <c r="C333" t="str">
        <f>VLOOKUP(A333, Inventory!A332:G832, 7, FALSE)</f>
        <v>S25</v>
      </c>
      <c r="D333" t="str">
        <f>IFERROR(VLOOKUP(C333,Suppliers!A$1:B$26,2,FALSE),"Supplier Not Found")</f>
        <v>Shaw Inc</v>
      </c>
      <c r="E333" t="str">
        <f>IFERROR(VLOOKUP(C333,Suppliers!A$1:C$26,3,FALSE),"Supplier Not Found")</f>
        <v>Deanna Carroll</v>
      </c>
      <c r="F333" t="str">
        <f>IFERROR(VLOOKUP(C333,Suppliers!A$1:D$26,4,FALSE),"Supplier Not Found")</f>
        <v>+1-387-630-6951x337</v>
      </c>
    </row>
    <row r="334" spans="1:6" x14ac:dyDescent="0.2">
      <c r="A334" s="1" t="str">
        <v>P333</v>
      </c>
      <c r="B334" t="str">
        <f>IF(Inventory!D334&lt;Inventory!E333, "ReOrder Needed", "Do Not ReOrder")</f>
        <v>Do Not ReOrder</v>
      </c>
      <c r="C334" t="str">
        <f>VLOOKUP(A334, Inventory!A333:G833, 7, FALSE)</f>
        <v>S04</v>
      </c>
      <c r="D334" t="str">
        <f>IFERROR(VLOOKUP(C334,Suppliers!A$1:B$26,2,FALSE),"Supplier Not Found")</f>
        <v>Woodward and Sons</v>
      </c>
      <c r="E334" t="str">
        <f>IFERROR(VLOOKUP(C334,Suppliers!A$1:C$26,3,FALSE),"Supplier Not Found")</f>
        <v>Ryan Smith</v>
      </c>
      <c r="F334" t="str">
        <f>IFERROR(VLOOKUP(C334,Suppliers!A$1:D$26,4,FALSE),"Supplier Not Found")</f>
        <v>595.330.0480</v>
      </c>
    </row>
    <row r="335" spans="1:6" x14ac:dyDescent="0.2">
      <c r="A335" s="1" t="str">
        <v>P334</v>
      </c>
      <c r="B335" t="str">
        <f>IF(Inventory!D335&lt;Inventory!E334, "ReOrder Needed", "Do Not ReOrder")</f>
        <v>Do Not ReOrder</v>
      </c>
      <c r="C335" t="str">
        <f>VLOOKUP(A335, Inventory!A334:G834, 7, FALSE)</f>
        <v>S14</v>
      </c>
      <c r="D335" t="str">
        <f>IFERROR(VLOOKUP(C335,Suppliers!A$1:B$26,2,FALSE),"Supplier Not Found")</f>
        <v>Marsh Ltd</v>
      </c>
      <c r="E335" t="str">
        <f>IFERROR(VLOOKUP(C335,Suppliers!A$1:C$26,3,FALSE),"Supplier Not Found")</f>
        <v>Danny Fuller</v>
      </c>
      <c r="F335" t="str">
        <f>IFERROR(VLOOKUP(C335,Suppliers!A$1:D$26,4,FALSE),"Supplier Not Found")</f>
        <v>+1-429-904-1449x2691</v>
      </c>
    </row>
    <row r="336" spans="1:6" x14ac:dyDescent="0.2">
      <c r="A336" s="1" t="str">
        <v>P335</v>
      </c>
      <c r="B336" t="str">
        <f>IF(Inventory!D336&lt;Inventory!E335, "ReOrder Needed", "Do Not ReOrder")</f>
        <v>Do Not ReOrder</v>
      </c>
      <c r="C336" t="str">
        <f>VLOOKUP(A336, Inventory!A335:G835, 7, FALSE)</f>
        <v>S01</v>
      </c>
      <c r="D336" t="str">
        <f>IFERROR(VLOOKUP(C336,Suppliers!A$1:B$26,2,FALSE),"Supplier Not Found")</f>
        <v>Arroyo Ltd</v>
      </c>
      <c r="E336" t="str">
        <f>IFERROR(VLOOKUP(C336,Suppliers!A$1:C$26,3,FALSE),"Supplier Not Found")</f>
        <v>Gina Little</v>
      </c>
      <c r="F336" t="str">
        <f>IFERROR(VLOOKUP(C336,Suppliers!A$1:D$26,4,FALSE),"Supplier Not Found")</f>
        <v>774.972.1211x056</v>
      </c>
    </row>
    <row r="337" spans="1:6" x14ac:dyDescent="0.2">
      <c r="A337" s="1" t="str">
        <v>P336</v>
      </c>
      <c r="B337" t="str">
        <f>IF(Inventory!D337&lt;Inventory!E336, "ReOrder Needed", "Do Not ReOrder")</f>
        <v>Do Not ReOrder</v>
      </c>
      <c r="C337" t="str">
        <f>VLOOKUP(A337, Inventory!A336:G836, 7, FALSE)</f>
        <v>S21</v>
      </c>
      <c r="D337" t="str">
        <f>IFERROR(VLOOKUP(C337,Suppliers!A$1:B$26,2,FALSE),"Supplier Not Found")</f>
        <v>Flores Ltd</v>
      </c>
      <c r="E337" t="str">
        <f>IFERROR(VLOOKUP(C337,Suppliers!A$1:C$26,3,FALSE),"Supplier Not Found")</f>
        <v>Laura Martin</v>
      </c>
      <c r="F337" t="str">
        <f>IFERROR(VLOOKUP(C337,Suppliers!A$1:D$26,4,FALSE),"Supplier Not Found")</f>
        <v>909.912.4432x42582</v>
      </c>
    </row>
    <row r="338" spans="1:6" x14ac:dyDescent="0.2">
      <c r="A338" s="1" t="str">
        <v>P337</v>
      </c>
      <c r="B338" t="str">
        <f>IF(Inventory!D338&lt;Inventory!E337, "ReOrder Needed", "Do Not ReOrder")</f>
        <v>Do Not ReOrder</v>
      </c>
      <c r="C338" t="str">
        <f>VLOOKUP(A338, Inventory!A337:G837, 7, FALSE)</f>
        <v>S15</v>
      </c>
      <c r="D338" t="str">
        <f>IFERROR(VLOOKUP(C338,Suppliers!A$1:B$26,2,FALSE),"Supplier Not Found")</f>
        <v>Sullivan-Ingram</v>
      </c>
      <c r="E338" t="str">
        <f>IFERROR(VLOOKUP(C338,Suppliers!A$1:C$26,3,FALSE),"Supplier Not Found")</f>
        <v>Mark Evans</v>
      </c>
      <c r="F338" t="str">
        <f>IFERROR(VLOOKUP(C338,Suppliers!A$1:D$26,4,FALSE),"Supplier Not Found")</f>
        <v>(428)821-4448x142</v>
      </c>
    </row>
    <row r="339" spans="1:6" x14ac:dyDescent="0.2">
      <c r="A339" s="1" t="str">
        <v>P338</v>
      </c>
      <c r="B339" t="str">
        <f>IF(Inventory!D339&lt;Inventory!E338, "ReOrder Needed", "Do Not ReOrder")</f>
        <v>Do Not ReOrder</v>
      </c>
      <c r="C339" t="str">
        <f>VLOOKUP(A339, Inventory!A338:G838, 7, FALSE)</f>
        <v>S18</v>
      </c>
      <c r="D339" t="str">
        <f>IFERROR(VLOOKUP(C339,Suppliers!A$1:B$26,2,FALSE),"Supplier Not Found")</f>
        <v>Davis-Wolf</v>
      </c>
      <c r="E339" t="str">
        <f>IFERROR(VLOOKUP(C339,Suppliers!A$1:C$26,3,FALSE),"Supplier Not Found")</f>
        <v>Natasha Wallace</v>
      </c>
      <c r="F339" t="str">
        <f>IFERROR(VLOOKUP(C339,Suppliers!A$1:D$26,4,FALSE),"Supplier Not Found")</f>
        <v>+1-406-709-9801x00788</v>
      </c>
    </row>
    <row r="340" spans="1:6" x14ac:dyDescent="0.2">
      <c r="A340" s="1" t="str">
        <v>P339</v>
      </c>
      <c r="B340" t="str">
        <f>IF(Inventory!D340&lt;Inventory!E339, "ReOrder Needed", "Do Not ReOrder")</f>
        <v>Do Not ReOrder</v>
      </c>
      <c r="C340" t="str">
        <f>VLOOKUP(A340, Inventory!A339:G839, 7, FALSE)</f>
        <v>S05</v>
      </c>
      <c r="D340" t="str">
        <f>IFERROR(VLOOKUP(C340,Suppliers!A$1:B$26,2,FALSE),"Supplier Not Found")</f>
        <v>Lowe Ltd</v>
      </c>
      <c r="E340" t="str">
        <f>IFERROR(VLOOKUP(C340,Suppliers!A$1:C$26,3,FALSE),"Supplier Not Found")</f>
        <v>Curtis Davis</v>
      </c>
      <c r="F340" t="str">
        <f>IFERROR(VLOOKUP(C340,Suppliers!A$1:D$26,4,FALSE),"Supplier Not Found")</f>
        <v>+1-566-315-9995</v>
      </c>
    </row>
    <row r="341" spans="1:6" x14ac:dyDescent="0.2">
      <c r="A341" s="1" t="str">
        <v>P340</v>
      </c>
      <c r="B341" t="str">
        <f>IF(Inventory!D341&lt;Inventory!E340, "ReOrder Needed", "Do Not ReOrder")</f>
        <v>Do Not ReOrder</v>
      </c>
      <c r="C341" t="str">
        <f>VLOOKUP(A341, Inventory!A340:G840, 7, FALSE)</f>
        <v>S15</v>
      </c>
      <c r="D341" t="str">
        <f>IFERROR(VLOOKUP(C341,Suppliers!A$1:B$26,2,FALSE),"Supplier Not Found")</f>
        <v>Sullivan-Ingram</v>
      </c>
      <c r="E341" t="str">
        <f>IFERROR(VLOOKUP(C341,Suppliers!A$1:C$26,3,FALSE),"Supplier Not Found")</f>
        <v>Mark Evans</v>
      </c>
      <c r="F341" t="str">
        <f>IFERROR(VLOOKUP(C341,Suppliers!A$1:D$26,4,FALSE),"Supplier Not Found")</f>
        <v>(428)821-4448x142</v>
      </c>
    </row>
    <row r="342" spans="1:6" x14ac:dyDescent="0.2">
      <c r="A342" s="1" t="str">
        <v>P341</v>
      </c>
      <c r="B342" t="str">
        <f>IF(Inventory!D342&lt;Inventory!E341, "ReOrder Needed", "Do Not ReOrder")</f>
        <v>Do Not ReOrder</v>
      </c>
      <c r="C342" t="str">
        <f>VLOOKUP(A342, Inventory!A341:G841, 7, FALSE)</f>
        <v>S25</v>
      </c>
      <c r="D342" t="str">
        <f>IFERROR(VLOOKUP(C342,Suppliers!A$1:B$26,2,FALSE),"Supplier Not Found")</f>
        <v>Shaw Inc</v>
      </c>
      <c r="E342" t="str">
        <f>IFERROR(VLOOKUP(C342,Suppliers!A$1:C$26,3,FALSE),"Supplier Not Found")</f>
        <v>Deanna Carroll</v>
      </c>
      <c r="F342" t="str">
        <f>IFERROR(VLOOKUP(C342,Suppliers!A$1:D$26,4,FALSE),"Supplier Not Found")</f>
        <v>+1-387-630-6951x337</v>
      </c>
    </row>
    <row r="343" spans="1:6" x14ac:dyDescent="0.2">
      <c r="A343" s="1" t="str">
        <v>P342</v>
      </c>
      <c r="B343" t="str">
        <f>IF(Inventory!D343&lt;Inventory!E342, "ReOrder Needed", "Do Not ReOrder")</f>
        <v>Do Not ReOrder</v>
      </c>
      <c r="C343" t="str">
        <f>VLOOKUP(A343, Inventory!A342:G842, 7, FALSE)</f>
        <v>S03</v>
      </c>
      <c r="D343" t="str">
        <f>IFERROR(VLOOKUP(C343,Suppliers!A$1:B$26,2,FALSE),"Supplier Not Found")</f>
        <v>Willis-Arellano</v>
      </c>
      <c r="E343" t="str">
        <f>IFERROR(VLOOKUP(C343,Suppliers!A$1:C$26,3,FALSE),"Supplier Not Found")</f>
        <v>Gregory Grant</v>
      </c>
      <c r="F343" t="str">
        <f>IFERROR(VLOOKUP(C343,Suppliers!A$1:D$26,4,FALSE),"Supplier Not Found")</f>
        <v>811-532-2734x84427</v>
      </c>
    </row>
    <row r="344" spans="1:6" x14ac:dyDescent="0.2">
      <c r="A344" s="1" t="str">
        <v>P343</v>
      </c>
      <c r="B344" t="str">
        <f>IF(Inventory!D344&lt;Inventory!E343, "ReOrder Needed", "Do Not ReOrder")</f>
        <v>Do Not ReOrder</v>
      </c>
      <c r="C344" t="str">
        <f>VLOOKUP(A344, Inventory!A343:G843, 7, FALSE)</f>
        <v>S17</v>
      </c>
      <c r="D344" t="str">
        <f>IFERROR(VLOOKUP(C344,Suppliers!A$1:B$26,2,FALSE),"Supplier Not Found")</f>
        <v>Marshall Group</v>
      </c>
      <c r="E344" t="str">
        <f>IFERROR(VLOOKUP(C344,Suppliers!A$1:C$26,3,FALSE),"Supplier Not Found")</f>
        <v>Walter Burns</v>
      </c>
      <c r="F344" t="str">
        <f>IFERROR(VLOOKUP(C344,Suppliers!A$1:D$26,4,FALSE),"Supplier Not Found")</f>
        <v>+1-994-425-1451x1552</v>
      </c>
    </row>
    <row r="345" spans="1:6" x14ac:dyDescent="0.2">
      <c r="A345" s="1" t="str">
        <v>P344</v>
      </c>
      <c r="B345" t="str">
        <f>IF(Inventory!D345&lt;Inventory!E344, "ReOrder Needed", "Do Not ReOrder")</f>
        <v>ReOrder Needed</v>
      </c>
      <c r="C345" t="str">
        <f>VLOOKUP(A345, Inventory!A344:G844, 7, FALSE)</f>
        <v>S24</v>
      </c>
      <c r="D345" t="str">
        <f>IFERROR(VLOOKUP(C345,Suppliers!A$1:B$26,2,FALSE),"Supplier Not Found")</f>
        <v>Gardner-Sanchez</v>
      </c>
      <c r="E345" t="str">
        <f>IFERROR(VLOOKUP(C345,Suppliers!A$1:C$26,3,FALSE),"Supplier Not Found")</f>
        <v>Benjamin Smith</v>
      </c>
      <c r="F345" t="str">
        <f>IFERROR(VLOOKUP(C345,Suppliers!A$1:D$26,4,FALSE),"Supplier Not Found")</f>
        <v>(653)473-9511</v>
      </c>
    </row>
    <row r="346" spans="1:6" x14ac:dyDescent="0.2">
      <c r="A346" s="1" t="str">
        <v>P345</v>
      </c>
      <c r="B346" t="str">
        <f>IF(Inventory!D346&lt;Inventory!E345, "ReOrder Needed", "Do Not ReOrder")</f>
        <v>ReOrder Needed</v>
      </c>
      <c r="C346" t="str">
        <f>VLOOKUP(A346, Inventory!A345:G845, 7, FALSE)</f>
        <v>S06</v>
      </c>
      <c r="D346" t="str">
        <f>IFERROR(VLOOKUP(C346,Suppliers!A$1:B$26,2,FALSE),"Supplier Not Found")</f>
        <v>Baker PLC</v>
      </c>
      <c r="E346" t="str">
        <f>IFERROR(VLOOKUP(C346,Suppliers!A$1:C$26,3,FALSE),"Supplier Not Found")</f>
        <v>Joshua Schwartz</v>
      </c>
      <c r="F346" t="str">
        <f>IFERROR(VLOOKUP(C346,Suppliers!A$1:D$26,4,FALSE),"Supplier Not Found")</f>
        <v>+1-889-443-1579x73648</v>
      </c>
    </row>
    <row r="347" spans="1:6" x14ac:dyDescent="0.2">
      <c r="A347" s="1" t="str">
        <v>P346</v>
      </c>
      <c r="B347" t="str">
        <f>IF(Inventory!D347&lt;Inventory!E346, "ReOrder Needed", "Do Not ReOrder")</f>
        <v>Do Not ReOrder</v>
      </c>
      <c r="C347" t="str">
        <f>VLOOKUP(A347, Inventory!A346:G846, 7, FALSE)</f>
        <v>S15</v>
      </c>
      <c r="D347" t="str">
        <f>IFERROR(VLOOKUP(C347,Suppliers!A$1:B$26,2,FALSE),"Supplier Not Found")</f>
        <v>Sullivan-Ingram</v>
      </c>
      <c r="E347" t="str">
        <f>IFERROR(VLOOKUP(C347,Suppliers!A$1:C$26,3,FALSE),"Supplier Not Found")</f>
        <v>Mark Evans</v>
      </c>
      <c r="F347" t="str">
        <f>IFERROR(VLOOKUP(C347,Suppliers!A$1:D$26,4,FALSE),"Supplier Not Found")</f>
        <v>(428)821-4448x142</v>
      </c>
    </row>
    <row r="348" spans="1:6" x14ac:dyDescent="0.2">
      <c r="A348" s="1" t="str">
        <v>P347</v>
      </c>
      <c r="B348" t="str">
        <f>IF(Inventory!D348&lt;Inventory!E347, "ReOrder Needed", "Do Not ReOrder")</f>
        <v>Do Not ReOrder</v>
      </c>
      <c r="C348" t="str">
        <f>VLOOKUP(A348, Inventory!A347:G847, 7, FALSE)</f>
        <v>S10</v>
      </c>
      <c r="D348" t="str">
        <f>IFERROR(VLOOKUP(C348,Suppliers!A$1:B$26,2,FALSE),"Supplier Not Found")</f>
        <v>Young, Leblanc and Peck</v>
      </c>
      <c r="E348" t="str">
        <f>IFERROR(VLOOKUP(C348,Suppliers!A$1:C$26,3,FALSE),"Supplier Not Found")</f>
        <v>Jennifer Schmidt</v>
      </c>
      <c r="F348" t="str">
        <f>IFERROR(VLOOKUP(C348,Suppliers!A$1:D$26,4,FALSE),"Supplier Not Found")</f>
        <v>+1-698-846-6080</v>
      </c>
    </row>
    <row r="349" spans="1:6" x14ac:dyDescent="0.2">
      <c r="A349" s="1" t="str">
        <v>P348</v>
      </c>
      <c r="B349" t="str">
        <f>IF(Inventory!D349&lt;Inventory!E348, "ReOrder Needed", "Do Not ReOrder")</f>
        <v>Do Not ReOrder</v>
      </c>
      <c r="C349" t="str">
        <f>VLOOKUP(A349, Inventory!A348:G848, 7, FALSE)</f>
        <v>S19</v>
      </c>
      <c r="D349" t="str">
        <f>IFERROR(VLOOKUP(C349,Suppliers!A$1:B$26,2,FALSE),"Supplier Not Found")</f>
        <v>Murillo-Boyd</v>
      </c>
      <c r="E349" t="str">
        <f>IFERROR(VLOOKUP(C349,Suppliers!A$1:C$26,3,FALSE),"Supplier Not Found")</f>
        <v>Cassandra Allen</v>
      </c>
      <c r="F349" t="str">
        <f>IFERROR(VLOOKUP(C349,Suppliers!A$1:D$26,4,FALSE),"Supplier Not Found")</f>
        <v>(809)229-6264x438</v>
      </c>
    </row>
    <row r="350" spans="1:6" x14ac:dyDescent="0.2">
      <c r="A350" s="1" t="str">
        <v>P349</v>
      </c>
      <c r="B350" t="str">
        <f>IF(Inventory!D350&lt;Inventory!E349, "ReOrder Needed", "Do Not ReOrder")</f>
        <v>Do Not ReOrder</v>
      </c>
      <c r="C350" t="str">
        <f>VLOOKUP(A350, Inventory!A349:G849, 7, FALSE)</f>
        <v>S20</v>
      </c>
      <c r="D350" t="str">
        <f>IFERROR(VLOOKUP(C350,Suppliers!A$1:B$26,2,FALSE),"Supplier Not Found")</f>
        <v>Wilson, Wright and Lewis</v>
      </c>
      <c r="E350" t="str">
        <f>IFERROR(VLOOKUP(C350,Suppliers!A$1:C$26,3,FALSE),"Supplier Not Found")</f>
        <v>Tara Pierce</v>
      </c>
      <c r="F350" t="str">
        <f>IFERROR(VLOOKUP(C350,Suppliers!A$1:D$26,4,FALSE),"Supplier Not Found")</f>
        <v>+1-574-614-2177x44351</v>
      </c>
    </row>
    <row r="351" spans="1:6" x14ac:dyDescent="0.2">
      <c r="A351" s="1" t="str">
        <v>P350</v>
      </c>
      <c r="B351" t="str">
        <f>IF(Inventory!D351&lt;Inventory!E350, "ReOrder Needed", "Do Not ReOrder")</f>
        <v>Do Not ReOrder</v>
      </c>
      <c r="C351" t="str">
        <f>VLOOKUP(A351, Inventory!A350:G850, 7, FALSE)</f>
        <v>S09</v>
      </c>
      <c r="D351" t="str">
        <f>IFERROR(VLOOKUP(C351,Suppliers!A$1:B$26,2,FALSE),"Supplier Not Found")</f>
        <v>Hansen, Reed and Aguirre</v>
      </c>
      <c r="E351" t="str">
        <f>IFERROR(VLOOKUP(C351,Suppliers!A$1:C$26,3,FALSE),"Supplier Not Found")</f>
        <v>Matthew Collins</v>
      </c>
      <c r="F351" t="str">
        <f>IFERROR(VLOOKUP(C351,Suppliers!A$1:D$26,4,FALSE),"Supplier Not Found")</f>
        <v>001-517-317-6287x5808</v>
      </c>
    </row>
    <row r="352" spans="1:6" x14ac:dyDescent="0.2">
      <c r="A352" s="1" t="str">
        <v>P351</v>
      </c>
      <c r="B352" t="str">
        <f>IF(Inventory!D352&lt;Inventory!E351, "ReOrder Needed", "Do Not ReOrder")</f>
        <v>ReOrder Needed</v>
      </c>
      <c r="C352" t="str">
        <f>VLOOKUP(A352, Inventory!A351:G851, 7, FALSE)</f>
        <v>S20</v>
      </c>
      <c r="D352" t="str">
        <f>IFERROR(VLOOKUP(C352,Suppliers!A$1:B$26,2,FALSE),"Supplier Not Found")</f>
        <v>Wilson, Wright and Lewis</v>
      </c>
      <c r="E352" t="str">
        <f>IFERROR(VLOOKUP(C352,Suppliers!A$1:C$26,3,FALSE),"Supplier Not Found")</f>
        <v>Tara Pierce</v>
      </c>
      <c r="F352" t="str">
        <f>IFERROR(VLOOKUP(C352,Suppliers!A$1:D$26,4,FALSE),"Supplier Not Found")</f>
        <v>+1-574-614-2177x44351</v>
      </c>
    </row>
    <row r="353" spans="1:6" x14ac:dyDescent="0.2">
      <c r="A353" s="1" t="str">
        <v>P352</v>
      </c>
      <c r="B353" t="str">
        <f>IF(Inventory!D353&lt;Inventory!E352, "ReOrder Needed", "Do Not ReOrder")</f>
        <v>Do Not ReOrder</v>
      </c>
      <c r="C353" t="str">
        <f>VLOOKUP(A353, Inventory!A352:G852, 7, FALSE)</f>
        <v>S18</v>
      </c>
      <c r="D353" t="str">
        <f>IFERROR(VLOOKUP(C353,Suppliers!A$1:B$26,2,FALSE),"Supplier Not Found")</f>
        <v>Davis-Wolf</v>
      </c>
      <c r="E353" t="str">
        <f>IFERROR(VLOOKUP(C353,Suppliers!A$1:C$26,3,FALSE),"Supplier Not Found")</f>
        <v>Natasha Wallace</v>
      </c>
      <c r="F353" t="str">
        <f>IFERROR(VLOOKUP(C353,Suppliers!A$1:D$26,4,FALSE),"Supplier Not Found")</f>
        <v>+1-406-709-9801x00788</v>
      </c>
    </row>
    <row r="354" spans="1:6" x14ac:dyDescent="0.2">
      <c r="A354" s="1" t="str">
        <v>P353</v>
      </c>
      <c r="B354" t="str">
        <f>IF(Inventory!D354&lt;Inventory!E353, "ReOrder Needed", "Do Not ReOrder")</f>
        <v>Do Not ReOrder</v>
      </c>
      <c r="C354" t="str">
        <f>VLOOKUP(A354, Inventory!A353:G853, 7, FALSE)</f>
        <v>S13</v>
      </c>
      <c r="D354" t="str">
        <f>IFERROR(VLOOKUP(C354,Suppliers!A$1:B$26,2,FALSE),"Supplier Not Found")</f>
        <v>Gilbert, Long and Bishop</v>
      </c>
      <c r="E354" t="str">
        <f>IFERROR(VLOOKUP(C354,Suppliers!A$1:C$26,3,FALSE),"Supplier Not Found")</f>
        <v>Derrick Wood</v>
      </c>
      <c r="F354" t="str">
        <f>IFERROR(VLOOKUP(C354,Suppliers!A$1:D$26,4,FALSE),"Supplier Not Found")</f>
        <v>916.808.5932x66661</v>
      </c>
    </row>
    <row r="355" spans="1:6" x14ac:dyDescent="0.2">
      <c r="A355" s="1" t="str">
        <v>P354</v>
      </c>
      <c r="B355" t="str">
        <f>IF(Inventory!D355&lt;Inventory!E354, "ReOrder Needed", "Do Not ReOrder")</f>
        <v>Do Not ReOrder</v>
      </c>
      <c r="C355" t="str">
        <f>VLOOKUP(A355, Inventory!A354:G854, 7, FALSE)</f>
        <v>S16</v>
      </c>
      <c r="D355" t="str">
        <f>IFERROR(VLOOKUP(C355,Suppliers!A$1:B$26,2,FALSE),"Supplier Not Found")</f>
        <v>Burton-Lee</v>
      </c>
      <c r="E355" t="str">
        <f>IFERROR(VLOOKUP(C355,Suppliers!A$1:C$26,3,FALSE),"Supplier Not Found")</f>
        <v>Edward Daniels</v>
      </c>
      <c r="F355" t="str">
        <f>IFERROR(VLOOKUP(C355,Suppliers!A$1:D$26,4,FALSE),"Supplier Not Found")</f>
        <v>(262)795-4870x45974</v>
      </c>
    </row>
    <row r="356" spans="1:6" x14ac:dyDescent="0.2">
      <c r="A356" s="1" t="str">
        <v>P355</v>
      </c>
      <c r="B356" t="str">
        <f>IF(Inventory!D356&lt;Inventory!E355, "ReOrder Needed", "Do Not ReOrder")</f>
        <v>Do Not ReOrder</v>
      </c>
      <c r="C356" t="str">
        <f>VLOOKUP(A356, Inventory!A355:G855, 7, FALSE)</f>
        <v>S03</v>
      </c>
      <c r="D356" t="str">
        <f>IFERROR(VLOOKUP(C356,Suppliers!A$1:B$26,2,FALSE),"Supplier Not Found")</f>
        <v>Willis-Arellano</v>
      </c>
      <c r="E356" t="str">
        <f>IFERROR(VLOOKUP(C356,Suppliers!A$1:C$26,3,FALSE),"Supplier Not Found")</f>
        <v>Gregory Grant</v>
      </c>
      <c r="F356" t="str">
        <f>IFERROR(VLOOKUP(C356,Suppliers!A$1:D$26,4,FALSE),"Supplier Not Found")</f>
        <v>811-532-2734x84427</v>
      </c>
    </row>
    <row r="357" spans="1:6" x14ac:dyDescent="0.2">
      <c r="A357" s="1" t="str">
        <v>P356</v>
      </c>
      <c r="B357" t="str">
        <f>IF(Inventory!D357&lt;Inventory!E356, "ReOrder Needed", "Do Not ReOrder")</f>
        <v>ReOrder Needed</v>
      </c>
      <c r="C357" t="str">
        <f>VLOOKUP(A357, Inventory!A356:G856, 7, FALSE)</f>
        <v>S23</v>
      </c>
      <c r="D357" t="str">
        <f>IFERROR(VLOOKUP(C357,Suppliers!A$1:B$26,2,FALSE),"Supplier Not Found")</f>
        <v>Brown LLC</v>
      </c>
      <c r="E357" t="str">
        <f>IFERROR(VLOOKUP(C357,Suppliers!A$1:C$26,3,FALSE),"Supplier Not Found")</f>
        <v>Dr. Casey Andrews</v>
      </c>
      <c r="F357" t="str">
        <f>IFERROR(VLOOKUP(C357,Suppliers!A$1:D$26,4,FALSE),"Supplier Not Found")</f>
        <v>(451)470-1054x209</v>
      </c>
    </row>
    <row r="358" spans="1:6" x14ac:dyDescent="0.2">
      <c r="A358" s="1" t="str">
        <v>P357</v>
      </c>
      <c r="B358" t="str">
        <f>IF(Inventory!D358&lt;Inventory!E357, "ReOrder Needed", "Do Not ReOrder")</f>
        <v>Do Not ReOrder</v>
      </c>
      <c r="C358" t="str">
        <f>VLOOKUP(A358, Inventory!A357:G857, 7, FALSE)</f>
        <v>S19</v>
      </c>
      <c r="D358" t="str">
        <f>IFERROR(VLOOKUP(C358,Suppliers!A$1:B$26,2,FALSE),"Supplier Not Found")</f>
        <v>Murillo-Boyd</v>
      </c>
      <c r="E358" t="str">
        <f>IFERROR(VLOOKUP(C358,Suppliers!A$1:C$26,3,FALSE),"Supplier Not Found")</f>
        <v>Cassandra Allen</v>
      </c>
      <c r="F358" t="str">
        <f>IFERROR(VLOOKUP(C358,Suppliers!A$1:D$26,4,FALSE),"Supplier Not Found")</f>
        <v>(809)229-6264x438</v>
      </c>
    </row>
    <row r="359" spans="1:6" x14ac:dyDescent="0.2">
      <c r="A359" s="1" t="str">
        <v>P358</v>
      </c>
      <c r="B359" t="str">
        <f>IF(Inventory!D359&lt;Inventory!E358, "ReOrder Needed", "Do Not ReOrder")</f>
        <v>ReOrder Needed</v>
      </c>
      <c r="C359" t="str">
        <f>VLOOKUP(A359, Inventory!A358:G858, 7, FALSE)</f>
        <v>S15</v>
      </c>
      <c r="D359" t="str">
        <f>IFERROR(VLOOKUP(C359,Suppliers!A$1:B$26,2,FALSE),"Supplier Not Found")</f>
        <v>Sullivan-Ingram</v>
      </c>
      <c r="E359" t="str">
        <f>IFERROR(VLOOKUP(C359,Suppliers!A$1:C$26,3,FALSE),"Supplier Not Found")</f>
        <v>Mark Evans</v>
      </c>
      <c r="F359" t="str">
        <f>IFERROR(VLOOKUP(C359,Suppliers!A$1:D$26,4,FALSE),"Supplier Not Found")</f>
        <v>(428)821-4448x142</v>
      </c>
    </row>
    <row r="360" spans="1:6" x14ac:dyDescent="0.2">
      <c r="A360" s="1" t="str">
        <v>P359</v>
      </c>
      <c r="B360" t="str">
        <f>IF(Inventory!D360&lt;Inventory!E359, "ReOrder Needed", "Do Not ReOrder")</f>
        <v>ReOrder Needed</v>
      </c>
      <c r="C360" t="str">
        <f>VLOOKUP(A360, Inventory!A359:G859, 7, FALSE)</f>
        <v>S09</v>
      </c>
      <c r="D360" t="str">
        <f>IFERROR(VLOOKUP(C360,Suppliers!A$1:B$26,2,FALSE),"Supplier Not Found")</f>
        <v>Hansen, Reed and Aguirre</v>
      </c>
      <c r="E360" t="str">
        <f>IFERROR(VLOOKUP(C360,Suppliers!A$1:C$26,3,FALSE),"Supplier Not Found")</f>
        <v>Matthew Collins</v>
      </c>
      <c r="F360" t="str">
        <f>IFERROR(VLOOKUP(C360,Suppliers!A$1:D$26,4,FALSE),"Supplier Not Found")</f>
        <v>001-517-317-6287x5808</v>
      </c>
    </row>
    <row r="361" spans="1:6" x14ac:dyDescent="0.2">
      <c r="A361" s="1" t="str">
        <v>P360</v>
      </c>
      <c r="B361" t="str">
        <f>IF(Inventory!D361&lt;Inventory!E360, "ReOrder Needed", "Do Not ReOrder")</f>
        <v>Do Not ReOrder</v>
      </c>
      <c r="C361" t="str">
        <f>VLOOKUP(A361, Inventory!A360:G860, 7, FALSE)</f>
        <v>S12</v>
      </c>
      <c r="D361" t="str">
        <f>IFERROR(VLOOKUP(C361,Suppliers!A$1:B$26,2,FALSE),"Supplier Not Found")</f>
        <v>Holland, Davis and Smith</v>
      </c>
      <c r="E361" t="str">
        <f>IFERROR(VLOOKUP(C361,Suppliers!A$1:C$26,3,FALSE),"Supplier Not Found")</f>
        <v>Matthew Smith</v>
      </c>
      <c r="F361" t="str">
        <f>IFERROR(VLOOKUP(C361,Suppliers!A$1:D$26,4,FALSE),"Supplier Not Found")</f>
        <v>(780)278-4881</v>
      </c>
    </row>
    <row r="362" spans="1:6" x14ac:dyDescent="0.2">
      <c r="A362" s="1" t="str">
        <v>P361</v>
      </c>
      <c r="B362" t="str">
        <f>IF(Inventory!D362&lt;Inventory!E361, "ReOrder Needed", "Do Not ReOrder")</f>
        <v>Do Not ReOrder</v>
      </c>
      <c r="C362" t="str">
        <f>VLOOKUP(A362, Inventory!A361:G861, 7, FALSE)</f>
        <v>S07</v>
      </c>
      <c r="D362" t="str">
        <f>IFERROR(VLOOKUP(C362,Suppliers!A$1:B$26,2,FALSE),"Supplier Not Found")</f>
        <v>Richardson, Goodman and Hobbs</v>
      </c>
      <c r="E362" t="str">
        <f>IFERROR(VLOOKUP(C362,Suppliers!A$1:C$26,3,FALSE),"Supplier Not Found")</f>
        <v>Christopher Ramos</v>
      </c>
      <c r="F362" t="str">
        <f>IFERROR(VLOOKUP(C362,Suppliers!A$1:D$26,4,FALSE),"Supplier Not Found")</f>
        <v>297-269-6876</v>
      </c>
    </row>
    <row r="363" spans="1:6" x14ac:dyDescent="0.2">
      <c r="A363" s="1" t="str">
        <v>P362</v>
      </c>
      <c r="B363" t="str">
        <f>IF(Inventory!D363&lt;Inventory!E362, "ReOrder Needed", "Do Not ReOrder")</f>
        <v>Do Not ReOrder</v>
      </c>
      <c r="C363" t="str">
        <f>VLOOKUP(A363, Inventory!A362:G862, 7, FALSE)</f>
        <v>S23</v>
      </c>
      <c r="D363" t="str">
        <f>IFERROR(VLOOKUP(C363,Suppliers!A$1:B$26,2,FALSE),"Supplier Not Found")</f>
        <v>Brown LLC</v>
      </c>
      <c r="E363" t="str">
        <f>IFERROR(VLOOKUP(C363,Suppliers!A$1:C$26,3,FALSE),"Supplier Not Found")</f>
        <v>Dr. Casey Andrews</v>
      </c>
      <c r="F363" t="str">
        <f>IFERROR(VLOOKUP(C363,Suppliers!A$1:D$26,4,FALSE),"Supplier Not Found")</f>
        <v>(451)470-1054x209</v>
      </c>
    </row>
    <row r="364" spans="1:6" x14ac:dyDescent="0.2">
      <c r="A364" s="1" t="str">
        <v>P363</v>
      </c>
      <c r="B364" t="str">
        <f>IF(Inventory!D364&lt;Inventory!E363, "ReOrder Needed", "Do Not ReOrder")</f>
        <v>Do Not ReOrder</v>
      </c>
      <c r="C364" t="str">
        <f>VLOOKUP(A364, Inventory!A363:G863, 7, FALSE)</f>
        <v>S16</v>
      </c>
      <c r="D364" t="str">
        <f>IFERROR(VLOOKUP(C364,Suppliers!A$1:B$26,2,FALSE),"Supplier Not Found")</f>
        <v>Burton-Lee</v>
      </c>
      <c r="E364" t="str">
        <f>IFERROR(VLOOKUP(C364,Suppliers!A$1:C$26,3,FALSE),"Supplier Not Found")</f>
        <v>Edward Daniels</v>
      </c>
      <c r="F364" t="str">
        <f>IFERROR(VLOOKUP(C364,Suppliers!A$1:D$26,4,FALSE),"Supplier Not Found")</f>
        <v>(262)795-4870x45974</v>
      </c>
    </row>
    <row r="365" spans="1:6" x14ac:dyDescent="0.2">
      <c r="A365" s="1" t="str">
        <v>P364</v>
      </c>
      <c r="B365" t="str">
        <f>IF(Inventory!D365&lt;Inventory!E364, "ReOrder Needed", "Do Not ReOrder")</f>
        <v>ReOrder Needed</v>
      </c>
      <c r="C365" t="str">
        <f>VLOOKUP(A365, Inventory!A364:G864, 7, FALSE)</f>
        <v>S14</v>
      </c>
      <c r="D365" t="str">
        <f>IFERROR(VLOOKUP(C365,Suppliers!A$1:B$26,2,FALSE),"Supplier Not Found")</f>
        <v>Marsh Ltd</v>
      </c>
      <c r="E365" t="str">
        <f>IFERROR(VLOOKUP(C365,Suppliers!A$1:C$26,3,FALSE),"Supplier Not Found")</f>
        <v>Danny Fuller</v>
      </c>
      <c r="F365" t="str">
        <f>IFERROR(VLOOKUP(C365,Suppliers!A$1:D$26,4,FALSE),"Supplier Not Found")</f>
        <v>+1-429-904-1449x2691</v>
      </c>
    </row>
    <row r="366" spans="1:6" x14ac:dyDescent="0.2">
      <c r="A366" s="1" t="str">
        <v>P365</v>
      </c>
      <c r="B366" t="str">
        <f>IF(Inventory!D366&lt;Inventory!E365, "ReOrder Needed", "Do Not ReOrder")</f>
        <v>Do Not ReOrder</v>
      </c>
      <c r="C366" t="str">
        <f>VLOOKUP(A366, Inventory!A365:G865, 7, FALSE)</f>
        <v>S07</v>
      </c>
      <c r="D366" t="str">
        <f>IFERROR(VLOOKUP(C366,Suppliers!A$1:B$26,2,FALSE),"Supplier Not Found")</f>
        <v>Richardson, Goodman and Hobbs</v>
      </c>
      <c r="E366" t="str">
        <f>IFERROR(VLOOKUP(C366,Suppliers!A$1:C$26,3,FALSE),"Supplier Not Found")</f>
        <v>Christopher Ramos</v>
      </c>
      <c r="F366" t="str">
        <f>IFERROR(VLOOKUP(C366,Suppliers!A$1:D$26,4,FALSE),"Supplier Not Found")</f>
        <v>297-269-6876</v>
      </c>
    </row>
    <row r="367" spans="1:6" x14ac:dyDescent="0.2">
      <c r="A367" s="1" t="str">
        <v>P366</v>
      </c>
      <c r="B367" t="str">
        <f>IF(Inventory!D367&lt;Inventory!E366, "ReOrder Needed", "Do Not ReOrder")</f>
        <v>Do Not ReOrder</v>
      </c>
      <c r="C367" t="str">
        <f>VLOOKUP(A367, Inventory!A366:G866, 7, FALSE)</f>
        <v>S12</v>
      </c>
      <c r="D367" t="str">
        <f>IFERROR(VLOOKUP(C367,Suppliers!A$1:B$26,2,FALSE),"Supplier Not Found")</f>
        <v>Holland, Davis and Smith</v>
      </c>
      <c r="E367" t="str">
        <f>IFERROR(VLOOKUP(C367,Suppliers!A$1:C$26,3,FALSE),"Supplier Not Found")</f>
        <v>Matthew Smith</v>
      </c>
      <c r="F367" t="str">
        <f>IFERROR(VLOOKUP(C367,Suppliers!A$1:D$26,4,FALSE),"Supplier Not Found")</f>
        <v>(780)278-4881</v>
      </c>
    </row>
    <row r="368" spans="1:6" x14ac:dyDescent="0.2">
      <c r="A368" s="1" t="str">
        <v>P367</v>
      </c>
      <c r="B368" t="str">
        <f>IF(Inventory!D368&lt;Inventory!E367, "ReOrder Needed", "Do Not ReOrder")</f>
        <v>Do Not ReOrder</v>
      </c>
      <c r="C368" t="str">
        <f>VLOOKUP(A368, Inventory!A367:G867, 7, FALSE)</f>
        <v>S23</v>
      </c>
      <c r="D368" t="str">
        <f>IFERROR(VLOOKUP(C368,Suppliers!A$1:B$26,2,FALSE),"Supplier Not Found")</f>
        <v>Brown LLC</v>
      </c>
      <c r="E368" t="str">
        <f>IFERROR(VLOOKUP(C368,Suppliers!A$1:C$26,3,FALSE),"Supplier Not Found")</f>
        <v>Dr. Casey Andrews</v>
      </c>
      <c r="F368" t="str">
        <f>IFERROR(VLOOKUP(C368,Suppliers!A$1:D$26,4,FALSE),"Supplier Not Found")</f>
        <v>(451)470-1054x209</v>
      </c>
    </row>
    <row r="369" spans="1:6" x14ac:dyDescent="0.2">
      <c r="A369" s="1" t="str">
        <v>P368</v>
      </c>
      <c r="B369" t="str">
        <f>IF(Inventory!D369&lt;Inventory!E368, "ReOrder Needed", "Do Not ReOrder")</f>
        <v>ReOrder Needed</v>
      </c>
      <c r="C369" t="str">
        <f>VLOOKUP(A369, Inventory!A368:G868, 7, FALSE)</f>
        <v>S19</v>
      </c>
      <c r="D369" t="str">
        <f>IFERROR(VLOOKUP(C369,Suppliers!A$1:B$26,2,FALSE),"Supplier Not Found")</f>
        <v>Murillo-Boyd</v>
      </c>
      <c r="E369" t="str">
        <f>IFERROR(VLOOKUP(C369,Suppliers!A$1:C$26,3,FALSE),"Supplier Not Found")</f>
        <v>Cassandra Allen</v>
      </c>
      <c r="F369" t="str">
        <f>IFERROR(VLOOKUP(C369,Suppliers!A$1:D$26,4,FALSE),"Supplier Not Found")</f>
        <v>(809)229-6264x438</v>
      </c>
    </row>
    <row r="370" spans="1:6" x14ac:dyDescent="0.2">
      <c r="A370" s="1" t="str">
        <v>P369</v>
      </c>
      <c r="B370" t="str">
        <f>IF(Inventory!D370&lt;Inventory!E369, "ReOrder Needed", "Do Not ReOrder")</f>
        <v>Do Not ReOrder</v>
      </c>
      <c r="C370" t="str">
        <f>VLOOKUP(A370, Inventory!A369:G869, 7, FALSE)</f>
        <v>S10</v>
      </c>
      <c r="D370" t="str">
        <f>IFERROR(VLOOKUP(C370,Suppliers!A$1:B$26,2,FALSE),"Supplier Not Found")</f>
        <v>Young, Leblanc and Peck</v>
      </c>
      <c r="E370" t="str">
        <f>IFERROR(VLOOKUP(C370,Suppliers!A$1:C$26,3,FALSE),"Supplier Not Found")</f>
        <v>Jennifer Schmidt</v>
      </c>
      <c r="F370" t="str">
        <f>IFERROR(VLOOKUP(C370,Suppliers!A$1:D$26,4,FALSE),"Supplier Not Found")</f>
        <v>+1-698-846-6080</v>
      </c>
    </row>
    <row r="371" spans="1:6" x14ac:dyDescent="0.2">
      <c r="A371" s="1" t="str">
        <v>P370</v>
      </c>
      <c r="B371" t="str">
        <f>IF(Inventory!D371&lt;Inventory!E370, "ReOrder Needed", "Do Not ReOrder")</f>
        <v>Do Not ReOrder</v>
      </c>
      <c r="C371" t="str">
        <f>VLOOKUP(A371, Inventory!A370:G870, 7, FALSE)</f>
        <v>S07</v>
      </c>
      <c r="D371" t="str">
        <f>IFERROR(VLOOKUP(C371,Suppliers!A$1:B$26,2,FALSE),"Supplier Not Found")</f>
        <v>Richardson, Goodman and Hobbs</v>
      </c>
      <c r="E371" t="str">
        <f>IFERROR(VLOOKUP(C371,Suppliers!A$1:C$26,3,FALSE),"Supplier Not Found")</f>
        <v>Christopher Ramos</v>
      </c>
      <c r="F371" t="str">
        <f>IFERROR(VLOOKUP(C371,Suppliers!A$1:D$26,4,FALSE),"Supplier Not Found")</f>
        <v>297-269-6876</v>
      </c>
    </row>
    <row r="372" spans="1:6" x14ac:dyDescent="0.2">
      <c r="A372" s="1" t="str">
        <v>P371</v>
      </c>
      <c r="B372" t="str">
        <f>IF(Inventory!D372&lt;Inventory!E371, "ReOrder Needed", "Do Not ReOrder")</f>
        <v>Do Not ReOrder</v>
      </c>
      <c r="C372" t="str">
        <f>VLOOKUP(A372, Inventory!A371:G871, 7, FALSE)</f>
        <v>S24</v>
      </c>
      <c r="D372" t="str">
        <f>IFERROR(VLOOKUP(C372,Suppliers!A$1:B$26,2,FALSE),"Supplier Not Found")</f>
        <v>Gardner-Sanchez</v>
      </c>
      <c r="E372" t="str">
        <f>IFERROR(VLOOKUP(C372,Suppliers!A$1:C$26,3,FALSE),"Supplier Not Found")</f>
        <v>Benjamin Smith</v>
      </c>
      <c r="F372" t="str">
        <f>IFERROR(VLOOKUP(C372,Suppliers!A$1:D$26,4,FALSE),"Supplier Not Found")</f>
        <v>(653)473-9511</v>
      </c>
    </row>
    <row r="373" spans="1:6" x14ac:dyDescent="0.2">
      <c r="A373" s="1" t="str">
        <v>P372</v>
      </c>
      <c r="B373" t="str">
        <f>IF(Inventory!D373&lt;Inventory!E372, "ReOrder Needed", "Do Not ReOrder")</f>
        <v>Do Not ReOrder</v>
      </c>
      <c r="C373" t="str">
        <f>VLOOKUP(A373, Inventory!A372:G872, 7, FALSE)</f>
        <v>S06</v>
      </c>
      <c r="D373" t="str">
        <f>IFERROR(VLOOKUP(C373,Suppliers!A$1:B$26,2,FALSE),"Supplier Not Found")</f>
        <v>Baker PLC</v>
      </c>
      <c r="E373" t="str">
        <f>IFERROR(VLOOKUP(C373,Suppliers!A$1:C$26,3,FALSE),"Supplier Not Found")</f>
        <v>Joshua Schwartz</v>
      </c>
      <c r="F373" t="str">
        <f>IFERROR(VLOOKUP(C373,Suppliers!A$1:D$26,4,FALSE),"Supplier Not Found")</f>
        <v>+1-889-443-1579x73648</v>
      </c>
    </row>
    <row r="374" spans="1:6" x14ac:dyDescent="0.2">
      <c r="A374" s="1" t="str">
        <v>P373</v>
      </c>
      <c r="B374" t="str">
        <f>IF(Inventory!D374&lt;Inventory!E373, "ReOrder Needed", "Do Not ReOrder")</f>
        <v>Do Not ReOrder</v>
      </c>
      <c r="C374" t="str">
        <f>VLOOKUP(A374, Inventory!A373:G873, 7, FALSE)</f>
        <v>S14</v>
      </c>
      <c r="D374" t="str">
        <f>IFERROR(VLOOKUP(C374,Suppliers!A$1:B$26,2,FALSE),"Supplier Not Found")</f>
        <v>Marsh Ltd</v>
      </c>
      <c r="E374" t="str">
        <f>IFERROR(VLOOKUP(C374,Suppliers!A$1:C$26,3,FALSE),"Supplier Not Found")</f>
        <v>Danny Fuller</v>
      </c>
      <c r="F374" t="str">
        <f>IFERROR(VLOOKUP(C374,Suppliers!A$1:D$26,4,FALSE),"Supplier Not Found")</f>
        <v>+1-429-904-1449x2691</v>
      </c>
    </row>
    <row r="375" spans="1:6" x14ac:dyDescent="0.2">
      <c r="A375" s="1" t="str">
        <v>P374</v>
      </c>
      <c r="B375" t="str">
        <f>IF(Inventory!D375&lt;Inventory!E374, "ReOrder Needed", "Do Not ReOrder")</f>
        <v>Do Not ReOrder</v>
      </c>
      <c r="C375" t="str">
        <f>VLOOKUP(A375, Inventory!A374:G874, 7, FALSE)</f>
        <v>S22</v>
      </c>
      <c r="D375" t="str">
        <f>IFERROR(VLOOKUP(C375,Suppliers!A$1:B$26,2,FALSE),"Supplier Not Found")</f>
        <v>Stewart-Adams</v>
      </c>
      <c r="E375" t="str">
        <f>IFERROR(VLOOKUP(C375,Suppliers!A$1:C$26,3,FALSE),"Supplier Not Found")</f>
        <v>Annette Price</v>
      </c>
      <c r="F375" t="str">
        <f>IFERROR(VLOOKUP(C375,Suppliers!A$1:D$26,4,FALSE),"Supplier Not Found")</f>
        <v>+1-696-709-5347x48643</v>
      </c>
    </row>
    <row r="376" spans="1:6" x14ac:dyDescent="0.2">
      <c r="A376" s="1" t="str">
        <v>P375</v>
      </c>
      <c r="B376" t="str">
        <f>IF(Inventory!D376&lt;Inventory!E375, "ReOrder Needed", "Do Not ReOrder")</f>
        <v>Do Not ReOrder</v>
      </c>
      <c r="C376" t="str">
        <f>VLOOKUP(A376, Inventory!A375:G875, 7, FALSE)</f>
        <v>S07</v>
      </c>
      <c r="D376" t="str">
        <f>IFERROR(VLOOKUP(C376,Suppliers!A$1:B$26,2,FALSE),"Supplier Not Found")</f>
        <v>Richardson, Goodman and Hobbs</v>
      </c>
      <c r="E376" t="str">
        <f>IFERROR(VLOOKUP(C376,Suppliers!A$1:C$26,3,FALSE),"Supplier Not Found")</f>
        <v>Christopher Ramos</v>
      </c>
      <c r="F376" t="str">
        <f>IFERROR(VLOOKUP(C376,Suppliers!A$1:D$26,4,FALSE),"Supplier Not Found")</f>
        <v>297-269-6876</v>
      </c>
    </row>
    <row r="377" spans="1:6" x14ac:dyDescent="0.2">
      <c r="A377" s="1" t="str">
        <v>P376</v>
      </c>
      <c r="B377" t="str">
        <f>IF(Inventory!D377&lt;Inventory!E376, "ReOrder Needed", "Do Not ReOrder")</f>
        <v>Do Not ReOrder</v>
      </c>
      <c r="C377" t="str">
        <f>VLOOKUP(A377, Inventory!A376:G876, 7, FALSE)</f>
        <v>S16</v>
      </c>
      <c r="D377" t="str">
        <f>IFERROR(VLOOKUP(C377,Suppliers!A$1:B$26,2,FALSE),"Supplier Not Found")</f>
        <v>Burton-Lee</v>
      </c>
      <c r="E377" t="str">
        <f>IFERROR(VLOOKUP(C377,Suppliers!A$1:C$26,3,FALSE),"Supplier Not Found")</f>
        <v>Edward Daniels</v>
      </c>
      <c r="F377" t="str">
        <f>IFERROR(VLOOKUP(C377,Suppliers!A$1:D$26,4,FALSE),"Supplier Not Found")</f>
        <v>(262)795-4870x45974</v>
      </c>
    </row>
    <row r="378" spans="1:6" x14ac:dyDescent="0.2">
      <c r="A378" s="1" t="str">
        <v>P377</v>
      </c>
      <c r="B378" t="str">
        <f>IF(Inventory!D378&lt;Inventory!E377, "ReOrder Needed", "Do Not ReOrder")</f>
        <v>Do Not ReOrder</v>
      </c>
      <c r="C378" t="str">
        <f>VLOOKUP(A378, Inventory!A377:G877, 7, FALSE)</f>
        <v>S05</v>
      </c>
      <c r="D378" t="str">
        <f>IFERROR(VLOOKUP(C378,Suppliers!A$1:B$26,2,FALSE),"Supplier Not Found")</f>
        <v>Lowe Ltd</v>
      </c>
      <c r="E378" t="str">
        <f>IFERROR(VLOOKUP(C378,Suppliers!A$1:C$26,3,FALSE),"Supplier Not Found")</f>
        <v>Curtis Davis</v>
      </c>
      <c r="F378" t="str">
        <f>IFERROR(VLOOKUP(C378,Suppliers!A$1:D$26,4,FALSE),"Supplier Not Found")</f>
        <v>+1-566-315-9995</v>
      </c>
    </row>
    <row r="379" spans="1:6" x14ac:dyDescent="0.2">
      <c r="A379" s="1" t="str">
        <v>P378</v>
      </c>
      <c r="B379" t="str">
        <f>IF(Inventory!D379&lt;Inventory!E378, "ReOrder Needed", "Do Not ReOrder")</f>
        <v>Do Not ReOrder</v>
      </c>
      <c r="C379" t="str">
        <f>VLOOKUP(A379, Inventory!A378:G878, 7, FALSE)</f>
        <v>S12</v>
      </c>
      <c r="D379" t="str">
        <f>IFERROR(VLOOKUP(C379,Suppliers!A$1:B$26,2,FALSE),"Supplier Not Found")</f>
        <v>Holland, Davis and Smith</v>
      </c>
      <c r="E379" t="str">
        <f>IFERROR(VLOOKUP(C379,Suppliers!A$1:C$26,3,FALSE),"Supplier Not Found")</f>
        <v>Matthew Smith</v>
      </c>
      <c r="F379" t="str">
        <f>IFERROR(VLOOKUP(C379,Suppliers!A$1:D$26,4,FALSE),"Supplier Not Found")</f>
        <v>(780)278-4881</v>
      </c>
    </row>
    <row r="380" spans="1:6" x14ac:dyDescent="0.2">
      <c r="A380" s="1" t="str">
        <v>P379</v>
      </c>
      <c r="B380" t="str">
        <f>IF(Inventory!D380&lt;Inventory!E379, "ReOrder Needed", "Do Not ReOrder")</f>
        <v>Do Not ReOrder</v>
      </c>
      <c r="C380" t="str">
        <f>VLOOKUP(A380, Inventory!A379:G879, 7, FALSE)</f>
        <v>S05</v>
      </c>
      <c r="D380" t="str">
        <f>IFERROR(VLOOKUP(C380,Suppliers!A$1:B$26,2,FALSE),"Supplier Not Found")</f>
        <v>Lowe Ltd</v>
      </c>
      <c r="E380" t="str">
        <f>IFERROR(VLOOKUP(C380,Suppliers!A$1:C$26,3,FALSE),"Supplier Not Found")</f>
        <v>Curtis Davis</v>
      </c>
      <c r="F380" t="str">
        <f>IFERROR(VLOOKUP(C380,Suppliers!A$1:D$26,4,FALSE),"Supplier Not Found")</f>
        <v>+1-566-315-9995</v>
      </c>
    </row>
    <row r="381" spans="1:6" x14ac:dyDescent="0.2">
      <c r="A381" s="1" t="str">
        <v>P380</v>
      </c>
      <c r="B381" t="str">
        <f>IF(Inventory!D381&lt;Inventory!E380, "ReOrder Needed", "Do Not ReOrder")</f>
        <v>Do Not ReOrder</v>
      </c>
      <c r="C381" t="str">
        <f>VLOOKUP(A381, Inventory!A380:G880, 7, FALSE)</f>
        <v>S17</v>
      </c>
      <c r="D381" t="str">
        <f>IFERROR(VLOOKUP(C381,Suppliers!A$1:B$26,2,FALSE),"Supplier Not Found")</f>
        <v>Marshall Group</v>
      </c>
      <c r="E381" t="str">
        <f>IFERROR(VLOOKUP(C381,Suppliers!A$1:C$26,3,FALSE),"Supplier Not Found")</f>
        <v>Walter Burns</v>
      </c>
      <c r="F381" t="str">
        <f>IFERROR(VLOOKUP(C381,Suppliers!A$1:D$26,4,FALSE),"Supplier Not Found")</f>
        <v>+1-994-425-1451x1552</v>
      </c>
    </row>
    <row r="382" spans="1:6" x14ac:dyDescent="0.2">
      <c r="A382" s="1" t="str">
        <v>P381</v>
      </c>
      <c r="B382" t="str">
        <f>IF(Inventory!D382&lt;Inventory!E381, "ReOrder Needed", "Do Not ReOrder")</f>
        <v>Do Not ReOrder</v>
      </c>
      <c r="C382" t="str">
        <f>VLOOKUP(A382, Inventory!A381:G881, 7, FALSE)</f>
        <v>S01</v>
      </c>
      <c r="D382" t="str">
        <f>IFERROR(VLOOKUP(C382,Suppliers!A$1:B$26,2,FALSE),"Supplier Not Found")</f>
        <v>Arroyo Ltd</v>
      </c>
      <c r="E382" t="str">
        <f>IFERROR(VLOOKUP(C382,Suppliers!A$1:C$26,3,FALSE),"Supplier Not Found")</f>
        <v>Gina Little</v>
      </c>
      <c r="F382" t="str">
        <f>IFERROR(VLOOKUP(C382,Suppliers!A$1:D$26,4,FALSE),"Supplier Not Found")</f>
        <v>774.972.1211x056</v>
      </c>
    </row>
    <row r="383" spans="1:6" x14ac:dyDescent="0.2">
      <c r="A383" s="1" t="str">
        <v>P382</v>
      </c>
      <c r="B383" t="str">
        <f>IF(Inventory!D383&lt;Inventory!E382, "ReOrder Needed", "Do Not ReOrder")</f>
        <v>Do Not ReOrder</v>
      </c>
      <c r="C383" t="str">
        <f>VLOOKUP(A383, Inventory!A382:G882, 7, FALSE)</f>
        <v>S14</v>
      </c>
      <c r="D383" t="str">
        <f>IFERROR(VLOOKUP(C383,Suppliers!A$1:B$26,2,FALSE),"Supplier Not Found")</f>
        <v>Marsh Ltd</v>
      </c>
      <c r="E383" t="str">
        <f>IFERROR(VLOOKUP(C383,Suppliers!A$1:C$26,3,FALSE),"Supplier Not Found")</f>
        <v>Danny Fuller</v>
      </c>
      <c r="F383" t="str">
        <f>IFERROR(VLOOKUP(C383,Suppliers!A$1:D$26,4,FALSE),"Supplier Not Found")</f>
        <v>+1-429-904-1449x2691</v>
      </c>
    </row>
    <row r="384" spans="1:6" x14ac:dyDescent="0.2">
      <c r="A384" s="1" t="str">
        <v>P383</v>
      </c>
      <c r="B384" t="str">
        <f>IF(Inventory!D384&lt;Inventory!E383, "ReOrder Needed", "Do Not ReOrder")</f>
        <v>Do Not ReOrder</v>
      </c>
      <c r="C384" t="str">
        <f>VLOOKUP(A384, Inventory!A383:G883, 7, FALSE)</f>
        <v>S01</v>
      </c>
      <c r="D384" t="str">
        <f>IFERROR(VLOOKUP(C384,Suppliers!A$1:B$26,2,FALSE),"Supplier Not Found")</f>
        <v>Arroyo Ltd</v>
      </c>
      <c r="E384" t="str">
        <f>IFERROR(VLOOKUP(C384,Suppliers!A$1:C$26,3,FALSE),"Supplier Not Found")</f>
        <v>Gina Little</v>
      </c>
      <c r="F384" t="str">
        <f>IFERROR(VLOOKUP(C384,Suppliers!A$1:D$26,4,FALSE),"Supplier Not Found")</f>
        <v>774.972.1211x056</v>
      </c>
    </row>
    <row r="385" spans="1:6" x14ac:dyDescent="0.2">
      <c r="A385" s="1" t="str">
        <v>P384</v>
      </c>
      <c r="B385" t="str">
        <f>IF(Inventory!D385&lt;Inventory!E384, "ReOrder Needed", "Do Not ReOrder")</f>
        <v>Do Not ReOrder</v>
      </c>
      <c r="C385" t="str">
        <f>VLOOKUP(A385, Inventory!A384:G884, 7, FALSE)</f>
        <v>S07</v>
      </c>
      <c r="D385" t="str">
        <f>IFERROR(VLOOKUP(C385,Suppliers!A$1:B$26,2,FALSE),"Supplier Not Found")</f>
        <v>Richardson, Goodman and Hobbs</v>
      </c>
      <c r="E385" t="str">
        <f>IFERROR(VLOOKUP(C385,Suppliers!A$1:C$26,3,FALSE),"Supplier Not Found")</f>
        <v>Christopher Ramos</v>
      </c>
      <c r="F385" t="str">
        <f>IFERROR(VLOOKUP(C385,Suppliers!A$1:D$26,4,FALSE),"Supplier Not Found")</f>
        <v>297-269-6876</v>
      </c>
    </row>
    <row r="386" spans="1:6" x14ac:dyDescent="0.2">
      <c r="A386" s="1" t="str">
        <v>P385</v>
      </c>
      <c r="B386" t="str">
        <f>IF(Inventory!D386&lt;Inventory!E385, "ReOrder Needed", "Do Not ReOrder")</f>
        <v>Do Not ReOrder</v>
      </c>
      <c r="C386" t="str">
        <f>VLOOKUP(A386, Inventory!A385:G885, 7, FALSE)</f>
        <v>S13</v>
      </c>
      <c r="D386" t="str">
        <f>IFERROR(VLOOKUP(C386,Suppliers!A$1:B$26,2,FALSE),"Supplier Not Found")</f>
        <v>Gilbert, Long and Bishop</v>
      </c>
      <c r="E386" t="str">
        <f>IFERROR(VLOOKUP(C386,Suppliers!A$1:C$26,3,FALSE),"Supplier Not Found")</f>
        <v>Derrick Wood</v>
      </c>
      <c r="F386" t="str">
        <f>IFERROR(VLOOKUP(C386,Suppliers!A$1:D$26,4,FALSE),"Supplier Not Found")</f>
        <v>916.808.5932x66661</v>
      </c>
    </row>
    <row r="387" spans="1:6" x14ac:dyDescent="0.2">
      <c r="A387" s="1" t="str">
        <v>P386</v>
      </c>
      <c r="B387" t="str">
        <f>IF(Inventory!D387&lt;Inventory!E386, "ReOrder Needed", "Do Not ReOrder")</f>
        <v>Do Not ReOrder</v>
      </c>
      <c r="C387" t="str">
        <f>VLOOKUP(A387, Inventory!A386:G886, 7, FALSE)</f>
        <v>S20</v>
      </c>
      <c r="D387" t="str">
        <f>IFERROR(VLOOKUP(C387,Suppliers!A$1:B$26,2,FALSE),"Supplier Not Found")</f>
        <v>Wilson, Wright and Lewis</v>
      </c>
      <c r="E387" t="str">
        <f>IFERROR(VLOOKUP(C387,Suppliers!A$1:C$26,3,FALSE),"Supplier Not Found")</f>
        <v>Tara Pierce</v>
      </c>
      <c r="F387" t="str">
        <f>IFERROR(VLOOKUP(C387,Suppliers!A$1:D$26,4,FALSE),"Supplier Not Found")</f>
        <v>+1-574-614-2177x44351</v>
      </c>
    </row>
    <row r="388" spans="1:6" x14ac:dyDescent="0.2">
      <c r="A388" s="1" t="str">
        <v>P387</v>
      </c>
      <c r="B388" t="str">
        <f>IF(Inventory!D388&lt;Inventory!E387, "ReOrder Needed", "Do Not ReOrder")</f>
        <v>Do Not ReOrder</v>
      </c>
      <c r="C388" t="str">
        <f>VLOOKUP(A388, Inventory!A387:G887, 7, FALSE)</f>
        <v>S17</v>
      </c>
      <c r="D388" t="str">
        <f>IFERROR(VLOOKUP(C388,Suppliers!A$1:B$26,2,FALSE),"Supplier Not Found")</f>
        <v>Marshall Group</v>
      </c>
      <c r="E388" t="str">
        <f>IFERROR(VLOOKUP(C388,Suppliers!A$1:C$26,3,FALSE),"Supplier Not Found")</f>
        <v>Walter Burns</v>
      </c>
      <c r="F388" t="str">
        <f>IFERROR(VLOOKUP(C388,Suppliers!A$1:D$26,4,FALSE),"Supplier Not Found")</f>
        <v>+1-994-425-1451x1552</v>
      </c>
    </row>
    <row r="389" spans="1:6" x14ac:dyDescent="0.2">
      <c r="A389" s="1" t="str">
        <v>P388</v>
      </c>
      <c r="B389" t="str">
        <f>IF(Inventory!D389&lt;Inventory!E388, "ReOrder Needed", "Do Not ReOrder")</f>
        <v>Do Not ReOrder</v>
      </c>
      <c r="C389" t="str">
        <f>VLOOKUP(A389, Inventory!A388:G888, 7, FALSE)</f>
        <v>S08</v>
      </c>
      <c r="D389" t="str">
        <f>IFERROR(VLOOKUP(C389,Suppliers!A$1:B$26,2,FALSE),"Supplier Not Found")</f>
        <v>Wilson-Black</v>
      </c>
      <c r="E389" t="str">
        <f>IFERROR(VLOOKUP(C389,Suppliers!A$1:C$26,3,FALSE),"Supplier Not Found")</f>
        <v>David Anderson</v>
      </c>
      <c r="F389" t="str">
        <f>IFERROR(VLOOKUP(C389,Suppliers!A$1:D$26,4,FALSE),"Supplier Not Found")</f>
        <v>001-592-727-4793x086</v>
      </c>
    </row>
    <row r="390" spans="1:6" x14ac:dyDescent="0.2">
      <c r="A390" s="1" t="str">
        <v>P389</v>
      </c>
      <c r="B390" t="str">
        <f>IF(Inventory!D390&lt;Inventory!E389, "ReOrder Needed", "Do Not ReOrder")</f>
        <v>Do Not ReOrder</v>
      </c>
      <c r="C390" t="str">
        <f>VLOOKUP(A390, Inventory!A389:G889, 7, FALSE)</f>
        <v>S20</v>
      </c>
      <c r="D390" t="str">
        <f>IFERROR(VLOOKUP(C390,Suppliers!A$1:B$26,2,FALSE),"Supplier Not Found")</f>
        <v>Wilson, Wright and Lewis</v>
      </c>
      <c r="E390" t="str">
        <f>IFERROR(VLOOKUP(C390,Suppliers!A$1:C$26,3,FALSE),"Supplier Not Found")</f>
        <v>Tara Pierce</v>
      </c>
      <c r="F390" t="str">
        <f>IFERROR(VLOOKUP(C390,Suppliers!A$1:D$26,4,FALSE),"Supplier Not Found")</f>
        <v>+1-574-614-2177x44351</v>
      </c>
    </row>
    <row r="391" spans="1:6" x14ac:dyDescent="0.2">
      <c r="A391" s="1" t="str">
        <v>P390</v>
      </c>
      <c r="B391" t="str">
        <f>IF(Inventory!D391&lt;Inventory!E390, "ReOrder Needed", "Do Not ReOrder")</f>
        <v>Do Not ReOrder</v>
      </c>
      <c r="C391" t="str">
        <f>VLOOKUP(A391, Inventory!A390:G890, 7, FALSE)</f>
        <v>S11</v>
      </c>
      <c r="D391" t="str">
        <f>IFERROR(VLOOKUP(C391,Suppliers!A$1:B$26,2,FALSE),"Supplier Not Found")</f>
        <v>Melton Group</v>
      </c>
      <c r="E391" t="str">
        <f>IFERROR(VLOOKUP(C391,Suppliers!A$1:C$26,3,FALSE),"Supplier Not Found")</f>
        <v>Brittney Wright</v>
      </c>
      <c r="F391" t="str">
        <f>IFERROR(VLOOKUP(C391,Suppliers!A$1:D$26,4,FALSE),"Supplier Not Found")</f>
        <v>001-743-290-5077x7529</v>
      </c>
    </row>
    <row r="392" spans="1:6" x14ac:dyDescent="0.2">
      <c r="A392" s="1" t="str">
        <v>P391</v>
      </c>
      <c r="B392" t="str">
        <f>IF(Inventory!D392&lt;Inventory!E391, "ReOrder Needed", "Do Not ReOrder")</f>
        <v>Do Not ReOrder</v>
      </c>
      <c r="C392" t="str">
        <f>VLOOKUP(A392, Inventory!A391:G891, 7, FALSE)</f>
        <v>S25</v>
      </c>
      <c r="D392" t="str">
        <f>IFERROR(VLOOKUP(C392,Suppliers!A$1:B$26,2,FALSE),"Supplier Not Found")</f>
        <v>Shaw Inc</v>
      </c>
      <c r="E392" t="str">
        <f>IFERROR(VLOOKUP(C392,Suppliers!A$1:C$26,3,FALSE),"Supplier Not Found")</f>
        <v>Deanna Carroll</v>
      </c>
      <c r="F392" t="str">
        <f>IFERROR(VLOOKUP(C392,Suppliers!A$1:D$26,4,FALSE),"Supplier Not Found")</f>
        <v>+1-387-630-6951x337</v>
      </c>
    </row>
    <row r="393" spans="1:6" x14ac:dyDescent="0.2">
      <c r="A393" s="1" t="str">
        <v>P392</v>
      </c>
      <c r="B393" t="str">
        <f>IF(Inventory!D393&lt;Inventory!E392, "ReOrder Needed", "Do Not ReOrder")</f>
        <v>ReOrder Needed</v>
      </c>
      <c r="C393" t="str">
        <f>VLOOKUP(A393, Inventory!A392:G892, 7, FALSE)</f>
        <v>S03</v>
      </c>
      <c r="D393" t="str">
        <f>IFERROR(VLOOKUP(C393,Suppliers!A$1:B$26,2,FALSE),"Supplier Not Found")</f>
        <v>Willis-Arellano</v>
      </c>
      <c r="E393" t="str">
        <f>IFERROR(VLOOKUP(C393,Suppliers!A$1:C$26,3,FALSE),"Supplier Not Found")</f>
        <v>Gregory Grant</v>
      </c>
      <c r="F393" t="str">
        <f>IFERROR(VLOOKUP(C393,Suppliers!A$1:D$26,4,FALSE),"Supplier Not Found")</f>
        <v>811-532-2734x84427</v>
      </c>
    </row>
    <row r="394" spans="1:6" x14ac:dyDescent="0.2">
      <c r="A394" s="1" t="str">
        <v>P393</v>
      </c>
      <c r="B394" t="str">
        <f>IF(Inventory!D394&lt;Inventory!E393, "ReOrder Needed", "Do Not ReOrder")</f>
        <v>Do Not ReOrder</v>
      </c>
      <c r="C394" t="str">
        <f>VLOOKUP(A394, Inventory!A393:G893, 7, FALSE)</f>
        <v>S17</v>
      </c>
      <c r="D394" t="str">
        <f>IFERROR(VLOOKUP(C394,Suppliers!A$1:B$26,2,FALSE),"Supplier Not Found")</f>
        <v>Marshall Group</v>
      </c>
      <c r="E394" t="str">
        <f>IFERROR(VLOOKUP(C394,Suppliers!A$1:C$26,3,FALSE),"Supplier Not Found")</f>
        <v>Walter Burns</v>
      </c>
      <c r="F394" t="str">
        <f>IFERROR(VLOOKUP(C394,Suppliers!A$1:D$26,4,FALSE),"Supplier Not Found")</f>
        <v>+1-994-425-1451x1552</v>
      </c>
    </row>
    <row r="395" spans="1:6" x14ac:dyDescent="0.2">
      <c r="A395" s="1" t="str">
        <v>P394</v>
      </c>
      <c r="B395" t="str">
        <f>IF(Inventory!D395&lt;Inventory!E394, "ReOrder Needed", "Do Not ReOrder")</f>
        <v>Do Not ReOrder</v>
      </c>
      <c r="C395" t="str">
        <f>VLOOKUP(A395, Inventory!A394:G894, 7, FALSE)</f>
        <v>S14</v>
      </c>
      <c r="D395" t="str">
        <f>IFERROR(VLOOKUP(C395,Suppliers!A$1:B$26,2,FALSE),"Supplier Not Found")</f>
        <v>Marsh Ltd</v>
      </c>
      <c r="E395" t="str">
        <f>IFERROR(VLOOKUP(C395,Suppliers!A$1:C$26,3,FALSE),"Supplier Not Found")</f>
        <v>Danny Fuller</v>
      </c>
      <c r="F395" t="str">
        <f>IFERROR(VLOOKUP(C395,Suppliers!A$1:D$26,4,FALSE),"Supplier Not Found")</f>
        <v>+1-429-904-1449x2691</v>
      </c>
    </row>
    <row r="396" spans="1:6" x14ac:dyDescent="0.2">
      <c r="A396" s="1" t="str">
        <v>P395</v>
      </c>
      <c r="B396" t="str">
        <f>IF(Inventory!D396&lt;Inventory!E395, "ReOrder Needed", "Do Not ReOrder")</f>
        <v>Do Not ReOrder</v>
      </c>
      <c r="C396" t="str">
        <f>VLOOKUP(A396, Inventory!A395:G895, 7, FALSE)</f>
        <v>S05</v>
      </c>
      <c r="D396" t="str">
        <f>IFERROR(VLOOKUP(C396,Suppliers!A$1:B$26,2,FALSE),"Supplier Not Found")</f>
        <v>Lowe Ltd</v>
      </c>
      <c r="E396" t="str">
        <f>IFERROR(VLOOKUP(C396,Suppliers!A$1:C$26,3,FALSE),"Supplier Not Found")</f>
        <v>Curtis Davis</v>
      </c>
      <c r="F396" t="str">
        <f>IFERROR(VLOOKUP(C396,Suppliers!A$1:D$26,4,FALSE),"Supplier Not Found")</f>
        <v>+1-566-315-9995</v>
      </c>
    </row>
    <row r="397" spans="1:6" x14ac:dyDescent="0.2">
      <c r="A397" s="1" t="str">
        <v>P396</v>
      </c>
      <c r="B397" t="str">
        <f>IF(Inventory!D397&lt;Inventory!E396, "ReOrder Needed", "Do Not ReOrder")</f>
        <v>Do Not ReOrder</v>
      </c>
      <c r="C397" t="str">
        <f>VLOOKUP(A397, Inventory!A396:G896, 7, FALSE)</f>
        <v>S23</v>
      </c>
      <c r="D397" t="str">
        <f>IFERROR(VLOOKUP(C397,Suppliers!A$1:B$26,2,FALSE),"Supplier Not Found")</f>
        <v>Brown LLC</v>
      </c>
      <c r="E397" t="str">
        <f>IFERROR(VLOOKUP(C397,Suppliers!A$1:C$26,3,FALSE),"Supplier Not Found")</f>
        <v>Dr. Casey Andrews</v>
      </c>
      <c r="F397" t="str">
        <f>IFERROR(VLOOKUP(C397,Suppliers!A$1:D$26,4,FALSE),"Supplier Not Found")</f>
        <v>(451)470-1054x209</v>
      </c>
    </row>
    <row r="398" spans="1:6" x14ac:dyDescent="0.2">
      <c r="A398" s="1" t="str">
        <v>P397</v>
      </c>
      <c r="B398" t="str">
        <f>IF(Inventory!D398&lt;Inventory!E397, "ReOrder Needed", "Do Not ReOrder")</f>
        <v>Do Not ReOrder</v>
      </c>
      <c r="C398" t="str">
        <f>VLOOKUP(A398, Inventory!A397:G897, 7, FALSE)</f>
        <v>S15</v>
      </c>
      <c r="D398" t="str">
        <f>IFERROR(VLOOKUP(C398,Suppliers!A$1:B$26,2,FALSE),"Supplier Not Found")</f>
        <v>Sullivan-Ingram</v>
      </c>
      <c r="E398" t="str">
        <f>IFERROR(VLOOKUP(C398,Suppliers!A$1:C$26,3,FALSE),"Supplier Not Found")</f>
        <v>Mark Evans</v>
      </c>
      <c r="F398" t="str">
        <f>IFERROR(VLOOKUP(C398,Suppliers!A$1:D$26,4,FALSE),"Supplier Not Found")</f>
        <v>(428)821-4448x142</v>
      </c>
    </row>
    <row r="399" spans="1:6" x14ac:dyDescent="0.2">
      <c r="A399" s="1" t="str">
        <v>P398</v>
      </c>
      <c r="B399" t="str">
        <f>IF(Inventory!D399&lt;Inventory!E398, "ReOrder Needed", "Do Not ReOrder")</f>
        <v>Do Not ReOrder</v>
      </c>
      <c r="C399" t="str">
        <f>VLOOKUP(A399, Inventory!A398:G898, 7, FALSE)</f>
        <v>S03</v>
      </c>
      <c r="D399" t="str">
        <f>IFERROR(VLOOKUP(C399,Suppliers!A$1:B$26,2,FALSE),"Supplier Not Found")</f>
        <v>Willis-Arellano</v>
      </c>
      <c r="E399" t="str">
        <f>IFERROR(VLOOKUP(C399,Suppliers!A$1:C$26,3,FALSE),"Supplier Not Found")</f>
        <v>Gregory Grant</v>
      </c>
      <c r="F399" t="str">
        <f>IFERROR(VLOOKUP(C399,Suppliers!A$1:D$26,4,FALSE),"Supplier Not Found")</f>
        <v>811-532-2734x84427</v>
      </c>
    </row>
    <row r="400" spans="1:6" x14ac:dyDescent="0.2">
      <c r="A400" s="1" t="str">
        <v>P399</v>
      </c>
      <c r="B400" t="str">
        <f>IF(Inventory!D400&lt;Inventory!E399, "ReOrder Needed", "Do Not ReOrder")</f>
        <v>Do Not ReOrder</v>
      </c>
      <c r="C400" t="str">
        <f>VLOOKUP(A400, Inventory!A399:G899, 7, FALSE)</f>
        <v>S07</v>
      </c>
      <c r="D400" t="str">
        <f>IFERROR(VLOOKUP(C400,Suppliers!A$1:B$26,2,FALSE),"Supplier Not Found")</f>
        <v>Richardson, Goodman and Hobbs</v>
      </c>
      <c r="E400" t="str">
        <f>IFERROR(VLOOKUP(C400,Suppliers!A$1:C$26,3,FALSE),"Supplier Not Found")</f>
        <v>Christopher Ramos</v>
      </c>
      <c r="F400" t="str">
        <f>IFERROR(VLOOKUP(C400,Suppliers!A$1:D$26,4,FALSE),"Supplier Not Found")</f>
        <v>297-269-6876</v>
      </c>
    </row>
    <row r="401" spans="1:6" x14ac:dyDescent="0.2">
      <c r="A401" s="1" t="str">
        <v>P400</v>
      </c>
      <c r="B401" t="str">
        <f>IF(Inventory!D401&lt;Inventory!E400, "ReOrder Needed", "Do Not ReOrder")</f>
        <v>Do Not ReOrder</v>
      </c>
      <c r="C401" t="str">
        <f>VLOOKUP(A401, Inventory!A400:G900, 7, FALSE)</f>
        <v>S09</v>
      </c>
      <c r="D401" t="str">
        <f>IFERROR(VLOOKUP(C401,Suppliers!A$1:B$26,2,FALSE),"Supplier Not Found")</f>
        <v>Hansen, Reed and Aguirre</v>
      </c>
      <c r="E401" t="str">
        <f>IFERROR(VLOOKUP(C401,Suppliers!A$1:C$26,3,FALSE),"Supplier Not Found")</f>
        <v>Matthew Collins</v>
      </c>
      <c r="F401" t="str">
        <f>IFERROR(VLOOKUP(C401,Suppliers!A$1:D$26,4,FALSE),"Supplier Not Found")</f>
        <v>001-517-317-6287x5808</v>
      </c>
    </row>
    <row r="402" spans="1:6" x14ac:dyDescent="0.2">
      <c r="A402" s="1" t="str">
        <v>P401</v>
      </c>
      <c r="B402" t="str">
        <f>IF(Inventory!D402&lt;Inventory!E401, "ReOrder Needed", "Do Not ReOrder")</f>
        <v>Do Not ReOrder</v>
      </c>
      <c r="C402" t="str">
        <f>VLOOKUP(A402, Inventory!A401:G901, 7, FALSE)</f>
        <v>S07</v>
      </c>
      <c r="D402" t="str">
        <f>IFERROR(VLOOKUP(C402,Suppliers!A$1:B$26,2,FALSE),"Supplier Not Found")</f>
        <v>Richardson, Goodman and Hobbs</v>
      </c>
      <c r="E402" t="str">
        <f>IFERROR(VLOOKUP(C402,Suppliers!A$1:C$26,3,FALSE),"Supplier Not Found")</f>
        <v>Christopher Ramos</v>
      </c>
      <c r="F402" t="str">
        <f>IFERROR(VLOOKUP(C402,Suppliers!A$1:D$26,4,FALSE),"Supplier Not Found")</f>
        <v>297-269-6876</v>
      </c>
    </row>
    <row r="403" spans="1:6" x14ac:dyDescent="0.2">
      <c r="A403" s="1" t="str">
        <v>P402</v>
      </c>
      <c r="B403" t="str">
        <f>IF(Inventory!D403&lt;Inventory!E402, "ReOrder Needed", "Do Not ReOrder")</f>
        <v>Do Not ReOrder</v>
      </c>
      <c r="C403" t="str">
        <f>VLOOKUP(A403, Inventory!A402:G902, 7, FALSE)</f>
        <v>S11</v>
      </c>
      <c r="D403" t="str">
        <f>IFERROR(VLOOKUP(C403,Suppliers!A$1:B$26,2,FALSE),"Supplier Not Found")</f>
        <v>Melton Group</v>
      </c>
      <c r="E403" t="str">
        <f>IFERROR(VLOOKUP(C403,Suppliers!A$1:C$26,3,FALSE),"Supplier Not Found")</f>
        <v>Brittney Wright</v>
      </c>
      <c r="F403" t="str">
        <f>IFERROR(VLOOKUP(C403,Suppliers!A$1:D$26,4,FALSE),"Supplier Not Found")</f>
        <v>001-743-290-5077x7529</v>
      </c>
    </row>
    <row r="404" spans="1:6" x14ac:dyDescent="0.2">
      <c r="A404" s="1" t="str">
        <v>P403</v>
      </c>
      <c r="B404" t="str">
        <f>IF(Inventory!D404&lt;Inventory!E403, "ReOrder Needed", "Do Not ReOrder")</f>
        <v>Do Not ReOrder</v>
      </c>
      <c r="C404" t="str">
        <f>VLOOKUP(A404, Inventory!A403:G903, 7, FALSE)</f>
        <v>S01</v>
      </c>
      <c r="D404" t="str">
        <f>IFERROR(VLOOKUP(C404,Suppliers!A$1:B$26,2,FALSE),"Supplier Not Found")</f>
        <v>Arroyo Ltd</v>
      </c>
      <c r="E404" t="str">
        <f>IFERROR(VLOOKUP(C404,Suppliers!A$1:C$26,3,FALSE),"Supplier Not Found")</f>
        <v>Gina Little</v>
      </c>
      <c r="F404" t="str">
        <f>IFERROR(VLOOKUP(C404,Suppliers!A$1:D$26,4,FALSE),"Supplier Not Found")</f>
        <v>774.972.1211x056</v>
      </c>
    </row>
    <row r="405" spans="1:6" x14ac:dyDescent="0.2">
      <c r="A405" s="1" t="str">
        <v>P404</v>
      </c>
      <c r="B405" t="str">
        <f>IF(Inventory!D405&lt;Inventory!E404, "ReOrder Needed", "Do Not ReOrder")</f>
        <v>Do Not ReOrder</v>
      </c>
      <c r="C405" t="str">
        <f>VLOOKUP(A405, Inventory!A404:G904, 7, FALSE)</f>
        <v>S02</v>
      </c>
      <c r="D405" t="str">
        <f>IFERROR(VLOOKUP(C405,Suppliers!A$1:B$26,2,FALSE),"Supplier Not Found")</f>
        <v>Sharp Group</v>
      </c>
      <c r="E405" t="str">
        <f>IFERROR(VLOOKUP(C405,Suppliers!A$1:C$26,3,FALSE),"Supplier Not Found")</f>
        <v>Tonya Dalton</v>
      </c>
      <c r="F405" t="str">
        <f>IFERROR(VLOOKUP(C405,Suppliers!A$1:D$26,4,FALSE),"Supplier Not Found")</f>
        <v>815.506.7604x881</v>
      </c>
    </row>
    <row r="406" spans="1:6" x14ac:dyDescent="0.2">
      <c r="A406" s="1" t="str">
        <v>P405</v>
      </c>
      <c r="B406" t="str">
        <f>IF(Inventory!D406&lt;Inventory!E405, "ReOrder Needed", "Do Not ReOrder")</f>
        <v>Do Not ReOrder</v>
      </c>
      <c r="C406" t="str">
        <f>VLOOKUP(A406, Inventory!A405:G905, 7, FALSE)</f>
        <v>S06</v>
      </c>
      <c r="D406" t="str">
        <f>IFERROR(VLOOKUP(C406,Suppliers!A$1:B$26,2,FALSE),"Supplier Not Found")</f>
        <v>Baker PLC</v>
      </c>
      <c r="E406" t="str">
        <f>IFERROR(VLOOKUP(C406,Suppliers!A$1:C$26,3,FALSE),"Supplier Not Found")</f>
        <v>Joshua Schwartz</v>
      </c>
      <c r="F406" t="str">
        <f>IFERROR(VLOOKUP(C406,Suppliers!A$1:D$26,4,FALSE),"Supplier Not Found")</f>
        <v>+1-889-443-1579x73648</v>
      </c>
    </row>
    <row r="407" spans="1:6" x14ac:dyDescent="0.2">
      <c r="A407" s="1" t="str">
        <v>P406</v>
      </c>
      <c r="B407" t="str">
        <f>IF(Inventory!D407&lt;Inventory!E406, "ReOrder Needed", "Do Not ReOrder")</f>
        <v>Do Not ReOrder</v>
      </c>
      <c r="C407" t="str">
        <f>VLOOKUP(A407, Inventory!A406:G906, 7, FALSE)</f>
        <v>S24</v>
      </c>
      <c r="D407" t="str">
        <f>IFERROR(VLOOKUP(C407,Suppliers!A$1:B$26,2,FALSE),"Supplier Not Found")</f>
        <v>Gardner-Sanchez</v>
      </c>
      <c r="E407" t="str">
        <f>IFERROR(VLOOKUP(C407,Suppliers!A$1:C$26,3,FALSE),"Supplier Not Found")</f>
        <v>Benjamin Smith</v>
      </c>
      <c r="F407" t="str">
        <f>IFERROR(VLOOKUP(C407,Suppliers!A$1:D$26,4,FALSE),"Supplier Not Found")</f>
        <v>(653)473-9511</v>
      </c>
    </row>
    <row r="408" spans="1:6" x14ac:dyDescent="0.2">
      <c r="A408" s="1" t="str">
        <v>P407</v>
      </c>
      <c r="B408" t="str">
        <f>IF(Inventory!D408&lt;Inventory!E407, "ReOrder Needed", "Do Not ReOrder")</f>
        <v>ReOrder Needed</v>
      </c>
      <c r="C408" t="str">
        <f>VLOOKUP(A408, Inventory!A407:G907, 7, FALSE)</f>
        <v>S06</v>
      </c>
      <c r="D408" t="str">
        <f>IFERROR(VLOOKUP(C408,Suppliers!A$1:B$26,2,FALSE),"Supplier Not Found")</f>
        <v>Baker PLC</v>
      </c>
      <c r="E408" t="str">
        <f>IFERROR(VLOOKUP(C408,Suppliers!A$1:C$26,3,FALSE),"Supplier Not Found")</f>
        <v>Joshua Schwartz</v>
      </c>
      <c r="F408" t="str">
        <f>IFERROR(VLOOKUP(C408,Suppliers!A$1:D$26,4,FALSE),"Supplier Not Found")</f>
        <v>+1-889-443-1579x73648</v>
      </c>
    </row>
    <row r="409" spans="1:6" x14ac:dyDescent="0.2">
      <c r="A409" s="1" t="str">
        <v>P408</v>
      </c>
      <c r="B409" t="str">
        <f>IF(Inventory!D409&lt;Inventory!E408, "ReOrder Needed", "Do Not ReOrder")</f>
        <v>Do Not ReOrder</v>
      </c>
      <c r="C409" t="str">
        <f>VLOOKUP(A409, Inventory!A408:G908, 7, FALSE)</f>
        <v>S01</v>
      </c>
      <c r="D409" t="str">
        <f>IFERROR(VLOOKUP(C409,Suppliers!A$1:B$26,2,FALSE),"Supplier Not Found")</f>
        <v>Arroyo Ltd</v>
      </c>
      <c r="E409" t="str">
        <f>IFERROR(VLOOKUP(C409,Suppliers!A$1:C$26,3,FALSE),"Supplier Not Found")</f>
        <v>Gina Little</v>
      </c>
      <c r="F409" t="str">
        <f>IFERROR(VLOOKUP(C409,Suppliers!A$1:D$26,4,FALSE),"Supplier Not Found")</f>
        <v>774.972.1211x056</v>
      </c>
    </row>
    <row r="410" spans="1:6" x14ac:dyDescent="0.2">
      <c r="A410" s="1" t="str">
        <v>P409</v>
      </c>
      <c r="B410" t="str">
        <f>IF(Inventory!D410&lt;Inventory!E409, "ReOrder Needed", "Do Not ReOrder")</f>
        <v>ReOrder Needed</v>
      </c>
      <c r="C410" t="str">
        <f>VLOOKUP(A410, Inventory!A409:G909, 7, FALSE)</f>
        <v>S08</v>
      </c>
      <c r="D410" t="str">
        <f>IFERROR(VLOOKUP(C410,Suppliers!A$1:B$26,2,FALSE),"Supplier Not Found")</f>
        <v>Wilson-Black</v>
      </c>
      <c r="E410" t="str">
        <f>IFERROR(VLOOKUP(C410,Suppliers!A$1:C$26,3,FALSE),"Supplier Not Found")</f>
        <v>David Anderson</v>
      </c>
      <c r="F410" t="str">
        <f>IFERROR(VLOOKUP(C410,Suppliers!A$1:D$26,4,FALSE),"Supplier Not Found")</f>
        <v>001-592-727-4793x086</v>
      </c>
    </row>
    <row r="411" spans="1:6" x14ac:dyDescent="0.2">
      <c r="A411" s="1" t="str">
        <v>P410</v>
      </c>
      <c r="B411" t="str">
        <f>IF(Inventory!D411&lt;Inventory!E410, "ReOrder Needed", "Do Not ReOrder")</f>
        <v>ReOrder Needed</v>
      </c>
      <c r="C411" t="str">
        <f>VLOOKUP(A411, Inventory!A410:G910, 7, FALSE)</f>
        <v>S16</v>
      </c>
      <c r="D411" t="str">
        <f>IFERROR(VLOOKUP(C411,Suppliers!A$1:B$26,2,FALSE),"Supplier Not Found")</f>
        <v>Burton-Lee</v>
      </c>
      <c r="E411" t="str">
        <f>IFERROR(VLOOKUP(C411,Suppliers!A$1:C$26,3,FALSE),"Supplier Not Found")</f>
        <v>Edward Daniels</v>
      </c>
      <c r="F411" t="str">
        <f>IFERROR(VLOOKUP(C411,Suppliers!A$1:D$26,4,FALSE),"Supplier Not Found")</f>
        <v>(262)795-4870x45974</v>
      </c>
    </row>
    <row r="412" spans="1:6" x14ac:dyDescent="0.2">
      <c r="A412" s="1" t="str">
        <v>P411</v>
      </c>
      <c r="B412" t="str">
        <f>IF(Inventory!D412&lt;Inventory!E411, "ReOrder Needed", "Do Not ReOrder")</f>
        <v>Do Not ReOrder</v>
      </c>
      <c r="C412" t="str">
        <f>VLOOKUP(A412, Inventory!A411:G911, 7, FALSE)</f>
        <v>S12</v>
      </c>
      <c r="D412" t="str">
        <f>IFERROR(VLOOKUP(C412,Suppliers!A$1:B$26,2,FALSE),"Supplier Not Found")</f>
        <v>Holland, Davis and Smith</v>
      </c>
      <c r="E412" t="str">
        <f>IFERROR(VLOOKUP(C412,Suppliers!A$1:C$26,3,FALSE),"Supplier Not Found")</f>
        <v>Matthew Smith</v>
      </c>
      <c r="F412" t="str">
        <f>IFERROR(VLOOKUP(C412,Suppliers!A$1:D$26,4,FALSE),"Supplier Not Found")</f>
        <v>(780)278-4881</v>
      </c>
    </row>
    <row r="413" spans="1:6" x14ac:dyDescent="0.2">
      <c r="A413" s="1" t="str">
        <v>P412</v>
      </c>
      <c r="B413" t="str">
        <f>IF(Inventory!D413&lt;Inventory!E412, "ReOrder Needed", "Do Not ReOrder")</f>
        <v>Do Not ReOrder</v>
      </c>
      <c r="C413" t="str">
        <f>VLOOKUP(A413, Inventory!A412:G912, 7, FALSE)</f>
        <v>S17</v>
      </c>
      <c r="D413" t="str">
        <f>IFERROR(VLOOKUP(C413,Suppliers!A$1:B$26,2,FALSE),"Supplier Not Found")</f>
        <v>Marshall Group</v>
      </c>
      <c r="E413" t="str">
        <f>IFERROR(VLOOKUP(C413,Suppliers!A$1:C$26,3,FALSE),"Supplier Not Found")</f>
        <v>Walter Burns</v>
      </c>
      <c r="F413" t="str">
        <f>IFERROR(VLOOKUP(C413,Suppliers!A$1:D$26,4,FALSE),"Supplier Not Found")</f>
        <v>+1-994-425-1451x1552</v>
      </c>
    </row>
    <row r="414" spans="1:6" x14ac:dyDescent="0.2">
      <c r="A414" s="1" t="str">
        <v>P413</v>
      </c>
      <c r="B414" t="str">
        <f>IF(Inventory!D414&lt;Inventory!E413, "ReOrder Needed", "Do Not ReOrder")</f>
        <v>Do Not ReOrder</v>
      </c>
      <c r="C414" t="str">
        <f>VLOOKUP(A414, Inventory!A413:G913, 7, FALSE)</f>
        <v>S13</v>
      </c>
      <c r="D414" t="str">
        <f>IFERROR(VLOOKUP(C414,Suppliers!A$1:B$26,2,FALSE),"Supplier Not Found")</f>
        <v>Gilbert, Long and Bishop</v>
      </c>
      <c r="E414" t="str">
        <f>IFERROR(VLOOKUP(C414,Suppliers!A$1:C$26,3,FALSE),"Supplier Not Found")</f>
        <v>Derrick Wood</v>
      </c>
      <c r="F414" t="str">
        <f>IFERROR(VLOOKUP(C414,Suppliers!A$1:D$26,4,FALSE),"Supplier Not Found")</f>
        <v>916.808.5932x66661</v>
      </c>
    </row>
    <row r="415" spans="1:6" x14ac:dyDescent="0.2">
      <c r="A415" s="1" t="str">
        <v>P414</v>
      </c>
      <c r="B415" t="str">
        <f>IF(Inventory!D415&lt;Inventory!E414, "ReOrder Needed", "Do Not ReOrder")</f>
        <v>Do Not ReOrder</v>
      </c>
      <c r="C415" t="str">
        <f>VLOOKUP(A415, Inventory!A414:G914, 7, FALSE)</f>
        <v>S22</v>
      </c>
      <c r="D415" t="str">
        <f>IFERROR(VLOOKUP(C415,Suppliers!A$1:B$26,2,FALSE),"Supplier Not Found")</f>
        <v>Stewart-Adams</v>
      </c>
      <c r="E415" t="str">
        <f>IFERROR(VLOOKUP(C415,Suppliers!A$1:C$26,3,FALSE),"Supplier Not Found")</f>
        <v>Annette Price</v>
      </c>
      <c r="F415" t="str">
        <f>IFERROR(VLOOKUP(C415,Suppliers!A$1:D$26,4,FALSE),"Supplier Not Found")</f>
        <v>+1-696-709-5347x48643</v>
      </c>
    </row>
    <row r="416" spans="1:6" x14ac:dyDescent="0.2">
      <c r="A416" s="1" t="str">
        <v>P415</v>
      </c>
      <c r="B416" t="str">
        <f>IF(Inventory!D416&lt;Inventory!E415, "ReOrder Needed", "Do Not ReOrder")</f>
        <v>Do Not ReOrder</v>
      </c>
      <c r="C416" t="str">
        <f>VLOOKUP(A416, Inventory!A415:G915, 7, FALSE)</f>
        <v>S06</v>
      </c>
      <c r="D416" t="str">
        <f>IFERROR(VLOOKUP(C416,Suppliers!A$1:B$26,2,FALSE),"Supplier Not Found")</f>
        <v>Baker PLC</v>
      </c>
      <c r="E416" t="str">
        <f>IFERROR(VLOOKUP(C416,Suppliers!A$1:C$26,3,FALSE),"Supplier Not Found")</f>
        <v>Joshua Schwartz</v>
      </c>
      <c r="F416" t="str">
        <f>IFERROR(VLOOKUP(C416,Suppliers!A$1:D$26,4,FALSE),"Supplier Not Found")</f>
        <v>+1-889-443-1579x73648</v>
      </c>
    </row>
    <row r="417" spans="1:6" x14ac:dyDescent="0.2">
      <c r="A417" s="1" t="str">
        <v>P416</v>
      </c>
      <c r="B417" t="str">
        <f>IF(Inventory!D417&lt;Inventory!E416, "ReOrder Needed", "Do Not ReOrder")</f>
        <v>Do Not ReOrder</v>
      </c>
      <c r="C417" t="str">
        <f>VLOOKUP(A417, Inventory!A416:G916, 7, FALSE)</f>
        <v>S12</v>
      </c>
      <c r="D417" t="str">
        <f>IFERROR(VLOOKUP(C417,Suppliers!A$1:B$26,2,FALSE),"Supplier Not Found")</f>
        <v>Holland, Davis and Smith</v>
      </c>
      <c r="E417" t="str">
        <f>IFERROR(VLOOKUP(C417,Suppliers!A$1:C$26,3,FALSE),"Supplier Not Found")</f>
        <v>Matthew Smith</v>
      </c>
      <c r="F417" t="str">
        <f>IFERROR(VLOOKUP(C417,Suppliers!A$1:D$26,4,FALSE),"Supplier Not Found")</f>
        <v>(780)278-4881</v>
      </c>
    </row>
    <row r="418" spans="1:6" x14ac:dyDescent="0.2">
      <c r="A418" s="1" t="str">
        <v>P417</v>
      </c>
      <c r="B418" t="str">
        <f>IF(Inventory!D418&lt;Inventory!E417, "ReOrder Needed", "Do Not ReOrder")</f>
        <v>Do Not ReOrder</v>
      </c>
      <c r="C418" t="str">
        <f>VLOOKUP(A418, Inventory!A417:G917, 7, FALSE)</f>
        <v>S15</v>
      </c>
      <c r="D418" t="str">
        <f>IFERROR(VLOOKUP(C418,Suppliers!A$1:B$26,2,FALSE),"Supplier Not Found")</f>
        <v>Sullivan-Ingram</v>
      </c>
      <c r="E418" t="str">
        <f>IFERROR(VLOOKUP(C418,Suppliers!A$1:C$26,3,FALSE),"Supplier Not Found")</f>
        <v>Mark Evans</v>
      </c>
      <c r="F418" t="str">
        <f>IFERROR(VLOOKUP(C418,Suppliers!A$1:D$26,4,FALSE),"Supplier Not Found")</f>
        <v>(428)821-4448x142</v>
      </c>
    </row>
    <row r="419" spans="1:6" x14ac:dyDescent="0.2">
      <c r="A419" s="1" t="str">
        <v>P418</v>
      </c>
      <c r="B419" t="str">
        <f>IF(Inventory!D419&lt;Inventory!E418, "ReOrder Needed", "Do Not ReOrder")</f>
        <v>Do Not ReOrder</v>
      </c>
      <c r="C419" t="str">
        <f>VLOOKUP(A419, Inventory!A418:G918, 7, FALSE)</f>
        <v>S19</v>
      </c>
      <c r="D419" t="str">
        <f>IFERROR(VLOOKUP(C419,Suppliers!A$1:B$26,2,FALSE),"Supplier Not Found")</f>
        <v>Murillo-Boyd</v>
      </c>
      <c r="E419" t="str">
        <f>IFERROR(VLOOKUP(C419,Suppliers!A$1:C$26,3,FALSE),"Supplier Not Found")</f>
        <v>Cassandra Allen</v>
      </c>
      <c r="F419" t="str">
        <f>IFERROR(VLOOKUP(C419,Suppliers!A$1:D$26,4,FALSE),"Supplier Not Found")</f>
        <v>(809)229-6264x438</v>
      </c>
    </row>
    <row r="420" spans="1:6" x14ac:dyDescent="0.2">
      <c r="A420" s="1" t="str">
        <v>P419</v>
      </c>
      <c r="B420" t="str">
        <f>IF(Inventory!D420&lt;Inventory!E419, "ReOrder Needed", "Do Not ReOrder")</f>
        <v>Do Not ReOrder</v>
      </c>
      <c r="C420" t="str">
        <f>VLOOKUP(A420, Inventory!A419:G919, 7, FALSE)</f>
        <v>S09</v>
      </c>
      <c r="D420" t="str">
        <f>IFERROR(VLOOKUP(C420,Suppliers!A$1:B$26,2,FALSE),"Supplier Not Found")</f>
        <v>Hansen, Reed and Aguirre</v>
      </c>
      <c r="E420" t="str">
        <f>IFERROR(VLOOKUP(C420,Suppliers!A$1:C$26,3,FALSE),"Supplier Not Found")</f>
        <v>Matthew Collins</v>
      </c>
      <c r="F420" t="str">
        <f>IFERROR(VLOOKUP(C420,Suppliers!A$1:D$26,4,FALSE),"Supplier Not Found")</f>
        <v>001-517-317-6287x5808</v>
      </c>
    </row>
    <row r="421" spans="1:6" x14ac:dyDescent="0.2">
      <c r="A421" s="1" t="str">
        <v>P420</v>
      </c>
      <c r="B421" t="str">
        <f>IF(Inventory!D421&lt;Inventory!E420, "ReOrder Needed", "Do Not ReOrder")</f>
        <v>Do Not ReOrder</v>
      </c>
      <c r="C421" t="str">
        <f>VLOOKUP(A421, Inventory!A420:G920, 7, FALSE)</f>
        <v>S14</v>
      </c>
      <c r="D421" t="str">
        <f>IFERROR(VLOOKUP(C421,Suppliers!A$1:B$26,2,FALSE),"Supplier Not Found")</f>
        <v>Marsh Ltd</v>
      </c>
      <c r="E421" t="str">
        <f>IFERROR(VLOOKUP(C421,Suppliers!A$1:C$26,3,FALSE),"Supplier Not Found")</f>
        <v>Danny Fuller</v>
      </c>
      <c r="F421" t="str">
        <f>IFERROR(VLOOKUP(C421,Suppliers!A$1:D$26,4,FALSE),"Supplier Not Found")</f>
        <v>+1-429-904-1449x2691</v>
      </c>
    </row>
    <row r="422" spans="1:6" x14ac:dyDescent="0.2">
      <c r="A422" s="1" t="str">
        <v>P421</v>
      </c>
      <c r="B422" t="str">
        <f>IF(Inventory!D422&lt;Inventory!E421, "ReOrder Needed", "Do Not ReOrder")</f>
        <v>Do Not ReOrder</v>
      </c>
      <c r="C422" t="str">
        <f>VLOOKUP(A422, Inventory!A421:G921, 7, FALSE)</f>
        <v>S13</v>
      </c>
      <c r="D422" t="str">
        <f>IFERROR(VLOOKUP(C422,Suppliers!A$1:B$26,2,FALSE),"Supplier Not Found")</f>
        <v>Gilbert, Long and Bishop</v>
      </c>
      <c r="E422" t="str">
        <f>IFERROR(VLOOKUP(C422,Suppliers!A$1:C$26,3,FALSE),"Supplier Not Found")</f>
        <v>Derrick Wood</v>
      </c>
      <c r="F422" t="str">
        <f>IFERROR(VLOOKUP(C422,Suppliers!A$1:D$26,4,FALSE),"Supplier Not Found")</f>
        <v>916.808.5932x66661</v>
      </c>
    </row>
    <row r="423" spans="1:6" x14ac:dyDescent="0.2">
      <c r="A423" s="1" t="str">
        <v>P422</v>
      </c>
      <c r="B423" t="str">
        <f>IF(Inventory!D423&lt;Inventory!E422, "ReOrder Needed", "Do Not ReOrder")</f>
        <v>Do Not ReOrder</v>
      </c>
      <c r="C423" t="str">
        <f>VLOOKUP(A423, Inventory!A422:G922, 7, FALSE)</f>
        <v>S14</v>
      </c>
      <c r="D423" t="str">
        <f>IFERROR(VLOOKUP(C423,Suppliers!A$1:B$26,2,FALSE),"Supplier Not Found")</f>
        <v>Marsh Ltd</v>
      </c>
      <c r="E423" t="str">
        <f>IFERROR(VLOOKUP(C423,Suppliers!A$1:C$26,3,FALSE),"Supplier Not Found")</f>
        <v>Danny Fuller</v>
      </c>
      <c r="F423" t="str">
        <f>IFERROR(VLOOKUP(C423,Suppliers!A$1:D$26,4,FALSE),"Supplier Not Found")</f>
        <v>+1-429-904-1449x2691</v>
      </c>
    </row>
    <row r="424" spans="1:6" x14ac:dyDescent="0.2">
      <c r="A424" s="1" t="str">
        <v>P423</v>
      </c>
      <c r="B424" t="str">
        <f>IF(Inventory!D424&lt;Inventory!E423, "ReOrder Needed", "Do Not ReOrder")</f>
        <v>Do Not ReOrder</v>
      </c>
      <c r="C424" t="str">
        <f>VLOOKUP(A424, Inventory!A423:G923, 7, FALSE)</f>
        <v>S22</v>
      </c>
      <c r="D424" t="str">
        <f>IFERROR(VLOOKUP(C424,Suppliers!A$1:B$26,2,FALSE),"Supplier Not Found")</f>
        <v>Stewart-Adams</v>
      </c>
      <c r="E424" t="str">
        <f>IFERROR(VLOOKUP(C424,Suppliers!A$1:C$26,3,FALSE),"Supplier Not Found")</f>
        <v>Annette Price</v>
      </c>
      <c r="F424" t="str">
        <f>IFERROR(VLOOKUP(C424,Suppliers!A$1:D$26,4,FALSE),"Supplier Not Found")</f>
        <v>+1-696-709-5347x48643</v>
      </c>
    </row>
    <row r="425" spans="1:6" x14ac:dyDescent="0.2">
      <c r="A425" s="1" t="str">
        <v>P424</v>
      </c>
      <c r="B425" t="str">
        <f>IF(Inventory!D425&lt;Inventory!E424, "ReOrder Needed", "Do Not ReOrder")</f>
        <v>ReOrder Needed</v>
      </c>
      <c r="C425" t="str">
        <f>VLOOKUP(A425, Inventory!A424:G924, 7, FALSE)</f>
        <v>S08</v>
      </c>
      <c r="D425" t="str">
        <f>IFERROR(VLOOKUP(C425,Suppliers!A$1:B$26,2,FALSE),"Supplier Not Found")</f>
        <v>Wilson-Black</v>
      </c>
      <c r="E425" t="str">
        <f>IFERROR(VLOOKUP(C425,Suppliers!A$1:C$26,3,FALSE),"Supplier Not Found")</f>
        <v>David Anderson</v>
      </c>
      <c r="F425" t="str">
        <f>IFERROR(VLOOKUP(C425,Suppliers!A$1:D$26,4,FALSE),"Supplier Not Found")</f>
        <v>001-592-727-4793x086</v>
      </c>
    </row>
    <row r="426" spans="1:6" x14ac:dyDescent="0.2">
      <c r="A426" s="1" t="str">
        <v>P425</v>
      </c>
      <c r="B426" t="str">
        <f>IF(Inventory!D426&lt;Inventory!E425, "ReOrder Needed", "Do Not ReOrder")</f>
        <v>ReOrder Needed</v>
      </c>
      <c r="C426" t="str">
        <f>VLOOKUP(A426, Inventory!A425:G925, 7, FALSE)</f>
        <v>S17</v>
      </c>
      <c r="D426" t="str">
        <f>IFERROR(VLOOKUP(C426,Suppliers!A$1:B$26,2,FALSE),"Supplier Not Found")</f>
        <v>Marshall Group</v>
      </c>
      <c r="E426" t="str">
        <f>IFERROR(VLOOKUP(C426,Suppliers!A$1:C$26,3,FALSE),"Supplier Not Found")</f>
        <v>Walter Burns</v>
      </c>
      <c r="F426" t="str">
        <f>IFERROR(VLOOKUP(C426,Suppliers!A$1:D$26,4,FALSE),"Supplier Not Found")</f>
        <v>+1-994-425-1451x1552</v>
      </c>
    </row>
    <row r="427" spans="1:6" x14ac:dyDescent="0.2">
      <c r="A427" s="1" t="str">
        <v>P426</v>
      </c>
      <c r="B427" t="str">
        <f>IF(Inventory!D427&lt;Inventory!E426, "ReOrder Needed", "Do Not ReOrder")</f>
        <v>Do Not ReOrder</v>
      </c>
      <c r="C427" t="str">
        <f>VLOOKUP(A427, Inventory!A426:G926, 7, FALSE)</f>
        <v>S20</v>
      </c>
      <c r="D427" t="str">
        <f>IFERROR(VLOOKUP(C427,Suppliers!A$1:B$26,2,FALSE),"Supplier Not Found")</f>
        <v>Wilson, Wright and Lewis</v>
      </c>
      <c r="E427" t="str">
        <f>IFERROR(VLOOKUP(C427,Suppliers!A$1:C$26,3,FALSE),"Supplier Not Found")</f>
        <v>Tara Pierce</v>
      </c>
      <c r="F427" t="str">
        <f>IFERROR(VLOOKUP(C427,Suppliers!A$1:D$26,4,FALSE),"Supplier Not Found")</f>
        <v>+1-574-614-2177x44351</v>
      </c>
    </row>
    <row r="428" spans="1:6" x14ac:dyDescent="0.2">
      <c r="A428" s="1" t="str">
        <v>P427</v>
      </c>
      <c r="B428" t="str">
        <f>IF(Inventory!D428&lt;Inventory!E427, "ReOrder Needed", "Do Not ReOrder")</f>
        <v>ReOrder Needed</v>
      </c>
      <c r="C428" t="str">
        <f>VLOOKUP(A428, Inventory!A427:G927, 7, FALSE)</f>
        <v>S03</v>
      </c>
      <c r="D428" t="str">
        <f>IFERROR(VLOOKUP(C428,Suppliers!A$1:B$26,2,FALSE),"Supplier Not Found")</f>
        <v>Willis-Arellano</v>
      </c>
      <c r="E428" t="str">
        <f>IFERROR(VLOOKUP(C428,Suppliers!A$1:C$26,3,FALSE),"Supplier Not Found")</f>
        <v>Gregory Grant</v>
      </c>
      <c r="F428" t="str">
        <f>IFERROR(VLOOKUP(C428,Suppliers!A$1:D$26,4,FALSE),"Supplier Not Found")</f>
        <v>811-532-2734x84427</v>
      </c>
    </row>
    <row r="429" spans="1:6" x14ac:dyDescent="0.2">
      <c r="A429" s="1" t="str">
        <v>P428</v>
      </c>
      <c r="B429" t="str">
        <f>IF(Inventory!D429&lt;Inventory!E428, "ReOrder Needed", "Do Not ReOrder")</f>
        <v>Do Not ReOrder</v>
      </c>
      <c r="C429" t="str">
        <f>VLOOKUP(A429, Inventory!A428:G928, 7, FALSE)</f>
        <v>S06</v>
      </c>
      <c r="D429" t="str">
        <f>IFERROR(VLOOKUP(C429,Suppliers!A$1:B$26,2,FALSE),"Supplier Not Found")</f>
        <v>Baker PLC</v>
      </c>
      <c r="E429" t="str">
        <f>IFERROR(VLOOKUP(C429,Suppliers!A$1:C$26,3,FALSE),"Supplier Not Found")</f>
        <v>Joshua Schwartz</v>
      </c>
      <c r="F429" t="str">
        <f>IFERROR(VLOOKUP(C429,Suppliers!A$1:D$26,4,FALSE),"Supplier Not Found")</f>
        <v>+1-889-443-1579x73648</v>
      </c>
    </row>
    <row r="430" spans="1:6" x14ac:dyDescent="0.2">
      <c r="A430" s="1" t="str">
        <v>P429</v>
      </c>
      <c r="B430" t="str">
        <f>IF(Inventory!D430&lt;Inventory!E429, "ReOrder Needed", "Do Not ReOrder")</f>
        <v>Do Not ReOrder</v>
      </c>
      <c r="C430" t="str">
        <f>VLOOKUP(A430, Inventory!A429:G929, 7, FALSE)</f>
        <v>S13</v>
      </c>
      <c r="D430" t="str">
        <f>IFERROR(VLOOKUP(C430,Suppliers!A$1:B$26,2,FALSE),"Supplier Not Found")</f>
        <v>Gilbert, Long and Bishop</v>
      </c>
      <c r="E430" t="str">
        <f>IFERROR(VLOOKUP(C430,Suppliers!A$1:C$26,3,FALSE),"Supplier Not Found")</f>
        <v>Derrick Wood</v>
      </c>
      <c r="F430" t="str">
        <f>IFERROR(VLOOKUP(C430,Suppliers!A$1:D$26,4,FALSE),"Supplier Not Found")</f>
        <v>916.808.5932x66661</v>
      </c>
    </row>
    <row r="431" spans="1:6" x14ac:dyDescent="0.2">
      <c r="A431" s="1" t="str">
        <v>P430</v>
      </c>
      <c r="B431" t="str">
        <f>IF(Inventory!D431&lt;Inventory!E430, "ReOrder Needed", "Do Not ReOrder")</f>
        <v>Do Not ReOrder</v>
      </c>
      <c r="C431" t="str">
        <f>VLOOKUP(A431, Inventory!A430:G930, 7, FALSE)</f>
        <v>S22</v>
      </c>
      <c r="D431" t="str">
        <f>IFERROR(VLOOKUP(C431,Suppliers!A$1:B$26,2,FALSE),"Supplier Not Found")</f>
        <v>Stewart-Adams</v>
      </c>
      <c r="E431" t="str">
        <f>IFERROR(VLOOKUP(C431,Suppliers!A$1:C$26,3,FALSE),"Supplier Not Found")</f>
        <v>Annette Price</v>
      </c>
      <c r="F431" t="str">
        <f>IFERROR(VLOOKUP(C431,Suppliers!A$1:D$26,4,FALSE),"Supplier Not Found")</f>
        <v>+1-696-709-5347x48643</v>
      </c>
    </row>
    <row r="432" spans="1:6" x14ac:dyDescent="0.2">
      <c r="A432" s="1" t="str">
        <v>P431</v>
      </c>
      <c r="B432" t="str">
        <f>IF(Inventory!D432&lt;Inventory!E431, "ReOrder Needed", "Do Not ReOrder")</f>
        <v>ReOrder Needed</v>
      </c>
      <c r="C432" t="str">
        <f>VLOOKUP(A432, Inventory!A431:G931, 7, FALSE)</f>
        <v>S10</v>
      </c>
      <c r="D432" t="str">
        <f>IFERROR(VLOOKUP(C432,Suppliers!A$1:B$26,2,FALSE),"Supplier Not Found")</f>
        <v>Young, Leblanc and Peck</v>
      </c>
      <c r="E432" t="str">
        <f>IFERROR(VLOOKUP(C432,Suppliers!A$1:C$26,3,FALSE),"Supplier Not Found")</f>
        <v>Jennifer Schmidt</v>
      </c>
      <c r="F432" t="str">
        <f>IFERROR(VLOOKUP(C432,Suppliers!A$1:D$26,4,FALSE),"Supplier Not Found")</f>
        <v>+1-698-846-6080</v>
      </c>
    </row>
    <row r="433" spans="1:6" x14ac:dyDescent="0.2">
      <c r="A433" s="1" t="str">
        <v>P432</v>
      </c>
      <c r="B433" t="str">
        <f>IF(Inventory!D433&lt;Inventory!E432, "ReOrder Needed", "Do Not ReOrder")</f>
        <v>Do Not ReOrder</v>
      </c>
      <c r="C433" t="str">
        <f>VLOOKUP(A433, Inventory!A432:G932, 7, FALSE)</f>
        <v>S20</v>
      </c>
      <c r="D433" t="str">
        <f>IFERROR(VLOOKUP(C433,Suppliers!A$1:B$26,2,FALSE),"Supplier Not Found")</f>
        <v>Wilson, Wright and Lewis</v>
      </c>
      <c r="E433" t="str">
        <f>IFERROR(VLOOKUP(C433,Suppliers!A$1:C$26,3,FALSE),"Supplier Not Found")</f>
        <v>Tara Pierce</v>
      </c>
      <c r="F433" t="str">
        <f>IFERROR(VLOOKUP(C433,Suppliers!A$1:D$26,4,FALSE),"Supplier Not Found")</f>
        <v>+1-574-614-2177x44351</v>
      </c>
    </row>
    <row r="434" spans="1:6" x14ac:dyDescent="0.2">
      <c r="A434" s="1" t="str">
        <v>P433</v>
      </c>
      <c r="B434" t="str">
        <f>IF(Inventory!D434&lt;Inventory!E433, "ReOrder Needed", "Do Not ReOrder")</f>
        <v>ReOrder Needed</v>
      </c>
      <c r="C434" t="str">
        <f>VLOOKUP(A434, Inventory!A433:G933, 7, FALSE)</f>
        <v>S23</v>
      </c>
      <c r="D434" t="str">
        <f>IFERROR(VLOOKUP(C434,Suppliers!A$1:B$26,2,FALSE),"Supplier Not Found")</f>
        <v>Brown LLC</v>
      </c>
      <c r="E434" t="str">
        <f>IFERROR(VLOOKUP(C434,Suppliers!A$1:C$26,3,FALSE),"Supplier Not Found")</f>
        <v>Dr. Casey Andrews</v>
      </c>
      <c r="F434" t="str">
        <f>IFERROR(VLOOKUP(C434,Suppliers!A$1:D$26,4,FALSE),"Supplier Not Found")</f>
        <v>(451)470-1054x209</v>
      </c>
    </row>
    <row r="435" spans="1:6" x14ac:dyDescent="0.2">
      <c r="A435" s="1" t="str">
        <v>P434</v>
      </c>
      <c r="B435" t="str">
        <f>IF(Inventory!D435&lt;Inventory!E434, "ReOrder Needed", "Do Not ReOrder")</f>
        <v>Do Not ReOrder</v>
      </c>
      <c r="C435" t="str">
        <f>VLOOKUP(A435, Inventory!A434:G934, 7, FALSE)</f>
        <v>S09</v>
      </c>
      <c r="D435" t="str">
        <f>IFERROR(VLOOKUP(C435,Suppliers!A$1:B$26,2,FALSE),"Supplier Not Found")</f>
        <v>Hansen, Reed and Aguirre</v>
      </c>
      <c r="E435" t="str">
        <f>IFERROR(VLOOKUP(C435,Suppliers!A$1:C$26,3,FALSE),"Supplier Not Found")</f>
        <v>Matthew Collins</v>
      </c>
      <c r="F435" t="str">
        <f>IFERROR(VLOOKUP(C435,Suppliers!A$1:D$26,4,FALSE),"Supplier Not Found")</f>
        <v>001-517-317-6287x5808</v>
      </c>
    </row>
    <row r="436" spans="1:6" x14ac:dyDescent="0.2">
      <c r="A436" s="1" t="str">
        <v>P435</v>
      </c>
      <c r="B436" t="str">
        <f>IF(Inventory!D436&lt;Inventory!E435, "ReOrder Needed", "Do Not ReOrder")</f>
        <v>Do Not ReOrder</v>
      </c>
      <c r="C436" t="str">
        <f>VLOOKUP(A436, Inventory!A435:G935, 7, FALSE)</f>
        <v>S10</v>
      </c>
      <c r="D436" t="str">
        <f>IFERROR(VLOOKUP(C436,Suppliers!A$1:B$26,2,FALSE),"Supplier Not Found")</f>
        <v>Young, Leblanc and Peck</v>
      </c>
      <c r="E436" t="str">
        <f>IFERROR(VLOOKUP(C436,Suppliers!A$1:C$26,3,FALSE),"Supplier Not Found")</f>
        <v>Jennifer Schmidt</v>
      </c>
      <c r="F436" t="str">
        <f>IFERROR(VLOOKUP(C436,Suppliers!A$1:D$26,4,FALSE),"Supplier Not Found")</f>
        <v>+1-698-846-6080</v>
      </c>
    </row>
    <row r="437" spans="1:6" x14ac:dyDescent="0.2">
      <c r="A437" s="1" t="str">
        <v>P436</v>
      </c>
      <c r="B437" t="str">
        <f>IF(Inventory!D437&lt;Inventory!E436, "ReOrder Needed", "Do Not ReOrder")</f>
        <v>Do Not ReOrder</v>
      </c>
      <c r="C437" t="str">
        <f>VLOOKUP(A437, Inventory!A436:G936, 7, FALSE)</f>
        <v>S02</v>
      </c>
      <c r="D437" t="str">
        <f>IFERROR(VLOOKUP(C437,Suppliers!A$1:B$26,2,FALSE),"Supplier Not Found")</f>
        <v>Sharp Group</v>
      </c>
      <c r="E437" t="str">
        <f>IFERROR(VLOOKUP(C437,Suppliers!A$1:C$26,3,FALSE),"Supplier Not Found")</f>
        <v>Tonya Dalton</v>
      </c>
      <c r="F437" t="str">
        <f>IFERROR(VLOOKUP(C437,Suppliers!A$1:D$26,4,FALSE),"Supplier Not Found")</f>
        <v>815.506.7604x881</v>
      </c>
    </row>
    <row r="438" spans="1:6" x14ac:dyDescent="0.2">
      <c r="A438" s="1" t="str">
        <v>P437</v>
      </c>
      <c r="B438" t="str">
        <f>IF(Inventory!D438&lt;Inventory!E437, "ReOrder Needed", "Do Not ReOrder")</f>
        <v>Do Not ReOrder</v>
      </c>
      <c r="C438" t="str">
        <f>VLOOKUP(A438, Inventory!A437:G937, 7, FALSE)</f>
        <v>S11</v>
      </c>
      <c r="D438" t="str">
        <f>IFERROR(VLOOKUP(C438,Suppliers!A$1:B$26,2,FALSE),"Supplier Not Found")</f>
        <v>Melton Group</v>
      </c>
      <c r="E438" t="str">
        <f>IFERROR(VLOOKUP(C438,Suppliers!A$1:C$26,3,FALSE),"Supplier Not Found")</f>
        <v>Brittney Wright</v>
      </c>
      <c r="F438" t="str">
        <f>IFERROR(VLOOKUP(C438,Suppliers!A$1:D$26,4,FALSE),"Supplier Not Found")</f>
        <v>001-743-290-5077x7529</v>
      </c>
    </row>
    <row r="439" spans="1:6" x14ac:dyDescent="0.2">
      <c r="A439" s="1" t="str">
        <v>P438</v>
      </c>
      <c r="B439" t="str">
        <f>IF(Inventory!D439&lt;Inventory!E438, "ReOrder Needed", "Do Not ReOrder")</f>
        <v>Do Not ReOrder</v>
      </c>
      <c r="C439" t="str">
        <f>VLOOKUP(A439, Inventory!A438:G938, 7, FALSE)</f>
        <v>S04</v>
      </c>
      <c r="D439" t="str">
        <f>IFERROR(VLOOKUP(C439,Suppliers!A$1:B$26,2,FALSE),"Supplier Not Found")</f>
        <v>Woodward and Sons</v>
      </c>
      <c r="E439" t="str">
        <f>IFERROR(VLOOKUP(C439,Suppliers!A$1:C$26,3,FALSE),"Supplier Not Found")</f>
        <v>Ryan Smith</v>
      </c>
      <c r="F439" t="str">
        <f>IFERROR(VLOOKUP(C439,Suppliers!A$1:D$26,4,FALSE),"Supplier Not Found")</f>
        <v>595.330.0480</v>
      </c>
    </row>
    <row r="440" spans="1:6" x14ac:dyDescent="0.2">
      <c r="A440" s="1" t="str">
        <v>P439</v>
      </c>
      <c r="B440" t="str">
        <f>IF(Inventory!D440&lt;Inventory!E439, "ReOrder Needed", "Do Not ReOrder")</f>
        <v>Do Not ReOrder</v>
      </c>
      <c r="C440" t="str">
        <f>VLOOKUP(A440, Inventory!A439:G939, 7, FALSE)</f>
        <v>S04</v>
      </c>
      <c r="D440" t="str">
        <f>IFERROR(VLOOKUP(C440,Suppliers!A$1:B$26,2,FALSE),"Supplier Not Found")</f>
        <v>Woodward and Sons</v>
      </c>
      <c r="E440" t="str">
        <f>IFERROR(VLOOKUP(C440,Suppliers!A$1:C$26,3,FALSE),"Supplier Not Found")</f>
        <v>Ryan Smith</v>
      </c>
      <c r="F440" t="str">
        <f>IFERROR(VLOOKUP(C440,Suppliers!A$1:D$26,4,FALSE),"Supplier Not Found")</f>
        <v>595.330.0480</v>
      </c>
    </row>
    <row r="441" spans="1:6" x14ac:dyDescent="0.2">
      <c r="A441" s="1" t="str">
        <v>P440</v>
      </c>
      <c r="B441" t="str">
        <f>IF(Inventory!D441&lt;Inventory!E440, "ReOrder Needed", "Do Not ReOrder")</f>
        <v>ReOrder Needed</v>
      </c>
      <c r="C441" t="str">
        <f>VLOOKUP(A441, Inventory!A440:G940, 7, FALSE)</f>
        <v>S05</v>
      </c>
      <c r="D441" t="str">
        <f>IFERROR(VLOOKUP(C441,Suppliers!A$1:B$26,2,FALSE),"Supplier Not Found")</f>
        <v>Lowe Ltd</v>
      </c>
      <c r="E441" t="str">
        <f>IFERROR(VLOOKUP(C441,Suppliers!A$1:C$26,3,FALSE),"Supplier Not Found")</f>
        <v>Curtis Davis</v>
      </c>
      <c r="F441" t="str">
        <f>IFERROR(VLOOKUP(C441,Suppliers!A$1:D$26,4,FALSE),"Supplier Not Found")</f>
        <v>+1-566-315-9995</v>
      </c>
    </row>
    <row r="442" spans="1:6" x14ac:dyDescent="0.2">
      <c r="A442" s="1" t="str">
        <v>P441</v>
      </c>
      <c r="B442" t="str">
        <f>IF(Inventory!D442&lt;Inventory!E441, "ReOrder Needed", "Do Not ReOrder")</f>
        <v>Do Not ReOrder</v>
      </c>
      <c r="C442" t="str">
        <f>VLOOKUP(A442, Inventory!A441:G941, 7, FALSE)</f>
        <v>S17</v>
      </c>
      <c r="D442" t="str">
        <f>IFERROR(VLOOKUP(C442,Suppliers!A$1:B$26,2,FALSE),"Supplier Not Found")</f>
        <v>Marshall Group</v>
      </c>
      <c r="E442" t="str">
        <f>IFERROR(VLOOKUP(C442,Suppliers!A$1:C$26,3,FALSE),"Supplier Not Found")</f>
        <v>Walter Burns</v>
      </c>
      <c r="F442" t="str">
        <f>IFERROR(VLOOKUP(C442,Suppliers!A$1:D$26,4,FALSE),"Supplier Not Found")</f>
        <v>+1-994-425-1451x1552</v>
      </c>
    </row>
    <row r="443" spans="1:6" x14ac:dyDescent="0.2">
      <c r="A443" s="1" t="str">
        <v>P442</v>
      </c>
      <c r="B443" t="str">
        <f>IF(Inventory!D443&lt;Inventory!E442, "ReOrder Needed", "Do Not ReOrder")</f>
        <v>Do Not ReOrder</v>
      </c>
      <c r="C443" t="str">
        <f>VLOOKUP(A443, Inventory!A442:G942, 7, FALSE)</f>
        <v>S16</v>
      </c>
      <c r="D443" t="str">
        <f>IFERROR(VLOOKUP(C443,Suppliers!A$1:B$26,2,FALSE),"Supplier Not Found")</f>
        <v>Burton-Lee</v>
      </c>
      <c r="E443" t="str">
        <f>IFERROR(VLOOKUP(C443,Suppliers!A$1:C$26,3,FALSE),"Supplier Not Found")</f>
        <v>Edward Daniels</v>
      </c>
      <c r="F443" t="str">
        <f>IFERROR(VLOOKUP(C443,Suppliers!A$1:D$26,4,FALSE),"Supplier Not Found")</f>
        <v>(262)795-4870x45974</v>
      </c>
    </row>
    <row r="444" spans="1:6" x14ac:dyDescent="0.2">
      <c r="A444" s="1" t="str">
        <v>P443</v>
      </c>
      <c r="B444" t="str">
        <f>IF(Inventory!D444&lt;Inventory!E443, "ReOrder Needed", "Do Not ReOrder")</f>
        <v>Do Not ReOrder</v>
      </c>
      <c r="C444" t="str">
        <f>VLOOKUP(A444, Inventory!A443:G943, 7, FALSE)</f>
        <v>S18</v>
      </c>
      <c r="D444" t="str">
        <f>IFERROR(VLOOKUP(C444,Suppliers!A$1:B$26,2,FALSE),"Supplier Not Found")</f>
        <v>Davis-Wolf</v>
      </c>
      <c r="E444" t="str">
        <f>IFERROR(VLOOKUP(C444,Suppliers!A$1:C$26,3,FALSE),"Supplier Not Found")</f>
        <v>Natasha Wallace</v>
      </c>
      <c r="F444" t="str">
        <f>IFERROR(VLOOKUP(C444,Suppliers!A$1:D$26,4,FALSE),"Supplier Not Found")</f>
        <v>+1-406-709-9801x00788</v>
      </c>
    </row>
    <row r="445" spans="1:6" x14ac:dyDescent="0.2">
      <c r="A445" s="1" t="str">
        <v>P444</v>
      </c>
      <c r="B445" t="str">
        <f>IF(Inventory!D445&lt;Inventory!E444, "ReOrder Needed", "Do Not ReOrder")</f>
        <v>Do Not ReOrder</v>
      </c>
      <c r="C445" t="str">
        <f>VLOOKUP(A445, Inventory!A444:G944, 7, FALSE)</f>
        <v>S22</v>
      </c>
      <c r="D445" t="str">
        <f>IFERROR(VLOOKUP(C445,Suppliers!A$1:B$26,2,FALSE),"Supplier Not Found")</f>
        <v>Stewart-Adams</v>
      </c>
      <c r="E445" t="str">
        <f>IFERROR(VLOOKUP(C445,Suppliers!A$1:C$26,3,FALSE),"Supplier Not Found")</f>
        <v>Annette Price</v>
      </c>
      <c r="F445" t="str">
        <f>IFERROR(VLOOKUP(C445,Suppliers!A$1:D$26,4,FALSE),"Supplier Not Found")</f>
        <v>+1-696-709-5347x48643</v>
      </c>
    </row>
    <row r="446" spans="1:6" x14ac:dyDescent="0.2">
      <c r="A446" s="1" t="str">
        <v>P445</v>
      </c>
      <c r="B446" t="str">
        <f>IF(Inventory!D446&lt;Inventory!E445, "ReOrder Needed", "Do Not ReOrder")</f>
        <v>Do Not ReOrder</v>
      </c>
      <c r="C446" t="str">
        <f>VLOOKUP(A446, Inventory!A445:G945, 7, FALSE)</f>
        <v>S24</v>
      </c>
      <c r="D446" t="str">
        <f>IFERROR(VLOOKUP(C446,Suppliers!A$1:B$26,2,FALSE),"Supplier Not Found")</f>
        <v>Gardner-Sanchez</v>
      </c>
      <c r="E446" t="str">
        <f>IFERROR(VLOOKUP(C446,Suppliers!A$1:C$26,3,FALSE),"Supplier Not Found")</f>
        <v>Benjamin Smith</v>
      </c>
      <c r="F446" t="str">
        <f>IFERROR(VLOOKUP(C446,Suppliers!A$1:D$26,4,FALSE),"Supplier Not Found")</f>
        <v>(653)473-9511</v>
      </c>
    </row>
    <row r="447" spans="1:6" x14ac:dyDescent="0.2">
      <c r="A447" s="1" t="str">
        <v>P446</v>
      </c>
      <c r="B447" t="str">
        <f>IF(Inventory!D447&lt;Inventory!E446, "ReOrder Needed", "Do Not ReOrder")</f>
        <v>Do Not ReOrder</v>
      </c>
      <c r="C447" t="str">
        <f>VLOOKUP(A447, Inventory!A446:G946, 7, FALSE)</f>
        <v>S11</v>
      </c>
      <c r="D447" t="str">
        <f>IFERROR(VLOOKUP(C447,Suppliers!A$1:B$26,2,FALSE),"Supplier Not Found")</f>
        <v>Melton Group</v>
      </c>
      <c r="E447" t="str">
        <f>IFERROR(VLOOKUP(C447,Suppliers!A$1:C$26,3,FALSE),"Supplier Not Found")</f>
        <v>Brittney Wright</v>
      </c>
      <c r="F447" t="str">
        <f>IFERROR(VLOOKUP(C447,Suppliers!A$1:D$26,4,FALSE),"Supplier Not Found")</f>
        <v>001-743-290-5077x7529</v>
      </c>
    </row>
    <row r="448" spans="1:6" x14ac:dyDescent="0.2">
      <c r="A448" s="1" t="str">
        <v>P447</v>
      </c>
      <c r="B448" t="str">
        <f>IF(Inventory!D448&lt;Inventory!E447, "ReOrder Needed", "Do Not ReOrder")</f>
        <v>Do Not ReOrder</v>
      </c>
      <c r="C448" t="str">
        <f>VLOOKUP(A448, Inventory!A447:G947, 7, FALSE)</f>
        <v>S10</v>
      </c>
      <c r="D448" t="str">
        <f>IFERROR(VLOOKUP(C448,Suppliers!A$1:B$26,2,FALSE),"Supplier Not Found")</f>
        <v>Young, Leblanc and Peck</v>
      </c>
      <c r="E448" t="str">
        <f>IFERROR(VLOOKUP(C448,Suppliers!A$1:C$26,3,FALSE),"Supplier Not Found")</f>
        <v>Jennifer Schmidt</v>
      </c>
      <c r="F448" t="str">
        <f>IFERROR(VLOOKUP(C448,Suppliers!A$1:D$26,4,FALSE),"Supplier Not Found")</f>
        <v>+1-698-846-6080</v>
      </c>
    </row>
    <row r="449" spans="1:6" x14ac:dyDescent="0.2">
      <c r="A449" s="1" t="str">
        <v>P448</v>
      </c>
      <c r="B449" t="str">
        <f>IF(Inventory!D449&lt;Inventory!E448, "ReOrder Needed", "Do Not ReOrder")</f>
        <v>Do Not ReOrder</v>
      </c>
      <c r="C449" t="str">
        <f>VLOOKUP(A449, Inventory!A448:G948, 7, FALSE)</f>
        <v>S04</v>
      </c>
      <c r="D449" t="str">
        <f>IFERROR(VLOOKUP(C449,Suppliers!A$1:B$26,2,FALSE),"Supplier Not Found")</f>
        <v>Woodward and Sons</v>
      </c>
      <c r="E449" t="str">
        <f>IFERROR(VLOOKUP(C449,Suppliers!A$1:C$26,3,FALSE),"Supplier Not Found")</f>
        <v>Ryan Smith</v>
      </c>
      <c r="F449" t="str">
        <f>IFERROR(VLOOKUP(C449,Suppliers!A$1:D$26,4,FALSE),"Supplier Not Found")</f>
        <v>595.330.0480</v>
      </c>
    </row>
    <row r="450" spans="1:6" x14ac:dyDescent="0.2">
      <c r="A450" s="1" t="str">
        <v>P449</v>
      </c>
      <c r="B450" t="str">
        <f>IF(Inventory!D450&lt;Inventory!E449, "ReOrder Needed", "Do Not ReOrder")</f>
        <v>Do Not ReOrder</v>
      </c>
      <c r="C450" t="str">
        <f>VLOOKUP(A450, Inventory!A449:G949, 7, FALSE)</f>
        <v>S14</v>
      </c>
      <c r="D450" t="str">
        <f>IFERROR(VLOOKUP(C450,Suppliers!A$1:B$26,2,FALSE),"Supplier Not Found")</f>
        <v>Marsh Ltd</v>
      </c>
      <c r="E450" t="str">
        <f>IFERROR(VLOOKUP(C450,Suppliers!A$1:C$26,3,FALSE),"Supplier Not Found")</f>
        <v>Danny Fuller</v>
      </c>
      <c r="F450" t="str">
        <f>IFERROR(VLOOKUP(C450,Suppliers!A$1:D$26,4,FALSE),"Supplier Not Found")</f>
        <v>+1-429-904-1449x2691</v>
      </c>
    </row>
    <row r="451" spans="1:6" x14ac:dyDescent="0.2">
      <c r="A451" s="1" t="str">
        <v>P450</v>
      </c>
      <c r="B451" t="str">
        <f>IF(Inventory!D451&lt;Inventory!E450, "ReOrder Needed", "Do Not ReOrder")</f>
        <v>Do Not ReOrder</v>
      </c>
      <c r="C451" t="str">
        <f>VLOOKUP(A451, Inventory!A450:G950, 7, FALSE)</f>
        <v>S03</v>
      </c>
      <c r="D451" t="str">
        <f>IFERROR(VLOOKUP(C451,Suppliers!A$1:B$26,2,FALSE),"Supplier Not Found")</f>
        <v>Willis-Arellano</v>
      </c>
      <c r="E451" t="str">
        <f>IFERROR(VLOOKUP(C451,Suppliers!A$1:C$26,3,FALSE),"Supplier Not Found")</f>
        <v>Gregory Grant</v>
      </c>
      <c r="F451" t="str">
        <f>IFERROR(VLOOKUP(C451,Suppliers!A$1:D$26,4,FALSE),"Supplier Not Found")</f>
        <v>811-532-2734x84427</v>
      </c>
    </row>
    <row r="452" spans="1:6" x14ac:dyDescent="0.2">
      <c r="A452" s="1" t="str">
        <v>P451</v>
      </c>
      <c r="B452" t="str">
        <f>IF(Inventory!D452&lt;Inventory!E451, "ReOrder Needed", "Do Not ReOrder")</f>
        <v>Do Not ReOrder</v>
      </c>
      <c r="C452" t="str">
        <f>VLOOKUP(A452, Inventory!A451:G951, 7, FALSE)</f>
        <v>S25</v>
      </c>
      <c r="D452" t="str">
        <f>IFERROR(VLOOKUP(C452,Suppliers!A$1:B$26,2,FALSE),"Supplier Not Found")</f>
        <v>Shaw Inc</v>
      </c>
      <c r="E452" t="str">
        <f>IFERROR(VLOOKUP(C452,Suppliers!A$1:C$26,3,FALSE),"Supplier Not Found")</f>
        <v>Deanna Carroll</v>
      </c>
      <c r="F452" t="str">
        <f>IFERROR(VLOOKUP(C452,Suppliers!A$1:D$26,4,FALSE),"Supplier Not Found")</f>
        <v>+1-387-630-6951x337</v>
      </c>
    </row>
    <row r="453" spans="1:6" x14ac:dyDescent="0.2">
      <c r="A453" s="1" t="str">
        <v>P452</v>
      </c>
      <c r="B453" t="str">
        <f>IF(Inventory!D453&lt;Inventory!E452, "ReOrder Needed", "Do Not ReOrder")</f>
        <v>Do Not ReOrder</v>
      </c>
      <c r="C453" t="str">
        <f>VLOOKUP(A453, Inventory!A452:G952, 7, FALSE)</f>
        <v>S08</v>
      </c>
      <c r="D453" t="str">
        <f>IFERROR(VLOOKUP(C453,Suppliers!A$1:B$26,2,FALSE),"Supplier Not Found")</f>
        <v>Wilson-Black</v>
      </c>
      <c r="E453" t="str">
        <f>IFERROR(VLOOKUP(C453,Suppliers!A$1:C$26,3,FALSE),"Supplier Not Found")</f>
        <v>David Anderson</v>
      </c>
      <c r="F453" t="str">
        <f>IFERROR(VLOOKUP(C453,Suppliers!A$1:D$26,4,FALSE),"Supplier Not Found")</f>
        <v>001-592-727-4793x086</v>
      </c>
    </row>
    <row r="454" spans="1:6" x14ac:dyDescent="0.2">
      <c r="A454" s="1" t="str">
        <v>P453</v>
      </c>
      <c r="B454" t="str">
        <f>IF(Inventory!D454&lt;Inventory!E453, "ReOrder Needed", "Do Not ReOrder")</f>
        <v>Do Not ReOrder</v>
      </c>
      <c r="C454" t="str">
        <f>VLOOKUP(A454, Inventory!A453:G953, 7, FALSE)</f>
        <v>S12</v>
      </c>
      <c r="D454" t="str">
        <f>IFERROR(VLOOKUP(C454,Suppliers!A$1:B$26,2,FALSE),"Supplier Not Found")</f>
        <v>Holland, Davis and Smith</v>
      </c>
      <c r="E454" t="str">
        <f>IFERROR(VLOOKUP(C454,Suppliers!A$1:C$26,3,FALSE),"Supplier Not Found")</f>
        <v>Matthew Smith</v>
      </c>
      <c r="F454" t="str">
        <f>IFERROR(VLOOKUP(C454,Suppliers!A$1:D$26,4,FALSE),"Supplier Not Found")</f>
        <v>(780)278-4881</v>
      </c>
    </row>
    <row r="455" spans="1:6" x14ac:dyDescent="0.2">
      <c r="A455" s="1" t="str">
        <v>P454</v>
      </c>
      <c r="B455" t="str">
        <f>IF(Inventory!D455&lt;Inventory!E454, "ReOrder Needed", "Do Not ReOrder")</f>
        <v>Do Not ReOrder</v>
      </c>
      <c r="C455" t="str">
        <f>VLOOKUP(A455, Inventory!A454:G954, 7, FALSE)</f>
        <v>S17</v>
      </c>
      <c r="D455" t="str">
        <f>IFERROR(VLOOKUP(C455,Suppliers!A$1:B$26,2,FALSE),"Supplier Not Found")</f>
        <v>Marshall Group</v>
      </c>
      <c r="E455" t="str">
        <f>IFERROR(VLOOKUP(C455,Suppliers!A$1:C$26,3,FALSE),"Supplier Not Found")</f>
        <v>Walter Burns</v>
      </c>
      <c r="F455" t="str">
        <f>IFERROR(VLOOKUP(C455,Suppliers!A$1:D$26,4,FALSE),"Supplier Not Found")</f>
        <v>+1-994-425-1451x1552</v>
      </c>
    </row>
    <row r="456" spans="1:6" x14ac:dyDescent="0.2">
      <c r="A456" s="1" t="str">
        <v>P455</v>
      </c>
      <c r="B456" t="str">
        <f>IF(Inventory!D456&lt;Inventory!E455, "ReOrder Needed", "Do Not ReOrder")</f>
        <v>Do Not ReOrder</v>
      </c>
      <c r="C456" t="str">
        <f>VLOOKUP(A456, Inventory!A455:G955, 7, FALSE)</f>
        <v>S18</v>
      </c>
      <c r="D456" t="str">
        <f>IFERROR(VLOOKUP(C456,Suppliers!A$1:B$26,2,FALSE),"Supplier Not Found")</f>
        <v>Davis-Wolf</v>
      </c>
      <c r="E456" t="str">
        <f>IFERROR(VLOOKUP(C456,Suppliers!A$1:C$26,3,FALSE),"Supplier Not Found")</f>
        <v>Natasha Wallace</v>
      </c>
      <c r="F456" t="str">
        <f>IFERROR(VLOOKUP(C456,Suppliers!A$1:D$26,4,FALSE),"Supplier Not Found")</f>
        <v>+1-406-709-9801x00788</v>
      </c>
    </row>
    <row r="457" spans="1:6" x14ac:dyDescent="0.2">
      <c r="A457" s="1" t="str">
        <v>P456</v>
      </c>
      <c r="B457" t="str">
        <f>IF(Inventory!D457&lt;Inventory!E456, "ReOrder Needed", "Do Not ReOrder")</f>
        <v>Do Not ReOrder</v>
      </c>
      <c r="C457" t="str">
        <f>VLOOKUP(A457, Inventory!A456:G956, 7, FALSE)</f>
        <v>S13</v>
      </c>
      <c r="D457" t="str">
        <f>IFERROR(VLOOKUP(C457,Suppliers!A$1:B$26,2,FALSE),"Supplier Not Found")</f>
        <v>Gilbert, Long and Bishop</v>
      </c>
      <c r="E457" t="str">
        <f>IFERROR(VLOOKUP(C457,Suppliers!A$1:C$26,3,FALSE),"Supplier Not Found")</f>
        <v>Derrick Wood</v>
      </c>
      <c r="F457" t="str">
        <f>IFERROR(VLOOKUP(C457,Suppliers!A$1:D$26,4,FALSE),"Supplier Not Found")</f>
        <v>916.808.5932x66661</v>
      </c>
    </row>
    <row r="458" spans="1:6" x14ac:dyDescent="0.2">
      <c r="A458" s="1" t="str">
        <v>P457</v>
      </c>
      <c r="B458" t="str">
        <f>IF(Inventory!D458&lt;Inventory!E457, "ReOrder Needed", "Do Not ReOrder")</f>
        <v>ReOrder Needed</v>
      </c>
      <c r="C458" t="str">
        <f>VLOOKUP(A458, Inventory!A457:G957, 7, FALSE)</f>
        <v>S11</v>
      </c>
      <c r="D458" t="str">
        <f>IFERROR(VLOOKUP(C458,Suppliers!A$1:B$26,2,FALSE),"Supplier Not Found")</f>
        <v>Melton Group</v>
      </c>
      <c r="E458" t="str">
        <f>IFERROR(VLOOKUP(C458,Suppliers!A$1:C$26,3,FALSE),"Supplier Not Found")</f>
        <v>Brittney Wright</v>
      </c>
      <c r="F458" t="str">
        <f>IFERROR(VLOOKUP(C458,Suppliers!A$1:D$26,4,FALSE),"Supplier Not Found")</f>
        <v>001-743-290-5077x7529</v>
      </c>
    </row>
    <row r="459" spans="1:6" x14ac:dyDescent="0.2">
      <c r="A459" s="1" t="str">
        <v>P458</v>
      </c>
      <c r="B459" t="str">
        <f>IF(Inventory!D459&lt;Inventory!E458, "ReOrder Needed", "Do Not ReOrder")</f>
        <v>Do Not ReOrder</v>
      </c>
      <c r="C459" t="str">
        <f>VLOOKUP(A459, Inventory!A458:G958, 7, FALSE)</f>
        <v>S03</v>
      </c>
      <c r="D459" t="str">
        <f>IFERROR(VLOOKUP(C459,Suppliers!A$1:B$26,2,FALSE),"Supplier Not Found")</f>
        <v>Willis-Arellano</v>
      </c>
      <c r="E459" t="str">
        <f>IFERROR(VLOOKUP(C459,Suppliers!A$1:C$26,3,FALSE),"Supplier Not Found")</f>
        <v>Gregory Grant</v>
      </c>
      <c r="F459" t="str">
        <f>IFERROR(VLOOKUP(C459,Suppliers!A$1:D$26,4,FALSE),"Supplier Not Found")</f>
        <v>811-532-2734x84427</v>
      </c>
    </row>
    <row r="460" spans="1:6" x14ac:dyDescent="0.2">
      <c r="A460" s="1" t="str">
        <v>P459</v>
      </c>
      <c r="B460" t="str">
        <f>IF(Inventory!D460&lt;Inventory!E459, "ReOrder Needed", "Do Not ReOrder")</f>
        <v>Do Not ReOrder</v>
      </c>
      <c r="C460" t="str">
        <f>VLOOKUP(A460, Inventory!A459:G959, 7, FALSE)</f>
        <v>S18</v>
      </c>
      <c r="D460" t="str">
        <f>IFERROR(VLOOKUP(C460,Suppliers!A$1:B$26,2,FALSE),"Supplier Not Found")</f>
        <v>Davis-Wolf</v>
      </c>
      <c r="E460" t="str">
        <f>IFERROR(VLOOKUP(C460,Suppliers!A$1:C$26,3,FALSE),"Supplier Not Found")</f>
        <v>Natasha Wallace</v>
      </c>
      <c r="F460" t="str">
        <f>IFERROR(VLOOKUP(C460,Suppliers!A$1:D$26,4,FALSE),"Supplier Not Found")</f>
        <v>+1-406-709-9801x00788</v>
      </c>
    </row>
    <row r="461" spans="1:6" x14ac:dyDescent="0.2">
      <c r="A461" s="1" t="str">
        <v>P460</v>
      </c>
      <c r="B461" t="str">
        <f>IF(Inventory!D461&lt;Inventory!E460, "ReOrder Needed", "Do Not ReOrder")</f>
        <v>Do Not ReOrder</v>
      </c>
      <c r="C461" t="str">
        <f>VLOOKUP(A461, Inventory!A460:G960, 7, FALSE)</f>
        <v>S14</v>
      </c>
      <c r="D461" t="str">
        <f>IFERROR(VLOOKUP(C461,Suppliers!A$1:B$26,2,FALSE),"Supplier Not Found")</f>
        <v>Marsh Ltd</v>
      </c>
      <c r="E461" t="str">
        <f>IFERROR(VLOOKUP(C461,Suppliers!A$1:C$26,3,FALSE),"Supplier Not Found")</f>
        <v>Danny Fuller</v>
      </c>
      <c r="F461" t="str">
        <f>IFERROR(VLOOKUP(C461,Suppliers!A$1:D$26,4,FALSE),"Supplier Not Found")</f>
        <v>+1-429-904-1449x2691</v>
      </c>
    </row>
    <row r="462" spans="1:6" x14ac:dyDescent="0.2">
      <c r="A462" s="1" t="str">
        <v>P461</v>
      </c>
      <c r="B462" t="str">
        <f>IF(Inventory!D462&lt;Inventory!E461, "ReOrder Needed", "Do Not ReOrder")</f>
        <v>ReOrder Needed</v>
      </c>
      <c r="C462" t="str">
        <f>VLOOKUP(A462, Inventory!A461:G961, 7, FALSE)</f>
        <v>S10</v>
      </c>
      <c r="D462" t="str">
        <f>IFERROR(VLOOKUP(C462,Suppliers!A$1:B$26,2,FALSE),"Supplier Not Found")</f>
        <v>Young, Leblanc and Peck</v>
      </c>
      <c r="E462" t="str">
        <f>IFERROR(VLOOKUP(C462,Suppliers!A$1:C$26,3,FALSE),"Supplier Not Found")</f>
        <v>Jennifer Schmidt</v>
      </c>
      <c r="F462" t="str">
        <f>IFERROR(VLOOKUP(C462,Suppliers!A$1:D$26,4,FALSE),"Supplier Not Found")</f>
        <v>+1-698-846-6080</v>
      </c>
    </row>
    <row r="463" spans="1:6" x14ac:dyDescent="0.2">
      <c r="A463" s="1" t="str">
        <v>P462</v>
      </c>
      <c r="B463" t="str">
        <f>IF(Inventory!D463&lt;Inventory!E462, "ReOrder Needed", "Do Not ReOrder")</f>
        <v>ReOrder Needed</v>
      </c>
      <c r="C463" t="str">
        <f>VLOOKUP(A463, Inventory!A462:G962, 7, FALSE)</f>
        <v>S02</v>
      </c>
      <c r="D463" t="str">
        <f>IFERROR(VLOOKUP(C463,Suppliers!A$1:B$26,2,FALSE),"Supplier Not Found")</f>
        <v>Sharp Group</v>
      </c>
      <c r="E463" t="str">
        <f>IFERROR(VLOOKUP(C463,Suppliers!A$1:C$26,3,FALSE),"Supplier Not Found")</f>
        <v>Tonya Dalton</v>
      </c>
      <c r="F463" t="str">
        <f>IFERROR(VLOOKUP(C463,Suppliers!A$1:D$26,4,FALSE),"Supplier Not Found")</f>
        <v>815.506.7604x881</v>
      </c>
    </row>
    <row r="464" spans="1:6" x14ac:dyDescent="0.2">
      <c r="A464" s="1" t="str">
        <v>P463</v>
      </c>
      <c r="B464" t="str">
        <f>IF(Inventory!D464&lt;Inventory!E463, "ReOrder Needed", "Do Not ReOrder")</f>
        <v>Do Not ReOrder</v>
      </c>
      <c r="C464" t="str">
        <f>VLOOKUP(A464, Inventory!A463:G963, 7, FALSE)</f>
        <v>S12</v>
      </c>
      <c r="D464" t="str">
        <f>IFERROR(VLOOKUP(C464,Suppliers!A$1:B$26,2,FALSE),"Supplier Not Found")</f>
        <v>Holland, Davis and Smith</v>
      </c>
      <c r="E464" t="str">
        <f>IFERROR(VLOOKUP(C464,Suppliers!A$1:C$26,3,FALSE),"Supplier Not Found")</f>
        <v>Matthew Smith</v>
      </c>
      <c r="F464" t="str">
        <f>IFERROR(VLOOKUP(C464,Suppliers!A$1:D$26,4,FALSE),"Supplier Not Found")</f>
        <v>(780)278-4881</v>
      </c>
    </row>
    <row r="465" spans="1:6" x14ac:dyDescent="0.2">
      <c r="A465" s="1" t="str">
        <v>P464</v>
      </c>
      <c r="B465" t="str">
        <f>IF(Inventory!D465&lt;Inventory!E464, "ReOrder Needed", "Do Not ReOrder")</f>
        <v>Do Not ReOrder</v>
      </c>
      <c r="C465" t="str">
        <f>VLOOKUP(A465, Inventory!A464:G964, 7, FALSE)</f>
        <v>S17</v>
      </c>
      <c r="D465" t="str">
        <f>IFERROR(VLOOKUP(C465,Suppliers!A$1:B$26,2,FALSE),"Supplier Not Found")</f>
        <v>Marshall Group</v>
      </c>
      <c r="E465" t="str">
        <f>IFERROR(VLOOKUP(C465,Suppliers!A$1:C$26,3,FALSE),"Supplier Not Found")</f>
        <v>Walter Burns</v>
      </c>
      <c r="F465" t="str">
        <f>IFERROR(VLOOKUP(C465,Suppliers!A$1:D$26,4,FALSE),"Supplier Not Found")</f>
        <v>+1-994-425-1451x1552</v>
      </c>
    </row>
    <row r="466" spans="1:6" x14ac:dyDescent="0.2">
      <c r="A466" s="1" t="str">
        <v>P465</v>
      </c>
      <c r="B466" t="str">
        <f>IF(Inventory!D466&lt;Inventory!E465, "ReOrder Needed", "Do Not ReOrder")</f>
        <v>Do Not ReOrder</v>
      </c>
      <c r="C466" t="str">
        <f>VLOOKUP(A466, Inventory!A465:G965, 7, FALSE)</f>
        <v>S14</v>
      </c>
      <c r="D466" t="str">
        <f>IFERROR(VLOOKUP(C466,Suppliers!A$1:B$26,2,FALSE),"Supplier Not Found")</f>
        <v>Marsh Ltd</v>
      </c>
      <c r="E466" t="str">
        <f>IFERROR(VLOOKUP(C466,Suppliers!A$1:C$26,3,FALSE),"Supplier Not Found")</f>
        <v>Danny Fuller</v>
      </c>
      <c r="F466" t="str">
        <f>IFERROR(VLOOKUP(C466,Suppliers!A$1:D$26,4,FALSE),"Supplier Not Found")</f>
        <v>+1-429-904-1449x2691</v>
      </c>
    </row>
    <row r="467" spans="1:6" x14ac:dyDescent="0.2">
      <c r="A467" s="1" t="str">
        <v>P466</v>
      </c>
      <c r="B467" t="str">
        <f>IF(Inventory!D467&lt;Inventory!E466, "ReOrder Needed", "Do Not ReOrder")</f>
        <v>Do Not ReOrder</v>
      </c>
      <c r="C467" t="str">
        <f>VLOOKUP(A467, Inventory!A466:G966, 7, FALSE)</f>
        <v>S07</v>
      </c>
      <c r="D467" t="str">
        <f>IFERROR(VLOOKUP(C467,Suppliers!A$1:B$26,2,FALSE),"Supplier Not Found")</f>
        <v>Richardson, Goodman and Hobbs</v>
      </c>
      <c r="E467" t="str">
        <f>IFERROR(VLOOKUP(C467,Suppliers!A$1:C$26,3,FALSE),"Supplier Not Found")</f>
        <v>Christopher Ramos</v>
      </c>
      <c r="F467" t="str">
        <f>IFERROR(VLOOKUP(C467,Suppliers!A$1:D$26,4,FALSE),"Supplier Not Found")</f>
        <v>297-269-6876</v>
      </c>
    </row>
    <row r="468" spans="1:6" x14ac:dyDescent="0.2">
      <c r="A468" s="1" t="str">
        <v>P467</v>
      </c>
      <c r="B468" t="str">
        <f>IF(Inventory!D468&lt;Inventory!E467, "ReOrder Needed", "Do Not ReOrder")</f>
        <v>Do Not ReOrder</v>
      </c>
      <c r="C468" t="str">
        <f>VLOOKUP(A468, Inventory!A467:G967, 7, FALSE)</f>
        <v>S25</v>
      </c>
      <c r="D468" t="str">
        <f>IFERROR(VLOOKUP(C468,Suppliers!A$1:B$26,2,FALSE),"Supplier Not Found")</f>
        <v>Shaw Inc</v>
      </c>
      <c r="E468" t="str">
        <f>IFERROR(VLOOKUP(C468,Suppliers!A$1:C$26,3,FALSE),"Supplier Not Found")</f>
        <v>Deanna Carroll</v>
      </c>
      <c r="F468" t="str">
        <f>IFERROR(VLOOKUP(C468,Suppliers!A$1:D$26,4,FALSE),"Supplier Not Found")</f>
        <v>+1-387-630-6951x337</v>
      </c>
    </row>
    <row r="469" spans="1:6" x14ac:dyDescent="0.2">
      <c r="A469" s="1" t="str">
        <v>P468</v>
      </c>
      <c r="B469" t="str">
        <f>IF(Inventory!D469&lt;Inventory!E468, "ReOrder Needed", "Do Not ReOrder")</f>
        <v>Do Not ReOrder</v>
      </c>
      <c r="C469" t="str">
        <f>VLOOKUP(A469, Inventory!A468:G968, 7, FALSE)</f>
        <v>S25</v>
      </c>
      <c r="D469" t="str">
        <f>IFERROR(VLOOKUP(C469,Suppliers!A$1:B$26,2,FALSE),"Supplier Not Found")</f>
        <v>Shaw Inc</v>
      </c>
      <c r="E469" t="str">
        <f>IFERROR(VLOOKUP(C469,Suppliers!A$1:C$26,3,FALSE),"Supplier Not Found")</f>
        <v>Deanna Carroll</v>
      </c>
      <c r="F469" t="str">
        <f>IFERROR(VLOOKUP(C469,Suppliers!A$1:D$26,4,FALSE),"Supplier Not Found")</f>
        <v>+1-387-630-6951x337</v>
      </c>
    </row>
    <row r="470" spans="1:6" x14ac:dyDescent="0.2">
      <c r="A470" s="1" t="str">
        <v>P469</v>
      </c>
      <c r="B470" t="str">
        <f>IF(Inventory!D470&lt;Inventory!E469, "ReOrder Needed", "Do Not ReOrder")</f>
        <v>Do Not ReOrder</v>
      </c>
      <c r="C470" t="str">
        <f>VLOOKUP(A470, Inventory!A469:G969, 7, FALSE)</f>
        <v>S12</v>
      </c>
      <c r="D470" t="str">
        <f>IFERROR(VLOOKUP(C470,Suppliers!A$1:B$26,2,FALSE),"Supplier Not Found")</f>
        <v>Holland, Davis and Smith</v>
      </c>
      <c r="E470" t="str">
        <f>IFERROR(VLOOKUP(C470,Suppliers!A$1:C$26,3,FALSE),"Supplier Not Found")</f>
        <v>Matthew Smith</v>
      </c>
      <c r="F470" t="str">
        <f>IFERROR(VLOOKUP(C470,Suppliers!A$1:D$26,4,FALSE),"Supplier Not Found")</f>
        <v>(780)278-4881</v>
      </c>
    </row>
    <row r="471" spans="1:6" x14ac:dyDescent="0.2">
      <c r="A471" s="1" t="str">
        <v>P470</v>
      </c>
      <c r="B471" t="str">
        <f>IF(Inventory!D471&lt;Inventory!E470, "ReOrder Needed", "Do Not ReOrder")</f>
        <v>Do Not ReOrder</v>
      </c>
      <c r="C471" t="str">
        <f>VLOOKUP(A471, Inventory!A470:G970, 7, FALSE)</f>
        <v>S22</v>
      </c>
      <c r="D471" t="str">
        <f>IFERROR(VLOOKUP(C471,Suppliers!A$1:B$26,2,FALSE),"Supplier Not Found")</f>
        <v>Stewart-Adams</v>
      </c>
      <c r="E471" t="str">
        <f>IFERROR(VLOOKUP(C471,Suppliers!A$1:C$26,3,FALSE),"Supplier Not Found")</f>
        <v>Annette Price</v>
      </c>
      <c r="F471" t="str">
        <f>IFERROR(VLOOKUP(C471,Suppliers!A$1:D$26,4,FALSE),"Supplier Not Found")</f>
        <v>+1-696-709-5347x48643</v>
      </c>
    </row>
    <row r="472" spans="1:6" x14ac:dyDescent="0.2">
      <c r="A472" s="1" t="str">
        <v>P471</v>
      </c>
      <c r="B472" t="str">
        <f>IF(Inventory!D472&lt;Inventory!E471, "ReOrder Needed", "Do Not ReOrder")</f>
        <v>Do Not ReOrder</v>
      </c>
      <c r="C472" t="str">
        <f>VLOOKUP(A472, Inventory!A471:G971, 7, FALSE)</f>
        <v>S22</v>
      </c>
      <c r="D472" t="str">
        <f>IFERROR(VLOOKUP(C472,Suppliers!A$1:B$26,2,FALSE),"Supplier Not Found")</f>
        <v>Stewart-Adams</v>
      </c>
      <c r="E472" t="str">
        <f>IFERROR(VLOOKUP(C472,Suppliers!A$1:C$26,3,FALSE),"Supplier Not Found")</f>
        <v>Annette Price</v>
      </c>
      <c r="F472" t="str">
        <f>IFERROR(VLOOKUP(C472,Suppliers!A$1:D$26,4,FALSE),"Supplier Not Found")</f>
        <v>+1-696-709-5347x48643</v>
      </c>
    </row>
    <row r="473" spans="1:6" x14ac:dyDescent="0.2">
      <c r="A473" s="1" t="str">
        <v>P472</v>
      </c>
      <c r="B473" t="str">
        <f>IF(Inventory!D473&lt;Inventory!E472, "ReOrder Needed", "Do Not ReOrder")</f>
        <v>Do Not ReOrder</v>
      </c>
      <c r="C473" t="str">
        <f>VLOOKUP(A473, Inventory!A472:G972, 7, FALSE)</f>
        <v>S04</v>
      </c>
      <c r="D473" t="str">
        <f>IFERROR(VLOOKUP(C473,Suppliers!A$1:B$26,2,FALSE),"Supplier Not Found")</f>
        <v>Woodward and Sons</v>
      </c>
      <c r="E473" t="str">
        <f>IFERROR(VLOOKUP(C473,Suppliers!A$1:C$26,3,FALSE),"Supplier Not Found")</f>
        <v>Ryan Smith</v>
      </c>
      <c r="F473" t="str">
        <f>IFERROR(VLOOKUP(C473,Suppliers!A$1:D$26,4,FALSE),"Supplier Not Found")</f>
        <v>595.330.0480</v>
      </c>
    </row>
    <row r="474" spans="1:6" x14ac:dyDescent="0.2">
      <c r="A474" s="1" t="str">
        <v>P473</v>
      </c>
      <c r="B474" t="str">
        <f>IF(Inventory!D474&lt;Inventory!E473, "ReOrder Needed", "Do Not ReOrder")</f>
        <v>Do Not ReOrder</v>
      </c>
      <c r="C474" t="str">
        <f>VLOOKUP(A474, Inventory!A473:G973, 7, FALSE)</f>
        <v>S01</v>
      </c>
      <c r="D474" t="str">
        <f>IFERROR(VLOOKUP(C474,Suppliers!A$1:B$26,2,FALSE),"Supplier Not Found")</f>
        <v>Arroyo Ltd</v>
      </c>
      <c r="E474" t="str">
        <f>IFERROR(VLOOKUP(C474,Suppliers!A$1:C$26,3,FALSE),"Supplier Not Found")</f>
        <v>Gina Little</v>
      </c>
      <c r="F474" t="str">
        <f>IFERROR(VLOOKUP(C474,Suppliers!A$1:D$26,4,FALSE),"Supplier Not Found")</f>
        <v>774.972.1211x056</v>
      </c>
    </row>
    <row r="475" spans="1:6" x14ac:dyDescent="0.2">
      <c r="A475" s="1" t="str">
        <v>P474</v>
      </c>
      <c r="B475" t="str">
        <f>IF(Inventory!D475&lt;Inventory!E474, "ReOrder Needed", "Do Not ReOrder")</f>
        <v>Do Not ReOrder</v>
      </c>
      <c r="C475" t="str">
        <f>VLOOKUP(A475, Inventory!A474:G974, 7, FALSE)</f>
        <v>S24</v>
      </c>
      <c r="D475" t="str">
        <f>IFERROR(VLOOKUP(C475,Suppliers!A$1:B$26,2,FALSE),"Supplier Not Found")</f>
        <v>Gardner-Sanchez</v>
      </c>
      <c r="E475" t="str">
        <f>IFERROR(VLOOKUP(C475,Suppliers!A$1:C$26,3,FALSE),"Supplier Not Found")</f>
        <v>Benjamin Smith</v>
      </c>
      <c r="F475" t="str">
        <f>IFERROR(VLOOKUP(C475,Suppliers!A$1:D$26,4,FALSE),"Supplier Not Found")</f>
        <v>(653)473-9511</v>
      </c>
    </row>
    <row r="476" spans="1:6" x14ac:dyDescent="0.2">
      <c r="A476" s="1" t="str">
        <v>P475</v>
      </c>
      <c r="B476" t="str">
        <f>IF(Inventory!D476&lt;Inventory!E475, "ReOrder Needed", "Do Not ReOrder")</f>
        <v>Do Not ReOrder</v>
      </c>
      <c r="C476" t="str">
        <f>VLOOKUP(A476, Inventory!A475:G975, 7, FALSE)</f>
        <v>S10</v>
      </c>
      <c r="D476" t="str">
        <f>IFERROR(VLOOKUP(C476,Suppliers!A$1:B$26,2,FALSE),"Supplier Not Found")</f>
        <v>Young, Leblanc and Peck</v>
      </c>
      <c r="E476" t="str">
        <f>IFERROR(VLOOKUP(C476,Suppliers!A$1:C$26,3,FALSE),"Supplier Not Found")</f>
        <v>Jennifer Schmidt</v>
      </c>
      <c r="F476" t="str">
        <f>IFERROR(VLOOKUP(C476,Suppliers!A$1:D$26,4,FALSE),"Supplier Not Found")</f>
        <v>+1-698-846-6080</v>
      </c>
    </row>
    <row r="477" spans="1:6" x14ac:dyDescent="0.2">
      <c r="A477" s="1" t="str">
        <v>P476</v>
      </c>
      <c r="B477" t="str">
        <f>IF(Inventory!D477&lt;Inventory!E476, "ReOrder Needed", "Do Not ReOrder")</f>
        <v>Do Not ReOrder</v>
      </c>
      <c r="C477" t="str">
        <f>VLOOKUP(A477, Inventory!A476:G976, 7, FALSE)</f>
        <v>S16</v>
      </c>
      <c r="D477" t="str">
        <f>IFERROR(VLOOKUP(C477,Suppliers!A$1:B$26,2,FALSE),"Supplier Not Found")</f>
        <v>Burton-Lee</v>
      </c>
      <c r="E477" t="str">
        <f>IFERROR(VLOOKUP(C477,Suppliers!A$1:C$26,3,FALSE),"Supplier Not Found")</f>
        <v>Edward Daniels</v>
      </c>
      <c r="F477" t="str">
        <f>IFERROR(VLOOKUP(C477,Suppliers!A$1:D$26,4,FALSE),"Supplier Not Found")</f>
        <v>(262)795-4870x45974</v>
      </c>
    </row>
    <row r="478" spans="1:6" x14ac:dyDescent="0.2">
      <c r="A478" s="1" t="str">
        <v>P477</v>
      </c>
      <c r="B478" t="str">
        <f>IF(Inventory!D478&lt;Inventory!E477, "ReOrder Needed", "Do Not ReOrder")</f>
        <v>Do Not ReOrder</v>
      </c>
      <c r="C478" t="str">
        <f>VLOOKUP(A478, Inventory!A477:G977, 7, FALSE)</f>
        <v>S16</v>
      </c>
      <c r="D478" t="str">
        <f>IFERROR(VLOOKUP(C478,Suppliers!A$1:B$26,2,FALSE),"Supplier Not Found")</f>
        <v>Burton-Lee</v>
      </c>
      <c r="E478" t="str">
        <f>IFERROR(VLOOKUP(C478,Suppliers!A$1:C$26,3,FALSE),"Supplier Not Found")</f>
        <v>Edward Daniels</v>
      </c>
      <c r="F478" t="str">
        <f>IFERROR(VLOOKUP(C478,Suppliers!A$1:D$26,4,FALSE),"Supplier Not Found")</f>
        <v>(262)795-4870x45974</v>
      </c>
    </row>
    <row r="479" spans="1:6" x14ac:dyDescent="0.2">
      <c r="A479" s="1" t="str">
        <v>P478</v>
      </c>
      <c r="B479" t="str">
        <f>IF(Inventory!D479&lt;Inventory!E478, "ReOrder Needed", "Do Not ReOrder")</f>
        <v>ReOrder Needed</v>
      </c>
      <c r="C479" t="str">
        <f>VLOOKUP(A479, Inventory!A478:G978, 7, FALSE)</f>
        <v>S19</v>
      </c>
      <c r="D479" t="str">
        <f>IFERROR(VLOOKUP(C479,Suppliers!A$1:B$26,2,FALSE),"Supplier Not Found")</f>
        <v>Murillo-Boyd</v>
      </c>
      <c r="E479" t="str">
        <f>IFERROR(VLOOKUP(C479,Suppliers!A$1:C$26,3,FALSE),"Supplier Not Found")</f>
        <v>Cassandra Allen</v>
      </c>
      <c r="F479" t="str">
        <f>IFERROR(VLOOKUP(C479,Suppliers!A$1:D$26,4,FALSE),"Supplier Not Found")</f>
        <v>(809)229-6264x438</v>
      </c>
    </row>
    <row r="480" spans="1:6" x14ac:dyDescent="0.2">
      <c r="A480" s="1" t="str">
        <v>P479</v>
      </c>
      <c r="B480" t="str">
        <f>IF(Inventory!D480&lt;Inventory!E479, "ReOrder Needed", "Do Not ReOrder")</f>
        <v>Do Not ReOrder</v>
      </c>
      <c r="C480" t="str">
        <f>VLOOKUP(A480, Inventory!A479:G979, 7, FALSE)</f>
        <v>S07</v>
      </c>
      <c r="D480" t="str">
        <f>IFERROR(VLOOKUP(C480,Suppliers!A$1:B$26,2,FALSE),"Supplier Not Found")</f>
        <v>Richardson, Goodman and Hobbs</v>
      </c>
      <c r="E480" t="str">
        <f>IFERROR(VLOOKUP(C480,Suppliers!A$1:C$26,3,FALSE),"Supplier Not Found")</f>
        <v>Christopher Ramos</v>
      </c>
      <c r="F480" t="str">
        <f>IFERROR(VLOOKUP(C480,Suppliers!A$1:D$26,4,FALSE),"Supplier Not Found")</f>
        <v>297-269-6876</v>
      </c>
    </row>
    <row r="481" spans="1:6" x14ac:dyDescent="0.2">
      <c r="A481" s="1" t="str">
        <v>P480</v>
      </c>
      <c r="B481" t="str">
        <f>IF(Inventory!D481&lt;Inventory!E480, "ReOrder Needed", "Do Not ReOrder")</f>
        <v>Do Not ReOrder</v>
      </c>
      <c r="C481" t="str">
        <f>VLOOKUP(A481, Inventory!A480:G980, 7, FALSE)</f>
        <v>S08</v>
      </c>
      <c r="D481" t="str">
        <f>IFERROR(VLOOKUP(C481,Suppliers!A$1:B$26,2,FALSE),"Supplier Not Found")</f>
        <v>Wilson-Black</v>
      </c>
      <c r="E481" t="str">
        <f>IFERROR(VLOOKUP(C481,Suppliers!A$1:C$26,3,FALSE),"Supplier Not Found")</f>
        <v>David Anderson</v>
      </c>
      <c r="F481" t="str">
        <f>IFERROR(VLOOKUP(C481,Suppliers!A$1:D$26,4,FALSE),"Supplier Not Found")</f>
        <v>001-592-727-4793x086</v>
      </c>
    </row>
    <row r="482" spans="1:6" x14ac:dyDescent="0.2">
      <c r="A482" s="1" t="str">
        <v>P481</v>
      </c>
      <c r="B482" t="str">
        <f>IF(Inventory!D482&lt;Inventory!E481, "ReOrder Needed", "Do Not ReOrder")</f>
        <v>Do Not ReOrder</v>
      </c>
      <c r="C482" t="str">
        <f>VLOOKUP(A482, Inventory!A481:G981, 7, FALSE)</f>
        <v>S03</v>
      </c>
      <c r="D482" t="str">
        <f>IFERROR(VLOOKUP(C482,Suppliers!A$1:B$26,2,FALSE),"Supplier Not Found")</f>
        <v>Willis-Arellano</v>
      </c>
      <c r="E482" t="str">
        <f>IFERROR(VLOOKUP(C482,Suppliers!A$1:C$26,3,FALSE),"Supplier Not Found")</f>
        <v>Gregory Grant</v>
      </c>
      <c r="F482" t="str">
        <f>IFERROR(VLOOKUP(C482,Suppliers!A$1:D$26,4,FALSE),"Supplier Not Found")</f>
        <v>811-532-2734x84427</v>
      </c>
    </row>
    <row r="483" spans="1:6" x14ac:dyDescent="0.2">
      <c r="A483" s="1" t="str">
        <v>P482</v>
      </c>
      <c r="B483" t="str">
        <f>IF(Inventory!D483&lt;Inventory!E482, "ReOrder Needed", "Do Not ReOrder")</f>
        <v>Do Not ReOrder</v>
      </c>
      <c r="C483" t="str">
        <f>VLOOKUP(A483, Inventory!A482:G982, 7, FALSE)</f>
        <v>S21</v>
      </c>
      <c r="D483" t="str">
        <f>IFERROR(VLOOKUP(C483,Suppliers!A$1:B$26,2,FALSE),"Supplier Not Found")</f>
        <v>Flores Ltd</v>
      </c>
      <c r="E483" t="str">
        <f>IFERROR(VLOOKUP(C483,Suppliers!A$1:C$26,3,FALSE),"Supplier Not Found")</f>
        <v>Laura Martin</v>
      </c>
      <c r="F483" t="str">
        <f>IFERROR(VLOOKUP(C483,Suppliers!A$1:D$26,4,FALSE),"Supplier Not Found")</f>
        <v>909.912.4432x42582</v>
      </c>
    </row>
    <row r="484" spans="1:6" x14ac:dyDescent="0.2">
      <c r="A484" s="1" t="str">
        <v>P483</v>
      </c>
      <c r="B484" t="str">
        <f>IF(Inventory!D484&lt;Inventory!E483, "ReOrder Needed", "Do Not ReOrder")</f>
        <v>ReOrder Needed</v>
      </c>
      <c r="C484" t="str">
        <f>VLOOKUP(A484, Inventory!A483:G983, 7, FALSE)</f>
        <v>S21</v>
      </c>
      <c r="D484" t="str">
        <f>IFERROR(VLOOKUP(C484,Suppliers!A$1:B$26,2,FALSE),"Supplier Not Found")</f>
        <v>Flores Ltd</v>
      </c>
      <c r="E484" t="str">
        <f>IFERROR(VLOOKUP(C484,Suppliers!A$1:C$26,3,FALSE),"Supplier Not Found")</f>
        <v>Laura Martin</v>
      </c>
      <c r="F484" t="str">
        <f>IFERROR(VLOOKUP(C484,Suppliers!A$1:D$26,4,FALSE),"Supplier Not Found")</f>
        <v>909.912.4432x42582</v>
      </c>
    </row>
    <row r="485" spans="1:6" x14ac:dyDescent="0.2">
      <c r="A485" s="1" t="str">
        <v>P484</v>
      </c>
      <c r="B485" t="str">
        <f>IF(Inventory!D485&lt;Inventory!E484, "ReOrder Needed", "Do Not ReOrder")</f>
        <v>Do Not ReOrder</v>
      </c>
      <c r="C485" t="str">
        <f>VLOOKUP(A485, Inventory!A484:G984, 7, FALSE)</f>
        <v>S22</v>
      </c>
      <c r="D485" t="str">
        <f>IFERROR(VLOOKUP(C485,Suppliers!A$1:B$26,2,FALSE),"Supplier Not Found")</f>
        <v>Stewart-Adams</v>
      </c>
      <c r="E485" t="str">
        <f>IFERROR(VLOOKUP(C485,Suppliers!A$1:C$26,3,FALSE),"Supplier Not Found")</f>
        <v>Annette Price</v>
      </c>
      <c r="F485" t="str">
        <f>IFERROR(VLOOKUP(C485,Suppliers!A$1:D$26,4,FALSE),"Supplier Not Found")</f>
        <v>+1-696-709-5347x48643</v>
      </c>
    </row>
    <row r="486" spans="1:6" x14ac:dyDescent="0.2">
      <c r="A486" s="1" t="str">
        <v>P485</v>
      </c>
      <c r="B486" t="str">
        <f>IF(Inventory!D486&lt;Inventory!E485, "ReOrder Needed", "Do Not ReOrder")</f>
        <v>Do Not ReOrder</v>
      </c>
      <c r="C486" t="str">
        <f>VLOOKUP(A486, Inventory!A485:G985, 7, FALSE)</f>
        <v>S02</v>
      </c>
      <c r="D486" t="str">
        <f>IFERROR(VLOOKUP(C486,Suppliers!A$1:B$26,2,FALSE),"Supplier Not Found")</f>
        <v>Sharp Group</v>
      </c>
      <c r="E486" t="str">
        <f>IFERROR(VLOOKUP(C486,Suppliers!A$1:C$26,3,FALSE),"Supplier Not Found")</f>
        <v>Tonya Dalton</v>
      </c>
      <c r="F486" t="str">
        <f>IFERROR(VLOOKUP(C486,Suppliers!A$1:D$26,4,FALSE),"Supplier Not Found")</f>
        <v>815.506.7604x881</v>
      </c>
    </row>
    <row r="487" spans="1:6" x14ac:dyDescent="0.2">
      <c r="A487" s="1" t="str">
        <v>P486</v>
      </c>
      <c r="B487" t="str">
        <f>IF(Inventory!D487&lt;Inventory!E486, "ReOrder Needed", "Do Not ReOrder")</f>
        <v>Do Not ReOrder</v>
      </c>
      <c r="C487" t="str">
        <f>VLOOKUP(A487, Inventory!A486:G986, 7, FALSE)</f>
        <v>S10</v>
      </c>
      <c r="D487" t="str">
        <f>IFERROR(VLOOKUP(C487,Suppliers!A$1:B$26,2,FALSE),"Supplier Not Found")</f>
        <v>Young, Leblanc and Peck</v>
      </c>
      <c r="E487" t="str">
        <f>IFERROR(VLOOKUP(C487,Suppliers!A$1:C$26,3,FALSE),"Supplier Not Found")</f>
        <v>Jennifer Schmidt</v>
      </c>
      <c r="F487" t="str">
        <f>IFERROR(VLOOKUP(C487,Suppliers!A$1:D$26,4,FALSE),"Supplier Not Found")</f>
        <v>+1-698-846-6080</v>
      </c>
    </row>
    <row r="488" spans="1:6" x14ac:dyDescent="0.2">
      <c r="A488" s="1" t="str">
        <v>P487</v>
      </c>
      <c r="B488" t="str">
        <f>IF(Inventory!D488&lt;Inventory!E487, "ReOrder Needed", "Do Not ReOrder")</f>
        <v>Do Not ReOrder</v>
      </c>
      <c r="C488" t="str">
        <f>VLOOKUP(A488, Inventory!A487:G987, 7, FALSE)</f>
        <v>S25</v>
      </c>
      <c r="D488" t="str">
        <f>IFERROR(VLOOKUP(C488,Suppliers!A$1:B$26,2,FALSE),"Supplier Not Found")</f>
        <v>Shaw Inc</v>
      </c>
      <c r="E488" t="str">
        <f>IFERROR(VLOOKUP(C488,Suppliers!A$1:C$26,3,FALSE),"Supplier Not Found")</f>
        <v>Deanna Carroll</v>
      </c>
      <c r="F488" t="str">
        <f>IFERROR(VLOOKUP(C488,Suppliers!A$1:D$26,4,FALSE),"Supplier Not Found")</f>
        <v>+1-387-630-6951x337</v>
      </c>
    </row>
    <row r="489" spans="1:6" x14ac:dyDescent="0.2">
      <c r="A489" s="1" t="str">
        <v>P488</v>
      </c>
      <c r="B489" t="str">
        <f>IF(Inventory!D489&lt;Inventory!E488, "ReOrder Needed", "Do Not ReOrder")</f>
        <v>Do Not ReOrder</v>
      </c>
      <c r="C489" t="str">
        <f>VLOOKUP(A489, Inventory!A488:G988, 7, FALSE)</f>
        <v>S09</v>
      </c>
      <c r="D489" t="str">
        <f>IFERROR(VLOOKUP(C489,Suppliers!A$1:B$26,2,FALSE),"Supplier Not Found")</f>
        <v>Hansen, Reed and Aguirre</v>
      </c>
      <c r="E489" t="str">
        <f>IFERROR(VLOOKUP(C489,Suppliers!A$1:C$26,3,FALSE),"Supplier Not Found")</f>
        <v>Matthew Collins</v>
      </c>
      <c r="F489" t="str">
        <f>IFERROR(VLOOKUP(C489,Suppliers!A$1:D$26,4,FALSE),"Supplier Not Found")</f>
        <v>001-517-317-6287x5808</v>
      </c>
    </row>
    <row r="490" spans="1:6" x14ac:dyDescent="0.2">
      <c r="A490" s="1" t="str">
        <v>P489</v>
      </c>
      <c r="B490" t="str">
        <f>IF(Inventory!D490&lt;Inventory!E489, "ReOrder Needed", "Do Not ReOrder")</f>
        <v>Do Not ReOrder</v>
      </c>
      <c r="C490" t="str">
        <f>VLOOKUP(A490, Inventory!A489:G989, 7, FALSE)</f>
        <v>S11</v>
      </c>
      <c r="D490" t="str">
        <f>IFERROR(VLOOKUP(C490,Suppliers!A$1:B$26,2,FALSE),"Supplier Not Found")</f>
        <v>Melton Group</v>
      </c>
      <c r="E490" t="str">
        <f>IFERROR(VLOOKUP(C490,Suppliers!A$1:C$26,3,FALSE),"Supplier Not Found")</f>
        <v>Brittney Wright</v>
      </c>
      <c r="F490" t="str">
        <f>IFERROR(VLOOKUP(C490,Suppliers!A$1:D$26,4,FALSE),"Supplier Not Found")</f>
        <v>001-743-290-5077x7529</v>
      </c>
    </row>
    <row r="491" spans="1:6" x14ac:dyDescent="0.2">
      <c r="A491" s="1" t="str">
        <v>P490</v>
      </c>
      <c r="B491" t="str">
        <f>IF(Inventory!D491&lt;Inventory!E490, "ReOrder Needed", "Do Not ReOrder")</f>
        <v>Do Not ReOrder</v>
      </c>
      <c r="C491" t="str">
        <f>VLOOKUP(A491, Inventory!A490:G990, 7, FALSE)</f>
        <v>S08</v>
      </c>
      <c r="D491" t="str">
        <f>IFERROR(VLOOKUP(C491,Suppliers!A$1:B$26,2,FALSE),"Supplier Not Found")</f>
        <v>Wilson-Black</v>
      </c>
      <c r="E491" t="str">
        <f>IFERROR(VLOOKUP(C491,Suppliers!A$1:C$26,3,FALSE),"Supplier Not Found")</f>
        <v>David Anderson</v>
      </c>
      <c r="F491" t="str">
        <f>IFERROR(VLOOKUP(C491,Suppliers!A$1:D$26,4,FALSE),"Supplier Not Found")</f>
        <v>001-592-727-4793x086</v>
      </c>
    </row>
    <row r="492" spans="1:6" x14ac:dyDescent="0.2">
      <c r="A492" s="1" t="str">
        <v>P491</v>
      </c>
      <c r="B492" t="str">
        <f>IF(Inventory!D492&lt;Inventory!E491, "ReOrder Needed", "Do Not ReOrder")</f>
        <v>Do Not ReOrder</v>
      </c>
      <c r="C492" t="str">
        <f>VLOOKUP(A492, Inventory!A491:G991, 7, FALSE)</f>
        <v>S18</v>
      </c>
      <c r="D492" t="str">
        <f>IFERROR(VLOOKUP(C492,Suppliers!A$1:B$26,2,FALSE),"Supplier Not Found")</f>
        <v>Davis-Wolf</v>
      </c>
      <c r="E492" t="str">
        <f>IFERROR(VLOOKUP(C492,Suppliers!A$1:C$26,3,FALSE),"Supplier Not Found")</f>
        <v>Natasha Wallace</v>
      </c>
      <c r="F492" t="str">
        <f>IFERROR(VLOOKUP(C492,Suppliers!A$1:D$26,4,FALSE),"Supplier Not Found")</f>
        <v>+1-406-709-9801x00788</v>
      </c>
    </row>
    <row r="493" spans="1:6" x14ac:dyDescent="0.2">
      <c r="A493" s="1" t="str">
        <v>P492</v>
      </c>
      <c r="B493" t="str">
        <f>IF(Inventory!D493&lt;Inventory!E492, "ReOrder Needed", "Do Not ReOrder")</f>
        <v>Do Not ReOrder</v>
      </c>
      <c r="C493" t="str">
        <f>VLOOKUP(A493, Inventory!A492:G992, 7, FALSE)</f>
        <v>S12</v>
      </c>
      <c r="D493" t="str">
        <f>IFERROR(VLOOKUP(C493,Suppliers!A$1:B$26,2,FALSE),"Supplier Not Found")</f>
        <v>Holland, Davis and Smith</v>
      </c>
      <c r="E493" t="str">
        <f>IFERROR(VLOOKUP(C493,Suppliers!A$1:C$26,3,FALSE),"Supplier Not Found")</f>
        <v>Matthew Smith</v>
      </c>
      <c r="F493" t="str">
        <f>IFERROR(VLOOKUP(C493,Suppliers!A$1:D$26,4,FALSE),"Supplier Not Found")</f>
        <v>(780)278-4881</v>
      </c>
    </row>
    <row r="494" spans="1:6" x14ac:dyDescent="0.2">
      <c r="A494" s="1" t="str">
        <v>P493</v>
      </c>
      <c r="B494" t="str">
        <f>IF(Inventory!D494&lt;Inventory!E493, "ReOrder Needed", "Do Not ReOrder")</f>
        <v>Do Not ReOrder</v>
      </c>
      <c r="C494" t="str">
        <f>VLOOKUP(A494, Inventory!A493:G993, 7, FALSE)</f>
        <v>S14</v>
      </c>
      <c r="D494" t="str">
        <f>IFERROR(VLOOKUP(C494,Suppliers!A$1:B$26,2,FALSE),"Supplier Not Found")</f>
        <v>Marsh Ltd</v>
      </c>
      <c r="E494" t="str">
        <f>IFERROR(VLOOKUP(C494,Suppliers!A$1:C$26,3,FALSE),"Supplier Not Found")</f>
        <v>Danny Fuller</v>
      </c>
      <c r="F494" t="str">
        <f>IFERROR(VLOOKUP(C494,Suppliers!A$1:D$26,4,FALSE),"Supplier Not Found")</f>
        <v>+1-429-904-1449x2691</v>
      </c>
    </row>
    <row r="495" spans="1:6" x14ac:dyDescent="0.2">
      <c r="A495" s="1" t="str">
        <v>P494</v>
      </c>
      <c r="B495" t="str">
        <f>IF(Inventory!D495&lt;Inventory!E494, "ReOrder Needed", "Do Not ReOrder")</f>
        <v>Do Not ReOrder</v>
      </c>
      <c r="C495" t="str">
        <f>VLOOKUP(A495, Inventory!A494:G994, 7, FALSE)</f>
        <v>S08</v>
      </c>
      <c r="D495" t="str">
        <f>IFERROR(VLOOKUP(C495,Suppliers!A$1:B$26,2,FALSE),"Supplier Not Found")</f>
        <v>Wilson-Black</v>
      </c>
      <c r="E495" t="str">
        <f>IFERROR(VLOOKUP(C495,Suppliers!A$1:C$26,3,FALSE),"Supplier Not Found")</f>
        <v>David Anderson</v>
      </c>
      <c r="F495" t="str">
        <f>IFERROR(VLOOKUP(C495,Suppliers!A$1:D$26,4,FALSE),"Supplier Not Found")</f>
        <v>001-592-727-4793x086</v>
      </c>
    </row>
    <row r="496" spans="1:6" x14ac:dyDescent="0.2">
      <c r="A496" s="1" t="str">
        <v>P495</v>
      </c>
      <c r="B496" t="str">
        <f>IF(Inventory!D496&lt;Inventory!E495, "ReOrder Needed", "Do Not ReOrder")</f>
        <v>ReOrder Needed</v>
      </c>
      <c r="C496" t="str">
        <f>VLOOKUP(A496, Inventory!A495:G995, 7, FALSE)</f>
        <v>S24</v>
      </c>
      <c r="D496" t="str">
        <f>IFERROR(VLOOKUP(C496,Suppliers!A$1:B$26,2,FALSE),"Supplier Not Found")</f>
        <v>Gardner-Sanchez</v>
      </c>
      <c r="E496" t="str">
        <f>IFERROR(VLOOKUP(C496,Suppliers!A$1:C$26,3,FALSE),"Supplier Not Found")</f>
        <v>Benjamin Smith</v>
      </c>
      <c r="F496" t="str">
        <f>IFERROR(VLOOKUP(C496,Suppliers!A$1:D$26,4,FALSE),"Supplier Not Found")</f>
        <v>(653)473-9511</v>
      </c>
    </row>
    <row r="497" spans="1:6" x14ac:dyDescent="0.2">
      <c r="A497" s="1" t="str">
        <v>P496</v>
      </c>
      <c r="B497" t="str">
        <f>IF(Inventory!D497&lt;Inventory!E496, "ReOrder Needed", "Do Not ReOrder")</f>
        <v>Do Not ReOrder</v>
      </c>
      <c r="C497" t="str">
        <f>VLOOKUP(A497, Inventory!A496:G996, 7, FALSE)</f>
        <v>S19</v>
      </c>
      <c r="D497" t="str">
        <f>IFERROR(VLOOKUP(C497,Suppliers!A$1:B$26,2,FALSE),"Supplier Not Found")</f>
        <v>Murillo-Boyd</v>
      </c>
      <c r="E497" t="str">
        <f>IFERROR(VLOOKUP(C497,Suppliers!A$1:C$26,3,FALSE),"Supplier Not Found")</f>
        <v>Cassandra Allen</v>
      </c>
      <c r="F497" t="str">
        <f>IFERROR(VLOOKUP(C497,Suppliers!A$1:D$26,4,FALSE),"Supplier Not Found")</f>
        <v>(809)229-6264x438</v>
      </c>
    </row>
    <row r="498" spans="1:6" x14ac:dyDescent="0.2">
      <c r="A498" s="1" t="str">
        <v>P497</v>
      </c>
      <c r="B498" t="str">
        <f>IF(Inventory!D498&lt;Inventory!E497, "ReOrder Needed", "Do Not ReOrder")</f>
        <v>Do Not ReOrder</v>
      </c>
      <c r="C498" t="str">
        <f>VLOOKUP(A498, Inventory!A497:G997, 7, FALSE)</f>
        <v>S05</v>
      </c>
      <c r="D498" t="str">
        <f>IFERROR(VLOOKUP(C498,Suppliers!A$1:B$26,2,FALSE),"Supplier Not Found")</f>
        <v>Lowe Ltd</v>
      </c>
      <c r="E498" t="str">
        <f>IFERROR(VLOOKUP(C498,Suppliers!A$1:C$26,3,FALSE),"Supplier Not Found")</f>
        <v>Curtis Davis</v>
      </c>
      <c r="F498" t="str">
        <f>IFERROR(VLOOKUP(C498,Suppliers!A$1:D$26,4,FALSE),"Supplier Not Found")</f>
        <v>+1-566-315-9995</v>
      </c>
    </row>
    <row r="499" spans="1:6" x14ac:dyDescent="0.2">
      <c r="A499" s="1" t="str">
        <v>P498</v>
      </c>
      <c r="B499" t="str">
        <f>IF(Inventory!D499&lt;Inventory!E498, "ReOrder Needed", "Do Not ReOrder")</f>
        <v>Do Not ReOrder</v>
      </c>
      <c r="C499" t="str">
        <f>VLOOKUP(A499, Inventory!A498:G998, 7, FALSE)</f>
        <v>S10</v>
      </c>
      <c r="D499" t="str">
        <f>IFERROR(VLOOKUP(C499,Suppliers!A$1:B$26,2,FALSE),"Supplier Not Found")</f>
        <v>Young, Leblanc and Peck</v>
      </c>
      <c r="E499" t="str">
        <f>IFERROR(VLOOKUP(C499,Suppliers!A$1:C$26,3,FALSE),"Supplier Not Found")</f>
        <v>Jennifer Schmidt</v>
      </c>
      <c r="F499" t="str">
        <f>IFERROR(VLOOKUP(C499,Suppliers!A$1:D$26,4,FALSE),"Supplier Not Found")</f>
        <v>+1-698-846-6080</v>
      </c>
    </row>
    <row r="500" spans="1:6" x14ac:dyDescent="0.2">
      <c r="A500" s="1" t="str">
        <v>P499</v>
      </c>
      <c r="B500" t="str">
        <f>IF(Inventory!D500&lt;Inventory!E499, "ReOrder Needed", "Do Not ReOrder")</f>
        <v>ReOrder Needed</v>
      </c>
      <c r="C500" t="str">
        <f>VLOOKUP(A500, Inventory!A499:G999, 7, FALSE)</f>
        <v>S16</v>
      </c>
      <c r="D500" t="str">
        <f>IFERROR(VLOOKUP(C500,Suppliers!A$1:B$26,2,FALSE),"Supplier Not Found")</f>
        <v>Burton-Lee</v>
      </c>
      <c r="E500" t="str">
        <f>IFERROR(VLOOKUP(C500,Suppliers!A$1:C$26,3,FALSE),"Supplier Not Found")</f>
        <v>Edward Daniels</v>
      </c>
      <c r="F500" t="str">
        <f>IFERROR(VLOOKUP(C500,Suppliers!A$1:D$26,4,FALSE),"Supplier Not Found")</f>
        <v>(262)795-4870x45974</v>
      </c>
    </row>
    <row r="501" spans="1:6" x14ac:dyDescent="0.2">
      <c r="A501" s="1" t="str">
        <v>P500</v>
      </c>
      <c r="B501" t="str">
        <f>IF(Inventory!D501&lt;Inventory!E500, "ReOrder Needed", "Do Not ReOrder")</f>
        <v>Do Not ReOrder</v>
      </c>
      <c r="C501" t="str">
        <f>VLOOKUP(A501, Inventory!A500:G1000, 7, FALSE)</f>
        <v>S20</v>
      </c>
      <c r="D501" t="str">
        <f>IFERROR(VLOOKUP(C501,Suppliers!A$1:B$26,2,FALSE),"Supplier Not Found")</f>
        <v>Wilson, Wright and Lewis</v>
      </c>
      <c r="E501" t="str">
        <f>IFERROR(VLOOKUP(C501,Suppliers!A$1:C$26,3,FALSE),"Supplier Not Found")</f>
        <v>Tara Pierce</v>
      </c>
      <c r="F501" t="str">
        <f>IFERROR(VLOOKUP(C501,Suppliers!A$1:D$26,4,FALSE),"Supplier Not Found")</f>
        <v>+1-574-614-2177x44351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PIvot Tables</vt:lpstr>
      <vt:lpstr>Dashboard</vt:lpstr>
      <vt:lpstr>Suppliers</vt:lpstr>
      <vt:lpstr>Summary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 Raiyan Ahmed</cp:lastModifiedBy>
  <dcterms:modified xsi:type="dcterms:W3CDTF">2025-07-15T10:48:00Z</dcterms:modified>
</cp:coreProperties>
</file>