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24226"/>
  <mc:AlternateContent xmlns:mc="http://schemas.openxmlformats.org/markup-compatibility/2006">
    <mc:Choice Requires="x15">
      <x15ac:absPath xmlns:x15ac="http://schemas.microsoft.com/office/spreadsheetml/2010/11/ac" url="C:\Users\raiya\Downloads\Excel Projects\"/>
    </mc:Choice>
  </mc:AlternateContent>
  <xr:revisionPtr revIDLastSave="0" documentId="13_ncr:1_{D49A4116-6FD5-492D-B9A2-894B2E10588C}" xr6:coauthVersionLast="47" xr6:coauthVersionMax="47" xr10:uidLastSave="{00000000-0000-0000-0000-000000000000}"/>
  <bookViews>
    <workbookView xWindow="-120" yWindow="-120" windowWidth="20730" windowHeight="11160" firstSheet="3" activeTab="4" xr2:uid="{00000000-000D-0000-FFFF-FFFF00000000}"/>
  </bookViews>
  <sheets>
    <sheet name="OperationsData" sheetId="1" r:id="rId1"/>
    <sheet name="Key Analysis" sheetId="6" r:id="rId2"/>
    <sheet name=" Inventory Optimization" sheetId="7" r:id="rId3"/>
    <sheet name=" Quality Control Trends" sheetId="8" r:id="rId4"/>
    <sheet name="Dashboard" sheetId="9" r:id="rId5"/>
    <sheet name="Products" sheetId="2" r:id="rId6"/>
    <sheet name="Suppliers" sheetId="3" r:id="rId7"/>
    <sheet name="Facilities" sheetId="4" r:id="rId8"/>
    <sheet name="AnalysisTasks" sheetId="5" r:id="rId9"/>
  </sheets>
  <definedNames>
    <definedName name="Slicer_Facility">#N/A</definedName>
  </definedNames>
  <calcPr calcId="191029"/>
  <pivotCaches>
    <pivotCache cacheId="2" r:id="rId10"/>
    <pivotCache cacheId="9"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1" l="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U2" i="1"/>
</calcChain>
</file>

<file path=xl/sharedStrings.xml><?xml version="1.0" encoding="utf-8"?>
<sst xmlns="http://schemas.openxmlformats.org/spreadsheetml/2006/main" count="13622" uniqueCount="1966">
  <si>
    <t>OrderID</t>
  </si>
  <si>
    <t>Product</t>
  </si>
  <si>
    <t>Category</t>
  </si>
  <si>
    <t>Quantity</t>
  </si>
  <si>
    <t>UnitCost</t>
  </si>
  <si>
    <t>TotalCost</t>
  </si>
  <si>
    <t>ActualCost</t>
  </si>
  <si>
    <t>Facility</t>
  </si>
  <si>
    <t>Supplier</t>
  </si>
  <si>
    <t>SupplierRating</t>
  </si>
  <si>
    <t>OrderDate</t>
  </si>
  <si>
    <t>ExpectedDeliveryDate</t>
  </si>
  <si>
    <t>ActualDeliveryDate</t>
  </si>
  <si>
    <t>DeliveryStatus</t>
  </si>
  <si>
    <t>DefectRate</t>
  </si>
  <si>
    <t>Defects</t>
  </si>
  <si>
    <t>ProcessTimeHours</t>
  </si>
  <si>
    <t>InventoryLevel</t>
  </si>
  <si>
    <t>ReorderPoint</t>
  </si>
  <si>
    <t>SafetyStock</t>
  </si>
  <si>
    <t>ORD-21395</t>
  </si>
  <si>
    <t>ORD-64987</t>
  </si>
  <si>
    <t>ORD-59797</t>
  </si>
  <si>
    <t>ORD-91070</t>
  </si>
  <si>
    <t>ORD-59823</t>
  </si>
  <si>
    <t>ORD-93227</t>
  </si>
  <si>
    <t>ORD-17331</t>
  </si>
  <si>
    <t>ORD-61856</t>
  </si>
  <si>
    <t>ORD-62350</t>
  </si>
  <si>
    <t>ORD-18326</t>
  </si>
  <si>
    <t>ORD-44973</t>
  </si>
  <si>
    <t>ORD-33416</t>
  </si>
  <si>
    <t>ORD-10074</t>
  </si>
  <si>
    <t>ORD-19071</t>
  </si>
  <si>
    <t>ORD-36365</t>
  </si>
  <si>
    <t>ORD-40161</t>
  </si>
  <si>
    <t>ORD-73624</t>
  </si>
  <si>
    <t>ORD-56438</t>
  </si>
  <si>
    <t>ORD-80292</t>
  </si>
  <si>
    <t>ORD-16630</t>
  </si>
  <si>
    <t>ORD-61173</t>
  </si>
  <si>
    <t>ORD-51104</t>
  </si>
  <si>
    <t>ORD-40828</t>
  </si>
  <si>
    <t>ORD-36772</t>
  </si>
  <si>
    <t>ORD-70068</t>
  </si>
  <si>
    <t>ORD-47353</t>
  </si>
  <si>
    <t>ORD-44664</t>
  </si>
  <si>
    <t>ORD-74032</t>
  </si>
  <si>
    <t>ORD-82309</t>
  </si>
  <si>
    <t>ORD-50404</t>
  </si>
  <si>
    <t>ORD-41029</t>
  </si>
  <si>
    <t>ORD-24168</t>
  </si>
  <si>
    <t>ORD-62227</t>
  </si>
  <si>
    <t>ORD-33405</t>
  </si>
  <si>
    <t>ORD-85574</t>
  </si>
  <si>
    <t>ORD-26334</t>
  </si>
  <si>
    <t>ORD-98777</t>
  </si>
  <si>
    <t>ORD-95813</t>
  </si>
  <si>
    <t>ORD-40784</t>
  </si>
  <si>
    <t>ORD-92544</t>
  </si>
  <si>
    <t>ORD-23970</t>
  </si>
  <si>
    <t>ORD-97500</t>
  </si>
  <si>
    <t>ORD-42406</t>
  </si>
  <si>
    <t>ORD-80798</t>
  </si>
  <si>
    <t>ORD-37110</t>
  </si>
  <si>
    <t>ORD-64921</t>
  </si>
  <si>
    <t>ORD-31632</t>
  </si>
  <si>
    <t>ORD-70515</t>
  </si>
  <si>
    <t>ORD-65255</t>
  </si>
  <si>
    <t>ORD-42411</t>
  </si>
  <si>
    <t>ORD-58351</t>
  </si>
  <si>
    <t>ORD-59192</t>
  </si>
  <si>
    <t>ORD-84177</t>
  </si>
  <si>
    <t>ORD-66822</t>
  </si>
  <si>
    <t>ORD-73372</t>
  </si>
  <si>
    <t>ORD-59674</t>
  </si>
  <si>
    <t>ORD-46211</t>
  </si>
  <si>
    <t>ORD-68743</t>
  </si>
  <si>
    <t>ORD-65771</t>
  </si>
  <si>
    <t>ORD-34267</t>
  </si>
  <si>
    <t>ORD-80010</t>
  </si>
  <si>
    <t>ORD-85243</t>
  </si>
  <si>
    <t>ORD-19710</t>
  </si>
  <si>
    <t>ORD-89471</t>
  </si>
  <si>
    <t>ORD-89905</t>
  </si>
  <si>
    <t>ORD-69048</t>
  </si>
  <si>
    <t>ORD-44675</t>
  </si>
  <si>
    <t>ORD-17816</t>
  </si>
  <si>
    <t>ORD-80776</t>
  </si>
  <si>
    <t>ORD-86955</t>
  </si>
  <si>
    <t>ORD-93202</t>
  </si>
  <si>
    <t>ORD-47777</t>
  </si>
  <si>
    <t>ORD-10150</t>
  </si>
  <si>
    <t>ORD-45003</t>
  </si>
  <si>
    <t>ORD-82384</t>
  </si>
  <si>
    <t>ORD-64459</t>
  </si>
  <si>
    <t>ORD-46208</t>
  </si>
  <si>
    <t>ORD-68529</t>
  </si>
  <si>
    <t>ORD-40613</t>
  </si>
  <si>
    <t>ORD-26547</t>
  </si>
  <si>
    <t>ORD-30232</t>
  </si>
  <si>
    <t>ORD-51505</t>
  </si>
  <si>
    <t>ORD-22903</t>
  </si>
  <si>
    <t>ORD-59131</t>
  </si>
  <si>
    <t>ORD-86435</t>
  </si>
  <si>
    <t>ORD-19681</t>
  </si>
  <si>
    <t>ORD-59986</t>
  </si>
  <si>
    <t>ORD-16428</t>
  </si>
  <si>
    <t>ORD-99241</t>
  </si>
  <si>
    <t>ORD-64460</t>
  </si>
  <si>
    <t>ORD-54396</t>
  </si>
  <si>
    <t>ORD-58311</t>
  </si>
  <si>
    <t>ORD-89964</t>
  </si>
  <si>
    <t>ORD-25220</t>
  </si>
  <si>
    <t>ORD-30253</t>
  </si>
  <si>
    <t>ORD-57537</t>
  </si>
  <si>
    <t>ORD-96870</t>
  </si>
  <si>
    <t>ORD-82641</t>
  </si>
  <si>
    <t>ORD-32871</t>
  </si>
  <si>
    <t>ORD-24896</t>
  </si>
  <si>
    <t>ORD-96363</t>
  </si>
  <si>
    <t>ORD-19632</t>
  </si>
  <si>
    <t>ORD-88301</t>
  </si>
  <si>
    <t>ORD-38183</t>
  </si>
  <si>
    <t>ORD-30006</t>
  </si>
  <si>
    <t>ORD-83608</t>
  </si>
  <si>
    <t>ORD-88696</t>
  </si>
  <si>
    <t>ORD-25058</t>
  </si>
  <si>
    <t>ORD-50499</t>
  </si>
  <si>
    <t>ORD-79531</t>
  </si>
  <si>
    <t>ORD-16895</t>
  </si>
  <si>
    <t>ORD-77154</t>
  </si>
  <si>
    <t>ORD-49507</t>
  </si>
  <si>
    <t>ORD-75570</t>
  </si>
  <si>
    <t>ORD-63008</t>
  </si>
  <si>
    <t>ORD-57428</t>
  </si>
  <si>
    <t>ORD-32037</t>
  </si>
  <si>
    <t>ORD-29194</t>
  </si>
  <si>
    <t>ORD-68838</t>
  </si>
  <si>
    <t>ORD-46002</t>
  </si>
  <si>
    <t>ORD-21835</t>
  </si>
  <si>
    <t>ORD-29773</t>
  </si>
  <si>
    <t>ORD-57696</t>
  </si>
  <si>
    <t>ORD-43029</t>
  </si>
  <si>
    <t>ORD-26901</t>
  </si>
  <si>
    <t>ORD-97878</t>
  </si>
  <si>
    <t>ORD-20114</t>
  </si>
  <si>
    <t>ORD-33703</t>
  </si>
  <si>
    <t>ORD-68841</t>
  </si>
  <si>
    <t>ORD-60052</t>
  </si>
  <si>
    <t>ORD-77621</t>
  </si>
  <si>
    <t>ORD-69130</t>
  </si>
  <si>
    <t>ORD-22987</t>
  </si>
  <si>
    <t>ORD-68799</t>
  </si>
  <si>
    <t>ORD-41147</t>
  </si>
  <si>
    <t>ORD-85372</t>
  </si>
  <si>
    <t>ORD-18870</t>
  </si>
  <si>
    <t>ORD-56805</t>
  </si>
  <si>
    <t>ORD-99742</t>
  </si>
  <si>
    <t>ORD-36144</t>
  </si>
  <si>
    <t>ORD-16265</t>
  </si>
  <si>
    <t>ORD-75038</t>
  </si>
  <si>
    <t>ORD-20494</t>
  </si>
  <si>
    <t>ORD-90589</t>
  </si>
  <si>
    <t>ORD-98878</t>
  </si>
  <si>
    <t>ORD-58623</t>
  </si>
  <si>
    <t>ORD-75410</t>
  </si>
  <si>
    <t>ORD-36237</t>
  </si>
  <si>
    <t>ORD-18511</t>
  </si>
  <si>
    <t>ORD-74752</t>
  </si>
  <si>
    <t>ORD-72739</t>
  </si>
  <si>
    <t>ORD-82260</t>
  </si>
  <si>
    <t>ORD-55353</t>
  </si>
  <si>
    <t>ORD-86106</t>
  </si>
  <si>
    <t>ORD-85598</t>
  </si>
  <si>
    <t>ORD-99783</t>
  </si>
  <si>
    <t>ORD-51853</t>
  </si>
  <si>
    <t>ORD-48038</t>
  </si>
  <si>
    <t>ORD-75373</t>
  </si>
  <si>
    <t>ORD-74866</t>
  </si>
  <si>
    <t>ORD-15930</t>
  </si>
  <si>
    <t>ORD-91689</t>
  </si>
  <si>
    <t>ORD-88966</t>
  </si>
  <si>
    <t>ORD-77568</t>
  </si>
  <si>
    <t>ORD-74205</t>
  </si>
  <si>
    <t>ORD-92478</t>
  </si>
  <si>
    <t>ORD-59832</t>
  </si>
  <si>
    <t>ORD-75774</t>
  </si>
  <si>
    <t>ORD-32699</t>
  </si>
  <si>
    <t>ORD-49008</t>
  </si>
  <si>
    <t>ORD-85166</t>
  </si>
  <si>
    <t>ORD-43612</t>
  </si>
  <si>
    <t>ORD-16653</t>
  </si>
  <si>
    <t>ORD-82135</t>
  </si>
  <si>
    <t>ORD-40437</t>
  </si>
  <si>
    <t>ORD-11214</t>
  </si>
  <si>
    <t>ORD-45761</t>
  </si>
  <si>
    <t>ORD-33002</t>
  </si>
  <si>
    <t>ORD-42512</t>
  </si>
  <si>
    <t>ORD-40972</t>
  </si>
  <si>
    <t>ORD-25389</t>
  </si>
  <si>
    <t>ORD-81989</t>
  </si>
  <si>
    <t>ORD-57419</t>
  </si>
  <si>
    <t>ORD-36922</t>
  </si>
  <si>
    <t>ORD-98181</t>
  </si>
  <si>
    <t>ORD-17897</t>
  </si>
  <si>
    <t>ORD-59081</t>
  </si>
  <si>
    <t>ORD-80419</t>
  </si>
  <si>
    <t>ORD-40102</t>
  </si>
  <si>
    <t>ORD-12050</t>
  </si>
  <si>
    <t>ORD-67535</t>
  </si>
  <si>
    <t>ORD-52030</t>
  </si>
  <si>
    <t>ORD-32955</t>
  </si>
  <si>
    <t>ORD-63511</t>
  </si>
  <si>
    <t>ORD-17552</t>
  </si>
  <si>
    <t>ORD-58637</t>
  </si>
  <si>
    <t>ORD-98008</t>
  </si>
  <si>
    <t>ORD-72773</t>
  </si>
  <si>
    <t>ORD-50425</t>
  </si>
  <si>
    <t>ORD-83731</t>
  </si>
  <si>
    <t>ORD-82173</t>
  </si>
  <si>
    <t>ORD-34123</t>
  </si>
  <si>
    <t>ORD-92667</t>
  </si>
  <si>
    <t>ORD-73334</t>
  </si>
  <si>
    <t>ORD-98346</t>
  </si>
  <si>
    <t>ORD-20357</t>
  </si>
  <si>
    <t>ORD-22255</t>
  </si>
  <si>
    <t>ORD-22499</t>
  </si>
  <si>
    <t>ORD-96259</t>
  </si>
  <si>
    <t>ORD-61007</t>
  </si>
  <si>
    <t>ORD-54642</t>
  </si>
  <si>
    <t>ORD-59207</t>
  </si>
  <si>
    <t>ORD-93086</t>
  </si>
  <si>
    <t>ORD-34561</t>
  </si>
  <si>
    <t>ORD-60493</t>
  </si>
  <si>
    <t>ORD-74634</t>
  </si>
  <si>
    <t>ORD-87831</t>
  </si>
  <si>
    <t>ORD-66441</t>
  </si>
  <si>
    <t>ORD-51830</t>
  </si>
  <si>
    <t>ORD-36188</t>
  </si>
  <si>
    <t>ORD-63627</t>
  </si>
  <si>
    <t>ORD-88372</t>
  </si>
  <si>
    <t>ORD-93647</t>
  </si>
  <si>
    <t>ORD-53463</t>
  </si>
  <si>
    <t>ORD-59036</t>
  </si>
  <si>
    <t>ORD-28569</t>
  </si>
  <si>
    <t>ORD-15856</t>
  </si>
  <si>
    <t>ORD-40389</t>
  </si>
  <si>
    <t>ORD-10583</t>
  </si>
  <si>
    <t>ORD-74157</t>
  </si>
  <si>
    <t>ORD-48986</t>
  </si>
  <si>
    <t>ORD-64819</t>
  </si>
  <si>
    <t>ORD-74178</t>
  </si>
  <si>
    <t>ORD-76248</t>
  </si>
  <si>
    <t>ORD-38905</t>
  </si>
  <si>
    <t>ORD-24838</t>
  </si>
  <si>
    <t>ORD-42444</t>
  </si>
  <si>
    <t>ORD-87060</t>
  </si>
  <si>
    <t>ORD-79767</t>
  </si>
  <si>
    <t>ORD-27771</t>
  </si>
  <si>
    <t>ORD-74154</t>
  </si>
  <si>
    <t>ORD-46467</t>
  </si>
  <si>
    <t>ORD-80048</t>
  </si>
  <si>
    <t>ORD-55054</t>
  </si>
  <si>
    <t>ORD-66072</t>
  </si>
  <si>
    <t>ORD-31695</t>
  </si>
  <si>
    <t>ORD-39647</t>
  </si>
  <si>
    <t>ORD-23425</t>
  </si>
  <si>
    <t>ORD-95199</t>
  </si>
  <si>
    <t>ORD-26142</t>
  </si>
  <si>
    <t>ORD-47345</t>
  </si>
  <si>
    <t>ORD-41370</t>
  </si>
  <si>
    <t>ORD-84498</t>
  </si>
  <si>
    <t>ORD-62163</t>
  </si>
  <si>
    <t>ORD-20957</t>
  </si>
  <si>
    <t>ORD-67342</t>
  </si>
  <si>
    <t>ORD-33022</t>
  </si>
  <si>
    <t>ORD-58741</t>
  </si>
  <si>
    <t>ORD-69663</t>
  </si>
  <si>
    <t>ORD-39937</t>
  </si>
  <si>
    <t>ORD-14635</t>
  </si>
  <si>
    <t>ORD-75803</t>
  </si>
  <si>
    <t>ORD-21322</t>
  </si>
  <si>
    <t>ORD-74665</t>
  </si>
  <si>
    <t>ORD-53911</t>
  </si>
  <si>
    <t>ORD-22193</t>
  </si>
  <si>
    <t>ORD-84425</t>
  </si>
  <si>
    <t>ORD-51688</t>
  </si>
  <si>
    <t>ORD-80244</t>
  </si>
  <si>
    <t>ORD-15286</t>
  </si>
  <si>
    <t>ORD-63004</t>
  </si>
  <si>
    <t>ORD-39135</t>
  </si>
  <si>
    <t>ORD-22055</t>
  </si>
  <si>
    <t>ORD-99550</t>
  </si>
  <si>
    <t>ORD-48680</t>
  </si>
  <si>
    <t>ORD-92674</t>
  </si>
  <si>
    <t>ORD-33568</t>
  </si>
  <si>
    <t>ORD-30922</t>
  </si>
  <si>
    <t>ORD-32768</t>
  </si>
  <si>
    <t>ORD-74517</t>
  </si>
  <si>
    <t>ORD-90495</t>
  </si>
  <si>
    <t>ORD-78982</t>
  </si>
  <si>
    <t>ORD-93789</t>
  </si>
  <si>
    <t>ORD-26691</t>
  </si>
  <si>
    <t>ORD-23645</t>
  </si>
  <si>
    <t>ORD-93768</t>
  </si>
  <si>
    <t>ORD-60585</t>
  </si>
  <si>
    <t>ORD-39567</t>
  </si>
  <si>
    <t>ORD-19830</t>
  </si>
  <si>
    <t>ORD-17019</t>
  </si>
  <si>
    <t>ORD-74349</t>
  </si>
  <si>
    <t>ORD-32391</t>
  </si>
  <si>
    <t>ORD-34232</t>
  </si>
  <si>
    <t>ORD-97486</t>
  </si>
  <si>
    <t>ORD-80190</t>
  </si>
  <si>
    <t>ORD-84905</t>
  </si>
  <si>
    <t>ORD-67067</t>
  </si>
  <si>
    <t>ORD-70051</t>
  </si>
  <si>
    <t>ORD-23133</t>
  </si>
  <si>
    <t>ORD-46099</t>
  </si>
  <si>
    <t>ORD-45203</t>
  </si>
  <si>
    <t>ORD-27614</t>
  </si>
  <si>
    <t>ORD-59009</t>
  </si>
  <si>
    <t>ORD-32772</t>
  </si>
  <si>
    <t>ORD-62028</t>
  </si>
  <si>
    <t>ORD-55121</t>
  </si>
  <si>
    <t>ORD-39505</t>
  </si>
  <si>
    <t>ORD-39329</t>
  </si>
  <si>
    <t>ORD-91737</t>
  </si>
  <si>
    <t>ORD-54077</t>
  </si>
  <si>
    <t>ORD-88647</t>
  </si>
  <si>
    <t>ORD-14629</t>
  </si>
  <si>
    <t>ORD-33741</t>
  </si>
  <si>
    <t>ORD-50250</t>
  </si>
  <si>
    <t>ORD-91350</t>
  </si>
  <si>
    <t>ORD-54914</t>
  </si>
  <si>
    <t>ORD-69251</t>
  </si>
  <si>
    <t>ORD-60242</t>
  </si>
  <si>
    <t>ORD-42613</t>
  </si>
  <si>
    <t>ORD-48119</t>
  </si>
  <si>
    <t>ORD-62873</t>
  </si>
  <si>
    <t>ORD-59177</t>
  </si>
  <si>
    <t>ORD-64627</t>
  </si>
  <si>
    <t>ORD-23235</t>
  </si>
  <si>
    <t>ORD-23928</t>
  </si>
  <si>
    <t>ORD-73001</t>
  </si>
  <si>
    <t>ORD-23276</t>
  </si>
  <si>
    <t>ORD-57214</t>
  </si>
  <si>
    <t>ORD-67372</t>
  </si>
  <si>
    <t>ORD-72684</t>
  </si>
  <si>
    <t>ORD-87430</t>
  </si>
  <si>
    <t>ORD-27125</t>
  </si>
  <si>
    <t>ORD-85582</t>
  </si>
  <si>
    <t>ORD-29484</t>
  </si>
  <si>
    <t>ORD-52026</t>
  </si>
  <si>
    <t>ORD-85108</t>
  </si>
  <si>
    <t>ORD-10022</t>
  </si>
  <si>
    <t>ORD-69566</t>
  </si>
  <si>
    <t>ORD-93055</t>
  </si>
  <si>
    <t>ORD-24019</t>
  </si>
  <si>
    <t>ORD-16094</t>
  </si>
  <si>
    <t>ORD-16366</t>
  </si>
  <si>
    <t>ORD-60418</t>
  </si>
  <si>
    <t>ORD-77147</t>
  </si>
  <si>
    <t>ORD-95208</t>
  </si>
  <si>
    <t>ORD-79979</t>
  </si>
  <si>
    <t>ORD-47567</t>
  </si>
  <si>
    <t>ORD-83647</t>
  </si>
  <si>
    <t>ORD-60014</t>
  </si>
  <si>
    <t>ORD-39563</t>
  </si>
  <si>
    <t>ORD-77350</t>
  </si>
  <si>
    <t>ORD-30290</t>
  </si>
  <si>
    <t>ORD-38830</t>
  </si>
  <si>
    <t>ORD-53393</t>
  </si>
  <si>
    <t>ORD-41502</t>
  </si>
  <si>
    <t>ORD-47070</t>
  </si>
  <si>
    <t>ORD-22577</t>
  </si>
  <si>
    <t>ORD-80484</t>
  </si>
  <si>
    <t>ORD-43018</t>
  </si>
  <si>
    <t>ORD-80101</t>
  </si>
  <si>
    <t>ORD-49498</t>
  </si>
  <si>
    <t>ORD-81529</t>
  </si>
  <si>
    <t>ORD-80405</t>
  </si>
  <si>
    <t>ORD-43127</t>
  </si>
  <si>
    <t>ORD-35875</t>
  </si>
  <si>
    <t>ORD-73682</t>
  </si>
  <si>
    <t>ORD-42266</t>
  </si>
  <si>
    <t>ORD-50038</t>
  </si>
  <si>
    <t>ORD-92132</t>
  </si>
  <si>
    <t>ORD-71879</t>
  </si>
  <si>
    <t>ORD-41310</t>
  </si>
  <si>
    <t>ORD-73373</t>
  </si>
  <si>
    <t>ORD-60868</t>
  </si>
  <si>
    <t>ORD-84732</t>
  </si>
  <si>
    <t>ORD-55224</t>
  </si>
  <si>
    <t>ORD-30625</t>
  </si>
  <si>
    <t>ORD-94837</t>
  </si>
  <si>
    <t>ORD-17328</t>
  </si>
  <si>
    <t>ORD-73133</t>
  </si>
  <si>
    <t>ORD-88188</t>
  </si>
  <si>
    <t>ORD-29603</t>
  </si>
  <si>
    <t>ORD-80685</t>
  </si>
  <si>
    <t>ORD-59969</t>
  </si>
  <si>
    <t>ORD-81267</t>
  </si>
  <si>
    <t>ORD-64162</t>
  </si>
  <si>
    <t>ORD-96413</t>
  </si>
  <si>
    <t>ORD-16822</t>
  </si>
  <si>
    <t>ORD-89826</t>
  </si>
  <si>
    <t>ORD-11403</t>
  </si>
  <si>
    <t>ORD-41359</t>
  </si>
  <si>
    <t>ORD-18993</t>
  </si>
  <si>
    <t>ORD-85354</t>
  </si>
  <si>
    <t>ORD-43776</t>
  </si>
  <si>
    <t>ORD-86916</t>
  </si>
  <si>
    <t>ORD-56281</t>
  </si>
  <si>
    <t>ORD-33394</t>
  </si>
  <si>
    <t>ORD-40783</t>
  </si>
  <si>
    <t>ORD-98580</t>
  </si>
  <si>
    <t>ORD-74330</t>
  </si>
  <si>
    <t>ORD-61605</t>
  </si>
  <si>
    <t>ORD-57395</t>
  </si>
  <si>
    <t>ORD-64931</t>
  </si>
  <si>
    <t>ORD-45382</t>
  </si>
  <si>
    <t>ORD-75483</t>
  </si>
  <si>
    <t>ORD-17869</t>
  </si>
  <si>
    <t>ORD-63970</t>
  </si>
  <si>
    <t>ORD-20277</t>
  </si>
  <si>
    <t>ORD-19351</t>
  </si>
  <si>
    <t>ORD-57600</t>
  </si>
  <si>
    <t>ORD-23622</t>
  </si>
  <si>
    <t>ORD-32361</t>
  </si>
  <si>
    <t>ORD-21738</t>
  </si>
  <si>
    <t>ORD-71498</t>
  </si>
  <si>
    <t>ORD-58974</t>
  </si>
  <si>
    <t>ORD-65343</t>
  </si>
  <si>
    <t>ORD-27907</t>
  </si>
  <si>
    <t>ORD-80119</t>
  </si>
  <si>
    <t>ORD-65082</t>
  </si>
  <si>
    <t>ORD-81197</t>
  </si>
  <si>
    <t>ORD-14392</t>
  </si>
  <si>
    <t>ORD-82034</t>
  </si>
  <si>
    <t>ORD-52534</t>
  </si>
  <si>
    <t>ORD-21728</t>
  </si>
  <si>
    <t>ORD-26492</t>
  </si>
  <si>
    <t>ORD-73609</t>
  </si>
  <si>
    <t>ORD-88470</t>
  </si>
  <si>
    <t>ORD-76316</t>
  </si>
  <si>
    <t>ORD-99551</t>
  </si>
  <si>
    <t>ORD-27009</t>
  </si>
  <si>
    <t>ORD-87371</t>
  </si>
  <si>
    <t>ORD-93744</t>
  </si>
  <si>
    <t>ORD-78089</t>
  </si>
  <si>
    <t>ORD-64419</t>
  </si>
  <si>
    <t>ORD-83812</t>
  </si>
  <si>
    <t>ORD-12136</t>
  </si>
  <si>
    <t>ORD-82569</t>
  </si>
  <si>
    <t>ORD-43586</t>
  </si>
  <si>
    <t>ORD-85527</t>
  </si>
  <si>
    <t>ORD-66925</t>
  </si>
  <si>
    <t>ORD-84044</t>
  </si>
  <si>
    <t>ORD-76155</t>
  </si>
  <si>
    <t>ORD-21151</t>
  </si>
  <si>
    <t>ORD-78714</t>
  </si>
  <si>
    <t>ORD-34967</t>
  </si>
  <si>
    <t>ORD-15882</t>
  </si>
  <si>
    <t>ORD-47707</t>
  </si>
  <si>
    <t>ORD-43902</t>
  </si>
  <si>
    <t>ORD-36305</t>
  </si>
  <si>
    <t>ORD-96520</t>
  </si>
  <si>
    <t>ORD-79672</t>
  </si>
  <si>
    <t>ORD-12408</t>
  </si>
  <si>
    <t>ORD-13862</t>
  </si>
  <si>
    <t>ORD-99983</t>
  </si>
  <si>
    <t>ORD-99659</t>
  </si>
  <si>
    <t>ORD-83051</t>
  </si>
  <si>
    <t>ORD-93472</t>
  </si>
  <si>
    <t>ORD-40266</t>
  </si>
  <si>
    <t>ORD-95140</t>
  </si>
  <si>
    <t>ORD-39170</t>
  </si>
  <si>
    <t>ORD-15482</t>
  </si>
  <si>
    <t>ORD-77987</t>
  </si>
  <si>
    <t>ORD-31821</t>
  </si>
  <si>
    <t>ORD-86735</t>
  </si>
  <si>
    <t>ORD-69596</t>
  </si>
  <si>
    <t>ORD-77065</t>
  </si>
  <si>
    <t>ORD-28953</t>
  </si>
  <si>
    <t>ORD-43175</t>
  </si>
  <si>
    <t>ORD-88656</t>
  </si>
  <si>
    <t>ORD-97424</t>
  </si>
  <si>
    <t>ORD-87983</t>
  </si>
  <si>
    <t>ORD-66010</t>
  </si>
  <si>
    <t>ORD-37400</t>
  </si>
  <si>
    <t>ORD-51482</t>
  </si>
  <si>
    <t>ORD-48074</t>
  </si>
  <si>
    <t>ORD-93558</t>
  </si>
  <si>
    <t>ORD-53684</t>
  </si>
  <si>
    <t>ORD-14660</t>
  </si>
  <si>
    <t>ORD-84048</t>
  </si>
  <si>
    <t>ORD-29569</t>
  </si>
  <si>
    <t>ORD-51222</t>
  </si>
  <si>
    <t>ORD-24710</t>
  </si>
  <si>
    <t>ORD-50679</t>
  </si>
  <si>
    <t>ORD-15771</t>
  </si>
  <si>
    <t>ORD-93735</t>
  </si>
  <si>
    <t>ORD-45866</t>
  </si>
  <si>
    <t>ORD-47128</t>
  </si>
  <si>
    <t>ORD-17051</t>
  </si>
  <si>
    <t>ORD-79924</t>
  </si>
  <si>
    <t>ORD-39333</t>
  </si>
  <si>
    <t>ORD-13966</t>
  </si>
  <si>
    <t>ORD-24022</t>
  </si>
  <si>
    <t>ORD-60307</t>
  </si>
  <si>
    <t>ORD-20209</t>
  </si>
  <si>
    <t>ORD-88415</t>
  </si>
  <si>
    <t>ORD-93379</t>
  </si>
  <si>
    <t>ORD-51497</t>
  </si>
  <si>
    <t>ORD-48559</t>
  </si>
  <si>
    <t>ORD-91948</t>
  </si>
  <si>
    <t>ORD-64687</t>
  </si>
  <si>
    <t>ORD-27796</t>
  </si>
  <si>
    <t>ORD-39588</t>
  </si>
  <si>
    <t>ORD-14963</t>
  </si>
  <si>
    <t>ORD-70940</t>
  </si>
  <si>
    <t>ORD-85973</t>
  </si>
  <si>
    <t>ORD-48616</t>
  </si>
  <si>
    <t>ORD-48240</t>
  </si>
  <si>
    <t>ORD-46073</t>
  </si>
  <si>
    <t>ORD-40958</t>
  </si>
  <si>
    <t>ORD-60222</t>
  </si>
  <si>
    <t>ORD-16884</t>
  </si>
  <si>
    <t>ORD-66981</t>
  </si>
  <si>
    <t>ORD-95467</t>
  </si>
  <si>
    <t>ORD-98065</t>
  </si>
  <si>
    <t>ORD-23619</t>
  </si>
  <si>
    <t>ORD-38419</t>
  </si>
  <si>
    <t>ORD-24528</t>
  </si>
  <si>
    <t>ORD-52389</t>
  </si>
  <si>
    <t>ORD-19096</t>
  </si>
  <si>
    <t>ORD-67878</t>
  </si>
  <si>
    <t>ORD-93930</t>
  </si>
  <si>
    <t>ORD-74314</t>
  </si>
  <si>
    <t>ORD-57044</t>
  </si>
  <si>
    <t>ORD-48005</t>
  </si>
  <si>
    <t>ORD-73766</t>
  </si>
  <si>
    <t>ORD-80851</t>
  </si>
  <si>
    <t>ORD-95701</t>
  </si>
  <si>
    <t>ORD-71763</t>
  </si>
  <si>
    <t>ORD-32372</t>
  </si>
  <si>
    <t>ORD-98918</t>
  </si>
  <si>
    <t>ORD-18286</t>
  </si>
  <si>
    <t>ORD-92863</t>
  </si>
  <si>
    <t>ORD-64555</t>
  </si>
  <si>
    <t>ORD-88154</t>
  </si>
  <si>
    <t>ORD-80742</t>
  </si>
  <si>
    <t>ORD-75210</t>
  </si>
  <si>
    <t>ORD-15677</t>
  </si>
  <si>
    <t>ORD-52725</t>
  </si>
  <si>
    <t>ORD-38922</t>
  </si>
  <si>
    <t>ORD-35448</t>
  </si>
  <si>
    <t>ORD-64817</t>
  </si>
  <si>
    <t>ORD-63961</t>
  </si>
  <si>
    <t>ORD-85951</t>
  </si>
  <si>
    <t>ORD-61684</t>
  </si>
  <si>
    <t>ORD-56976</t>
  </si>
  <si>
    <t>ORD-69616</t>
  </si>
  <si>
    <t>ORD-53634</t>
  </si>
  <si>
    <t>ORD-98428</t>
  </si>
  <si>
    <t>ORD-36832</t>
  </si>
  <si>
    <t>ORD-56230</t>
  </si>
  <si>
    <t>ORD-71625</t>
  </si>
  <si>
    <t>ORD-18601</t>
  </si>
  <si>
    <t>ORD-75054</t>
  </si>
  <si>
    <t>ORD-94500</t>
  </si>
  <si>
    <t>ORD-73720</t>
  </si>
  <si>
    <t>ORD-39724</t>
  </si>
  <si>
    <t>ORD-33891</t>
  </si>
  <si>
    <t>ORD-36890</t>
  </si>
  <si>
    <t>ORD-63026</t>
  </si>
  <si>
    <t>ORD-85199</t>
  </si>
  <si>
    <t>ORD-50380</t>
  </si>
  <si>
    <t>ORD-46428</t>
  </si>
  <si>
    <t>ORD-97394</t>
  </si>
  <si>
    <t>ORD-83535</t>
  </si>
  <si>
    <t>ORD-28293</t>
  </si>
  <si>
    <t>ORD-87421</t>
  </si>
  <si>
    <t>ORD-34380</t>
  </si>
  <si>
    <t>ORD-10320</t>
  </si>
  <si>
    <t>ORD-42079</t>
  </si>
  <si>
    <t>ORD-25674</t>
  </si>
  <si>
    <t>ORD-16932</t>
  </si>
  <si>
    <t>ORD-34018</t>
  </si>
  <si>
    <t>ORD-57516</t>
  </si>
  <si>
    <t>ORD-31368</t>
  </si>
  <si>
    <t>ORD-24937</t>
  </si>
  <si>
    <t>ORD-88335</t>
  </si>
  <si>
    <t>ORD-37504</t>
  </si>
  <si>
    <t>ORD-96479</t>
  </si>
  <si>
    <t>ORD-88878</t>
  </si>
  <si>
    <t>ORD-75619</t>
  </si>
  <si>
    <t>ORD-46943</t>
  </si>
  <si>
    <t>ORD-24067</t>
  </si>
  <si>
    <t>ORD-74987</t>
  </si>
  <si>
    <t>ORD-68190</t>
  </si>
  <si>
    <t>ORD-98363</t>
  </si>
  <si>
    <t>ORD-32114</t>
  </si>
  <si>
    <t>ORD-86273</t>
  </si>
  <si>
    <t>ORD-69589</t>
  </si>
  <si>
    <t>ORD-98880</t>
  </si>
  <si>
    <t>ORD-74512</t>
  </si>
  <si>
    <t>ORD-14141</t>
  </si>
  <si>
    <t>ORD-31514</t>
  </si>
  <si>
    <t>ORD-72378</t>
  </si>
  <si>
    <t>ORD-52006</t>
  </si>
  <si>
    <t>ORD-22759</t>
  </si>
  <si>
    <t>ORD-18585</t>
  </si>
  <si>
    <t>ORD-65203</t>
  </si>
  <si>
    <t>ORD-98488</t>
  </si>
  <si>
    <t>ORD-19872</t>
  </si>
  <si>
    <t>ORD-85784</t>
  </si>
  <si>
    <t>ORD-49309</t>
  </si>
  <si>
    <t>ORD-12438</t>
  </si>
  <si>
    <t>ORD-79824</t>
  </si>
  <si>
    <t>ORD-41258</t>
  </si>
  <si>
    <t>ORD-30887</t>
  </si>
  <si>
    <t>ORD-21000</t>
  </si>
  <si>
    <t>ORD-40938</t>
  </si>
  <si>
    <t>ORD-86588</t>
  </si>
  <si>
    <t>ORD-17330</t>
  </si>
  <si>
    <t>ORD-28993</t>
  </si>
  <si>
    <t>ORD-82447</t>
  </si>
  <si>
    <t>ORD-43493</t>
  </si>
  <si>
    <t>ORD-45918</t>
  </si>
  <si>
    <t>ORD-18698</t>
  </si>
  <si>
    <t>ORD-94030</t>
  </si>
  <si>
    <t>ORD-95089</t>
  </si>
  <si>
    <t>ORD-52936</t>
  </si>
  <si>
    <t>ORD-13010</t>
  </si>
  <si>
    <t>ORD-88694</t>
  </si>
  <si>
    <t>ORD-25533</t>
  </si>
  <si>
    <t>ORD-98760</t>
  </si>
  <si>
    <t>ORD-94834</t>
  </si>
  <si>
    <t>ORD-43584</t>
  </si>
  <si>
    <t>ORD-15965</t>
  </si>
  <si>
    <t>ORD-32264</t>
  </si>
  <si>
    <t>ORD-26760</t>
  </si>
  <si>
    <t>ORD-51358</t>
  </si>
  <si>
    <t>ORD-71228</t>
  </si>
  <si>
    <t>ORD-26207</t>
  </si>
  <si>
    <t>ORD-10540</t>
  </si>
  <si>
    <t>ORD-25989</t>
  </si>
  <si>
    <t>ORD-45300</t>
  </si>
  <si>
    <t>ORD-16380</t>
  </si>
  <si>
    <t>ORD-12688</t>
  </si>
  <si>
    <t>ORD-50645</t>
  </si>
  <si>
    <t>ORD-88687</t>
  </si>
  <si>
    <t>ORD-39390</t>
  </si>
  <si>
    <t>ORD-26749</t>
  </si>
  <si>
    <t>ORD-64135</t>
  </si>
  <si>
    <t>ORD-70670</t>
  </si>
  <si>
    <t>ORD-44743</t>
  </si>
  <si>
    <t>ORD-95957</t>
  </si>
  <si>
    <t>ORD-98487</t>
  </si>
  <si>
    <t>ORD-73060</t>
  </si>
  <si>
    <t>ORD-29978</t>
  </si>
  <si>
    <t>ORD-53758</t>
  </si>
  <si>
    <t>ORD-73714</t>
  </si>
  <si>
    <t>ORD-64675</t>
  </si>
  <si>
    <t>ORD-67424</t>
  </si>
  <si>
    <t>ORD-95524</t>
  </si>
  <si>
    <t>ORD-74511</t>
  </si>
  <si>
    <t>ORD-32900</t>
  </si>
  <si>
    <t>ORD-56562</t>
  </si>
  <si>
    <t>ORD-24539</t>
  </si>
  <si>
    <t>ORD-48289</t>
  </si>
  <si>
    <t>ORD-64493</t>
  </si>
  <si>
    <t>ORD-97162</t>
  </si>
  <si>
    <t>ORD-57418</t>
  </si>
  <si>
    <t>ORD-14861</t>
  </si>
  <si>
    <t>ORD-51116</t>
  </si>
  <si>
    <t>ORD-95463</t>
  </si>
  <si>
    <t>ORD-26515</t>
  </si>
  <si>
    <t>ORD-87660</t>
  </si>
  <si>
    <t>ORD-95322</t>
  </si>
  <si>
    <t>ORD-92279</t>
  </si>
  <si>
    <t>ORD-78113</t>
  </si>
  <si>
    <t>ORD-18151</t>
  </si>
  <si>
    <t>ORD-44562</t>
  </si>
  <si>
    <t>ORD-77264</t>
  </si>
  <si>
    <t>ORD-88852</t>
  </si>
  <si>
    <t>ORD-13667</t>
  </si>
  <si>
    <t>ORD-18855</t>
  </si>
  <si>
    <t>ORD-89391</t>
  </si>
  <si>
    <t>ORD-91735</t>
  </si>
  <si>
    <t>ORD-13251</t>
  </si>
  <si>
    <t>ORD-84743</t>
  </si>
  <si>
    <t>ORD-85963</t>
  </si>
  <si>
    <t>ORD-13153</t>
  </si>
  <si>
    <t>ORD-30214</t>
  </si>
  <si>
    <t>ORD-52495</t>
  </si>
  <si>
    <t>ORD-45296</t>
  </si>
  <si>
    <t>ORD-86830</t>
  </si>
  <si>
    <t>ORD-28660</t>
  </si>
  <si>
    <t>ORD-31939</t>
  </si>
  <si>
    <t>ORD-80004</t>
  </si>
  <si>
    <t>ORD-51720</t>
  </si>
  <si>
    <t>ORD-53051</t>
  </si>
  <si>
    <t>ORD-74091</t>
  </si>
  <si>
    <t>ORD-56919</t>
  </si>
  <si>
    <t>ORD-99201</t>
  </si>
  <si>
    <t>ORD-89433</t>
  </si>
  <si>
    <t>ORD-98103</t>
  </si>
  <si>
    <t>ORD-45956</t>
  </si>
  <si>
    <t>ORD-95200</t>
  </si>
  <si>
    <t>ORD-39431</t>
  </si>
  <si>
    <t>ORD-39573</t>
  </si>
  <si>
    <t>ORD-13148</t>
  </si>
  <si>
    <t>ORD-41030</t>
  </si>
  <si>
    <t>ORD-18523</t>
  </si>
  <si>
    <t>ORD-59998</t>
  </si>
  <si>
    <t>ORD-95317</t>
  </si>
  <si>
    <t>ORD-85132</t>
  </si>
  <si>
    <t>ORD-26735</t>
  </si>
  <si>
    <t>ORD-48150</t>
  </si>
  <si>
    <t>ORD-36263</t>
  </si>
  <si>
    <t>ORD-53995</t>
  </si>
  <si>
    <t>ORD-39232</t>
  </si>
  <si>
    <t>ORD-62469</t>
  </si>
  <si>
    <t>ORD-57174</t>
  </si>
  <si>
    <t>ORD-35688</t>
  </si>
  <si>
    <t>ORD-58449</t>
  </si>
  <si>
    <t>ORD-79803</t>
  </si>
  <si>
    <t>ORD-71691</t>
  </si>
  <si>
    <t>ORD-59005</t>
  </si>
  <si>
    <t>ORD-38773</t>
  </si>
  <si>
    <t>ORD-21109</t>
  </si>
  <si>
    <t>ORD-66689</t>
  </si>
  <si>
    <t>ORD-48603</t>
  </si>
  <si>
    <t>ORD-44227</t>
  </si>
  <si>
    <t>ORD-29566</t>
  </si>
  <si>
    <t>ORD-54650</t>
  </si>
  <si>
    <t>ORD-26822</t>
  </si>
  <si>
    <t>ORD-49274</t>
  </si>
  <si>
    <t>ORD-85219</t>
  </si>
  <si>
    <t>ORD-49930</t>
  </si>
  <si>
    <t>ORD-60579</t>
  </si>
  <si>
    <t>ORD-61262</t>
  </si>
  <si>
    <t>ORD-66649</t>
  </si>
  <si>
    <t>ORD-28702</t>
  </si>
  <si>
    <t>ORD-94711</t>
  </si>
  <si>
    <t>ORD-66633</t>
  </si>
  <si>
    <t>ORD-92324</t>
  </si>
  <si>
    <t>ORD-52731</t>
  </si>
  <si>
    <t>ORD-62342</t>
  </si>
  <si>
    <t>ORD-18943</t>
  </si>
  <si>
    <t>ORD-33230</t>
  </si>
  <si>
    <t>ORD-38399</t>
  </si>
  <si>
    <t>ORD-23473</t>
  </si>
  <si>
    <t>ORD-36212</t>
  </si>
  <si>
    <t>ORD-97046</t>
  </si>
  <si>
    <t>ORD-66083</t>
  </si>
  <si>
    <t>ORD-18652</t>
  </si>
  <si>
    <t>ORD-23344</t>
  </si>
  <si>
    <t>ORD-27423</t>
  </si>
  <si>
    <t>ORD-40464</t>
  </si>
  <si>
    <t>ORD-91233</t>
  </si>
  <si>
    <t>ORD-68160</t>
  </si>
  <si>
    <t>ORD-53420</t>
  </si>
  <si>
    <t>ORD-67981</t>
  </si>
  <si>
    <t>ORD-81938</t>
  </si>
  <si>
    <t>ORD-49728</t>
  </si>
  <si>
    <t>ORD-65403</t>
  </si>
  <si>
    <t>ORD-82463</t>
  </si>
  <si>
    <t>ORD-35652</t>
  </si>
  <si>
    <t>ORD-50345</t>
  </si>
  <si>
    <t>ORD-55688</t>
  </si>
  <si>
    <t>ORD-57371</t>
  </si>
  <si>
    <t>ORD-96848</t>
  </si>
  <si>
    <t>ORD-65436</t>
  </si>
  <si>
    <t>ORD-93385</t>
  </si>
  <si>
    <t>ORD-64767</t>
  </si>
  <si>
    <t>ORD-24449</t>
  </si>
  <si>
    <t>ORD-91844</t>
  </si>
  <si>
    <t>ORD-98185</t>
  </si>
  <si>
    <t>ORD-59239</t>
  </si>
  <si>
    <t>ORD-41404</t>
  </si>
  <si>
    <t>ORD-28201</t>
  </si>
  <si>
    <t>ORD-34633</t>
  </si>
  <si>
    <t>ORD-20665</t>
  </si>
  <si>
    <t>ORD-76143</t>
  </si>
  <si>
    <t>ORD-37740</t>
  </si>
  <si>
    <t>ORD-43767</t>
  </si>
  <si>
    <t>ORD-18476</t>
  </si>
  <si>
    <t>ORD-87620</t>
  </si>
  <si>
    <t>ORD-60875</t>
  </si>
  <si>
    <t>ORD-48905</t>
  </si>
  <si>
    <t>ORD-88496</t>
  </si>
  <si>
    <t>ORD-59375</t>
  </si>
  <si>
    <t>ORD-61355</t>
  </si>
  <si>
    <t>ORD-79185</t>
  </si>
  <si>
    <t>ORD-49855</t>
  </si>
  <si>
    <t>ORD-95359</t>
  </si>
  <si>
    <t>ORD-33544</t>
  </si>
  <si>
    <t>ORD-49674</t>
  </si>
  <si>
    <t>ORD-11520</t>
  </si>
  <si>
    <t>ORD-87709</t>
  </si>
  <si>
    <t>ORD-63127</t>
  </si>
  <si>
    <t>ORD-37192</t>
  </si>
  <si>
    <t>ORD-31130</t>
  </si>
  <si>
    <t>ORD-10011</t>
  </si>
  <si>
    <t>ORD-76924</t>
  </si>
  <si>
    <t>ORD-87566</t>
  </si>
  <si>
    <t>ORD-98673</t>
  </si>
  <si>
    <t>ORD-83877</t>
  </si>
  <si>
    <t>ORD-20161</t>
  </si>
  <si>
    <t>ORD-39591</t>
  </si>
  <si>
    <t>ORD-74175</t>
  </si>
  <si>
    <t>ORD-61060</t>
  </si>
  <si>
    <t>ORD-26563</t>
  </si>
  <si>
    <t>ORD-33999</t>
  </si>
  <si>
    <t>ORD-74598</t>
  </si>
  <si>
    <t>ORD-63145</t>
  </si>
  <si>
    <t>ORD-79220</t>
  </si>
  <si>
    <t>ORD-27474</t>
  </si>
  <si>
    <t>ORD-25448</t>
  </si>
  <si>
    <t>ORD-14643</t>
  </si>
  <si>
    <t>ORD-34400</t>
  </si>
  <si>
    <t>ORD-10905</t>
  </si>
  <si>
    <t>ORD-67484</t>
  </si>
  <si>
    <t>ORD-27521</t>
  </si>
  <si>
    <t>ORD-99356</t>
  </si>
  <si>
    <t>ORD-11788</t>
  </si>
  <si>
    <t>ORD-66223</t>
  </si>
  <si>
    <t>ORD-66250</t>
  </si>
  <si>
    <t>ORD-15028</t>
  </si>
  <si>
    <t>ORD-40333</t>
  </si>
  <si>
    <t>ORD-64797</t>
  </si>
  <si>
    <t>ORD-23207</t>
  </si>
  <si>
    <t>ORD-53412</t>
  </si>
  <si>
    <t>ORD-92517</t>
  </si>
  <si>
    <t>ORD-72154</t>
  </si>
  <si>
    <t>ORD-83445</t>
  </si>
  <si>
    <t>ORD-88532</t>
  </si>
  <si>
    <t>ORD-19828</t>
  </si>
  <si>
    <t>ORD-11161</t>
  </si>
  <si>
    <t>ORD-15978</t>
  </si>
  <si>
    <t>ORD-25228</t>
  </si>
  <si>
    <t>ORD-90148</t>
  </si>
  <si>
    <t>ORD-86449</t>
  </si>
  <si>
    <t>ORD-61834</t>
  </si>
  <si>
    <t>ORD-33083</t>
  </si>
  <si>
    <t>ORD-19103</t>
  </si>
  <si>
    <t>ORD-59528</t>
  </si>
  <si>
    <t>ORD-11231</t>
  </si>
  <si>
    <t>ORD-53483</t>
  </si>
  <si>
    <t>ORD-77048</t>
  </si>
  <si>
    <t>ORD-99707</t>
  </si>
  <si>
    <t>ORD-57250</t>
  </si>
  <si>
    <t>ORD-49526</t>
  </si>
  <si>
    <t>ORD-10285</t>
  </si>
  <si>
    <t>ORD-85739</t>
  </si>
  <si>
    <t>ORD-64256</t>
  </si>
  <si>
    <t>ORD-60413</t>
  </si>
  <si>
    <t>ORD-72118</t>
  </si>
  <si>
    <t>ORD-39437</t>
  </si>
  <si>
    <t>ORD-19669</t>
  </si>
  <si>
    <t>ORD-33910</t>
  </si>
  <si>
    <t>ORD-30432</t>
  </si>
  <si>
    <t>ORD-43823</t>
  </si>
  <si>
    <t>ORD-62481</t>
  </si>
  <si>
    <t>ORD-17165</t>
  </si>
  <si>
    <t>ORD-46989</t>
  </si>
  <si>
    <t>ORD-84727</t>
  </si>
  <si>
    <t>ORD-62184</t>
  </si>
  <si>
    <t>ORD-29685</t>
  </si>
  <si>
    <t>ORD-40352</t>
  </si>
  <si>
    <t>ORD-68652</t>
  </si>
  <si>
    <t>ORD-89544</t>
  </si>
  <si>
    <t>ORD-21425</t>
  </si>
  <si>
    <t>ORD-70390</t>
  </si>
  <si>
    <t>ORD-99205</t>
  </si>
  <si>
    <t>ORD-99463</t>
  </si>
  <si>
    <t>ORD-39235</t>
  </si>
  <si>
    <t>ORD-24201</t>
  </si>
  <si>
    <t>ORD-24984</t>
  </si>
  <si>
    <t>ORD-57381</t>
  </si>
  <si>
    <t>ORD-63093</t>
  </si>
  <si>
    <t>ORD-54829</t>
  </si>
  <si>
    <t>ORD-84752</t>
  </si>
  <si>
    <t>ORD-51486</t>
  </si>
  <si>
    <t>ORD-93138</t>
  </si>
  <si>
    <t>ORD-35055</t>
  </si>
  <si>
    <t>ORD-69768</t>
  </si>
  <si>
    <t>ORD-82450</t>
  </si>
  <si>
    <t>ORD-23005</t>
  </si>
  <si>
    <t>ORD-75976</t>
  </si>
  <si>
    <t>ORD-26310</t>
  </si>
  <si>
    <t>ORD-64357</t>
  </si>
  <si>
    <t>ORD-51611</t>
  </si>
  <si>
    <t>ORD-26891</t>
  </si>
  <si>
    <t>ORD-61381</t>
  </si>
  <si>
    <t>ORD-13646</t>
  </si>
  <si>
    <t>ORD-39065</t>
  </si>
  <si>
    <t>ORD-85937</t>
  </si>
  <si>
    <t>ORD-57369</t>
  </si>
  <si>
    <t>ORD-51102</t>
  </si>
  <si>
    <t>ORD-55453</t>
  </si>
  <si>
    <t>ORD-77894</t>
  </si>
  <si>
    <t>ORD-45870</t>
  </si>
  <si>
    <t>ORD-35936</t>
  </si>
  <si>
    <t>ORD-88162</t>
  </si>
  <si>
    <t>ORD-31921</t>
  </si>
  <si>
    <t>ORD-25027</t>
  </si>
  <si>
    <t>ORD-51758</t>
  </si>
  <si>
    <t>ORD-83525</t>
  </si>
  <si>
    <t>ORD-74740</t>
  </si>
  <si>
    <t>ORD-12337</t>
  </si>
  <si>
    <t>ORD-16169</t>
  </si>
  <si>
    <t>ORD-23780</t>
  </si>
  <si>
    <t>ORD-16880</t>
  </si>
  <si>
    <t>ORD-28056</t>
  </si>
  <si>
    <t>ORD-78388</t>
  </si>
  <si>
    <t>ORD-20852</t>
  </si>
  <si>
    <t>ORD-34630</t>
  </si>
  <si>
    <t>ORD-38676</t>
  </si>
  <si>
    <t>ORD-85660</t>
  </si>
  <si>
    <t>ORD-69328</t>
  </si>
  <si>
    <t>ORD-45728</t>
  </si>
  <si>
    <t>ORD-77976</t>
  </si>
  <si>
    <t>ORD-23242</t>
  </si>
  <si>
    <t>ORD-32417</t>
  </si>
  <si>
    <t>ORD-41276</t>
  </si>
  <si>
    <t>ORD-12729</t>
  </si>
  <si>
    <t>ORD-12279</t>
  </si>
  <si>
    <t>ORD-55977</t>
  </si>
  <si>
    <t>ORD-97023</t>
  </si>
  <si>
    <t>ORD-42029</t>
  </si>
  <si>
    <t>ORD-68886</t>
  </si>
  <si>
    <t>ORD-54993</t>
  </si>
  <si>
    <t>ORD-29690</t>
  </si>
  <si>
    <t>ORD-87735</t>
  </si>
  <si>
    <t>ORD-75797</t>
  </si>
  <si>
    <t>ORD-56482</t>
  </si>
  <si>
    <t>ORD-98987</t>
  </si>
  <si>
    <t>ORD-92355</t>
  </si>
  <si>
    <t>ORD-56424</t>
  </si>
  <si>
    <t>ORD-77135</t>
  </si>
  <si>
    <t>ORD-77896</t>
  </si>
  <si>
    <t>ORD-17977</t>
  </si>
  <si>
    <t>ORD-93842</t>
  </si>
  <si>
    <t>ORD-25864</t>
  </si>
  <si>
    <t>ORD-32383</t>
  </si>
  <si>
    <t>ORD-61273</t>
  </si>
  <si>
    <t>ORD-14467</t>
  </si>
  <si>
    <t>ORD-56890</t>
  </si>
  <si>
    <t>ORD-70225</t>
  </si>
  <si>
    <t>ORD-85502</t>
  </si>
  <si>
    <t>ORD-18856</t>
  </si>
  <si>
    <t>ORD-41013</t>
  </si>
  <si>
    <t>ORD-89499</t>
  </si>
  <si>
    <t>ORD-67345</t>
  </si>
  <si>
    <t>ORD-22609</t>
  </si>
  <si>
    <t>ORD-94178</t>
  </si>
  <si>
    <t>ORD-67524</t>
  </si>
  <si>
    <t>ORD-80849</t>
  </si>
  <si>
    <t>ORD-41640</t>
  </si>
  <si>
    <t>ORD-14230</t>
  </si>
  <si>
    <t>ORD-18169</t>
  </si>
  <si>
    <t>ORD-82276</t>
  </si>
  <si>
    <t>ORD-39852</t>
  </si>
  <si>
    <t>ORD-26415</t>
  </si>
  <si>
    <t>ORD-67216</t>
  </si>
  <si>
    <t>ORD-11952</t>
  </si>
  <si>
    <t>ORD-48327</t>
  </si>
  <si>
    <t>ORD-38873</t>
  </si>
  <si>
    <t>ORD-63848</t>
  </si>
  <si>
    <t>ORD-58809</t>
  </si>
  <si>
    <t>ORD-21074</t>
  </si>
  <si>
    <t>ORD-79794</t>
  </si>
  <si>
    <t>ORD-87458</t>
  </si>
  <si>
    <t>ORD-60870</t>
  </si>
  <si>
    <t>ORD-41224</t>
  </si>
  <si>
    <t>ORD-57408</t>
  </si>
  <si>
    <t>ORD-70650</t>
  </si>
  <si>
    <t>ORD-46234</t>
  </si>
  <si>
    <t>ORD-92619</t>
  </si>
  <si>
    <t>ORD-15499</t>
  </si>
  <si>
    <t>ORD-40762</t>
  </si>
  <si>
    <t>ORD-64521</t>
  </si>
  <si>
    <t>ORD-71693</t>
  </si>
  <si>
    <t>ORD-51039</t>
  </si>
  <si>
    <t>ORD-95093</t>
  </si>
  <si>
    <t>ORD-96402</t>
  </si>
  <si>
    <t>ORD-40263</t>
  </si>
  <si>
    <t>ORD-73459</t>
  </si>
  <si>
    <t>ORD-44115</t>
  </si>
  <si>
    <t>ORD-35965</t>
  </si>
  <si>
    <t>ORD-14466</t>
  </si>
  <si>
    <t>ORD-82999</t>
  </si>
  <si>
    <t>ORD-68950</t>
  </si>
  <si>
    <t>ORD-87732</t>
  </si>
  <si>
    <t>ORD-74656</t>
  </si>
  <si>
    <t>ORD-37614</t>
  </si>
  <si>
    <t>ORD-32193</t>
  </si>
  <si>
    <t>ORD-15209</t>
  </si>
  <si>
    <t>ORD-78274</t>
  </si>
  <si>
    <t>ORD-56362</t>
  </si>
  <si>
    <t>ORD-51262</t>
  </si>
  <si>
    <t>ORD-92219</t>
  </si>
  <si>
    <t>ORD-47040</t>
  </si>
  <si>
    <t>ORD-64808</t>
  </si>
  <si>
    <t>ORD-40394</t>
  </si>
  <si>
    <t>ORD-47653</t>
  </si>
  <si>
    <t>ORD-26784</t>
  </si>
  <si>
    <t>ORD-83696</t>
  </si>
  <si>
    <t>ORD-38697</t>
  </si>
  <si>
    <t>ORD-90386</t>
  </si>
  <si>
    <t>ORD-82468</t>
  </si>
  <si>
    <t>ORD-48035</t>
  </si>
  <si>
    <t>ORD-79016</t>
  </si>
  <si>
    <t>ORD-26206</t>
  </si>
  <si>
    <t>ORD-11932</t>
  </si>
  <si>
    <t>ORD-13071</t>
  </si>
  <si>
    <t>ORD-83530</t>
  </si>
  <si>
    <t>ORD-24195</t>
  </si>
  <si>
    <t>ORD-20962</t>
  </si>
  <si>
    <t>ORD-40465</t>
  </si>
  <si>
    <t>ORD-37423</t>
  </si>
  <si>
    <t>ORD-20673</t>
  </si>
  <si>
    <t>ORD-24898</t>
  </si>
  <si>
    <t>ORD-48564</t>
  </si>
  <si>
    <t>ORD-58660</t>
  </si>
  <si>
    <t>ORD-72111</t>
  </si>
  <si>
    <t>ORD-22414</t>
  </si>
  <si>
    <t>ORD-45989</t>
  </si>
  <si>
    <t>ORD-20154</t>
  </si>
  <si>
    <t>ORD-60193</t>
  </si>
  <si>
    <t>ORD-90599</t>
  </si>
  <si>
    <t>ORD-71825</t>
  </si>
  <si>
    <t>ORD-79558</t>
  </si>
  <si>
    <t>ORD-67070</t>
  </si>
  <si>
    <t>ORD-35032</t>
  </si>
  <si>
    <t>ORD-58348</t>
  </si>
  <si>
    <t>ORD-43166</t>
  </si>
  <si>
    <t>ORD-81511</t>
  </si>
  <si>
    <t>ORD-25653</t>
  </si>
  <si>
    <t>ORD-12185</t>
  </si>
  <si>
    <t>ORD-18513</t>
  </si>
  <si>
    <t>ORD-93270</t>
  </si>
  <si>
    <t>ORD-21555</t>
  </si>
  <si>
    <t>ORD-93616</t>
  </si>
  <si>
    <t>ORD-50696</t>
  </si>
  <si>
    <t>ORD-33214</t>
  </si>
  <si>
    <t>ORD-92709</t>
  </si>
  <si>
    <t>ORD-47839</t>
  </si>
  <si>
    <t>ORD-25112</t>
  </si>
  <si>
    <t>ORD-52253</t>
  </si>
  <si>
    <t>ORD-50144</t>
  </si>
  <si>
    <t>ORD-41927</t>
  </si>
  <si>
    <t>ORD-76448</t>
  </si>
  <si>
    <t>ORD-78692</t>
  </si>
  <si>
    <t>ORD-70370</t>
  </si>
  <si>
    <t>ORD-30203</t>
  </si>
  <si>
    <t>ORD-97613</t>
  </si>
  <si>
    <t>ORD-98440</t>
  </si>
  <si>
    <t>ORD-33351</t>
  </si>
  <si>
    <t>ORD-34637</t>
  </si>
  <si>
    <t>ORD-73000</t>
  </si>
  <si>
    <t>ORD-23291</t>
  </si>
  <si>
    <t>ORD-62652</t>
  </si>
  <si>
    <t>ORD-53917</t>
  </si>
  <si>
    <t>ORD-87352</t>
  </si>
  <si>
    <t>ORD-88555</t>
  </si>
  <si>
    <t>ORD-49017</t>
  </si>
  <si>
    <t>ORD-28958</t>
  </si>
  <si>
    <t>ORD-78623</t>
  </si>
  <si>
    <t>ORD-77191</t>
  </si>
  <si>
    <t>ORD-20391</t>
  </si>
  <si>
    <t>ORD-59051</t>
  </si>
  <si>
    <t>ORD-10662</t>
  </si>
  <si>
    <t>ORD-12368</t>
  </si>
  <si>
    <t>ORD-60992</t>
  </si>
  <si>
    <t>ORD-32283</t>
  </si>
  <si>
    <t>ORD-58390</t>
  </si>
  <si>
    <t>ORD-13068</t>
  </si>
  <si>
    <t>ORD-38613</t>
  </si>
  <si>
    <t>ORD-57602</t>
  </si>
  <si>
    <t>ORD-30574</t>
  </si>
  <si>
    <t>ORD-64823</t>
  </si>
  <si>
    <t>ORD-12992</t>
  </si>
  <si>
    <t>ORD-61031</t>
  </si>
  <si>
    <t>ORD-18495</t>
  </si>
  <si>
    <t>ORD-75564</t>
  </si>
  <si>
    <t>ORD-78126</t>
  </si>
  <si>
    <t>ORD-17836</t>
  </si>
  <si>
    <t>ORD-24651</t>
  </si>
  <si>
    <t>ORD-70062</t>
  </si>
  <si>
    <t>ORD-14685</t>
  </si>
  <si>
    <t>ORD-30749</t>
  </si>
  <si>
    <t>ORD-43725</t>
  </si>
  <si>
    <t>ORD-77740</t>
  </si>
  <si>
    <t>ORD-94984</t>
  </si>
  <si>
    <t>ORD-46479</t>
  </si>
  <si>
    <t>ORD-78697</t>
  </si>
  <si>
    <t>ORD-80481</t>
  </si>
  <si>
    <t>ORD-69777</t>
  </si>
  <si>
    <t>ORD-37227</t>
  </si>
  <si>
    <t>ORD-25257</t>
  </si>
  <si>
    <t>ORD-68017</t>
  </si>
  <si>
    <t>ORD-76491</t>
  </si>
  <si>
    <t>ORD-24610</t>
  </si>
  <si>
    <t>ORD-68090</t>
  </si>
  <si>
    <t>ORD-71849</t>
  </si>
  <si>
    <t>ORD-96847</t>
  </si>
  <si>
    <t>ORD-29003</t>
  </si>
  <si>
    <t>ORD-17249</t>
  </si>
  <si>
    <t>ORD-58952</t>
  </si>
  <si>
    <t>ORD-52661</t>
  </si>
  <si>
    <t>ORD-23295</t>
  </si>
  <si>
    <t>ORD-64234</t>
  </si>
  <si>
    <t>ORD-82964</t>
  </si>
  <si>
    <t>ORD-38155</t>
  </si>
  <si>
    <t>ORD-13032</t>
  </si>
  <si>
    <t>ORD-84149</t>
  </si>
  <si>
    <t>ORD-24723</t>
  </si>
  <si>
    <t>ORD-46289</t>
  </si>
  <si>
    <t>ORD-66675</t>
  </si>
  <si>
    <t>ORD-39214</t>
  </si>
  <si>
    <t>ORD-29435</t>
  </si>
  <si>
    <t>ORD-96267</t>
  </si>
  <si>
    <t>ORD-67624</t>
  </si>
  <si>
    <t>ORD-26338</t>
  </si>
  <si>
    <t>ORD-51534</t>
  </si>
  <si>
    <t>ORD-65052</t>
  </si>
  <si>
    <t>ORD-61076</t>
  </si>
  <si>
    <t>ORD-15110</t>
  </si>
  <si>
    <t>ORD-29841</t>
  </si>
  <si>
    <t>ORD-91515</t>
  </si>
  <si>
    <t>ORD-88447</t>
  </si>
  <si>
    <t>ORD-70874</t>
  </si>
  <si>
    <t>ORD-57917</t>
  </si>
  <si>
    <t>ORD-22424</t>
  </si>
  <si>
    <t>ORD-97602</t>
  </si>
  <si>
    <t>ORD-60466</t>
  </si>
  <si>
    <t>ORD-73016</t>
  </si>
  <si>
    <t>ORD-95912</t>
  </si>
  <si>
    <t>ORD-54875</t>
  </si>
  <si>
    <t>ORD-24566</t>
  </si>
  <si>
    <t>ORD-76965</t>
  </si>
  <si>
    <t>ORD-79881</t>
  </si>
  <si>
    <t>ORD-29929</t>
  </si>
  <si>
    <t>ORD-52194</t>
  </si>
  <si>
    <t>ORD-28389</t>
  </si>
  <si>
    <t>ORD-46204</t>
  </si>
  <si>
    <t>ORD-78238</t>
  </si>
  <si>
    <t>ORD-30142</t>
  </si>
  <si>
    <t>ORD-73871</t>
  </si>
  <si>
    <t>ORD-66685</t>
  </si>
  <si>
    <t>ORD-20891</t>
  </si>
  <si>
    <t>ORD-83488</t>
  </si>
  <si>
    <t>ORD-22440</t>
  </si>
  <si>
    <t>ORD-85149</t>
  </si>
  <si>
    <t>ORD-64020</t>
  </si>
  <si>
    <t>ORD-93205</t>
  </si>
  <si>
    <t>ORD-53747</t>
  </si>
  <si>
    <t>ORD-93817</t>
  </si>
  <si>
    <t>ORD-12087</t>
  </si>
  <si>
    <t>ORD-88377</t>
  </si>
  <si>
    <t>ORD-48523</t>
  </si>
  <si>
    <t>ORD-38701</t>
  </si>
  <si>
    <t>ORD-64332</t>
  </si>
  <si>
    <t>ORD-57706</t>
  </si>
  <si>
    <t>ORD-42361</t>
  </si>
  <si>
    <t>ORD-94536</t>
  </si>
  <si>
    <t>ORD-12898</t>
  </si>
  <si>
    <t>ORD-46187</t>
  </si>
  <si>
    <t>ORD-50609</t>
  </si>
  <si>
    <t>ORD-99302</t>
  </si>
  <si>
    <t>ORD-31129</t>
  </si>
  <si>
    <t>ORD-62894</t>
  </si>
  <si>
    <t>ORD-66408</t>
  </si>
  <si>
    <t>ORD-22324</t>
  </si>
  <si>
    <t>ORD-60430</t>
  </si>
  <si>
    <t>ORD-99545</t>
  </si>
  <si>
    <t>ORD-68340</t>
  </si>
  <si>
    <t>ORD-75228</t>
  </si>
  <si>
    <t>ORD-54347</t>
  </si>
  <si>
    <t>ORD-96462</t>
  </si>
  <si>
    <t>ORD-36336</t>
  </si>
  <si>
    <t>ORD-52141</t>
  </si>
  <si>
    <t>ORD-21689</t>
  </si>
  <si>
    <t>ORD-80485</t>
  </si>
  <si>
    <t>ORD-34340</t>
  </si>
  <si>
    <t>ORD-25247</t>
  </si>
  <si>
    <t>ORD-91495</t>
  </si>
  <si>
    <t>ORD-64511</t>
  </si>
  <si>
    <t>ORD-26893</t>
  </si>
  <si>
    <t>ORD-43619</t>
  </si>
  <si>
    <t>ORD-36493</t>
  </si>
  <si>
    <t>ORD-18834</t>
  </si>
  <si>
    <t>ORD-37581</t>
  </si>
  <si>
    <t>ORD-94428</t>
  </si>
  <si>
    <t>ORD-67741</t>
  </si>
  <si>
    <t>ORD-80028</t>
  </si>
  <si>
    <t>ORD-17656</t>
  </si>
  <si>
    <t>ORD-47023</t>
  </si>
  <si>
    <t>ORD-30072</t>
  </si>
  <si>
    <t>ORD-12744</t>
  </si>
  <si>
    <t>ORD-56260</t>
  </si>
  <si>
    <t>ORD-79459</t>
  </si>
  <si>
    <t>ORD-63504</t>
  </si>
  <si>
    <t>ORD-64017</t>
  </si>
  <si>
    <t>ORD-27112</t>
  </si>
  <si>
    <t>ORD-16914</t>
  </si>
  <si>
    <t>ORD-68538</t>
  </si>
  <si>
    <t>ORD-91040</t>
  </si>
  <si>
    <t>ORD-68314</t>
  </si>
  <si>
    <t>ORD-86662</t>
  </si>
  <si>
    <t>ORD-61592</t>
  </si>
  <si>
    <t>ORD-74847</t>
  </si>
  <si>
    <t>ORD-31873</t>
  </si>
  <si>
    <t>ORD-20517</t>
  </si>
  <si>
    <t>ORD-98067</t>
  </si>
  <si>
    <t>ORD-74071</t>
  </si>
  <si>
    <t>ORD-19753</t>
  </si>
  <si>
    <t>ORD-90931</t>
  </si>
  <si>
    <t>ORD-20637</t>
  </si>
  <si>
    <t>ORD-35860</t>
  </si>
  <si>
    <t>ORD-10827</t>
  </si>
  <si>
    <t>ORD-39847</t>
  </si>
  <si>
    <t>ORD-79540</t>
  </si>
  <si>
    <t>ORD-66373</t>
  </si>
  <si>
    <t>ORD-18634</t>
  </si>
  <si>
    <t>ORD-39899</t>
  </si>
  <si>
    <t>ORD-70768</t>
  </si>
  <si>
    <t>ORD-92862</t>
  </si>
  <si>
    <t>ORD-45506</t>
  </si>
  <si>
    <t>ORD-75422</t>
  </si>
  <si>
    <t>ORD-77995</t>
  </si>
  <si>
    <t>ORD-88527</t>
  </si>
  <si>
    <t>ORD-37453</t>
  </si>
  <si>
    <t>ORD-52183</t>
  </si>
  <si>
    <t>ORD-60350</t>
  </si>
  <si>
    <t>ORD-61062</t>
  </si>
  <si>
    <t>ORD-73249</t>
  </si>
  <si>
    <t>ORD-88326</t>
  </si>
  <si>
    <t>ORD-11430</t>
  </si>
  <si>
    <t>ORD-29348</t>
  </si>
  <si>
    <t>ORD-47324</t>
  </si>
  <si>
    <t>ORD-59155</t>
  </si>
  <si>
    <t>ORD-84518</t>
  </si>
  <si>
    <t>ORD-40803</t>
  </si>
  <si>
    <t>ORD-61903</t>
  </si>
  <si>
    <t>ORD-99590</t>
  </si>
  <si>
    <t>ORD-75612</t>
  </si>
  <si>
    <t>ORD-18907</t>
  </si>
  <si>
    <t>ORD-31519</t>
  </si>
  <si>
    <t>ORD-43590</t>
  </si>
  <si>
    <t>ORD-63174</t>
  </si>
  <si>
    <t>ORD-87759</t>
  </si>
  <si>
    <t>ORD-38367</t>
  </si>
  <si>
    <t>ORD-83509</t>
  </si>
  <si>
    <t>ORD-10001</t>
  </si>
  <si>
    <t>ORD-19974</t>
  </si>
  <si>
    <t>ORD-36825</t>
  </si>
  <si>
    <t>ORD-83065</t>
  </si>
  <si>
    <t>ORD-14870</t>
  </si>
  <si>
    <t>ORD-46905</t>
  </si>
  <si>
    <t>ORD-67061</t>
  </si>
  <si>
    <t>ORD-96324</t>
  </si>
  <si>
    <t>ORD-48331</t>
  </si>
  <si>
    <t>ORD-94602</t>
  </si>
  <si>
    <t>ORD-92928</t>
  </si>
  <si>
    <t>ORD-23607</t>
  </si>
  <si>
    <t>ORD-58932</t>
  </si>
  <si>
    <t>ORD-69461</t>
  </si>
  <si>
    <t>ORD-49696</t>
  </si>
  <si>
    <t>ORD-19350</t>
  </si>
  <si>
    <t>ORD-49817</t>
  </si>
  <si>
    <t>ORD-72075</t>
  </si>
  <si>
    <t>ORD-72242</t>
  </si>
  <si>
    <t>ORD-82433</t>
  </si>
  <si>
    <t>ORD-76361</t>
  </si>
  <si>
    <t>ORD-86763</t>
  </si>
  <si>
    <t>ORD-30289</t>
  </si>
  <si>
    <t>ORD-49620</t>
  </si>
  <si>
    <t>ORD-27301</t>
  </si>
  <si>
    <t>ORD-93208</t>
  </si>
  <si>
    <t>ORD-97123</t>
  </si>
  <si>
    <t>ORD-81554</t>
  </si>
  <si>
    <t>ORD-61211</t>
  </si>
  <si>
    <t>ORD-51881</t>
  </si>
  <si>
    <t>ORD-19295</t>
  </si>
  <si>
    <t>ORD-64199</t>
  </si>
  <si>
    <t>ORD-98035</t>
  </si>
  <si>
    <t>ORD-93275</t>
  </si>
  <si>
    <t>ORD-29079</t>
  </si>
  <si>
    <t>ORD-89337</t>
  </si>
  <si>
    <t>ORD-85233</t>
  </si>
  <si>
    <t>ORD-47872</t>
  </si>
  <si>
    <t>ORD-63941</t>
  </si>
  <si>
    <t>ORD-36799</t>
  </si>
  <si>
    <t>ORD-94866</t>
  </si>
  <si>
    <t>ORD-43100</t>
  </si>
  <si>
    <t>ORD-86491</t>
  </si>
  <si>
    <t>ORD-67301</t>
  </si>
  <si>
    <t>ORD-81891</t>
  </si>
  <si>
    <t>ORD-46329</t>
  </si>
  <si>
    <t>ORD-38819</t>
  </si>
  <si>
    <t>ORD-22541</t>
  </si>
  <si>
    <t>ORD-85974</t>
  </si>
  <si>
    <t>ORD-60393</t>
  </si>
  <si>
    <t>ORD-12715</t>
  </si>
  <si>
    <t>ORD-62953</t>
  </si>
  <si>
    <t>ORD-13181</t>
  </si>
  <si>
    <t>ORD-67185</t>
  </si>
  <si>
    <t>ORD-38722</t>
  </si>
  <si>
    <t>ORD-22108</t>
  </si>
  <si>
    <t>ORD-34382</t>
  </si>
  <si>
    <t>ORD-33061</t>
  </si>
  <si>
    <t>ORD-45264</t>
  </si>
  <si>
    <t>ORD-32517</t>
  </si>
  <si>
    <t>ORD-89818</t>
  </si>
  <si>
    <t>ORD-15540</t>
  </si>
  <si>
    <t>ORD-78819</t>
  </si>
  <si>
    <t>ORD-14773</t>
  </si>
  <si>
    <t>ORD-36044</t>
  </si>
  <si>
    <t>ORD-28653</t>
  </si>
  <si>
    <t>ORD-16730</t>
  </si>
  <si>
    <t>ORD-88412</t>
  </si>
  <si>
    <t>ORD-23277</t>
  </si>
  <si>
    <t>ORD-55472</t>
  </si>
  <si>
    <t>ORD-84232</t>
  </si>
  <si>
    <t>ORD-46144</t>
  </si>
  <si>
    <t>ORD-65956</t>
  </si>
  <si>
    <t>ORD-31706</t>
  </si>
  <si>
    <t>ORD-85634</t>
  </si>
  <si>
    <t>ORD-42151</t>
  </si>
  <si>
    <t>ORD-49366</t>
  </si>
  <si>
    <t>ORD-81068</t>
  </si>
  <si>
    <t>ORD-96885</t>
  </si>
  <si>
    <t>ORD-73769</t>
  </si>
  <si>
    <t>ORD-87784</t>
  </si>
  <si>
    <t>ORD-94930</t>
  </si>
  <si>
    <t>ORD-84972</t>
  </si>
  <si>
    <t>ORD-32273</t>
  </si>
  <si>
    <t>ORD-89451</t>
  </si>
  <si>
    <t>ORD-31339</t>
  </si>
  <si>
    <t>ORD-50543</t>
  </si>
  <si>
    <t>ORD-68840</t>
  </si>
  <si>
    <t>ORD-98033</t>
  </si>
  <si>
    <t>ORD-43053</t>
  </si>
  <si>
    <t>ORD-84261</t>
  </si>
  <si>
    <t>ORD-41460</t>
  </si>
  <si>
    <t>ORD-58892</t>
  </si>
  <si>
    <t>ORD-79582</t>
  </si>
  <si>
    <t>ORD-81712</t>
  </si>
  <si>
    <t>ORD-64689</t>
  </si>
  <si>
    <t>ORD-85964</t>
  </si>
  <si>
    <t>ORD-19975</t>
  </si>
  <si>
    <t>ORD-88675</t>
  </si>
  <si>
    <t>ORD-81442</t>
  </si>
  <si>
    <t>ORD-43841</t>
  </si>
  <si>
    <t>ORD-47850</t>
  </si>
  <si>
    <t>ORD-45396</t>
  </si>
  <si>
    <t>ORD-22062</t>
  </si>
  <si>
    <t>ORD-18314</t>
  </si>
  <si>
    <t>ORD-39720</t>
  </si>
  <si>
    <t>ORD-84834</t>
  </si>
  <si>
    <t>ORD-83585</t>
  </si>
  <si>
    <t>ORD-93634</t>
  </si>
  <si>
    <t>ORD-43853</t>
  </si>
  <si>
    <t>ORD-13427</t>
  </si>
  <si>
    <t>ORD-53749</t>
  </si>
  <si>
    <t>ORD-20441</t>
  </si>
  <si>
    <t>ORD-65072</t>
  </si>
  <si>
    <t>ORD-71502</t>
  </si>
  <si>
    <t>ORD-34265</t>
  </si>
  <si>
    <t>ORD-41272</t>
  </si>
  <si>
    <t>ORD-79177</t>
  </si>
  <si>
    <t>ORD-43423</t>
  </si>
  <si>
    <t>ORD-86048</t>
  </si>
  <si>
    <t>ORD-46247</t>
  </si>
  <si>
    <t>ORD-94929</t>
  </si>
  <si>
    <t>ORD-37103</t>
  </si>
  <si>
    <t>ORD-18048</t>
  </si>
  <si>
    <t>ORD-11804</t>
  </si>
  <si>
    <t>ORD-61196</t>
  </si>
  <si>
    <t>ORD-76807</t>
  </si>
  <si>
    <t>ORD-12660</t>
  </si>
  <si>
    <t>ORD-79457</t>
  </si>
  <si>
    <t>ORD-54734</t>
  </si>
  <si>
    <t>ORD-88849</t>
  </si>
  <si>
    <t>ORD-41610</t>
  </si>
  <si>
    <t>ORD-36864</t>
  </si>
  <si>
    <t>ORD-22695</t>
  </si>
  <si>
    <t>ORD-41025</t>
  </si>
  <si>
    <t>ORD-10833</t>
  </si>
  <si>
    <t>ORD-55738</t>
  </si>
  <si>
    <t>ORD-40699</t>
  </si>
  <si>
    <t>ORD-25450</t>
  </si>
  <si>
    <t>ORD-59091</t>
  </si>
  <si>
    <t>ORD-31782</t>
  </si>
  <si>
    <t>ORD-68859</t>
  </si>
  <si>
    <t>ORD-63191</t>
  </si>
  <si>
    <t>ORD-24832</t>
  </si>
  <si>
    <t>ORD-16652</t>
  </si>
  <si>
    <t>ORD-33371</t>
  </si>
  <si>
    <t>ORD-93080</t>
  </si>
  <si>
    <t>ORD-13172</t>
  </si>
  <si>
    <t>ORD-80651</t>
  </si>
  <si>
    <t>ORD-47992</t>
  </si>
  <si>
    <t>ORD-20040</t>
  </si>
  <si>
    <t>ORD-16403</t>
  </si>
  <si>
    <t>ORD-59508</t>
  </si>
  <si>
    <t>ORD-32313</t>
  </si>
  <si>
    <t>ORD-83172</t>
  </si>
  <si>
    <t>ORD-79281</t>
  </si>
  <si>
    <t>ORD-75332</t>
  </si>
  <si>
    <t>ORD-62439</t>
  </si>
  <si>
    <t>ORD-58268</t>
  </si>
  <si>
    <t>ORD-92789</t>
  </si>
  <si>
    <t>ORD-34504</t>
  </si>
  <si>
    <t>ORD-79514</t>
  </si>
  <si>
    <t>ORD-27596</t>
  </si>
  <si>
    <t>ORD-38329</t>
  </si>
  <si>
    <t>ORD-22396</t>
  </si>
  <si>
    <t>ORD-35950</t>
  </si>
  <si>
    <t>ORD-90199</t>
  </si>
  <si>
    <t>ORD-11098</t>
  </si>
  <si>
    <t>ORD-11719</t>
  </si>
  <si>
    <t>ORD-64461</t>
  </si>
  <si>
    <t>ORD-19294</t>
  </si>
  <si>
    <t>ORD-13457</t>
  </si>
  <si>
    <t>ORD-54262</t>
  </si>
  <si>
    <t>ORD-12785</t>
  </si>
  <si>
    <t>ORD-65904</t>
  </si>
  <si>
    <t>ORD-60631</t>
  </si>
  <si>
    <t>ORD-66333</t>
  </si>
  <si>
    <t>ORD-91419</t>
  </si>
  <si>
    <t>ORD-35437</t>
  </si>
  <si>
    <t>ORD-23431</t>
  </si>
  <si>
    <t>ORD-85246</t>
  </si>
  <si>
    <t>ORD-85066</t>
  </si>
  <si>
    <t>ORD-93463</t>
  </si>
  <si>
    <t>ORD-35487</t>
  </si>
  <si>
    <t>ORD-63453</t>
  </si>
  <si>
    <t>ORD-32795</t>
  </si>
  <si>
    <t>ORD-78184</t>
  </si>
  <si>
    <t>ORD-89954</t>
  </si>
  <si>
    <t>ORD-82170</t>
  </si>
  <si>
    <t>ORD-29099</t>
  </si>
  <si>
    <t>ORD-87019</t>
  </si>
  <si>
    <t>ORD-13340</t>
  </si>
  <si>
    <t>ORD-63449</t>
  </si>
  <si>
    <t>ORD-45405</t>
  </si>
  <si>
    <t>ORD-63955</t>
  </si>
  <si>
    <t>ORD-35594</t>
  </si>
  <si>
    <t>ORD-24249</t>
  </si>
  <si>
    <t>ORD-65299</t>
  </si>
  <si>
    <t>ORD-19743</t>
  </si>
  <si>
    <t>ORD-61850</t>
  </si>
  <si>
    <t>ORD-71656</t>
  </si>
  <si>
    <t>ORD-87200</t>
  </si>
  <si>
    <t>ORD-74396</t>
  </si>
  <si>
    <t>ORD-81239</t>
  </si>
  <si>
    <t>ORD-81381</t>
  </si>
  <si>
    <t>ORD-77931</t>
  </si>
  <si>
    <t>ORD-52977</t>
  </si>
  <si>
    <t>ORD-29705</t>
  </si>
  <si>
    <t>ORD-15168</t>
  </si>
  <si>
    <t>ORD-30753</t>
  </si>
  <si>
    <t>ORD-76500</t>
  </si>
  <si>
    <t>ORD-92059</t>
  </si>
  <si>
    <t>ORD-70477</t>
  </si>
  <si>
    <t>ORD-26972</t>
  </si>
  <si>
    <t>ORD-91946</t>
  </si>
  <si>
    <t>ORD-53499</t>
  </si>
  <si>
    <t>ORD-45169</t>
  </si>
  <si>
    <t>ORD-93092</t>
  </si>
  <si>
    <t>ORD-85051</t>
  </si>
  <si>
    <t>ORD-73347</t>
  </si>
  <si>
    <t>ORD-99972</t>
  </si>
  <si>
    <t>ORD-83227</t>
  </si>
  <si>
    <t>ORD-77149</t>
  </si>
  <si>
    <t>ORD-14940</t>
  </si>
  <si>
    <t>ORD-32742</t>
  </si>
  <si>
    <t>ORD-44832</t>
  </si>
  <si>
    <t>ORD-25992</t>
  </si>
  <si>
    <t>ORD-66118</t>
  </si>
  <si>
    <t>ORD-54287</t>
  </si>
  <si>
    <t>ORD-90432</t>
  </si>
  <si>
    <t>ORD-10820</t>
  </si>
  <si>
    <t>ORD-94233</t>
  </si>
  <si>
    <t>ORD-82816</t>
  </si>
  <si>
    <t>ORD-74307</t>
  </si>
  <si>
    <t>ORD-10834</t>
  </si>
  <si>
    <t>ORD-81219</t>
  </si>
  <si>
    <t>ORD-22137</t>
  </si>
  <si>
    <t>ORD-79797</t>
  </si>
  <si>
    <t>ORD-57603</t>
  </si>
  <si>
    <t>ORD-97789</t>
  </si>
  <si>
    <t>ORD-94596</t>
  </si>
  <si>
    <t>ORD-34398</t>
  </si>
  <si>
    <t>ORD-23213</t>
  </si>
  <si>
    <t>Service Package B</t>
  </si>
  <si>
    <t>Montair™ 4 ODT</t>
  </si>
  <si>
    <t>Basic Widget</t>
  </si>
  <si>
    <t>Montair™ 5 ODT</t>
  </si>
  <si>
    <t>Premium Widget</t>
  </si>
  <si>
    <t>Service Package A</t>
  </si>
  <si>
    <t>Service</t>
  </si>
  <si>
    <t>Pharmaceutical</t>
  </si>
  <si>
    <t>Manufacturing</t>
  </si>
  <si>
    <t>North Plant</t>
  </si>
  <si>
    <t>South Plant</t>
  </si>
  <si>
    <t>West Plant</t>
  </si>
  <si>
    <t>East Plant</t>
  </si>
  <si>
    <t>Central Hub</t>
  </si>
  <si>
    <t>Supplier A</t>
  </si>
  <si>
    <t>Supplier B</t>
  </si>
  <si>
    <t>Supplier D</t>
  </si>
  <si>
    <t>Supplier C</t>
  </si>
  <si>
    <t>2023-05-21</t>
  </si>
  <si>
    <t>2023-04-30</t>
  </si>
  <si>
    <t>2023-12-24</t>
  </si>
  <si>
    <t>2023-10-02</t>
  </si>
  <si>
    <t>2023-12-05</t>
  </si>
  <si>
    <t>2023-07-01</t>
  </si>
  <si>
    <t>2023-05-19</t>
  </si>
  <si>
    <t>2023-04-19</t>
  </si>
  <si>
    <t>2023-05-07</t>
  </si>
  <si>
    <t>2023-01-25</t>
  </si>
  <si>
    <t>2023-10-11</t>
  </si>
  <si>
    <t>2023-03-22</t>
  </si>
  <si>
    <t>2023-03-20</t>
  </si>
  <si>
    <t>2023-06-07</t>
  </si>
  <si>
    <t>2023-05-16</t>
  </si>
  <si>
    <t>2023-09-22</t>
  </si>
  <si>
    <t>2023-02-04</t>
  </si>
  <si>
    <t>2023-05-05</t>
  </si>
  <si>
    <t>2023-02-01</t>
  </si>
  <si>
    <t>2023-05-08</t>
  </si>
  <si>
    <t>2023-07-28</t>
  </si>
  <si>
    <t>2023-03-21</t>
  </si>
  <si>
    <t>2023-01-30</t>
  </si>
  <si>
    <t>2023-11-14</t>
  </si>
  <si>
    <t>2023-12-10</t>
  </si>
  <si>
    <t>2023-09-17</t>
  </si>
  <si>
    <t>2023-12-08</t>
  </si>
  <si>
    <t>2023-11-06</t>
  </si>
  <si>
    <t>2023-01-23</t>
  </si>
  <si>
    <t>2023-10-07</t>
  </si>
  <si>
    <t>2023-07-30</t>
  </si>
  <si>
    <t>2023-06-29</t>
  </si>
  <si>
    <t>2023-12-14</t>
  </si>
  <si>
    <t>2023-06-26</t>
  </si>
  <si>
    <t>2023-07-06</t>
  </si>
  <si>
    <t>2023-07-26</t>
  </si>
  <si>
    <t>2023-10-08</t>
  </si>
  <si>
    <t>2023-03-28</t>
  </si>
  <si>
    <t>2023-01-24</t>
  </si>
  <si>
    <t>2023-01-26</t>
  </si>
  <si>
    <t>2023-12-28</t>
  </si>
  <si>
    <t>2023-09-02</t>
  </si>
  <si>
    <t>2023-05-20</t>
  </si>
  <si>
    <t>2023-07-21</t>
  </si>
  <si>
    <t>2023-08-21</t>
  </si>
  <si>
    <t>2023-08-31</t>
  </si>
  <si>
    <t>2023-06-09</t>
  </si>
  <si>
    <t>2023-12-23</t>
  </si>
  <si>
    <t>2023-02-05</t>
  </si>
  <si>
    <t>2023-04-01</t>
  </si>
  <si>
    <t>2023-02-14</t>
  </si>
  <si>
    <t>2023-12-21</t>
  </si>
  <si>
    <t>2023-06-06</t>
  </si>
  <si>
    <t>2023-02-21</t>
  </si>
  <si>
    <t>2023-01-27</t>
  </si>
  <si>
    <t>2023-10-16</t>
  </si>
  <si>
    <t>2023-08-15</t>
  </si>
  <si>
    <t>2023-05-28</t>
  </si>
  <si>
    <t>2023-02-28</t>
  </si>
  <si>
    <t>2023-08-13</t>
  </si>
  <si>
    <t>2023-06-15</t>
  </si>
  <si>
    <t>2023-08-29</t>
  </si>
  <si>
    <t>2023-06-20</t>
  </si>
  <si>
    <t>2023-06-11</t>
  </si>
  <si>
    <t>2023-09-23</t>
  </si>
  <si>
    <t>2023-01-15</t>
  </si>
  <si>
    <t>2023-11-28</t>
  </si>
  <si>
    <t>2023-07-16</t>
  </si>
  <si>
    <t>2023-05-25</t>
  </si>
  <si>
    <t>2023-08-22</t>
  </si>
  <si>
    <t>2023-07-17</t>
  </si>
  <si>
    <t>2023-09-27</t>
  </si>
  <si>
    <t>2023-11-29</t>
  </si>
  <si>
    <t>2023-05-01</t>
  </si>
  <si>
    <t>2023-12-22</t>
  </si>
  <si>
    <t>2023-03-29</t>
  </si>
  <si>
    <t>2023-05-11</t>
  </si>
  <si>
    <t>2023-12-04</t>
  </si>
  <si>
    <t>2023-04-23</t>
  </si>
  <si>
    <t>2023-08-14</t>
  </si>
  <si>
    <t>2023-03-26</t>
  </si>
  <si>
    <t>2023-10-13</t>
  </si>
  <si>
    <t>2023-02-25</t>
  </si>
  <si>
    <t>2023-07-09</t>
  </si>
  <si>
    <t>2023-05-24</t>
  </si>
  <si>
    <t>2023-07-23</t>
  </si>
  <si>
    <t>2023-11-02</t>
  </si>
  <si>
    <t>2023-10-29</t>
  </si>
  <si>
    <t>2023-08-20</t>
  </si>
  <si>
    <t>2023-09-03</t>
  </si>
  <si>
    <t>2023-03-06</t>
  </si>
  <si>
    <t>2023-02-20</t>
  </si>
  <si>
    <t>2023-07-24</t>
  </si>
  <si>
    <t>2023-08-10</t>
  </si>
  <si>
    <t>2023-12-07</t>
  </si>
  <si>
    <t>2023-11-08</t>
  </si>
  <si>
    <t>2023-10-17</t>
  </si>
  <si>
    <t>2023-01-04</t>
  </si>
  <si>
    <t>2023-08-12</t>
  </si>
  <si>
    <t>2023-01-11</t>
  </si>
  <si>
    <t>2023-09-26</t>
  </si>
  <si>
    <t>2023-06-28</t>
  </si>
  <si>
    <t>2023-11-18</t>
  </si>
  <si>
    <t>2023-08-25</t>
  </si>
  <si>
    <t>2023-08-19</t>
  </si>
  <si>
    <t>2023-01-21</t>
  </si>
  <si>
    <t>2023-11-20</t>
  </si>
  <si>
    <t>2023-10-26</t>
  </si>
  <si>
    <t>2023-03-07</t>
  </si>
  <si>
    <t>2023-04-20</t>
  </si>
  <si>
    <t>2023-07-08</t>
  </si>
  <si>
    <t>2023-05-09</t>
  </si>
  <si>
    <t>2023-09-15</t>
  </si>
  <si>
    <t>2023-05-27</t>
  </si>
  <si>
    <t>2023-03-18</t>
  </si>
  <si>
    <t>2023-02-02</t>
  </si>
  <si>
    <t>2023-05-04</t>
  </si>
  <si>
    <t>2023-07-19</t>
  </si>
  <si>
    <t>2023-03-10</t>
  </si>
  <si>
    <t>2023-10-06</t>
  </si>
  <si>
    <t>2023-02-10</t>
  </si>
  <si>
    <t>2023-03-27</t>
  </si>
  <si>
    <t>2023-07-05</t>
  </si>
  <si>
    <t>2023-12-27</t>
  </si>
  <si>
    <t>2023-10-10</t>
  </si>
  <si>
    <t>2023-06-12</t>
  </si>
  <si>
    <t>2023-03-05</t>
  </si>
  <si>
    <t>2023-09-12</t>
  </si>
  <si>
    <t>2023-06-13</t>
  </si>
  <si>
    <t>2023-10-23</t>
  </si>
  <si>
    <t>2023-09-16</t>
  </si>
  <si>
    <t>2023-07-11</t>
  </si>
  <si>
    <t>2023-03-12</t>
  </si>
  <si>
    <t>2023-11-12</t>
  </si>
  <si>
    <t>2023-06-19</t>
  </si>
  <si>
    <t>2023-04-08</t>
  </si>
  <si>
    <t>2023-11-09</t>
  </si>
  <si>
    <t>2023-05-29</t>
  </si>
  <si>
    <t>2023-10-15</t>
  </si>
  <si>
    <t>2023-11-25</t>
  </si>
  <si>
    <t>2023-04-06</t>
  </si>
  <si>
    <t>2023-06-18</t>
  </si>
  <si>
    <t>2023-07-27</t>
  </si>
  <si>
    <t>2023-12-15</t>
  </si>
  <si>
    <t>2023-10-21</t>
  </si>
  <si>
    <t>2023-01-29</t>
  </si>
  <si>
    <t>2023-04-22</t>
  </si>
  <si>
    <t>2023-04-03</t>
  </si>
  <si>
    <t>2023-12-16</t>
  </si>
  <si>
    <t>2023-01-12</t>
  </si>
  <si>
    <t>2023-02-27</t>
  </si>
  <si>
    <t>2023-08-17</t>
  </si>
  <si>
    <t>2023-07-31</t>
  </si>
  <si>
    <t>2023-07-18</t>
  </si>
  <si>
    <t>2023-12-11</t>
  </si>
  <si>
    <t>2023-01-08</t>
  </si>
  <si>
    <t>2023-05-03</t>
  </si>
  <si>
    <t>2023-06-01</t>
  </si>
  <si>
    <t>2023-08-24</t>
  </si>
  <si>
    <t>2023-02-08</t>
  </si>
  <si>
    <t>2023-01-07</t>
  </si>
  <si>
    <t>2023-06-03</t>
  </si>
  <si>
    <t>2023-12-26</t>
  </si>
  <si>
    <t>2023-12-31</t>
  </si>
  <si>
    <t>2023-09-14</t>
  </si>
  <si>
    <t>2023-11-21</t>
  </si>
  <si>
    <t>2023-11-13</t>
  </si>
  <si>
    <t>2023-01-03</t>
  </si>
  <si>
    <t>2023-02-22</t>
  </si>
  <si>
    <t>2023-10-20</t>
  </si>
  <si>
    <t>2023-07-22</t>
  </si>
  <si>
    <t>2023-11-05</t>
  </si>
  <si>
    <t>2023-06-16</t>
  </si>
  <si>
    <t>2023-05-10</t>
  </si>
  <si>
    <t>2023-04-24</t>
  </si>
  <si>
    <t>2023-10-28</t>
  </si>
  <si>
    <t>2023-03-02</t>
  </si>
  <si>
    <t>2023-09-07</t>
  </si>
  <si>
    <t>2023-07-03</t>
  </si>
  <si>
    <t>2023-12-30</t>
  </si>
  <si>
    <t>2023-02-17</t>
  </si>
  <si>
    <t>2023-01-09</t>
  </si>
  <si>
    <t>2023-12-02</t>
  </si>
  <si>
    <t>2023-03-03</t>
  </si>
  <si>
    <t>2023-09-28</t>
  </si>
  <si>
    <t>2023-08-05</t>
  </si>
  <si>
    <t>2023-07-20</t>
  </si>
  <si>
    <t>2023-03-01</t>
  </si>
  <si>
    <t>2023-08-02</t>
  </si>
  <si>
    <t>2023-07-25</t>
  </si>
  <si>
    <t>2023-07-29</t>
  </si>
  <si>
    <t>2023-04-16</t>
  </si>
  <si>
    <t>2023-02-13</t>
  </si>
  <si>
    <t>2023-05-14</t>
  </si>
  <si>
    <t>2023-10-27</t>
  </si>
  <si>
    <t>2023-02-18</t>
  </si>
  <si>
    <t>2023-01-31</t>
  </si>
  <si>
    <t>2023-06-22</t>
  </si>
  <si>
    <t>2023-04-25</t>
  </si>
  <si>
    <t>2023-04-04</t>
  </si>
  <si>
    <t>2023-06-27</t>
  </si>
  <si>
    <t>2023-05-31</t>
  </si>
  <si>
    <t>2023-05-15</t>
  </si>
  <si>
    <t>2023-04-07</t>
  </si>
  <si>
    <t>2023-09-08</t>
  </si>
  <si>
    <t>2023-07-12</t>
  </si>
  <si>
    <t>2023-08-26</t>
  </si>
  <si>
    <t>2023-09-29</t>
  </si>
  <si>
    <t>2023-02-11</t>
  </si>
  <si>
    <t>2023-02-15</t>
  </si>
  <si>
    <t>2023-06-14</t>
  </si>
  <si>
    <t>2023-12-18</t>
  </si>
  <si>
    <t>2023-11-01</t>
  </si>
  <si>
    <t>2023-08-03</t>
  </si>
  <si>
    <t>2023-10-09</t>
  </si>
  <si>
    <t>2023-04-21</t>
  </si>
  <si>
    <t>2023-08-23</t>
  </si>
  <si>
    <t>2023-06-25</t>
  </si>
  <si>
    <t>2023-04-13</t>
  </si>
  <si>
    <t>2023-06-30</t>
  </si>
  <si>
    <t>2023-07-15</t>
  </si>
  <si>
    <t>2023-10-05</t>
  </si>
  <si>
    <t>2023-09-19</t>
  </si>
  <si>
    <t>2023-04-10</t>
  </si>
  <si>
    <t>2023-03-08</t>
  </si>
  <si>
    <t>2023-09-09</t>
  </si>
  <si>
    <t>2023-01-13</t>
  </si>
  <si>
    <t>2023-12-25</t>
  </si>
  <si>
    <t>2023-10-30</t>
  </si>
  <si>
    <t>2023-11-16</t>
  </si>
  <si>
    <t>2023-09-30</t>
  </si>
  <si>
    <t>2023-09-24</t>
  </si>
  <si>
    <t>2023-08-30</t>
  </si>
  <si>
    <t>2023-11-03</t>
  </si>
  <si>
    <t>2023-10-14</t>
  </si>
  <si>
    <t>2023-09-04</t>
  </si>
  <si>
    <t>2023-01-28</t>
  </si>
  <si>
    <t>2023-05-18</t>
  </si>
  <si>
    <t>2023-03-16</t>
  </si>
  <si>
    <t>2023-06-21</t>
  </si>
  <si>
    <t>2023-05-26</t>
  </si>
  <si>
    <t>2023-11-24</t>
  </si>
  <si>
    <t>2023-12-01</t>
  </si>
  <si>
    <t>2023-04-05</t>
  </si>
  <si>
    <t>2023-04-28</t>
  </si>
  <si>
    <t>2023-08-28</t>
  </si>
  <si>
    <t>2023-06-05</t>
  </si>
  <si>
    <t>2023-01-05</t>
  </si>
  <si>
    <t>2023-03-25</t>
  </si>
  <si>
    <t>2023-03-04</t>
  </si>
  <si>
    <t>2023-07-04</t>
  </si>
  <si>
    <t>2023-11-17</t>
  </si>
  <si>
    <t>2023-04-09</t>
  </si>
  <si>
    <t>2023-02-23</t>
  </si>
  <si>
    <t>2023-07-10</t>
  </si>
  <si>
    <t>2023-02-09</t>
  </si>
  <si>
    <t>2023-03-09</t>
  </si>
  <si>
    <t>2023-12-17</t>
  </si>
  <si>
    <t>2023-07-14</t>
  </si>
  <si>
    <t>2023-12-03</t>
  </si>
  <si>
    <t>2023-08-09</t>
  </si>
  <si>
    <t>2023-02-16</t>
  </si>
  <si>
    <t>2023-05-02</t>
  </si>
  <si>
    <t>2023-01-19</t>
  </si>
  <si>
    <t>2023-09-05</t>
  </si>
  <si>
    <t>2023-04-17</t>
  </si>
  <si>
    <t>2023-05-22</t>
  </si>
  <si>
    <t>2023-10-04</t>
  </si>
  <si>
    <t>2023-02-19</t>
  </si>
  <si>
    <t>2023-08-11</t>
  </si>
  <si>
    <t>2023-11-27</t>
  </si>
  <si>
    <t>2023-02-26</t>
  </si>
  <si>
    <t>2023-12-06</t>
  </si>
  <si>
    <t>2023-02-06</t>
  </si>
  <si>
    <t>2023-12-20</t>
  </si>
  <si>
    <t>2023-11-19</t>
  </si>
  <si>
    <t>2023-01-02</t>
  </si>
  <si>
    <t>2023-07-07</t>
  </si>
  <si>
    <t>2023-10-24</t>
  </si>
  <si>
    <t>2023-03-30</t>
  </si>
  <si>
    <t>2023-09-06</t>
  </si>
  <si>
    <t>2023-01-17</t>
  </si>
  <si>
    <t>2023-11-23</t>
  </si>
  <si>
    <t>2023-05-23</t>
  </si>
  <si>
    <t>2023-02-12</t>
  </si>
  <si>
    <t>2023-12-09</t>
  </si>
  <si>
    <t>2023-10-25</t>
  </si>
  <si>
    <t>2023-12-19</t>
  </si>
  <si>
    <t>2023-09-20</t>
  </si>
  <si>
    <t>2023-08-01</t>
  </si>
  <si>
    <t>2023-06-04</t>
  </si>
  <si>
    <t>2023-01-10</t>
  </si>
  <si>
    <t>2023-09-11</t>
  </si>
  <si>
    <t>2023-10-03</t>
  </si>
  <si>
    <t>2023-11-11</t>
  </si>
  <si>
    <t>2023-06-02</t>
  </si>
  <si>
    <t>2023-08-07</t>
  </si>
  <si>
    <t>2023-05-17</t>
  </si>
  <si>
    <t>2023-11-26</t>
  </si>
  <si>
    <t>2023-02-24</t>
  </si>
  <si>
    <t>2023-10-01</t>
  </si>
  <si>
    <t>2023-10-22</t>
  </si>
  <si>
    <t>2023-11-10</t>
  </si>
  <si>
    <t>2023-09-18</t>
  </si>
  <si>
    <t>2023-09-13</t>
  </si>
  <si>
    <t>2023-10-19</t>
  </si>
  <si>
    <t>2023-08-18</t>
  </si>
  <si>
    <t>2023-08-08</t>
  </si>
  <si>
    <t>2023-06-23</t>
  </si>
  <si>
    <t>2023-10-18</t>
  </si>
  <si>
    <t>2023-10-12</t>
  </si>
  <si>
    <t>2023-03-13</t>
  </si>
  <si>
    <t>2023-02-03</t>
  </si>
  <si>
    <t>2023-01-16</t>
  </si>
  <si>
    <t>2023-11-22</t>
  </si>
  <si>
    <t>2023-04-27</t>
  </si>
  <si>
    <t>2023-04-18</t>
  </si>
  <si>
    <t>2023-04-26</t>
  </si>
  <si>
    <t>2023-06-17</t>
  </si>
  <si>
    <t>2023-11-04</t>
  </si>
  <si>
    <t>2023-04-14</t>
  </si>
  <si>
    <t>2023-11-30</t>
  </si>
  <si>
    <t>2023-07-13</t>
  </si>
  <si>
    <t>2023-07-02</t>
  </si>
  <si>
    <t>2023-12-12</t>
  </si>
  <si>
    <t>2023-04-12</t>
  </si>
  <si>
    <t>2023-03-17</t>
  </si>
  <si>
    <t>2023-01-14</t>
  </si>
  <si>
    <t>2023-03-14</t>
  </si>
  <si>
    <t>2023-01-06</t>
  </si>
  <si>
    <t>2023-06-08</t>
  </si>
  <si>
    <t>2023-03-24</t>
  </si>
  <si>
    <t>2023-08-04</t>
  </si>
  <si>
    <t>2023-09-25</t>
  </si>
  <si>
    <t>2023-04-15</t>
  </si>
  <si>
    <t>2023-04-02</t>
  </si>
  <si>
    <t>2023-02-07</t>
  </si>
  <si>
    <t>2023-04-11</t>
  </si>
  <si>
    <t>2023-03-11</t>
  </si>
  <si>
    <t>2023-03-19</t>
  </si>
  <si>
    <t>2023-01-18</t>
  </si>
  <si>
    <t>2023-10-31</t>
  </si>
  <si>
    <t>2023-01-20</t>
  </si>
  <si>
    <t>2023-05-06</t>
  </si>
  <si>
    <t>2023-11-07</t>
  </si>
  <si>
    <t>2023-01-01</t>
  </si>
  <si>
    <t>2023-06-24</t>
  </si>
  <si>
    <t>2023-04-29</t>
  </si>
  <si>
    <t>2023-01-22</t>
  </si>
  <si>
    <t>2023-05-30</t>
  </si>
  <si>
    <t>2023-03-23</t>
  </si>
  <si>
    <t>2023-03-15</t>
  </si>
  <si>
    <t>2023-08-16</t>
  </si>
  <si>
    <t>2023-12-13</t>
  </si>
  <si>
    <t>2023-08-27</t>
  </si>
  <si>
    <t>2023-06-10</t>
  </si>
  <si>
    <t>2024-01-01</t>
  </si>
  <si>
    <t>2023-09-10</t>
  </si>
  <si>
    <t>2023-08-06</t>
  </si>
  <si>
    <t>2023-12-29</t>
  </si>
  <si>
    <t>2024-01-20</t>
  </si>
  <si>
    <t>2023-05-13</t>
  </si>
  <si>
    <t>2024-01-02</t>
  </si>
  <si>
    <t>2024-01-11</t>
  </si>
  <si>
    <t>2024-01-05</t>
  </si>
  <si>
    <t>2024-01-09</t>
  </si>
  <si>
    <t>2024-01-14</t>
  </si>
  <si>
    <t>2023-03-31</t>
  </si>
  <si>
    <t>2024-01-17</t>
  </si>
  <si>
    <t>2024-01-19</t>
  </si>
  <si>
    <t>2024-01-07</t>
  </si>
  <si>
    <t>2024-01-04</t>
  </si>
  <si>
    <t>2024-01-03</t>
  </si>
  <si>
    <t>2024-01-06</t>
  </si>
  <si>
    <t>2023-09-01</t>
  </si>
  <si>
    <t>2024-01-13</t>
  </si>
  <si>
    <t>2024-01-15</t>
  </si>
  <si>
    <t>2024-01-21</t>
  </si>
  <si>
    <t>2024-01-16</t>
  </si>
  <si>
    <t>2024-01-18</t>
  </si>
  <si>
    <t>2024-01-08</t>
  </si>
  <si>
    <t>2024-01-10</t>
  </si>
  <si>
    <t>2023-05-12</t>
  </si>
  <si>
    <t>2023-09-21</t>
  </si>
  <si>
    <t>2024-01-12</t>
  </si>
  <si>
    <t>2024-01-22</t>
  </si>
  <si>
    <t>2024-01-30</t>
  </si>
  <si>
    <t>2024-01-27</t>
  </si>
  <si>
    <t>2024-01-31</t>
  </si>
  <si>
    <t>2024-01-25</t>
  </si>
  <si>
    <t>On Time</t>
  </si>
  <si>
    <t>Delayed</t>
  </si>
  <si>
    <t>LeadTimeDays</t>
  </si>
  <si>
    <t>QualityStandard</t>
  </si>
  <si>
    <t>Rating</t>
  </si>
  <si>
    <t>ContractType</t>
  </si>
  <si>
    <t>Premium</t>
  </si>
  <si>
    <t>Standard</t>
  </si>
  <si>
    <t>Location</t>
  </si>
  <si>
    <t>Capacity</t>
  </si>
  <si>
    <t>OperationalCost</t>
  </si>
  <si>
    <t>Chicago</t>
  </si>
  <si>
    <t>Houston</t>
  </si>
  <si>
    <t>New York</t>
  </si>
  <si>
    <t>Los Angeles</t>
  </si>
  <si>
    <t>Denver</t>
  </si>
  <si>
    <t>Analysis Tasks</t>
  </si>
  <si>
    <t>1. VLOOKUP: Join product details to operations data</t>
  </si>
  <si>
    <t>2. Pivot Table: Analyze defect rates by product category and supplier</t>
  </si>
  <si>
    <t>3. Filter: Identify all delayed deliveries from premium suppliers</t>
  </si>
  <si>
    <t>4. Formulas: Calculate cost variances (ActualCost vs TotalCost)</t>
  </si>
  <si>
    <t>5. Pivot Table: Compare process times across facilities</t>
  </si>
  <si>
    <t>6. Formulas: Calculate inventory turnover rates</t>
  </si>
  <si>
    <t>7. VLOOKUP: Add facility location details to operations data</t>
  </si>
  <si>
    <t>8. Pivot Table: Analyze supplier performance by delivery status</t>
  </si>
  <si>
    <t>9. Formulas: Calculate days late for delayed deliveries</t>
  </si>
  <si>
    <t>10. Pivot Chart: Visualize monthly order volumes by product</t>
  </si>
  <si>
    <t>Days Late</t>
  </si>
  <si>
    <t>Cost Variance</t>
  </si>
  <si>
    <t>Cost Variance (%)</t>
  </si>
  <si>
    <t>Month</t>
  </si>
  <si>
    <t>Ouarter</t>
  </si>
  <si>
    <t>Row Labels</t>
  </si>
  <si>
    <t>Grand Total</t>
  </si>
  <si>
    <t>Average of Days Late</t>
  </si>
  <si>
    <t>Average of DefectRate</t>
  </si>
  <si>
    <t>Count of OrderID</t>
  </si>
  <si>
    <t>Turnover</t>
  </si>
  <si>
    <t>Average of InventoryLevel</t>
  </si>
  <si>
    <t>Sum of Quantity</t>
  </si>
  <si>
    <t>Sum of Turnover</t>
  </si>
  <si>
    <t>January</t>
  </si>
  <si>
    <t>February</t>
  </si>
  <si>
    <t>March</t>
  </si>
  <si>
    <t>April</t>
  </si>
  <si>
    <t>May</t>
  </si>
  <si>
    <t>June</t>
  </si>
  <si>
    <t>July</t>
  </si>
  <si>
    <t>August</t>
  </si>
  <si>
    <t>September</t>
  </si>
  <si>
    <t>October</t>
  </si>
  <si>
    <t>November</t>
  </si>
  <si>
    <t>December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</si>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</sst>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10" fontId="0" fillId="0" borderId="0" xfId="0" applyNumberFormat="1"/>
    <xf numFmtId="14" fontId="0" fillId="0" borderId="0" xfId="0" applyNumberFormat="1"/>
    <xf numFmtId="0" fontId="1" fillId="3" borderId="2" xfId="0" applyFont="1" applyFill="1" applyBorder="1"/>
    <xf numFmtId="0" fontId="1" fillId="3" borderId="3" xfId="0" applyFont="1" applyFill="1" applyBorder="1"/>
    <xf numFmtId="0" fontId="1" fillId="3" borderId="3"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 Management Data.xlsx] Quality Control Trends!PivotTable3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s>
    <c:plotArea>
      <c:layout/>
      <c:pieChart>
        <c:varyColors val="1"/>
        <c:ser>
          <c:idx val="0"/>
          <c:order val="0"/>
          <c:tx>
            <c:strRef>
              <c:f>' Quality Control Trends'!$C$3:$C$4</c:f>
              <c:strCache>
                <c:ptCount val="1"/>
                <c:pt idx="0">
                  <c:v>Basic Widget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Trends'!$C$5:$C$17</c:f>
              <c:numCache>
                <c:formatCode>General</c:formatCode>
                <c:ptCount val="12"/>
                <c:pt idx="0">
                  <c:v>7.6590476190476195E-2</c:v>
                </c:pt>
                <c:pt idx="1">
                  <c:v>8.2587500000000008E-2</c:v>
                </c:pt>
                <c:pt idx="2">
                  <c:v>8.1452631578947374E-2</c:v>
                </c:pt>
                <c:pt idx="3">
                  <c:v>7.240526315789475E-2</c:v>
                </c:pt>
                <c:pt idx="4">
                  <c:v>8.566E-2</c:v>
                </c:pt>
                <c:pt idx="5">
                  <c:v>0.10109444444444445</c:v>
                </c:pt>
                <c:pt idx="6">
                  <c:v>7.3015789473684214E-2</c:v>
                </c:pt>
                <c:pt idx="7">
                  <c:v>7.966562499999999E-2</c:v>
                </c:pt>
                <c:pt idx="8">
                  <c:v>9.4708333333333339E-2</c:v>
                </c:pt>
                <c:pt idx="9">
                  <c:v>7.9511111111111143E-2</c:v>
                </c:pt>
                <c:pt idx="10">
                  <c:v>9.1050000000000006E-2</c:v>
                </c:pt>
                <c:pt idx="11">
                  <c:v>7.9761538461538453E-2</c:v>
                </c:pt>
              </c:numCache>
            </c:numRef>
          </c:val>
          <c:extLst>
            <c:ext xmlns:c16="http://schemas.microsoft.com/office/drawing/2014/chart" uri="{C3380CC4-5D6E-409C-BE32-E72D297353CC}">
              <c16:uniqueId val="{00000018-1223-43FB-97F3-95086E6A469F}"/>
            </c:ext>
          </c:extLst>
        </c:ser>
        <c:ser>
          <c:idx val="1"/>
          <c:order val="1"/>
          <c:tx>
            <c:strRef>
              <c:f>' Quality Control Trends'!$D$3:$D$4</c:f>
              <c:strCache>
                <c:ptCount val="1"/>
                <c:pt idx="0">
                  <c:v>Montair™ 4 ODT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A-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C-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E-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0-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2-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4-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6-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8-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A-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C-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E-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0-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Trends'!$D$5:$D$17</c:f>
              <c:numCache>
                <c:formatCode>General</c:formatCode>
                <c:ptCount val="12"/>
                <c:pt idx="0">
                  <c:v>7.6964999999999992E-2</c:v>
                </c:pt>
                <c:pt idx="1">
                  <c:v>6.6190909090909078E-2</c:v>
                </c:pt>
                <c:pt idx="2">
                  <c:v>6.9067857142857139E-2</c:v>
                </c:pt>
                <c:pt idx="3">
                  <c:v>7.5880000000000003E-2</c:v>
                </c:pt>
                <c:pt idx="4">
                  <c:v>8.0015789473684207E-2</c:v>
                </c:pt>
                <c:pt idx="5">
                  <c:v>8.7377272727272734E-2</c:v>
                </c:pt>
                <c:pt idx="6">
                  <c:v>8.5354999999999986E-2</c:v>
                </c:pt>
                <c:pt idx="7">
                  <c:v>8.8525000000000006E-2</c:v>
                </c:pt>
                <c:pt idx="8">
                  <c:v>7.7918518518518526E-2</c:v>
                </c:pt>
                <c:pt idx="9">
                  <c:v>7.8835000000000016E-2</c:v>
                </c:pt>
                <c:pt idx="10">
                  <c:v>8.2311764705882362E-2</c:v>
                </c:pt>
                <c:pt idx="11">
                  <c:v>8.987692307692309E-2</c:v>
                </c:pt>
              </c:numCache>
            </c:numRef>
          </c:val>
          <c:extLst>
            <c:ext xmlns:c16="http://schemas.microsoft.com/office/drawing/2014/chart" uri="{C3380CC4-5D6E-409C-BE32-E72D297353CC}">
              <c16:uniqueId val="{00000031-1223-43FB-97F3-95086E6A469F}"/>
            </c:ext>
          </c:extLst>
        </c:ser>
        <c:ser>
          <c:idx val="2"/>
          <c:order val="2"/>
          <c:tx>
            <c:strRef>
              <c:f>' Quality Control Trends'!$E$3:$E$4</c:f>
              <c:strCache>
                <c:ptCount val="1"/>
                <c:pt idx="0">
                  <c:v>Montair™ 5 ODT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D-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F-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1-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3-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5-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7-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9-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Trends'!$E$5:$E$17</c:f>
              <c:numCache>
                <c:formatCode>General</c:formatCode>
                <c:ptCount val="12"/>
                <c:pt idx="0">
                  <c:v>7.9899999999999999E-2</c:v>
                </c:pt>
                <c:pt idx="1">
                  <c:v>8.9780952380952364E-2</c:v>
                </c:pt>
                <c:pt idx="2">
                  <c:v>6.7525000000000002E-2</c:v>
                </c:pt>
                <c:pt idx="3">
                  <c:v>7.6722222222222233E-2</c:v>
                </c:pt>
                <c:pt idx="4">
                  <c:v>9.3089655172413785E-2</c:v>
                </c:pt>
                <c:pt idx="5">
                  <c:v>8.6794736842105258E-2</c:v>
                </c:pt>
                <c:pt idx="6">
                  <c:v>8.7824000000000027E-2</c:v>
                </c:pt>
                <c:pt idx="7">
                  <c:v>9.0523529411764697E-2</c:v>
                </c:pt>
                <c:pt idx="8">
                  <c:v>8.3560000000000009E-2</c:v>
                </c:pt>
                <c:pt idx="9">
                  <c:v>7.7778947368421059E-2</c:v>
                </c:pt>
                <c:pt idx="10">
                  <c:v>8.9859999999999995E-2</c:v>
                </c:pt>
                <c:pt idx="11">
                  <c:v>7.607499999999999E-2</c:v>
                </c:pt>
              </c:numCache>
            </c:numRef>
          </c:val>
          <c:extLst>
            <c:ext xmlns:c16="http://schemas.microsoft.com/office/drawing/2014/chart" uri="{C3380CC4-5D6E-409C-BE32-E72D297353CC}">
              <c16:uniqueId val="{0000004A-1223-43FB-97F3-95086E6A469F}"/>
            </c:ext>
          </c:extLst>
        </c:ser>
        <c:ser>
          <c:idx val="3"/>
          <c:order val="3"/>
          <c:tx>
            <c:strRef>
              <c:f>' Quality Control Trends'!$F$3:$F$4</c:f>
              <c:strCache>
                <c:ptCount val="1"/>
                <c:pt idx="0">
                  <c:v>Premium Widget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C-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E-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0-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2-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4-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6-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8-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A-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C-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E-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60-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62-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Trends'!$F$5:$F$17</c:f>
              <c:numCache>
                <c:formatCode>General</c:formatCode>
                <c:ptCount val="12"/>
                <c:pt idx="0">
                  <c:v>6.9038888888888886E-2</c:v>
                </c:pt>
                <c:pt idx="1">
                  <c:v>7.3633333333333315E-2</c:v>
                </c:pt>
                <c:pt idx="2">
                  <c:v>7.5247826086956501E-2</c:v>
                </c:pt>
                <c:pt idx="3">
                  <c:v>9.7737500000000019E-2</c:v>
                </c:pt>
                <c:pt idx="4">
                  <c:v>7.562222222222223E-2</c:v>
                </c:pt>
                <c:pt idx="5">
                  <c:v>7.7447619047619057E-2</c:v>
                </c:pt>
                <c:pt idx="6">
                  <c:v>7.907083333333334E-2</c:v>
                </c:pt>
                <c:pt idx="7">
                  <c:v>7.9571428571428585E-2</c:v>
                </c:pt>
                <c:pt idx="8">
                  <c:v>8.1900000000000001E-2</c:v>
                </c:pt>
                <c:pt idx="9">
                  <c:v>7.6005263157894729E-2</c:v>
                </c:pt>
                <c:pt idx="10">
                  <c:v>6.4620000000000011E-2</c:v>
                </c:pt>
                <c:pt idx="11">
                  <c:v>8.143636363636364E-2</c:v>
                </c:pt>
              </c:numCache>
            </c:numRef>
          </c:val>
          <c:extLst>
            <c:ext xmlns:c16="http://schemas.microsoft.com/office/drawing/2014/chart" uri="{C3380CC4-5D6E-409C-BE32-E72D297353CC}">
              <c16:uniqueId val="{00000063-1223-43FB-97F3-95086E6A469F}"/>
            </c:ext>
          </c:extLst>
        </c:ser>
        <c:ser>
          <c:idx val="4"/>
          <c:order val="4"/>
          <c:tx>
            <c:strRef>
              <c:f>' Quality Control Trends'!$G$3:$G$4</c:f>
              <c:strCache>
                <c:ptCount val="1"/>
                <c:pt idx="0">
                  <c:v>Service Package 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5-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7-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9-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B-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D-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F-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1-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3-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5-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7-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9-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B-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Trends'!$G$5:$G$17</c:f>
              <c:numCache>
                <c:formatCode>General</c:formatCode>
                <c:ptCount val="12"/>
                <c:pt idx="0">
                  <c:v>9.2868421052631572E-2</c:v>
                </c:pt>
                <c:pt idx="1">
                  <c:v>6.6799999999999998E-2</c:v>
                </c:pt>
                <c:pt idx="2">
                  <c:v>0.10345652173913042</c:v>
                </c:pt>
                <c:pt idx="3">
                  <c:v>8.1188235294117644E-2</c:v>
                </c:pt>
                <c:pt idx="4">
                  <c:v>8.6188235294117649E-2</c:v>
                </c:pt>
                <c:pt idx="5">
                  <c:v>8.1904347826086951E-2</c:v>
                </c:pt>
                <c:pt idx="6">
                  <c:v>6.7305882352941188E-2</c:v>
                </c:pt>
                <c:pt idx="7">
                  <c:v>8.6119047619047637E-2</c:v>
                </c:pt>
                <c:pt idx="8">
                  <c:v>7.6191304347826089E-2</c:v>
                </c:pt>
                <c:pt idx="9">
                  <c:v>8.0606666666666646E-2</c:v>
                </c:pt>
                <c:pt idx="10">
                  <c:v>7.1966666666666651E-2</c:v>
                </c:pt>
                <c:pt idx="11">
                  <c:v>8.5028571428571412E-2</c:v>
                </c:pt>
              </c:numCache>
            </c:numRef>
          </c:val>
          <c:extLst>
            <c:ext xmlns:c16="http://schemas.microsoft.com/office/drawing/2014/chart" uri="{C3380CC4-5D6E-409C-BE32-E72D297353CC}">
              <c16:uniqueId val="{0000007C-1223-43FB-97F3-95086E6A469F}"/>
            </c:ext>
          </c:extLst>
        </c:ser>
        <c:ser>
          <c:idx val="5"/>
          <c:order val="5"/>
          <c:tx>
            <c:strRef>
              <c:f>' Quality Control Trends'!$H$3:$H$4</c:f>
              <c:strCache>
                <c:ptCount val="1"/>
                <c:pt idx="0">
                  <c:v>Service Package B</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E-1223-43FB-97F3-95086E6A4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0-1223-43FB-97F3-95086E6A4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2-1223-43FB-97F3-95086E6A4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4-1223-43FB-97F3-95086E6A4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6-1223-43FB-97F3-95086E6A4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8-1223-43FB-97F3-95086E6A4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A-1223-43FB-97F3-95086E6A4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C-1223-43FB-97F3-95086E6A4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E-1223-43FB-97F3-95086E6A4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0-1223-43FB-97F3-95086E6A4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92-1223-43FB-97F3-95086E6A4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94-1223-43FB-97F3-95086E6A469F}"/>
              </c:ext>
            </c:extLst>
          </c:dPt>
          <c:cat>
            <c:strRef>
              <c:f>' Quality Control Trends'!$B$5:$B$17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 Quality Control Trends'!$H$5:$H$17</c:f>
              <c:numCache>
                <c:formatCode>General</c:formatCode>
                <c:ptCount val="12"/>
                <c:pt idx="0">
                  <c:v>7.5592592592592586E-2</c:v>
                </c:pt>
                <c:pt idx="1">
                  <c:v>8.5962962962962963E-2</c:v>
                </c:pt>
                <c:pt idx="2">
                  <c:v>9.6733333333333338E-2</c:v>
                </c:pt>
                <c:pt idx="3">
                  <c:v>8.1387499999999988E-2</c:v>
                </c:pt>
                <c:pt idx="4">
                  <c:v>8.889523809523811E-2</c:v>
                </c:pt>
                <c:pt idx="5">
                  <c:v>8.491428571428572E-2</c:v>
                </c:pt>
                <c:pt idx="6">
                  <c:v>8.3104166666666673E-2</c:v>
                </c:pt>
                <c:pt idx="7">
                  <c:v>6.8839999999999985E-2</c:v>
                </c:pt>
                <c:pt idx="8">
                  <c:v>6.920833333333333E-2</c:v>
                </c:pt>
                <c:pt idx="9">
                  <c:v>6.3193750000000007E-2</c:v>
                </c:pt>
                <c:pt idx="10">
                  <c:v>6.9630769230769232E-2</c:v>
                </c:pt>
                <c:pt idx="11">
                  <c:v>8.4070000000000006E-2</c:v>
                </c:pt>
              </c:numCache>
            </c:numRef>
          </c:val>
          <c:extLst>
            <c:ext xmlns:c16="http://schemas.microsoft.com/office/drawing/2014/chart" uri="{C3380CC4-5D6E-409C-BE32-E72D297353CC}">
              <c16:uniqueId val="{00000095-1223-43FB-97F3-95086E6A469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vs</a:t>
            </a:r>
            <a:r>
              <a:rPr lang="en-US" baseline="0"/>
              <a:t> Lead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55-4A60-A45C-C951BDB8B0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55-4A60-A45C-C951BDB8B0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055-4A60-A45C-C951BDB8B02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055-4A60-A45C-C951BDB8B02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055-4A60-A45C-C951BDB8B02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055-4A60-A45C-C951BDB8B0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Products!$D$2:$D$7</c:f>
              <c:numCache>
                <c:formatCode>General</c:formatCode>
                <c:ptCount val="6"/>
                <c:pt idx="0">
                  <c:v>7</c:v>
                </c:pt>
                <c:pt idx="1">
                  <c:v>7</c:v>
                </c:pt>
                <c:pt idx="2">
                  <c:v>14</c:v>
                </c:pt>
                <c:pt idx="3">
                  <c:v>14</c:v>
                </c:pt>
                <c:pt idx="4">
                  <c:v>3</c:v>
                </c:pt>
                <c:pt idx="5">
                  <c:v>3</c:v>
                </c:pt>
              </c:numCache>
            </c:numRef>
          </c:val>
          <c:extLst>
            <c:ext xmlns:c16="http://schemas.microsoft.com/office/drawing/2014/chart" uri="{C3380CC4-5D6E-409C-BE32-E72D297353CC}">
              <c16:uniqueId val="{0000000C-B055-4A60-A45C-C951BDB8B026}"/>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E-B055-4A60-A45C-C951BDB8B026}"/>
              </c:ext>
            </c:extLst>
          </c:dPt>
          <c:val>
            <c:numRef>
              <c:f>Products!$A$2</c:f>
              <c:numCache>
                <c:formatCode>General</c:formatCode>
                <c:ptCount val="1"/>
                <c:pt idx="0">
                  <c:v>0</c:v>
                </c:pt>
              </c:numCache>
            </c:numRef>
          </c:val>
          <c:extLst>
            <c:ext xmlns:c16="http://schemas.microsoft.com/office/drawing/2014/chart" uri="{C3380CC4-5D6E-409C-BE32-E72D297353CC}">
              <c16:uniqueId val="{0000000F-B055-4A60-A45C-C951BDB8B026}"/>
            </c:ext>
          </c:extLst>
        </c:ser>
        <c:ser>
          <c:idx val="2"/>
          <c:order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11-B055-4A60-A45C-C951BDB8B026}"/>
              </c:ext>
            </c:extLst>
          </c:dPt>
          <c:val>
            <c:numRef>
              <c:f>Products!$A$3</c:f>
              <c:numCache>
                <c:formatCode>General</c:formatCode>
                <c:ptCount val="1"/>
                <c:pt idx="0">
                  <c:v>0</c:v>
                </c:pt>
              </c:numCache>
            </c:numRef>
          </c:val>
          <c:extLst>
            <c:ext xmlns:c16="http://schemas.microsoft.com/office/drawing/2014/chart" uri="{C3380CC4-5D6E-409C-BE32-E72D297353CC}">
              <c16:uniqueId val="{00000012-B055-4A60-A45C-C951BDB8B026}"/>
            </c:ext>
          </c:extLst>
        </c:ser>
        <c:ser>
          <c:idx val="3"/>
          <c:order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14-B055-4A60-A45C-C951BDB8B026}"/>
              </c:ext>
            </c:extLst>
          </c:dPt>
          <c:val>
            <c:numRef>
              <c:f>Products!$A$4</c:f>
              <c:numCache>
                <c:formatCode>General</c:formatCode>
                <c:ptCount val="1"/>
                <c:pt idx="0">
                  <c:v>0</c:v>
                </c:pt>
              </c:numCache>
            </c:numRef>
          </c:val>
          <c:extLst>
            <c:ext xmlns:c16="http://schemas.microsoft.com/office/drawing/2014/chart" uri="{C3380CC4-5D6E-409C-BE32-E72D297353CC}">
              <c16:uniqueId val="{00000015-B055-4A60-A45C-C951BDB8B026}"/>
            </c:ext>
          </c:extLst>
        </c:ser>
        <c:ser>
          <c:idx val="4"/>
          <c:order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17-B055-4A60-A45C-C951BDB8B026}"/>
              </c:ext>
            </c:extLst>
          </c:dPt>
          <c:val>
            <c:numRef>
              <c:f>Products!$A$5</c:f>
              <c:numCache>
                <c:formatCode>General</c:formatCode>
                <c:ptCount val="1"/>
                <c:pt idx="0">
                  <c:v>0</c:v>
                </c:pt>
              </c:numCache>
            </c:numRef>
          </c:val>
          <c:extLst>
            <c:ext xmlns:c16="http://schemas.microsoft.com/office/drawing/2014/chart" uri="{C3380CC4-5D6E-409C-BE32-E72D297353CC}">
              <c16:uniqueId val="{00000018-B055-4A60-A45C-C951BDB8B026}"/>
            </c:ext>
          </c:extLst>
        </c:ser>
        <c:ser>
          <c:idx val="5"/>
          <c:order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1A-B055-4A60-A45C-C951BDB8B026}"/>
              </c:ext>
            </c:extLst>
          </c:dPt>
          <c:val>
            <c:numRef>
              <c:f>Products!$A$6</c:f>
              <c:numCache>
                <c:formatCode>General</c:formatCode>
                <c:ptCount val="1"/>
                <c:pt idx="0">
                  <c:v>0</c:v>
                </c:pt>
              </c:numCache>
            </c:numRef>
          </c:val>
          <c:extLst>
            <c:ext xmlns:c16="http://schemas.microsoft.com/office/drawing/2014/chart" uri="{C3380CC4-5D6E-409C-BE32-E72D297353CC}">
              <c16:uniqueId val="{0000001B-B055-4A60-A45C-C951BDB8B026}"/>
            </c:ext>
          </c:extLst>
        </c:ser>
        <c:ser>
          <c:idx val="6"/>
          <c:order val="6"/>
          <c:dPt>
            <c:idx val="0"/>
            <c:bubble3D val="0"/>
            <c:spPr>
              <a:solidFill>
                <a:schemeClr val="accent1"/>
              </a:solidFill>
              <a:ln w="19050">
                <a:solidFill>
                  <a:schemeClr val="lt1"/>
                </a:solidFill>
              </a:ln>
              <a:effectLst/>
            </c:spPr>
            <c:extLst>
              <c:ext xmlns:c16="http://schemas.microsoft.com/office/drawing/2014/chart" uri="{C3380CC4-5D6E-409C-BE32-E72D297353CC}">
                <c16:uniqueId val="{0000001D-B055-4A60-A45C-C951BDB8B026}"/>
              </c:ext>
            </c:extLst>
          </c:dPt>
          <c:val>
            <c:numRef>
              <c:f>Products!$A$7</c:f>
              <c:numCache>
                <c:formatCode>General</c:formatCode>
                <c:ptCount val="1"/>
                <c:pt idx="0">
                  <c:v>0</c:v>
                </c:pt>
              </c:numCache>
            </c:numRef>
          </c:val>
          <c:extLst>
            <c:ext xmlns:c16="http://schemas.microsoft.com/office/drawing/2014/chart" uri="{C3380CC4-5D6E-409C-BE32-E72D297353CC}">
              <c16:uniqueId val="{0000001E-B055-4A60-A45C-C951BDB8B02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 Management Data.xlsx] Inventory Optimization!PivotTable2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vs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Inventory Optimization'!$C$3</c:f>
              <c:strCache>
                <c:ptCount val="1"/>
                <c:pt idx="0">
                  <c:v>Average of InventoryLevel</c:v>
                </c:pt>
              </c:strCache>
            </c:strRef>
          </c:tx>
          <c:spPr>
            <a:solidFill>
              <a:schemeClr val="accent1"/>
            </a:solidFill>
            <a:ln>
              <a:noFill/>
            </a:ln>
            <a:effectLst/>
          </c:spPr>
          <c:invertIfNegative val="0"/>
          <c:cat>
            <c:strRef>
              <c:f>' Inventory Optimization'!$B$4:$B$10</c:f>
              <c:strCache>
                <c:ptCount val="6"/>
                <c:pt idx="0">
                  <c:v>Basic Widget</c:v>
                </c:pt>
                <c:pt idx="1">
                  <c:v>Montair™ 4 ODT</c:v>
                </c:pt>
                <c:pt idx="2">
                  <c:v>Montair™ 5 ODT</c:v>
                </c:pt>
                <c:pt idx="3">
                  <c:v>Premium Widget</c:v>
                </c:pt>
                <c:pt idx="4">
                  <c:v>Service Package A</c:v>
                </c:pt>
                <c:pt idx="5">
                  <c:v>Service Package B</c:v>
                </c:pt>
              </c:strCache>
            </c:strRef>
          </c:cat>
          <c:val>
            <c:numRef>
              <c:f>' Inventory Optimization'!$C$4:$C$10</c:f>
              <c:numCache>
                <c:formatCode>General</c:formatCode>
                <c:ptCount val="6"/>
                <c:pt idx="0">
                  <c:v>538.51836734693882</c:v>
                </c:pt>
                <c:pt idx="1">
                  <c:v>495.86100386100384</c:v>
                </c:pt>
                <c:pt idx="2">
                  <c:v>523.40322580645159</c:v>
                </c:pt>
                <c:pt idx="3">
                  <c:v>560.05725190839689</c:v>
                </c:pt>
                <c:pt idx="4">
                  <c:v>516.1150793650794</c:v>
                </c:pt>
                <c:pt idx="5">
                  <c:v>512.88888888888891</c:v>
                </c:pt>
              </c:numCache>
            </c:numRef>
          </c:val>
          <c:extLst>
            <c:ext xmlns:c16="http://schemas.microsoft.com/office/drawing/2014/chart" uri="{C3380CC4-5D6E-409C-BE32-E72D297353CC}">
              <c16:uniqueId val="{00000000-2AC7-4670-B51E-BAF7EEC94F35}"/>
            </c:ext>
          </c:extLst>
        </c:ser>
        <c:ser>
          <c:idx val="1"/>
          <c:order val="1"/>
          <c:tx>
            <c:strRef>
              <c:f>' Inventory Optimization'!$D$3</c:f>
              <c:strCache>
                <c:ptCount val="1"/>
                <c:pt idx="0">
                  <c:v>Sum of Turnover</c:v>
                </c:pt>
              </c:strCache>
            </c:strRef>
          </c:tx>
          <c:spPr>
            <a:solidFill>
              <a:schemeClr val="accent2"/>
            </a:solidFill>
            <a:ln>
              <a:noFill/>
            </a:ln>
            <a:effectLst/>
          </c:spPr>
          <c:invertIfNegative val="0"/>
          <c:cat>
            <c:strRef>
              <c:f>' Inventory Optimization'!$B$4:$B$10</c:f>
              <c:strCache>
                <c:ptCount val="6"/>
                <c:pt idx="0">
                  <c:v>Basic Widget</c:v>
                </c:pt>
                <c:pt idx="1">
                  <c:v>Montair™ 4 ODT</c:v>
                </c:pt>
                <c:pt idx="2">
                  <c:v>Montair™ 5 ODT</c:v>
                </c:pt>
                <c:pt idx="3">
                  <c:v>Premium Widget</c:v>
                </c:pt>
                <c:pt idx="4">
                  <c:v>Service Package A</c:v>
                </c:pt>
                <c:pt idx="5">
                  <c:v>Service Package B</c:v>
                </c:pt>
              </c:strCache>
            </c:strRef>
          </c:cat>
          <c:val>
            <c:numRef>
              <c:f>' Inventory Optimization'!$D$4:$D$10</c:f>
              <c:numCache>
                <c:formatCode>General</c:formatCode>
                <c:ptCount val="6"/>
                <c:pt idx="0">
                  <c:v>185.62789025159222</c:v>
                </c:pt>
                <c:pt idx="1">
                  <c:v>229.08484186140902</c:v>
                </c:pt>
                <c:pt idx="2">
                  <c:v>204.0332434572291</c:v>
                </c:pt>
                <c:pt idx="3">
                  <c:v>220.61378995021462</c:v>
                </c:pt>
                <c:pt idx="4">
                  <c:v>194.94931379089411</c:v>
                </c:pt>
                <c:pt idx="5">
                  <c:v>215.65184637082817</c:v>
                </c:pt>
              </c:numCache>
            </c:numRef>
          </c:val>
          <c:extLst>
            <c:ext xmlns:c16="http://schemas.microsoft.com/office/drawing/2014/chart" uri="{C3380CC4-5D6E-409C-BE32-E72D297353CC}">
              <c16:uniqueId val="{00000001-2AC7-4670-B51E-BAF7EEC94F35}"/>
            </c:ext>
          </c:extLst>
        </c:ser>
        <c:ser>
          <c:idx val="2"/>
          <c:order val="2"/>
          <c:tx>
            <c:strRef>
              <c:f>' Inventory Optimization'!$E$3</c:f>
              <c:strCache>
                <c:ptCount val="1"/>
                <c:pt idx="0">
                  <c:v>Sum of Quantity</c:v>
                </c:pt>
              </c:strCache>
            </c:strRef>
          </c:tx>
          <c:spPr>
            <a:solidFill>
              <a:schemeClr val="accent3"/>
            </a:solidFill>
            <a:ln>
              <a:noFill/>
            </a:ln>
            <a:effectLst/>
          </c:spPr>
          <c:invertIfNegative val="0"/>
          <c:cat>
            <c:strRef>
              <c:f>' Inventory Optimization'!$B$4:$B$10</c:f>
              <c:strCache>
                <c:ptCount val="6"/>
                <c:pt idx="0">
                  <c:v>Basic Widget</c:v>
                </c:pt>
                <c:pt idx="1">
                  <c:v>Montair™ 4 ODT</c:v>
                </c:pt>
                <c:pt idx="2">
                  <c:v>Montair™ 5 ODT</c:v>
                </c:pt>
                <c:pt idx="3">
                  <c:v>Premium Widget</c:v>
                </c:pt>
                <c:pt idx="4">
                  <c:v>Service Package A</c:v>
                </c:pt>
                <c:pt idx="5">
                  <c:v>Service Package B</c:v>
                </c:pt>
              </c:strCache>
            </c:strRef>
          </c:cat>
          <c:val>
            <c:numRef>
              <c:f>' Inventory Optimization'!$E$4:$E$10</c:f>
              <c:numCache>
                <c:formatCode>General</c:formatCode>
                <c:ptCount val="6"/>
                <c:pt idx="0">
                  <c:v>63300</c:v>
                </c:pt>
                <c:pt idx="1">
                  <c:v>68630</c:v>
                </c:pt>
                <c:pt idx="2">
                  <c:v>67421</c:v>
                </c:pt>
                <c:pt idx="3">
                  <c:v>65240</c:v>
                </c:pt>
                <c:pt idx="4">
                  <c:v>63106</c:v>
                </c:pt>
                <c:pt idx="5">
                  <c:v>60851</c:v>
                </c:pt>
              </c:numCache>
            </c:numRef>
          </c:val>
          <c:extLst>
            <c:ext xmlns:c16="http://schemas.microsoft.com/office/drawing/2014/chart" uri="{C3380CC4-5D6E-409C-BE32-E72D297353CC}">
              <c16:uniqueId val="{00000002-2AC7-4670-B51E-BAF7EEC94F35}"/>
            </c:ext>
          </c:extLst>
        </c:ser>
        <c:dLbls>
          <c:showLegendKey val="0"/>
          <c:showVal val="0"/>
          <c:showCatName val="0"/>
          <c:showSerName val="0"/>
          <c:showPercent val="0"/>
          <c:showBubbleSize val="0"/>
        </c:dLbls>
        <c:gapWidth val="219"/>
        <c:overlap val="-27"/>
        <c:axId val="468447567"/>
        <c:axId val="468443823"/>
      </c:barChart>
      <c:catAx>
        <c:axId val="468447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43823"/>
        <c:crosses val="autoZero"/>
        <c:auto val="1"/>
        <c:lblAlgn val="ctr"/>
        <c:lblOffset val="100"/>
        <c:noMultiLvlLbl val="0"/>
      </c:catAx>
      <c:valAx>
        <c:axId val="46844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4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[Operation Management Data.xlsx]Key Analysis!PivotTable1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Supplier</a:t>
            </a:r>
            <a:r>
              <a:rPr lang="en-US" baseline="0"/>
              <a:t> vs Order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'Key Analysis'!$C$3</c:f>
              <c:strCache>
                <c:ptCount val="1"/>
                <c:pt idx="0">
                  <c:v>Count of OrderID</c:v>
                </c:pt>
              </c:strCache>
            </c:strRef>
          </c:tx>
          <c:spPr>
            <a:solidFill>
              <a:schemeClr val="accent2">
                <a:shade val="65000"/>
              </a:schemeClr>
            </a:solidFill>
            <a:ln>
              <a:noFill/>
            </a:ln>
            <a:effectLst/>
            <a:sp3d/>
          </c:spPr>
          <c:invertIfNegative val="0"/>
          <c:cat>
            <c:strRef>
              <c:f>'Key Analysis'!$B$4:$B$8</c:f>
              <c:strCache>
                <c:ptCount val="4"/>
                <c:pt idx="0">
                  <c:v>Supplier A</c:v>
                </c:pt>
                <c:pt idx="1">
                  <c:v>Supplier B</c:v>
                </c:pt>
                <c:pt idx="2">
                  <c:v>Supplier C</c:v>
                </c:pt>
                <c:pt idx="3">
                  <c:v>Supplier D</c:v>
                </c:pt>
              </c:strCache>
            </c:strRef>
          </c:cat>
          <c:val>
            <c:numRef>
              <c:f>'Key Analysis'!$C$4:$C$8</c:f>
              <c:numCache>
                <c:formatCode>General</c:formatCode>
                <c:ptCount val="4"/>
                <c:pt idx="0">
                  <c:v>380</c:v>
                </c:pt>
                <c:pt idx="1">
                  <c:v>381</c:v>
                </c:pt>
                <c:pt idx="2">
                  <c:v>344</c:v>
                </c:pt>
                <c:pt idx="3">
                  <c:v>395</c:v>
                </c:pt>
              </c:numCache>
            </c:numRef>
          </c:val>
          <c:extLst>
            <c:ext xmlns:c16="http://schemas.microsoft.com/office/drawing/2014/chart" uri="{C3380CC4-5D6E-409C-BE32-E72D297353CC}">
              <c16:uniqueId val="{00000000-B563-4EA7-AC3C-9E08CC6395DD}"/>
            </c:ext>
          </c:extLst>
        </c:ser>
        <c:ser>
          <c:idx val="1"/>
          <c:order val="1"/>
          <c:tx>
            <c:strRef>
              <c:f>'Key Analysis'!$D$3</c:f>
              <c:strCache>
                <c:ptCount val="1"/>
                <c:pt idx="0">
                  <c:v>Average of Days Late</c:v>
                </c:pt>
              </c:strCache>
            </c:strRef>
          </c:tx>
          <c:spPr>
            <a:solidFill>
              <a:schemeClr val="accent2"/>
            </a:solidFill>
            <a:ln>
              <a:noFill/>
            </a:ln>
            <a:effectLst/>
            <a:sp3d/>
          </c:spPr>
          <c:invertIfNegative val="0"/>
          <c:cat>
            <c:strRef>
              <c:f>'Key Analysis'!$B$4:$B$8</c:f>
              <c:strCache>
                <c:ptCount val="4"/>
                <c:pt idx="0">
                  <c:v>Supplier A</c:v>
                </c:pt>
                <c:pt idx="1">
                  <c:v>Supplier B</c:v>
                </c:pt>
                <c:pt idx="2">
                  <c:v>Supplier C</c:v>
                </c:pt>
                <c:pt idx="3">
                  <c:v>Supplier D</c:v>
                </c:pt>
              </c:strCache>
            </c:strRef>
          </c:cat>
          <c:val>
            <c:numRef>
              <c:f>'Key Analysis'!$D$4:$D$8</c:f>
              <c:numCache>
                <c:formatCode>General</c:formatCode>
                <c:ptCount val="4"/>
                <c:pt idx="0">
                  <c:v>0.6</c:v>
                </c:pt>
                <c:pt idx="1">
                  <c:v>0.58267716535433067</c:v>
                </c:pt>
                <c:pt idx="2">
                  <c:v>0.54941860465116277</c:v>
                </c:pt>
                <c:pt idx="3">
                  <c:v>0.77974683544303802</c:v>
                </c:pt>
              </c:numCache>
            </c:numRef>
          </c:val>
          <c:extLst>
            <c:ext xmlns:c16="http://schemas.microsoft.com/office/drawing/2014/chart" uri="{C3380CC4-5D6E-409C-BE32-E72D297353CC}">
              <c16:uniqueId val="{00000001-B563-4EA7-AC3C-9E08CC6395DD}"/>
            </c:ext>
          </c:extLst>
        </c:ser>
        <c:ser>
          <c:idx val="2"/>
          <c:order val="2"/>
          <c:tx>
            <c:strRef>
              <c:f>'Key Analysis'!$E$3</c:f>
              <c:strCache>
                <c:ptCount val="1"/>
                <c:pt idx="0">
                  <c:v>Average of DefectRate</c:v>
                </c:pt>
              </c:strCache>
            </c:strRef>
          </c:tx>
          <c:spPr>
            <a:solidFill>
              <a:schemeClr val="accent2">
                <a:tint val="65000"/>
              </a:schemeClr>
            </a:solidFill>
            <a:ln>
              <a:noFill/>
            </a:ln>
            <a:effectLst/>
            <a:sp3d/>
          </c:spPr>
          <c:invertIfNegative val="0"/>
          <c:cat>
            <c:strRef>
              <c:f>'Key Analysis'!$B$4:$B$8</c:f>
              <c:strCache>
                <c:ptCount val="4"/>
                <c:pt idx="0">
                  <c:v>Supplier A</c:v>
                </c:pt>
                <c:pt idx="1">
                  <c:v>Supplier B</c:v>
                </c:pt>
                <c:pt idx="2">
                  <c:v>Supplier C</c:v>
                </c:pt>
                <c:pt idx="3">
                  <c:v>Supplier D</c:v>
                </c:pt>
              </c:strCache>
            </c:strRef>
          </c:cat>
          <c:val>
            <c:numRef>
              <c:f>'Key Analysis'!$E$4:$E$8</c:f>
              <c:numCache>
                <c:formatCode>General</c:formatCode>
                <c:ptCount val="4"/>
                <c:pt idx="0">
                  <c:v>7.7983421052631591E-2</c:v>
                </c:pt>
                <c:pt idx="1">
                  <c:v>8.035931758530182E-2</c:v>
                </c:pt>
                <c:pt idx="2">
                  <c:v>7.991511627906972E-2</c:v>
                </c:pt>
                <c:pt idx="3">
                  <c:v>8.4515443037974591E-2</c:v>
                </c:pt>
              </c:numCache>
            </c:numRef>
          </c:val>
          <c:extLst>
            <c:ext xmlns:c16="http://schemas.microsoft.com/office/drawing/2014/chart" uri="{C3380CC4-5D6E-409C-BE32-E72D297353CC}">
              <c16:uniqueId val="{00000002-B563-4EA7-AC3C-9E08CC6395DD}"/>
            </c:ext>
          </c:extLst>
        </c:ser>
        <c:dLbls>
          <c:showLegendKey val="0"/>
          <c:showVal val="0"/>
          <c:showCatName val="0"/>
          <c:showSerName val="0"/>
          <c:showPercent val="0"/>
          <c:showBubbleSize val="0"/>
        </c:dLbls>
        <c:gapWidth val="150"/>
        <c:shape val="box"/>
        <c:axId val="1750665999"/>
        <c:axId val="1750660591"/>
        <c:axId val="0"/>
      </c:bar3DChart>
      <c:catAx>
        <c:axId val="1750665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660591"/>
        <c:crosses val="autoZero"/>
        <c:auto val="1"/>
        <c:lblAlgn val="ctr"/>
        <c:lblOffset val="100"/>
        <c:noMultiLvlLbl val="0"/>
      </c:catAx>
      <c:valAx>
        <c:axId val="175066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6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Days</a:t>
            </a:r>
            <a:r>
              <a:rPr lang="en-US" baseline="0"/>
              <a:t> Late by Supplier in a Fiscal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Supplier A</c:v>
              </c:pt>
              <c:pt idx="1">
                <c:v>Supplier B</c:v>
              </c:pt>
              <c:pt idx="2">
                <c:v>Supplier C</c:v>
              </c:pt>
              <c:pt idx="3">
                <c:v>Supplier D</c:v>
              </c:pt>
            </c:strLit>
          </c:cat>
          <c:val>
            <c:numLit>
              <c:formatCode>General</c:formatCode>
              <c:ptCount val="4"/>
              <c:pt idx="0">
                <c:v>228</c:v>
              </c:pt>
              <c:pt idx="1">
                <c:v>222</c:v>
              </c:pt>
              <c:pt idx="2">
                <c:v>189</c:v>
              </c:pt>
              <c:pt idx="3">
                <c:v>308</c:v>
              </c:pt>
            </c:numLit>
          </c:val>
          <c:extLst>
            <c:ext xmlns:c16="http://schemas.microsoft.com/office/drawing/2014/chart" uri="{C3380CC4-5D6E-409C-BE32-E72D297353CC}">
              <c16:uniqueId val="{00000000-84D2-4C72-A051-35AA8060169D}"/>
            </c:ext>
          </c:extLst>
        </c:ser>
        <c:dLbls>
          <c:showLegendKey val="0"/>
          <c:showVal val="0"/>
          <c:showCatName val="0"/>
          <c:showSerName val="0"/>
          <c:showPercent val="0"/>
          <c:showBubbleSize val="0"/>
        </c:dLbls>
        <c:gapWidth val="219"/>
        <c:overlap val="-27"/>
        <c:axId val="1749554367"/>
        <c:axId val="1749554783"/>
      </c:barChart>
      <c:catAx>
        <c:axId val="174955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554783"/>
        <c:crosses val="autoZero"/>
        <c:auto val="1"/>
        <c:lblAlgn val="ctr"/>
        <c:lblOffset val="100"/>
        <c:noMultiLvlLbl val="0"/>
      </c:catAx>
      <c:valAx>
        <c:axId val="174955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55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Supplier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Suppliers!$A$2:$A$5</c:f>
              <c:strCache>
                <c:ptCount val="4"/>
                <c:pt idx="0">
                  <c:v>Supplier A</c:v>
                </c:pt>
                <c:pt idx="1">
                  <c:v>Supplier B</c:v>
                </c:pt>
                <c:pt idx="2">
                  <c:v>Supplier C</c:v>
                </c:pt>
                <c:pt idx="3">
                  <c:v>Supplier D</c:v>
                </c:pt>
              </c:strCache>
            </c:strRef>
          </c:cat>
          <c:val>
            <c:numRef>
              <c:f>Suppliers!$B$2:$B$5</c:f>
              <c:numCache>
                <c:formatCode>General</c:formatCode>
                <c:ptCount val="4"/>
                <c:pt idx="0">
                  <c:v>4.5</c:v>
                </c:pt>
                <c:pt idx="1">
                  <c:v>3.8</c:v>
                </c:pt>
                <c:pt idx="2">
                  <c:v>4.2</c:v>
                </c:pt>
                <c:pt idx="3">
                  <c:v>4.7</c:v>
                </c:pt>
              </c:numCache>
            </c:numRef>
          </c:val>
          <c:extLst>
            <c:ext xmlns:c16="http://schemas.microsoft.com/office/drawing/2014/chart" uri="{C3380CC4-5D6E-409C-BE32-E72D297353CC}">
              <c16:uniqueId val="{00000000-14BD-40F9-8151-101DF52ACF66}"/>
            </c:ext>
          </c:extLst>
        </c:ser>
        <c:dLbls>
          <c:showLegendKey val="0"/>
          <c:showVal val="0"/>
          <c:showCatName val="0"/>
          <c:showSerName val="0"/>
          <c:showPercent val="0"/>
          <c:showBubbleSize val="0"/>
        </c:dLbls>
        <c:gapWidth val="219"/>
        <c:overlap val="-27"/>
        <c:axId val="468445487"/>
        <c:axId val="468449647"/>
      </c:barChart>
      <c:catAx>
        <c:axId val="46844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49647"/>
        <c:crosses val="autoZero"/>
        <c:auto val="1"/>
        <c:lblAlgn val="ctr"/>
        <c:lblOffset val="100"/>
        <c:noMultiLvlLbl val="0"/>
      </c:catAx>
      <c:valAx>
        <c:axId val="46844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454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44594</xdr:colOff>
      <xdr:row>35</xdr:row>
      <xdr:rowOff>2165</xdr:rowOff>
    </xdr:from>
    <xdr:to>
      <xdr:col>15</xdr:col>
      <xdr:colOff>336405</xdr:colOff>
      <xdr:row>49</xdr:row>
      <xdr:rowOff>78365</xdr:rowOff>
    </xdr:to>
    <xdr:graphicFrame macro="">
      <xdr:nvGraphicFramePr>
        <xdr:cNvPr id="2" name="Chart 1">
          <a:extLst>
            <a:ext uri="{FF2B5EF4-FFF2-40B4-BE49-F238E27FC236}">
              <a16:creationId xmlns:a16="http://schemas.microsoft.com/office/drawing/2014/main" id="{31A445A7-A578-4D1D-B35E-83E749023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76506</xdr:colOff>
      <xdr:row>4</xdr:row>
      <xdr:rowOff>102456</xdr:rowOff>
    </xdr:from>
    <xdr:to>
      <xdr:col>15</xdr:col>
      <xdr:colOff>380287</xdr:colOff>
      <xdr:row>18</xdr:row>
      <xdr:rowOff>178656</xdr:rowOff>
    </xdr:to>
    <xdr:graphicFrame macro="">
      <xdr:nvGraphicFramePr>
        <xdr:cNvPr id="3" name="Chart 1">
          <a:extLst>
            <a:ext uri="{FF2B5EF4-FFF2-40B4-BE49-F238E27FC236}">
              <a16:creationId xmlns:a16="http://schemas.microsoft.com/office/drawing/2014/main" id="{C1978682-54D5-484E-8CF4-650482802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603079</xdr:colOff>
      <xdr:row>19</xdr:row>
      <xdr:rowOff>142619</xdr:rowOff>
    </xdr:from>
    <xdr:to>
      <xdr:col>19</xdr:col>
      <xdr:colOff>587494</xdr:colOff>
      <xdr:row>28</xdr:row>
      <xdr:rowOff>133094</xdr:rowOff>
    </xdr:to>
    <mc:AlternateContent xmlns:mc="http://schemas.openxmlformats.org/markup-compatibility/2006">
      <mc:Choice xmlns:a14="http://schemas.microsoft.com/office/drawing/2010/main" Requires="a14">
        <xdr:graphicFrame macro="">
          <xdr:nvGraphicFramePr>
            <xdr:cNvPr id="5" name="Facility">
              <a:extLst>
                <a:ext uri="{FF2B5EF4-FFF2-40B4-BE49-F238E27FC236}">
                  <a16:creationId xmlns:a16="http://schemas.microsoft.com/office/drawing/2014/main" id="{5DF0A535-57FA-44AC-9126-4B25026A3F18}"/>
                </a:ext>
              </a:extLst>
            </xdr:cNvPr>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dr:sp macro="" textlink="">
          <xdr:nvSpPr>
            <xdr:cNvPr id="0" name=""/>
            <xdr:cNvSpPr>
              <a:spLocks noTextEdit="1"/>
            </xdr:cNvSpPr>
          </xdr:nvSpPr>
          <xdr:spPr>
            <a:xfrm>
              <a:off x="9695124" y="3762119"/>
              <a:ext cx="2408961"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56716</xdr:colOff>
      <xdr:row>19</xdr:row>
      <xdr:rowOff>121226</xdr:rowOff>
    </xdr:from>
    <xdr:to>
      <xdr:col>15</xdr:col>
      <xdr:colOff>361517</xdr:colOff>
      <xdr:row>33</xdr:row>
      <xdr:rowOff>177076</xdr:rowOff>
    </xdr:to>
    <xdr:graphicFrame macro="">
      <xdr:nvGraphicFramePr>
        <xdr:cNvPr id="6" name="Chart 3">
          <a:extLst>
            <a:ext uri="{FF2B5EF4-FFF2-40B4-BE49-F238E27FC236}">
              <a16:creationId xmlns:a16="http://schemas.microsoft.com/office/drawing/2014/main" id="{045DF0E9-D1A6-41C3-AA7A-CBBCB5C090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233236</xdr:colOff>
      <xdr:row>19</xdr:row>
      <xdr:rowOff>135413</xdr:rowOff>
    </xdr:from>
    <xdr:to>
      <xdr:col>7</xdr:col>
      <xdr:colOff>534570</xdr:colOff>
      <xdr:row>34</xdr:row>
      <xdr:rowOff>21113</xdr:rowOff>
    </xdr:to>
    <xdr:graphicFrame macro="">
      <xdr:nvGraphicFramePr>
        <xdr:cNvPr id="7" name="Chart 2">
          <a:extLst>
            <a:ext uri="{FF2B5EF4-FFF2-40B4-BE49-F238E27FC236}">
              <a16:creationId xmlns:a16="http://schemas.microsoft.com/office/drawing/2014/main" id="{9244C1A2-9754-4F72-B9B0-AD3E48FD0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244619</xdr:colOff>
      <xdr:row>34</xdr:row>
      <xdr:rowOff>161492</xdr:rowOff>
    </xdr:from>
    <xdr:to>
      <xdr:col>7</xdr:col>
      <xdr:colOff>552883</xdr:colOff>
      <xdr:row>49</xdr:row>
      <xdr:rowOff>47192</xdr:rowOff>
    </xdr:to>
    <xdr:graphicFrame macro="">
      <xdr:nvGraphicFramePr>
        <xdr:cNvPr id="8" name="Chart 1">
          <a:extLst>
            <a:ext uri="{FF2B5EF4-FFF2-40B4-BE49-F238E27FC236}">
              <a16:creationId xmlns:a16="http://schemas.microsoft.com/office/drawing/2014/main" id="{75ABA807-0144-4FF8-959A-8A4E4BE52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266700</xdr:colOff>
      <xdr:row>0</xdr:row>
      <xdr:rowOff>114300</xdr:rowOff>
    </xdr:from>
    <xdr:to>
      <xdr:col>12</xdr:col>
      <xdr:colOff>419100</xdr:colOff>
      <xdr:row>3</xdr:row>
      <xdr:rowOff>123825</xdr:rowOff>
    </xdr:to>
    <xdr:sp macro="" textlink="">
      <xdr:nvSpPr>
        <xdr:cNvPr id="9" name="Rectangle 8">
          <a:extLst>
            <a:ext uri="{FF2B5EF4-FFF2-40B4-BE49-F238E27FC236}">
              <a16:creationId xmlns:a16="http://schemas.microsoft.com/office/drawing/2014/main" id="{EDA2615E-D876-428B-815B-99225E2A64D9}"/>
            </a:ext>
          </a:extLst>
        </xdr:cNvPr>
        <xdr:cNvSpPr/>
      </xdr:nvSpPr>
      <xdr:spPr>
        <a:xfrm>
          <a:off x="2705100" y="114300"/>
          <a:ext cx="5029200" cy="581025"/>
        </a:xfrm>
        <a:prstGeom prst="rect">
          <a:avLst/>
        </a:prstGeom>
        <a:solidFill>
          <a:schemeClr val="accent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400">
              <a:solidFill>
                <a:schemeClr val="bg1"/>
              </a:solidFill>
            </a:rPr>
            <a:t>Operation Management Dashboard</a:t>
          </a:r>
        </a:p>
      </xdr:txBody>
    </xdr:sp>
    <xdr:clientData/>
  </xdr:twoCellAnchor>
  <xdr:twoCellAnchor>
    <xdr:from>
      <xdr:col>0</xdr:col>
      <xdr:colOff>231934</xdr:colOff>
      <xdr:row>4</xdr:row>
      <xdr:rowOff>109028</xdr:rowOff>
    </xdr:from>
    <xdr:to>
      <xdr:col>7</xdr:col>
      <xdr:colOff>535716</xdr:colOff>
      <xdr:row>18</xdr:row>
      <xdr:rowOff>185228</xdr:rowOff>
    </xdr:to>
    <xdr:graphicFrame macro="">
      <xdr:nvGraphicFramePr>
        <xdr:cNvPr id="12" name="Chart 1">
          <a:extLst>
            <a:ext uri="{FF2B5EF4-FFF2-40B4-BE49-F238E27FC236}">
              <a16:creationId xmlns:a16="http://schemas.microsoft.com/office/drawing/2014/main" id="{8731C51A-FE0B-4797-A296-0233BE0E7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za Raiyan Ahmed" refreshedDate="45871.676718750001" createdVersion="7" refreshedVersion="7" minRefreshableVersion="3" recordCount="1500" xr:uid="{174FB55F-0209-4F99-8FFF-42A3907597D4}">
  <cacheSource type="worksheet">
    <worksheetSource ref="A1:Y1501" sheet="OperationsData"/>
  </cacheSource>
  <cacheFields count="25">
    <cacheField name="OrderID" numFmtId="0">
      <sharedItems/>
    </cacheField>
    <cacheField name="Product" numFmtId="0">
      <sharedItems/>
    </cacheField>
    <cacheField name="Category" numFmtId="0">
      <sharedItems/>
    </cacheField>
    <cacheField name="Quantity" numFmtId="0">
      <sharedItems containsSemiMixedTypes="0" containsString="0" containsNumber="1" containsInteger="1" minValue="11" maxValue="500"/>
    </cacheField>
    <cacheField name="UnitCost" numFmtId="0">
      <sharedItems containsSemiMixedTypes="0" containsString="0" containsNumber="1" minValue="4.2" maxValue="45"/>
    </cacheField>
    <cacheField name="TotalCost" numFmtId="0">
      <sharedItems containsSemiMixedTypes="0" containsString="0" containsNumber="1" minValue="63" maxValue="22275"/>
    </cacheField>
    <cacheField name="ActualCost" numFmtId="0">
      <sharedItems containsSemiMixedTypes="0" containsString="0" containsNumber="1" minValue="64.09" maxValue="22931.7"/>
    </cacheField>
    <cacheField name="Facility" numFmtId="0">
      <sharedItems/>
    </cacheField>
    <cacheField name="Supplier" numFmtId="0">
      <sharedItems count="4">
        <s v="Supplier A"/>
        <s v="Supplier B"/>
        <s v="Supplier D"/>
        <s v="Supplier C"/>
      </sharedItems>
    </cacheField>
    <cacheField name="SupplierRating" numFmtId="0">
      <sharedItems containsSemiMixedTypes="0" containsString="0" containsNumber="1" minValue="3.8" maxValue="4.7"/>
    </cacheField>
    <cacheField name="OrderDate" numFmtId="0">
      <sharedItems containsDate="1" containsMixedTypes="1" minDate="2023-05-21T00:00:00" maxDate="2023-05-22T00:00:00"/>
    </cacheField>
    <cacheField name="ExpectedDeliveryDate" numFmtId="0">
      <sharedItems/>
    </cacheField>
    <cacheField name="ActualDeliveryDate" numFmtId="0">
      <sharedItems/>
    </cacheField>
    <cacheField name="DeliveryStatus" numFmtId="0">
      <sharedItems/>
    </cacheField>
    <cacheField name="DefectRate" numFmtId="0">
      <sharedItems containsSemiMixedTypes="0" containsString="0" containsNumber="1" minValue="0.01" maxValue="0.14990000000000001"/>
    </cacheField>
    <cacheField name="Defects" numFmtId="0">
      <sharedItems containsSemiMixedTypes="0" containsString="0" containsNumber="1" containsInteger="1" minValue="0" maxValue="73"/>
    </cacheField>
    <cacheField name="ProcessTimeHours" numFmtId="0">
      <sharedItems containsSemiMixedTypes="0" containsString="0" containsNumber="1" minValue="0.5" maxValue="4"/>
    </cacheField>
    <cacheField name="InventoryLevel" numFmtId="0">
      <sharedItems containsSemiMixedTypes="0" containsString="0" containsNumber="1" containsInteger="1" minValue="50" maxValue="1000"/>
    </cacheField>
    <cacheField name="ReorderPoint" numFmtId="0">
      <sharedItems containsSemiMixedTypes="0" containsString="0" containsNumber="1" containsInteger="1" minValue="20" maxValue="200"/>
    </cacheField>
    <cacheField name="SafetyStock" numFmtId="0">
      <sharedItems containsSemiMixedTypes="0" containsString="0" containsNumber="1" containsInteger="1" minValue="10" maxValue="100"/>
    </cacheField>
    <cacheField name="Days Late" numFmtId="0">
      <sharedItems containsSemiMixedTypes="0" containsString="0" containsNumber="1" containsInteger="1" minValue="0" maxValue="14"/>
    </cacheField>
    <cacheField name="Cost Variance" numFmtId="0">
      <sharedItems containsSemiMixedTypes="0" containsString="0" containsNumber="1" minValue="-1039.4500000000007" maxValue="1035.9300000000003"/>
    </cacheField>
    <cacheField name="Cost Variance (%)" numFmtId="10">
      <sharedItems containsSemiMixedTypes="0" containsString="0" containsNumber="1" minValue="-4.9962546816479415E-2" maxValue="4.992997198879548E-2"/>
    </cacheField>
    <cacheField name="Month" numFmtId="0">
      <sharedItems/>
    </cacheField>
    <cacheField name="Ouarte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za Raiyan Ahmed" refreshedDate="45871.702130439815" createdVersion="7" refreshedVersion="7" minRefreshableVersion="3" recordCount="1500" xr:uid="{62ABF216-2B15-4A0C-AEA6-D0B9866CA491}">
  <cacheSource type="worksheet">
    <worksheetSource ref="A1:Z1501" sheet="OperationsData"/>
  </cacheSource>
  <cacheFields count="26">
    <cacheField name="OrderID" numFmtId="0">
      <sharedItems/>
    </cacheField>
    <cacheField name="Product" numFmtId="0">
      <sharedItems count="6">
        <s v="Service Package B"/>
        <s v="Montair™ 4 ODT"/>
        <s v="Basic Widget"/>
        <s v="Montair™ 5 ODT"/>
        <s v="Premium Widget"/>
        <s v="Service Package A"/>
      </sharedItems>
    </cacheField>
    <cacheField name="Category" numFmtId="0">
      <sharedItems/>
    </cacheField>
    <cacheField name="Quantity" numFmtId="0">
      <sharedItems containsSemiMixedTypes="0" containsString="0" containsNumber="1" containsInteger="1" minValue="11" maxValue="500"/>
    </cacheField>
    <cacheField name="UnitCost" numFmtId="0">
      <sharedItems containsSemiMixedTypes="0" containsString="0" containsNumber="1" minValue="4.2" maxValue="45"/>
    </cacheField>
    <cacheField name="TotalCost" numFmtId="0">
      <sharedItems containsSemiMixedTypes="0" containsString="0" containsNumber="1" minValue="63" maxValue="22275"/>
    </cacheField>
    <cacheField name="ActualCost" numFmtId="0">
      <sharedItems containsSemiMixedTypes="0" containsString="0" containsNumber="1" minValue="64.09" maxValue="22931.7"/>
    </cacheField>
    <cacheField name="Facility" numFmtId="0">
      <sharedItems count="5">
        <s v="North Plant"/>
        <s v="South Plant"/>
        <s v="West Plant"/>
        <s v="East Plant"/>
        <s v="Central Hub"/>
      </sharedItems>
    </cacheField>
    <cacheField name="Supplier" numFmtId="0">
      <sharedItems/>
    </cacheField>
    <cacheField name="SupplierRating" numFmtId="0">
      <sharedItems containsSemiMixedTypes="0" containsString="0" containsNumber="1" minValue="3.8" maxValue="4.7"/>
    </cacheField>
    <cacheField name="OrderDate" numFmtId="0">
      <sharedItems containsDate="1" containsMixedTypes="1" minDate="2023-05-21T00:00:00" maxDate="2023-05-22T00:00:00"/>
    </cacheField>
    <cacheField name="ExpectedDeliveryDate" numFmtId="0">
      <sharedItems/>
    </cacheField>
    <cacheField name="ActualDeliveryDate" numFmtId="0">
      <sharedItems/>
    </cacheField>
    <cacheField name="DeliveryStatus" numFmtId="0">
      <sharedItems/>
    </cacheField>
    <cacheField name="DefectRate" numFmtId="0">
      <sharedItems containsSemiMixedTypes="0" containsString="0" containsNumber="1" minValue="0.01" maxValue="0.14990000000000001"/>
    </cacheField>
    <cacheField name="Defects" numFmtId="0">
      <sharedItems containsSemiMixedTypes="0" containsString="0" containsNumber="1" containsInteger="1" minValue="0" maxValue="73"/>
    </cacheField>
    <cacheField name="ProcessTimeHours" numFmtId="0">
      <sharedItems containsSemiMixedTypes="0" containsString="0" containsNumber="1" minValue="0.5" maxValue="4"/>
    </cacheField>
    <cacheField name="InventoryLevel" numFmtId="0">
      <sharedItems containsSemiMixedTypes="0" containsString="0" containsNumber="1" containsInteger="1" minValue="50" maxValue="1000"/>
    </cacheField>
    <cacheField name="ReorderPoint" numFmtId="0">
      <sharedItems containsSemiMixedTypes="0" containsString="0" containsNumber="1" containsInteger="1" minValue="20" maxValue="200"/>
    </cacheField>
    <cacheField name="SafetyStock" numFmtId="0">
      <sharedItems containsSemiMixedTypes="0" containsString="0" containsNumber="1" containsInteger="1" minValue="10" maxValue="100"/>
    </cacheField>
    <cacheField name="Days Late" numFmtId="0">
      <sharedItems containsSemiMixedTypes="0" containsString="0" containsNumber="1" containsInteger="1" minValue="0" maxValue="14"/>
    </cacheField>
    <cacheField name="Cost Variance" numFmtId="0">
      <sharedItems containsSemiMixedTypes="0" containsString="0" containsNumber="1" minValue="-1039.4500000000007" maxValue="1035.9300000000003"/>
    </cacheField>
    <cacheField name="Cost Variance (%)" numFmtId="10">
      <sharedItems containsSemiMixedTypes="0" containsString="0" containsNumber="1" minValue="-4.9962546816479415E-2" maxValue="4.992997198879548E-2"/>
    </cacheField>
    <cacheField name="Month" numFmtId="0">
      <sharedItems count="12">
        <s v="May"/>
        <s v="April"/>
        <s v="December"/>
        <s v="October"/>
        <s v="July"/>
        <s v="January"/>
        <s v="March"/>
        <s v="June"/>
        <s v="September"/>
        <s v="February"/>
        <s v="November"/>
        <s v="August"/>
      </sharedItems>
    </cacheField>
    <cacheField name="Ouarter" numFmtId="0">
      <sharedItems/>
    </cacheField>
    <cacheField name="Turnover" numFmtId="0">
      <sharedItems containsSemiMixedTypes="0" containsString="0" containsNumber="1" minValue="1.5151515151515152E-2" maxValue="9.8039215686274517" count="1478">
        <n v="0.20642201834862386"/>
        <n v="0.97454545454545449"/>
        <n v="0.54196642685851315"/>
        <n v="7.6359832635983269E-2"/>
        <n v="0.3772455089820359"/>
        <n v="0.52"/>
        <n v="1.7007042253521127"/>
        <n v="0.49947643979057593"/>
        <n v="0.93095238095238098"/>
        <n v="1.0135135135135136"/>
        <n v="0.5376344086021505"/>
        <n v="0.42530755711775042"/>
        <n v="0.30316742081447962"/>
        <n v="0.22184873949579831"/>
        <n v="0.35897435897435898"/>
        <n v="0.36963190184049077"/>
        <n v="1.758364312267658"/>
        <n v="0.85093167701863359"/>
        <n v="0.42436149312377208"/>
        <n v="0.63737796373779643"/>
        <n v="0.25851703406813625"/>
        <n v="0.9907407407407407"/>
        <n v="0.58315334773218142"/>
        <n v="6.9387755102040816E-2"/>
        <n v="0.49562682215743442"/>
        <n v="0.6872037914691943"/>
        <n v="2.5476190476190474"/>
        <n v="0.38110749185667753"/>
        <n v="2.2587268993839837E-2"/>
        <n v="6.6193853427895979E-2"/>
        <n v="1.8935185185185186"/>
        <n v="0.95238095238095233"/>
        <n v="0.43005181347150256"/>
        <n v="0.68478260869565222"/>
        <n v="1.235483870967742"/>
        <n v="0.29224904701397714"/>
        <n v="0.4485294117647059"/>
        <n v="1.1503957783641161"/>
        <n v="0.47018970189701897"/>
        <n v="0.21126760563380281"/>
        <n v="0.10035419126328217"/>
        <n v="0.49747048903878582"/>
        <n v="0.26153846153846155"/>
        <n v="1.7803030303030303"/>
        <n v="0.1319290465631929"/>
        <n v="2.1630615640599003E-2"/>
        <n v="0.25604395604395602"/>
        <n v="1.326271186440678"/>
        <n v="0.57467532467532467"/>
        <n v="0.48818897637795278"/>
        <n v="1.592760180995475"/>
        <n v="0.14254385964912281"/>
        <n v="0.47591069330199764"/>
        <n v="0.64047619047619042"/>
        <n v="0.73193916349809884"/>
        <n v="0.38578680203045684"/>
        <n v="0.30856219709208399"/>
        <n v="0.30197444831591175"/>
        <n v="0.16482164821648215"/>
        <n v="0.56097560975609762"/>
        <n v="2.435754189944134"/>
        <n v="1.4457478005865103"/>
        <n v="0.21718750000000001"/>
        <n v="0.75"/>
        <n v="0.20074349442379183"/>
        <n v="6.7549668874172186E-2"/>
        <n v="0.43341121495327101"/>
        <n v="1.3150684931506849"/>
        <n v="0.13153153153153152"/>
        <n v="0.38295318127250899"/>
        <n v="0.3114382785956965"/>
        <n v="0.23901098901098902"/>
        <n v="0.19225449515905949"/>
        <n v="0.31862745098039214"/>
        <n v="0.71092077087794436"/>
        <n v="0.48230088495575218"/>
        <n v="0.12722948870392389"/>
        <n v="0.69908256880733943"/>
        <n v="0.52591792656587477"/>
        <n v="0.61879432624113473"/>
        <n v="3.7777777777777777"/>
        <n v="7.3806078147612156E-2"/>
        <n v="0.40217391304347827"/>
        <n v="0.33197556008146639"/>
        <n v="0.50510204081632648"/>
        <n v="0.87096774193548387"/>
        <n v="0.69606299212598421"/>
        <n v="0.21588594704684319"/>
        <n v="0.36894273127753302"/>
        <n v="0.11790393013100436"/>
        <n v="0.84431137724550898"/>
        <n v="0.26693766937669378"/>
        <n v="1.286231884057971"/>
        <n v="1.4697986577181208"/>
        <n v="0.3692468619246862"/>
        <n v="0.17218543046357615"/>
        <n v="0.56554307116104874"/>
        <n v="0.51145038167938928"/>
        <n v="1.5151515151515152E-2"/>
        <n v="0.21525215252152521"/>
        <n v="0.45797598627787306"/>
        <n v="0.45670103092783504"/>
        <n v="0.25295109612141653"/>
        <n v="0.84897959183673466"/>
        <n v="0.29482071713147412"/>
        <n v="9.4399999999999998E-2"/>
        <n v="1.3306233062330624"/>
        <n v="0.41686746987951806"/>
        <n v="0.48841893252769386"/>
        <n v="1.2814814814814814"/>
        <n v="0.80861244019138756"/>
        <n v="2.0963855421686746"/>
        <n v="0.42035928143712575"/>
        <n v="0.42443729903536975"/>
        <n v="2.4484536082474227E-2"/>
        <n v="1.2571428571428571"/>
        <n v="0.390625"/>
        <n v="0.60576923076923073"/>
        <n v="0.66532797858099058"/>
        <n v="0.26106870229007634"/>
        <n v="0.3549337260677467"/>
        <n v="4.2035398230088497"/>
        <n v="0.31554524361948955"/>
        <n v="0.4310998735777497"/>
        <n v="0.45032258064516129"/>
        <n v="0.61929824561403513"/>
        <n v="0.52272727272727271"/>
        <n v="0.20199778024417314"/>
        <n v="0.67820069204152245"/>
        <n v="0.63297872340425532"/>
        <n v="3.9087947882736153E-2"/>
        <n v="0.49528795811518322"/>
        <n v="0.22112211221122113"/>
        <n v="0.7044117647058824"/>
        <n v="0.81005586592178769"/>
        <n v="0.22222222222222221"/>
        <n v="0.51360544217687076"/>
        <n v="3.8403361344537816"/>
        <n v="6.0952380952380952E-2"/>
        <n v="0.39289446185997912"/>
        <n v="0.26923076923076922"/>
        <n v="0.83184257602862255"/>
        <n v="0.59740259740259738"/>
        <n v="0.73333333333333328"/>
        <n v="0.54618473895582331"/>
        <n v="0.47906976744186047"/>
        <n v="0.29310344827586204"/>
        <n v="1.36"/>
        <n v="0.69168026101141922"/>
        <n v="3.5526315789473686"/>
        <n v="0.12925170068027211"/>
        <n v="0.4794326241134752"/>
        <n v="0.47332185886402756"/>
        <n v="1.5942028985507246"/>
        <n v="9.657320872274143E-2"/>
        <n v="1.3135593220338984"/>
        <n v="0.27715355805243447"/>
        <n v="0.30022573363431149"/>
        <n v="0.39894736842105261"/>
        <n v="0.36913767019667171"/>
        <n v="0.5"/>
        <n v="0.21045576407506703"/>
        <n v="0.72854640980735552"/>
        <n v="1.9430051813471503"/>
        <n v="0.50064516129032255"/>
        <n v="4.5974025974025974"/>
        <n v="1.5323383084577114"/>
        <n v="2.2538552787663108E-2"/>
        <n v="0.22307692307692309"/>
        <n v="0.30631704410011917"/>
        <n v="0.25336927223719674"/>
        <n v="3.8036809815950923E-2"/>
        <n v="0.49795918367346936"/>
        <n v="1.04739336492891"/>
        <n v="0.29145728643216079"/>
        <n v="0.65451664025356582"/>
        <n v="1.165991902834008"/>
        <n v="2.5185185185185185E-2"/>
        <n v="3.8392857142857144"/>
        <n v="1.4513274336283186"/>
        <n v="0.51278409090909094"/>
        <n v="0.258130081300813"/>
        <n v="3.0697674418604652"/>
        <n v="0.36224489795918369"/>
        <n v="0.27625570776255709"/>
        <n v="0.31709844559585493"/>
        <n v="0.41891891891891891"/>
        <n v="0.76991150442477874"/>
        <n v="0.53465346534653468"/>
        <n v="8.7837837837837843E-2"/>
        <n v="1.0934256055363323"/>
        <n v="1.4623287671232876"/>
        <n v="0.23589001447178004"/>
        <n v="2.4356435643564356"/>
        <n v="0.71040000000000003"/>
        <n v="0.93055555555555558"/>
        <n v="0.51286173633440513"/>
        <n v="0.11967545638945233"/>
        <n v="0.92113564668769721"/>
        <n v="0.4271948608137045"/>
        <n v="0.12222222222222222"/>
        <n v="9.7165991902834009E-2"/>
        <n v="1.7237762237762237"/>
        <n v="0.33517241379310347"/>
        <n v="2.057142857142857E-2"/>
        <n v="0.25"/>
        <n v="0.82191780821917804"/>
        <n v="0.10041407867494824"/>
        <n v="0.39759036144578314"/>
        <n v="0.57873485868102292"/>
        <n v="0.58445440956651717"/>
        <n v="0.30284552845528456"/>
        <n v="0.77777777777777779"/>
        <n v="1.0020366598778003"/>
        <n v="0.37096774193548387"/>
        <n v="1.3869346733668342"/>
        <n v="1.028"/>
        <n v="0.20338983050847459"/>
        <n v="1.4224137931034482"/>
        <n v="0.30792682926829268"/>
        <n v="0.66576454668470908"/>
        <n v="0.6425925925925926"/>
        <n v="2.8397565922920892E-2"/>
        <n v="0.37341040462427744"/>
        <n v="0.60222222222222221"/>
        <n v="5.9620596205962058E-2"/>
        <n v="0.28782707622298065"/>
        <n v="0.31639722863741337"/>
        <n v="3.1128404669260701E-2"/>
        <n v="0.17796610169491525"/>
        <n v="6.8686868686868685E-2"/>
        <n v="0.2"/>
        <n v="1.7357512953367875"/>
        <n v="0.69220055710306405"/>
        <n v="1.2607449856733524"/>
        <n v="0.64308176100628933"/>
        <n v="0.81638418079096042"/>
        <n v="0.6"/>
        <n v="0.24035608308605341"/>
        <n v="0.35480093676814989"/>
        <n v="0.43076923076923079"/>
        <n v="6.3074901445466486E-2"/>
        <n v="0.84026258205689275"/>
        <n v="0.44974093264248705"/>
        <n v="0.28404669260700388"/>
        <n v="0.55339805825242716"/>
        <n v="9.6385542168674704E-2"/>
        <n v="2.903225806451613"/>
        <n v="1.5504587155963303"/>
        <n v="0.49770290964777947"/>
        <n v="0.1782762691853601"/>
        <n v="0.57553956834532372"/>
        <n v="1.0966981132075471"/>
        <n v="0.54577464788732399"/>
        <n v="1.005449591280654"/>
        <n v="0.38895859473023842"/>
        <n v="1.4069767441860466"/>
        <n v="2.7765363128491618"/>
        <n v="0.4851657940663176"/>
        <n v="0.11138613861386139"/>
        <n v="0.40746753246753248"/>
        <n v="0.64682002706359942"/>
        <n v="7.3051948051948049E-2"/>
        <n v="0.48870392390011891"/>
        <n v="0.43137254901960786"/>
        <n v="0.28298086606243705"/>
        <n v="2.7168141592920354"/>
        <n v="0.86744639376218324"/>
        <n v="0.15625"/>
        <n v="0.2074074074074074"/>
        <n v="0.29405405405405405"/>
        <n v="1.3442622950819672"/>
        <n v="2.151639344262295E-2"/>
        <n v="0.99382716049382713"/>
        <n v="0.42499999999999999"/>
        <n v="0.23650975889781861"/>
        <n v="5.3947368421052628"/>
        <n v="2.7894736842105261"/>
        <n v="1.3217391304347825"/>
        <n v="0.60826446280991731"/>
        <n v="0.50390625"/>
        <n v="2.2556390977443608E-2"/>
        <n v="0.29927007299270075"/>
        <n v="1.5151515151515151"/>
        <n v="0.56989247311827962"/>
        <n v="0.21733668341708542"/>
        <n v="0.73092369477911645"/>
        <n v="1.337962962962963"/>
        <n v="0.23442622950819672"/>
        <n v="0.16339869281045752"/>
        <n v="0.7439613526570048"/>
        <n v="0.61308677098150788"/>
        <n v="0.58508158508158503"/>
        <n v="1.5771812080536913"/>
        <n v="0.16733067729083664"/>
        <n v="0.28532974427994617"/>
        <n v="0.4609375"/>
        <n v="5.4600606673407485E-2"/>
        <n v="0.2226680040120361"/>
        <n v="0.31385281385281383"/>
        <n v="0.48037190082644626"/>
        <n v="1.2352941176470589"/>
        <n v="0.26516853932584272"/>
        <n v="1.0890688259109311"/>
        <n v="0.68571428571428572"/>
        <n v="1.4470046082949308"/>
        <n v="0.13409961685823754"/>
        <n v="4.5454545454545456E-2"/>
        <n v="0.97807017543859653"/>
        <n v="1.0240240240240239"/>
        <n v="0.18574514038876891"/>
        <n v="0.40803709428129831"/>
        <n v="0.55142857142857138"/>
        <n v="0.97916666666666663"/>
        <n v="3.6475409836065573"/>
        <n v="0.34541577825159914"/>
        <n v="0.7848484848484848"/>
        <n v="1.4074074074074074"/>
        <n v="1.4128113879003559"/>
        <n v="0.51744186046511631"/>
        <n v="1.1304347826086956"/>
        <n v="0.32840549102428723"/>
        <n v="6.7460317460317457E-2"/>
        <n v="0.12087912087912088"/>
        <n v="0.77817531305903398"/>
        <n v="0.95360824742268047"/>
        <n v="0.36065573770491804"/>
        <n v="0.28390804597701147"/>
        <n v="2.0408163265306121E-2"/>
        <n v="0.24741081703107021"/>
        <n v="0.70036764705882348"/>
        <n v="0.59375"/>
        <n v="0.18078381795195955"/>
        <n v="0.38283828382838286"/>
        <n v="1.5"/>
        <n v="0.66732283464566933"/>
        <n v="0.43687150837988825"/>
        <n v="0.90745501285347041"/>
        <n v="7.8250863060989648E-2"/>
        <n v="1.5129032258064516"/>
        <n v="0.24448897795591182"/>
        <n v="0.70385395537525353"/>
        <n v="0.13179916317991633"/>
        <n v="0.449438202247191"/>
        <n v="0.50431034482758619"/>
        <n v="0.86842105263157898"/>
        <n v="0.11214953271028037"/>
        <n v="2.7807486631016044E-2"/>
        <n v="0.92152466367713004"/>
        <n v="0.3967446592065107"/>
        <n v="0.93023255813953487"/>
        <n v="1.0222222222222221"/>
        <n v="1.7394957983193278"/>
        <n v="0.67780429594272074"/>
        <n v="0.44159836065573771"/>
        <n v="0.47100712105798576"/>
        <n v="0.14479638009049775"/>
        <n v="0.36971046770601335"/>
        <n v="0.39452495974235102"/>
        <n v="4.2857142857142856"/>
        <n v="0.66169895678092394"/>
        <n v="7.1022727272727279E-2"/>
        <n v="0.74918032786885247"/>
        <n v="1.907258064516129"/>
        <n v="0.31021437578814626"/>
        <n v="0.67514677103718201"/>
        <n v="0.35128805620608899"/>
        <n v="0.65145985401459849"/>
        <n v="3.5078125"/>
        <n v="0.16411682892906815"/>
        <n v="0.26906318082788672"/>
        <n v="0.21822541966426859"/>
        <n v="0.37547169811320757"/>
        <n v="1.2105263157894737"/>
        <n v="0.2518248175182482"/>
        <n v="0.22380952380952382"/>
        <n v="0.41860465116279072"/>
        <n v="1.4227272727272726"/>
        <n v="1.9196428571428572"/>
        <n v="0.53058103975535165"/>
        <n v="2.6865671641791045E-2"/>
        <n v="0.2976588628762542"/>
        <n v="1.1200980392156863"/>
        <n v="0.29914529914529914"/>
        <n v="6.25E-2"/>
        <n v="0.26525821596244131"/>
        <n v="0.97660818713450293"/>
        <n v="1.2616822429906542"/>
        <n v="5.5"/>
        <n v="1.23046875"/>
        <n v="0.37638888888888888"/>
        <n v="0.35519677093844604"/>
        <n v="7.9074074074074074"/>
        <n v="4.9630411826821541E-2"/>
        <n v="3.2948717948717947"/>
        <n v="0.7145328719723183"/>
        <n v="0.10614525139664804"/>
        <n v="0.61519302615193028"/>
        <n v="0.60082304526748975"/>
        <n v="0.24038461538461539"/>
        <n v="0.2996777658431794"/>
        <n v="0.534711964549483"/>
        <n v="0.32724902216427643"/>
        <n v="0.34593356242840778"/>
        <n v="2.2406417112299466"/>
        <n v="0.51111111111111107"/>
        <n v="0.34963325183374083"/>
        <n v="0.43409090909090908"/>
        <n v="3.2290076335877864"/>
        <n v="0.19509202453987731"/>
        <n v="1.6867924528301887"/>
        <n v="0.91194968553459121"/>
        <n v="1.7215189873417722"/>
        <n v="1.9696969696969697"/>
        <n v="0.67131474103585653"/>
        <n v="2.5125628140703519E-2"/>
        <n v="1.654320987654321"/>
        <n v="0.54492753623188406"/>
        <n v="1.1271676300578035"/>
        <n v="5.1111111111111107"/>
        <n v="1.0352303523035231"/>
        <n v="0.83050847457627119"/>
        <n v="0.77351247600767759"/>
        <n v="0.614065180102916"/>
        <n v="2.0995475113122173"/>
        <n v="0.10197368421052631"/>
        <n v="7.2859744990892539E-2"/>
        <n v="2.5873221216041398E-2"/>
        <n v="0.30425963488843816"/>
        <n v="0.36757990867579909"/>
        <n v="0.67799642218246869"/>
        <n v="1.4568965517241379"/>
        <n v="8.3333333333333329E-2"/>
        <n v="1.1599045346062054"/>
        <n v="0.20134228187919462"/>
        <n v="1.7658227848101267"/>
        <n v="0.14307228915662651"/>
        <n v="0.36348684210526316"/>
        <n v="0.41206896551724137"/>
        <n v="0.72374798061389334"/>
        <n v="0.21818181818181817"/>
        <n v="0.42744656917885265"/>
        <n v="0.43067226890756305"/>
        <n v="2.0098522167487687"/>
        <n v="2.492957746478873"/>
        <n v="0.39737991266375544"/>
        <n v="0.98013245033112584"/>
        <n v="1.2777777777777777"/>
        <n v="0.18975903614457831"/>
        <n v="1.046875"/>
        <n v="3.4369885433715219E-2"/>
        <n v="1.1794258373205742"/>
        <n v="1.9285714285714286"/>
        <n v="0.33580246913580247"/>
        <n v="0.24433656957928804"/>
        <n v="0.16771488469601678"/>
        <n v="0.2048331415420023"/>
        <n v="0.60432569974554706"/>
        <n v="0.57071960297766744"/>
        <n v="3.4848484848484851E-2"/>
        <n v="0.83796296296296291"/>
        <n v="0.14654002713704206"/>
        <n v="0.38690476190476192"/>
        <n v="0.10833333333333334"/>
        <n v="0.32987551867219916"/>
        <n v="1.6901408450704225"/>
        <n v="0.10059171597633136"/>
        <n v="2.0472103004291844"/>
        <n v="0.63583815028901736"/>
        <n v="2.1607142857142856"/>
        <n v="0.16224648985959439"/>
        <n v="0.35062893081761004"/>
        <n v="6.2431544359255201E-2"/>
        <n v="0.5399408284023669"/>
        <n v="0.6462585034013606"/>
        <n v="1.5443548387096775"/>
        <n v="1.5692883895131087"/>
        <n v="0.41854636591478694"/>
        <n v="0.25175808720112519"/>
        <n v="0.51893939393939392"/>
        <n v="0.90504451038575673"/>
        <n v="0.41237113402061853"/>
        <n v="0.46189376443418012"/>
        <n v="1.2285714285714286"/>
        <n v="0.32536520584329348"/>
        <n v="0.28660436137071649"/>
        <n v="1.688622754491018"/>
        <n v="0.45054945054945056"/>
        <n v="0.48765432098765432"/>
        <n v="1.476923076923077"/>
        <n v="1.233502538071066"/>
        <n v="4.1293103448275863"/>
        <n v="0.40208877284595301"/>
        <n v="2.6666666666666665"/>
        <n v="0.37174721189591076"/>
        <n v="1.826086956521739"/>
        <n v="0.39590443686006827"/>
        <n v="0.44662921348314605"/>
        <n v="2.7256637168141591"/>
        <n v="1.2"/>
        <n v="0.47342995169082125"/>
        <n v="2.5073529411764706"/>
        <n v="0.59270998415213949"/>
        <n v="0.38461538461538464"/>
        <n v="1.0542005420054201"/>
        <n v="0.69942196531791911"/>
        <n v="0.16287015945330297"/>
        <n v="0.28879310344827586"/>
        <n v="0.71062271062271065"/>
        <n v="1.0716723549488054"/>
        <n v="1.7420814479638009"/>
        <n v="2.0806451612903225"/>
        <n v="0.51616379310344829"/>
        <n v="0.52914110429447858"/>
        <n v="1.9973368841544607E-2"/>
        <n v="3.8406827880512091E-2"/>
        <n v="0.45406824146981628"/>
        <n v="0.77316293929712465"/>
        <n v="0.32549728752260398"/>
        <n v="0.10613810741687979"/>
        <n v="7.64"/>
        <n v="0.33024118738404451"/>
        <n v="0.52685421994884907"/>
        <n v="0.39691444600280507"/>
        <n v="0.78676470588235292"/>
        <n v="0.15254237288135594"/>
        <n v="0.24965893587994542"/>
        <n v="0.13190184049079753"/>
        <n v="0.36795580110497239"/>
        <n v="0.90889370932754876"/>
        <n v="2.5317919075144508"/>
        <n v="0.13884785819793205"/>
        <n v="1.7105263157894738E-2"/>
        <n v="0.18877551020408162"/>
        <n v="4.3795620437956206E-2"/>
        <n v="0.47391304347826085"/>
        <n v="0.56993736951983298"/>
        <n v="1.008"/>
        <n v="0.17216642754662842"/>
        <n v="1.6177777777777778"/>
        <n v="0.85102739726027399"/>
        <n v="6.1371841155234655E-2"/>
        <n v="5.5555555555555552E-2"/>
        <n v="0.83806818181818177"/>
        <n v="0.31679389312977096"/>
        <n v="0.41652613827993257"/>
        <n v="5.3180396246089674E-2"/>
        <n v="0.15706806282722513"/>
        <n v="0.47058823529411764"/>
        <n v="5.4123711340206188E-2"/>
        <n v="0.81818181818181823"/>
        <n v="2.4509803921568629"/>
        <n v="5.056338028169014"/>
        <n v="0.51750380517503802"/>
        <n v="0.30275229357798167"/>
        <n v="1.0611353711790392"/>
        <n v="4.9599999999999998E-2"/>
        <n v="0.42602495543672014"/>
        <n v="0.36748633879781423"/>
        <n v="0.89333333333333331"/>
        <n v="0.70799999999999996"/>
        <n v="0.50357995226730312"/>
        <n v="1.4388489208633093"/>
        <n v="0.10276243093922652"/>
        <n v="0.30703883495145629"/>
        <n v="0.10975609756097561"/>
        <n v="2.1111111111111112"/>
        <n v="4.4303797468354427"/>
        <n v="0.59259259259259256"/>
        <n v="0.11854103343465046"/>
        <n v="0.19087635054021609"/>
        <n v="2.9256756756756759"/>
        <n v="1.7857142857142858"/>
        <n v="0.67924528301886788"/>
        <n v="0.32136752136752139"/>
        <n v="0.67213114754098358"/>
        <n v="0.70608695652173914"/>
        <n v="0.16538461538461538"/>
        <n v="0.10552763819095477"/>
        <n v="1.9066666666666667"/>
        <n v="1.8936170212765957"/>
        <n v="8.0722891566265054E-2"/>
        <n v="0.62989323843416367"/>
        <n v="0.84629294755877038"/>
        <n v="0.19668246445497631"/>
        <n v="0.19634703196347031"/>
        <n v="1.9875"/>
        <n v="6.3896103896103895"/>
        <n v="0.38095238095238093"/>
        <n v="0.29183673469387755"/>
        <n v="0.44303797468354428"/>
        <n v="0.48159999999999997"/>
        <n v="2.7857142857142856"/>
        <n v="0.86885245901639341"/>
        <n v="0.14376996805111822"/>
        <n v="0.54489164086687303"/>
        <n v="0.78076923076923077"/>
        <n v="0.17912087912087912"/>
        <n v="2.0612244897959182"/>
        <n v="0.23732251521298176"/>
        <n v="0.19942196531791909"/>
        <n v="0.39635535307517084"/>
        <n v="0.52340425531914891"/>
        <n v="2.5963855421686746"/>
        <n v="0.78419452887537999"/>
        <n v="1.202156334231806"/>
        <n v="2.1097560975609757"/>
        <n v="0.57462686567164178"/>
        <n v="0.17934782608695651"/>
        <n v="0.53681710213776723"/>
        <n v="0.94582392776523705"/>
        <n v="1.26536312849162"/>
        <n v="0.35538954108858056"/>
        <n v="1.1170731707317074"/>
        <n v="1.9312169312169312"/>
        <n v="6.2575210589651029E-2"/>
        <n v="0.29262672811059909"/>
        <n v="0.21206030150753769"/>
        <n v="0.35126582278481011"/>
        <n v="0.48333333333333334"/>
        <n v="0.31275720164609055"/>
        <n v="0.2774566473988439"/>
        <n v="1.717741935483871"/>
        <n v="0.81229773462783172"/>
        <n v="0.35221238938053095"/>
        <n v="0.6648841354723708"/>
        <n v="0.53980099502487566"/>
        <n v="0.17338709677419356"/>
        <n v="0.72972972972972971"/>
        <n v="0.73299319727891155"/>
        <n v="0.78587196467991172"/>
        <n v="7.7507598784194526E-2"/>
        <n v="0.6981664315937941"/>
        <n v="0.23210412147505424"/>
        <n v="0.40512820512820513"/>
        <n v="0.56314699792960665"/>
        <n v="0.46563814866760167"/>
        <n v="0.33200000000000002"/>
        <n v="0.23287671232876711"/>
        <n v="0.60085836909871249"/>
        <n v="0.40601503759398494"/>
        <n v="0.11895910780669144"/>
        <n v="0.7180616740088106"/>
        <n v="9.3837535014005602E-2"/>
        <n v="0.20347394540942929"/>
        <n v="5.3275862068965516"/>
        <n v="0.59083969465648856"/>
        <n v="1.9791666666666666E-2"/>
        <n v="1.2787456445993031"/>
        <n v="1.1052631578947369"/>
        <n v="2.5686274509803924"/>
        <n v="3.79041248606466E-2"/>
        <n v="0.38948626045400236"/>
        <n v="0.22151898734177214"/>
        <n v="8.1290322580645155E-2"/>
        <n v="0.23416965352449223"/>
        <n v="0.32225913621262459"/>
        <n v="0.43936381709741551"/>
        <n v="0.25206611570247933"/>
        <n v="0.21916411824668705"/>
        <n v="0.4302788844621514"/>
        <n v="9.1065292096219927E-2"/>
        <n v="0.5859872611464968"/>
        <n v="2.4858757062146895"/>
        <n v="0.17783857729138167"/>
        <n v="0.43602484472049691"/>
        <n v="0.49896907216494846"/>
        <n v="0.54938271604938271"/>
        <n v="0.46195069667738475"/>
        <n v="2.8199566160520606E-2"/>
        <n v="1.4132653061224489"/>
        <n v="0.1275239107332625"/>
        <n v="1.3027027027027027"/>
        <n v="0.50959488272921105"/>
        <n v="0.73228346456692917"/>
        <n v="0.50684931506849318"/>
        <n v="0.97023809523809523"/>
        <n v="3.5483870967741936E-2"/>
        <n v="0.16483516483516483"/>
        <n v="7.32484076433121E-2"/>
        <n v="2.7678571428571428"/>
        <n v="3.2388663967611336E-2"/>
        <n v="0.50462962962962965"/>
        <n v="2.1711711711711712"/>
        <n v="0.70447284345047922"/>
        <n v="0.39895287958115183"/>
        <n v="2.0454545454545454"/>
        <n v="0.56746987951807226"/>
        <n v="0.53139013452914796"/>
        <n v="0.49244712990936557"/>
        <n v="0.48863636363636365"/>
        <n v="0.40240641711229946"/>
        <n v="0.3048780487804878"/>
        <n v="2.8737864077669903"/>
        <n v="2.806122448979592"/>
        <n v="0.27777777777777779"/>
        <n v="0.2576219512195122"/>
        <n v="1.064516129032258"/>
        <n v="8.5781433607520566E-2"/>
        <n v="0.71583514099783085"/>
        <n v="0.27800269905533065"/>
        <n v="0.34636871508379891"/>
        <n v="1.032520325203252"/>
        <n v="1.0843091334894615"/>
        <n v="0.38156028368794326"/>
        <n v="0.53529411764705881"/>
        <n v="0.60342555994729907"/>
        <n v="1.6218487394957983"/>
        <n v="3.1276595744680851"/>
        <n v="6.4305555555555554"/>
        <n v="0.80046403712296987"/>
        <n v="9.8398169336384442E-2"/>
        <n v="0.15734265734265734"/>
        <n v="0.51804423748544814"/>
        <n v="0.67006802721088432"/>
        <n v="0.31780538302277433"/>
        <n v="0.27716727716727718"/>
        <n v="0.65811965811965811"/>
        <n v="0.11074561403508772"/>
        <n v="0.15503875968992248"/>
        <n v="0.42414529914529914"/>
        <n v="0.31860465116279069"/>
        <n v="0.64640883977900554"/>
        <n v="0.58485639686684077"/>
        <n v="0.53041622198505867"/>
        <n v="1.4275862068965517"/>
        <n v="1.2735294117647058"/>
        <n v="0.18571428571428572"/>
        <n v="0.23562570462232243"/>
        <n v="0.22332015810276679"/>
        <n v="0.48319327731092437"/>
        <n v="0.83204633204633205"/>
        <n v="0.61166666666666669"/>
        <n v="0.85287846481876328"/>
        <n v="2.4838012958963283E-2"/>
        <n v="2.783582089552239"/>
        <n v="1.225071225071225"/>
        <n v="0.45198463508322662"/>
        <n v="7.5723830734966593E-2"/>
        <n v="2.8321678321678321"/>
        <n v="1.6199095022624435"/>
        <n v="1.0115606936416186"/>
        <n v="2.351313969571231E-2"/>
        <n v="0.59435173299101407"/>
        <n v="0.45128205128205129"/>
        <n v="0.32035398230088497"/>
        <n v="3.0381679389312977"/>
        <n v="0.10794044665012408"/>
        <n v="1.0375000000000001"/>
        <n v="0.52737752161383289"/>
        <n v="0.37069922308546061"/>
        <n v="0.49415204678362573"/>
        <n v="8.8183421516754845E-2"/>
        <n v="0.99563318777292575"/>
        <n v="0.97115384615384615"/>
        <n v="0.33282208588957057"/>
        <n v="0.1628721541155867"/>
        <n v="0.29741379310344829"/>
        <n v="0.2667398463227223"/>
        <n v="1.6940639269406392"/>
        <n v="0.19763313609467456"/>
        <n v="0.28449744463373083"/>
        <n v="0.39334637964774949"/>
        <n v="0.45154419595314166"/>
        <n v="8.8164251207729472E-2"/>
        <n v="0.46176911544227889"/>
        <n v="0.54653937947494036"/>
        <n v="6.0131578947368425"/>
        <n v="4.5471698113207548"/>
        <n v="0.87931034482758619"/>
        <n v="3.9024390243902438"/>
        <n v="2.0892857142857144"/>
        <n v="0.12585499316005472"/>
        <n v="1.0399002493765586"/>
        <n v="0.51239669421487599"/>
        <n v="0.6314699792960663"/>
        <n v="0.23373759647188533"/>
        <n v="0.41114058355437666"/>
        <n v="2.7545454545454544"/>
        <n v="1.0842696629213484"/>
        <n v="0.28463476070528965"/>
        <n v="0.14864864864864866"/>
        <n v="4.3559322033898304"/>
        <n v="3.4660194174757279"/>
        <n v="0.43899204244031831"/>
        <n v="2.6279069767441858"/>
        <n v="1.3191489361702127"/>
        <n v="9.647979139504563E-2"/>
        <n v="0.37983425414364641"/>
        <n v="1.7122302158273381"/>
        <n v="0.53289473684210531"/>
        <n v="0.40450928381962864"/>
        <n v="0.24550898203592814"/>
        <n v="0.42268041237113402"/>
        <n v="0.53250345781466113"/>
        <n v="0.52453987730061347"/>
        <n v="0.53939393939393943"/>
        <n v="2.7891156462585034"/>
        <n v="0.62978723404255321"/>
        <n v="1.596938775510204"/>
        <n v="0.39879759519038077"/>
        <n v="0.76243093922651939"/>
        <n v="0.56214367160775369"/>
        <n v="4.125"/>
        <n v="0.37733333333333335"/>
        <n v="0.84375"/>
        <n v="0.57925072046109505"/>
        <n v="0.40186915887850466"/>
        <n v="0.53145336225596529"/>
        <n v="0.25358851674641147"/>
        <n v="0.2257617728531856"/>
        <n v="0.42511013215859028"/>
        <n v="0.44814340588988477"/>
        <n v="7.9041916167664678E-2"/>
        <n v="1.2772277227722773"/>
        <n v="0.28598130841121494"/>
        <n v="1.3545454545454545"/>
        <n v="1.6317689530685922"/>
        <n v="0.11920529801324503"/>
        <n v="0.70875763747454179"/>
        <n v="0.15990453460620524"/>
        <n v="0.42222222222222222"/>
        <n v="1.4453125"/>
        <n v="0.71851851851851856"/>
        <n v="0.77878787878787881"/>
        <n v="0.48858447488584472"/>
        <n v="0.33684210526315789"/>
        <n v="0.74832214765100669"/>
        <n v="0.20728291316526612"/>
        <n v="0.48669201520912547"/>
        <n v="0.58373205741626799"/>
        <n v="1.9382716049382716"/>
        <n v="0.8571428571428571"/>
        <n v="0.85778781038374718"/>
        <n v="0.4697674418604651"/>
        <n v="0.15"/>
        <n v="0.30094043887147337"/>
        <n v="0.51467268623024831"/>
        <n v="6.2311557788944726E-2"/>
        <n v="0.40783744557329465"/>
        <n v="0.21244635193133046"/>
        <n v="0.48870636550308011"/>
        <n v="0.60360360360360366"/>
        <n v="2.1555555555555554"/>
        <n v="5.4380664652567974E-2"/>
        <n v="0.300982800982801"/>
        <n v="0.6802973977695167"/>
        <n v="9.4161958568738227E-2"/>
        <n v="3.4144144144144146"/>
        <n v="0.21392532795156408"/>
        <n v="1.3925233644859814"/>
        <n v="0.28555045871559631"/>
        <n v="0.29166666666666669"/>
        <n v="0.16878980891719744"/>
        <n v="0.10142348754448399"/>
        <n v="4.7972972972972974"/>
        <n v="9.6335078534031407E-2"/>
        <n v="0.32084309133489464"/>
        <n v="3.6984126984126986"/>
        <n v="0.14821428571428572"/>
        <n v="0.14012738853503184"/>
        <n v="1.4230769230769231"/>
        <n v="0.55913978494623651"/>
        <n v="0.99776286353467558"/>
        <n v="0.34175935288169867"/>
        <n v="0.51343283582089549"/>
        <n v="0.68775510204081636"/>
        <n v="1.6992481203007519"/>
        <n v="0.56881851400730821"/>
        <n v="0.28363228699551568"/>
        <n v="0.30965909090909088"/>
        <n v="0.49127516778523489"/>
        <n v="0.9915433403805497"/>
        <n v="0.60849772382397571"/>
        <n v="2.6043165467625897"/>
        <n v="0.40930232558139534"/>
        <n v="0.99511002444987773"/>
        <n v="0.55480378890392423"/>
        <n v="0.22391857506361323"/>
        <n v="0.46362339514978601"/>
        <n v="0.14019715224534501"/>
        <n v="8.357771260997067E-2"/>
        <n v="0.68361581920903958"/>
        <n v="3.8420490928495199E-2"/>
        <n v="6.73352435530086E-2"/>
        <n v="0.636697247706422"/>
        <n v="0.67770034843205573"/>
        <n v="0.32596685082872928"/>
        <n v="0.42685589519650657"/>
        <n v="0.51042944785276079"/>
        <n v="0.11666666666666667"/>
        <n v="0.36332574031890663"/>
        <n v="0.15915119363395225"/>
        <n v="0.8892215568862275"/>
        <n v="0.70892857142857146"/>
        <n v="0.13681241184767279"/>
        <n v="5.2730696798493411E-2"/>
        <n v="0.87389380530973448"/>
        <n v="1.2894736842105263"/>
        <n v="0.39832285115303984"/>
        <n v="0.27511591962905718"/>
        <n v="0.78644067796610173"/>
        <n v="0.98540145985401462"/>
        <n v="0.47905282331511839"/>
        <n v="0.37651821862348178"/>
        <n v="0.14866760168302945"/>
        <n v="4.3902439024390241E-2"/>
        <n v="0.27570093457943923"/>
        <n v="0.32454361054766734"/>
        <n v="0.20481927710843373"/>
        <n v="7.1428571428571425E-2"/>
        <n v="0.25892857142857145"/>
        <n v="2.0346320346320348"/>
        <n v="0.48888888888888887"/>
        <n v="0.66776315789473684"/>
        <n v="1.7259978425026967E-2"/>
        <n v="0.34321372854914195"/>
        <n v="2.1004366812227073"/>
        <n v="0.24668141592920353"/>
        <n v="0.11282051282051282"/>
        <n v="0.89204545454545459"/>
        <n v="0.47606019151846785"/>
        <n v="0.75986842105263153"/>
        <n v="0.49365750528541225"/>
        <n v="0.42720306513409961"/>
        <n v="0.52941176470588236"/>
        <n v="0.12731481481481483"/>
        <n v="0.76007677543186181"/>
        <n v="1.8045977011494252"/>
        <n v="9.0021691973969628E-2"/>
        <n v="0.56529209621993126"/>
        <n v="1.5034482758620689"/>
        <n v="0.14659685863874344"/>
        <n v="0.35505617977528092"/>
        <n v="3.3802816901408447E-2"/>
        <n v="0.14412811387900357"/>
        <n v="5.3708439897698211E-2"/>
        <n v="0.4794794794794795"/>
        <n v="1.8229166666666667"/>
        <n v="3.1082802547770703"/>
        <n v="0.19827586206896552"/>
        <n v="0.10469798657718121"/>
        <n v="1.6434108527131783"/>
        <n v="0.48983050847457626"/>
        <n v="0.39014373716632444"/>
        <n v="1.0567010309278351"/>
        <n v="0.33275862068965517"/>
        <n v="0.76299376299376298"/>
        <n v="0.99656357388316152"/>
        <n v="8.5185185185185183E-2"/>
        <n v="3.7183098591549295"/>
        <n v="0.73469387755102045"/>
        <n v="7.0707070707070704E-2"/>
        <n v="0.23411016949152541"/>
        <n v="0.56043956043956045"/>
        <n v="0.27380952380952384"/>
        <n v="0.60492227979274615"/>
        <n v="0.55555555555555558"/>
        <n v="0.18018018018018017"/>
        <n v="2"/>
        <n v="0.5757575757575758"/>
        <n v="0.52030456852791873"/>
        <n v="2.0432432432432432"/>
        <n v="1.243076923076923"/>
        <n v="2.4925373134328357"/>
        <n v="0.34710743801652894"/>
        <n v="0.6228070175438597"/>
        <n v="0.56006493506493504"/>
        <n v="0.875"/>
        <n v="0.3983739837398374"/>
        <n v="0.9116809116809117"/>
        <n v="0.84816753926701571"/>
        <n v="3.3461538461538463"/>
        <n v="0.65587734241908002"/>
        <n v="0.31007751937984496"/>
        <n v="0.2914798206278027"/>
        <n v="0.23171987641606592"/>
        <n v="0.15946843853820597"/>
        <n v="0.35044929396662389"/>
        <n v="5.8168316831683171E-2"/>
        <n v="1.1191588785046729"/>
        <n v="1.0101010101010102"/>
        <n v="0.30120481927710846"/>
        <n v="0.44927536231884058"/>
        <n v="6.1330561330561334E-2"/>
        <n v="1.1117318435754191"/>
        <n v="2.0153846153846153"/>
        <n v="0.25129802699896159"/>
        <n v="7.5862068965517242"/>
        <n v="0.59782608695652173"/>
        <n v="0.30769230769230771"/>
        <n v="0.19873150105708245"/>
        <n v="0.40083507306889354"/>
        <n v="0.29334916864608074"/>
        <n v="0.18809523809523809"/>
        <n v="0.60485021398002858"/>
        <n v="0.67851851851851852"/>
        <n v="3.6842105263157894"/>
        <n v="0.12758620689655173"/>
        <n v="2.5"/>
        <n v="0.18594104308390022"/>
        <n v="6.0493827160493827E-2"/>
        <n v="1.2116991643454038"/>
        <n v="0.91044776119402981"/>
        <n v="6.4516129032258063E-2"/>
        <n v="1.727891156462585"/>
        <n v="0.74545454545454548"/>
        <n v="3.4021871202916158E-2"/>
        <n v="0.13091641490433031"/>
        <n v="4.4606741573033704"/>
        <n v="0.4993646759847522"/>
        <n v="0.58864027538726338"/>
        <n v="1.2906666666666666"/>
        <n v="1.5089285714285714"/>
        <n v="0.98240469208211145"/>
        <n v="0.61280487804878048"/>
        <n v="0.37113402061855671"/>
        <n v="0.48"/>
        <n v="1.21875"/>
        <n v="3.1230769230769231"/>
        <n v="0.41283124128312415"/>
        <n v="0.42403628117913833"/>
        <n v="0.19655521783181357"/>
        <n v="1.0333333333333334"/>
        <n v="0.38013698630136988"/>
        <n v="3.6074766355140189"/>
        <n v="1.1512820512820512"/>
        <n v="6.8825910931174086E-2"/>
        <n v="0.29115479115479115"/>
        <n v="1.0887573964497042"/>
        <n v="0.72055427251732107"/>
        <n v="3.25"/>
        <n v="0.84943181818181823"/>
        <n v="0.25365205843293492"/>
        <n v="1.1488549618320612"/>
        <n v="0.46977547495682209"/>
        <n v="0.40364583333333331"/>
        <n v="1.1712962962962963"/>
        <n v="0.78896103896103897"/>
        <n v="0.1875"/>
        <n v="9.4861660079051377E-2"/>
        <n v="3.36"/>
        <n v="6.7909454061251665E-2"/>
        <n v="0.14022988505747128"/>
        <n v="0.21580928481806774"/>
        <n v="0.31100478468899523"/>
        <n v="3.3263157894736843"/>
        <n v="4.0470588235294116"/>
        <n v="0.38002773925104022"/>
        <n v="0.55809128630705396"/>
        <n v="0.46280087527352298"/>
        <n v="1.2675159235668789"/>
        <n v="0.32845744680851063"/>
        <n v="0.40941512125534951"/>
        <n v="0.55587392550143266"/>
        <n v="0.51582278481012656"/>
        <n v="0.10732323232323232"/>
        <n v="2.3178807947019868E-2"/>
        <n v="0.51020408163265307"/>
        <n v="1.0152671755725191"/>
        <n v="0.3170103092783505"/>
        <n v="0.5977653631284916"/>
        <n v="0.58322056833558866"/>
        <n v="0.7174515235457064"/>
        <n v="0.40170940170940173"/>
        <n v="2.9509202453987728"/>
        <n v="1.3860759493670887"/>
        <n v="0.45080321285140562"/>
        <n v="0.73404255319148937"/>
        <n v="0.84293193717277481"/>
        <n v="9.1056910569105698E-2"/>
        <n v="0.10259067357512953"/>
        <n v="0.50991501416430596"/>
        <n v="0.71374764595103579"/>
        <n v="0.97707736389684818"/>
        <n v="0.52344740177439797"/>
        <n v="0.42989690721649487"/>
        <n v="0.28588661037394453"/>
        <n v="0.72900158478605392"/>
        <n v="0.6645161290322581"/>
        <n v="0.52303120356612187"/>
        <n v="0.3106295149638803"/>
        <n v="6.362672322375397E-2"/>
        <n v="1.5494505494505495"/>
        <n v="1.2876254180602007"/>
        <n v="0.91832669322709159"/>
        <n v="0.30614657210401891"/>
        <n v="0.25367647058823528"/>
        <n v="0.16626213592233011"/>
        <n v="0.23250000000000001"/>
        <n v="2.5806451612903225"/>
        <n v="0.42857142857142855"/>
        <n v="0.34986225895316803"/>
        <n v="0.48504273504273504"/>
        <n v="5.7972972972972974"/>
        <n v="0.41265822784810124"/>
        <n v="0.67471590909090906"/>
        <n v="7.3825503355704702E-2"/>
        <n v="9.274873524451939E-2"/>
        <n v="1.5714285714285714"/>
        <n v="0.57512953367875652"/>
        <n v="5.0975609756097562"/>
        <n v="0.30303030303030304"/>
        <n v="0.65019011406844107"/>
        <n v="0.35520833333333335"/>
        <n v="0.66975308641975306"/>
        <n v="1.8505747126436782"/>
        <n v="1.0874524714828897"/>
        <n v="2.7784090909090908"/>
        <n v="1.6413793103448275"/>
        <n v="0.83578947368421053"/>
        <n v="0.30501089324618735"/>
        <n v="7.4848484848484844"/>
        <n v="0.8928571428571429"/>
        <n v="0.27441285537700866"/>
        <n v="0.69841269841269837"/>
        <n v="0.48922686945500632"/>
        <n v="0.98736842105263156"/>
        <n v="0.37315634218289084"/>
        <n v="0.15561224489795919"/>
        <n v="0.21100917431192662"/>
        <n v="0.32424677187948348"/>
        <n v="4.9541284403669728E-2"/>
        <n v="0.1423444976076555"/>
        <n v="0.50902527075812276"/>
        <n v="0.13294797687861271"/>
        <n v="1.1948717948717948"/>
        <n v="0.75296912114014247"/>
        <n v="0.15091210613598674"/>
        <n v="0.85185185185185186"/>
        <n v="2.4467005076142132"/>
        <n v="1.160621761658031"/>
        <n v="0.64402173913043481"/>
        <n v="2.8524590163934427"/>
        <n v="0.39951573849878935"/>
        <n v="0.656964656964657"/>
        <n v="5.3492063492063489"/>
        <n v="0.3439911797133407"/>
        <n v="1.8705882352941177"/>
        <n v="0.40364025695931477"/>
        <n v="0.34443168771526983"/>
        <n v="0.42946708463949845"/>
        <n v="0.96341463414634143"/>
        <n v="0.25416666666666665"/>
        <n v="2.5731707317073171"/>
        <n v="0.28904665314401623"/>
        <n v="0.28171091445427726"/>
        <n v="0.44850498338870431"/>
        <n v="0.26009693053311794"/>
        <n v="0.35287356321839081"/>
        <n v="0.33101851851851855"/>
        <n v="0.27552674230145868"/>
        <n v="0.5232744783306581"/>
        <n v="0.71721958925750395"/>
        <n v="0.6156405990016639"/>
        <n v="0.6430769230769231"/>
        <n v="8.8749999999999996E-2"/>
        <n v="0.53689167974882257"/>
        <n v="0.26526315789473687"/>
        <n v="0.19112627986348124"/>
        <n v="2.5769230769230771"/>
        <n v="0.34044715447154472"/>
        <n v="4.5802469135802468"/>
        <n v="0.26315789473684209"/>
        <n v="0.68396226415094341"/>
        <n v="0.24935400516795866"/>
        <n v="0.87905604719764008"/>
        <n v="0.36538461538461536"/>
        <n v="1.1098901098901099"/>
        <n v="2.7475728155339807"/>
        <n v="0.2066458982346833"/>
        <n v="5.5925925925925926"/>
        <n v="0.27247956403269757"/>
        <n v="0.54983202687569988"/>
        <n v="0.43543956043956045"/>
        <n v="0.63052208835341361"/>
        <n v="3.2463768115942031"/>
        <n v="0.85858585858585856"/>
        <n v="0.39772727272727271"/>
        <n v="4.2056074766355138"/>
        <n v="0.85950413223140498"/>
        <n v="4.3283582089552235"/>
        <n v="9.3997734994337487E-2"/>
        <n v="0.26796116504854367"/>
        <n v="0.43935926773455375"/>
        <n v="1.7490494296577948"/>
        <n v="1.9115384615384616"/>
        <n v="0.94919168591224024"/>
        <n v="0.25590551181102361"/>
        <n v="1.0221238938053097"/>
        <n v="0.49397590361445781"/>
        <n v="0.15167095115681234"/>
        <n v="0.42171717171717171"/>
        <n v="0.19402985074626866"/>
        <n v="2.9798657718120807"/>
        <n v="0.41101694915254239"/>
        <n v="5.3643724696356275E-2"/>
        <n v="5.666666666666667"/>
        <n v="0.15126050420168066"/>
        <n v="0.46666666666666667"/>
        <n v="5.8282208588957052E-2"/>
        <n v="1.1005917159763314"/>
        <n v="2.0259740259740258"/>
        <n v="3.7049180327868854"/>
        <n v="0.26666666666666666"/>
        <n v="4.5161290322580643E-2"/>
        <n v="2.9312977099236641"/>
        <n v="0.33796296296296297"/>
        <n v="5.9122807017543861"/>
        <n v="0.31297709923664124"/>
        <n v="0.63924050632911389"/>
        <n v="0.40706605222734255"/>
        <n v="0.48988285410010651"/>
        <n v="2.4554455445544554"/>
        <n v="0.79240506329113924"/>
        <n v="0.88032454361054768"/>
        <n v="7.9136690647482008E-2"/>
        <n v="0.77864583333333337"/>
        <n v="0.21647058823529411"/>
        <n v="0.31784841075794623"/>
        <n v="0.37588652482269502"/>
        <n v="0.4032"/>
        <n v="0.6905829596412556"/>
        <n v="1.1802816901408451"/>
        <n v="0.6765285996055227"/>
        <n v="0.30092592592592593"/>
        <n v="0.74061990212071782"/>
        <n v="1.9666666666666666"/>
        <n v="3.3611111111111112"/>
        <n v="0.5177398160315374"/>
        <n v="0.1111111111111111"/>
        <n v="8.2228116710875335E-2"/>
        <n v="4.4065934065934069"/>
        <n v="0.57236842105263153"/>
        <n v="0.65271966527196656"/>
        <n v="0.44870349492671929"/>
        <n v="0.51724137931034486"/>
        <n v="1.2388888888888889"/>
        <n v="7.7568134171907763E-2"/>
        <n v="0.47398843930635837"/>
        <n v="0.20364741641337386"/>
        <n v="0.6869409660107334"/>
        <n v="0.59669211195928751"/>
        <n v="0.16905071521456436"/>
        <n v="5.6526207605344297E-2"/>
        <n v="0.93034825870646765"/>
        <n v="0.43833017077798864"/>
        <n v="0.29855715871254163"/>
        <n v="0.67449139280125192"/>
        <n v="0.61047463175122751"/>
        <n v="0.20907079646017698"/>
        <n v="9.2737430167597765E-2"/>
        <n v="0.44262295081967212"/>
        <n v="0.28034371643394201"/>
        <n v="0.43069306930693069"/>
        <n v="0.46508875739644973"/>
        <n v="2.9702970297029702E-2"/>
        <n v="1.7588235294117647"/>
        <n v="0.4928335170893054"/>
        <n v="0.74820143884892087"/>
        <n v="0.2933168316831683"/>
        <n v="0.68646864686468645"/>
        <n v="0.70913461538461542"/>
        <n v="5.0925925925925923E-2"/>
        <n v="3.622950819672131"/>
        <n v="0.35282258064516131"/>
        <n v="1.2814070351758795"/>
        <n v="0.29922992299229922"/>
        <n v="0.49810844892812106"/>
        <n v="1.2085308056872037"/>
        <n v="0.27467300832342451"/>
        <n v="0.64322916666666663"/>
        <n v="1.6368421052631579"/>
        <n v="0.41641337386018235"/>
        <n v="0.31940298507462689"/>
        <n v="0.18569780853517878"/>
        <n v="0.38225255972696248"/>
        <n v="2.7514124293785311"/>
        <n v="0.47752808988764045"/>
        <n v="8.0717488789237665E-2"/>
        <n v="0.66722408026755853"/>
        <n v="1.3665689149560116"/>
        <n v="0.84888888888888892"/>
        <n v="6.1202185792349727E-2"/>
        <n v="0.514500537056928"/>
        <n v="0.48099891422366992"/>
        <n v="0.82174688057041001"/>
        <n v="0.52970922882427307"/>
        <n v="0.13744588744588745"/>
        <n v="0.3014705882352941"/>
        <n v="1.7147887323943662"/>
        <n v="0.47742663656884876"/>
        <n v="0.10551558752997602"/>
        <n v="8.7389380530973448E-2"/>
        <n v="0.83898305084745761"/>
        <n v="0.79506641366223907"/>
        <n v="1.0651340996168583"/>
        <n v="0.57701711491442542"/>
        <n v="6.2727272727272725"/>
        <n v="1.2425249169435215"/>
        <n v="0.53846153846153844"/>
        <n v="5.4187192118226604E-2"/>
        <n v="0.40233236151603496"/>
        <n v="0.70070422535211263"/>
        <n v="0.32229580573951433"/>
        <n v="0.17868852459016393"/>
        <n v="0.45035105315947843"/>
        <n v="0.52334943639291465"/>
        <n v="1.2775800711743772"/>
        <n v="0.18735632183908046"/>
        <n v="0.81128747795414458"/>
        <n v="1.5299145299145298"/>
        <n v="0.222"/>
        <n v="0.35862068965517241"/>
        <n v="2.8039215686274508"/>
        <n v="3.1726618705035969"/>
        <n v="0.31818181818181818"/>
        <n v="0.47505422993492408"/>
        <n v="0.42049934296977659"/>
        <n v="0.46994535519125685"/>
        <n v="0.4972067039106145"/>
        <n v="0.21463414634146341"/>
        <n v="6.0267857142857144E-2"/>
        <n v="8.3155650319829424E-2"/>
        <n v="9.913043478260869E-2"/>
        <n v="7.3417721518987344E-2"/>
        <n v="0.18888888888888888"/>
        <n v="1.1642651296829971"/>
        <n v="0.41603053435114506"/>
        <n v="0.46774193548387094"/>
        <n v="0.14121699196326062"/>
        <n v="0.62277091906721538"/>
        <n v="0.61997226074895972"/>
        <n v="1.5291479820627802"/>
        <n v="1.2923497267759563"/>
        <n v="2.7530120481927711"/>
        <n v="0.17518248175182483"/>
        <n v="2.2037037037037037"/>
        <n v="3.0961538461538463"/>
        <n v="0.37168141592920356"/>
        <n v="0.81840193704600483"/>
        <n v="0.20503597122302158"/>
        <n v="0.78074866310160429"/>
        <n v="0.50734463276836161"/>
        <n v="0.82404692082111441"/>
        <n v="0.84799999999999998"/>
        <n v="3.9727582292849034E-2"/>
        <n v="2.386206896551724"/>
        <n v="6.6059225512528477E-2"/>
        <n v="0.43697478991596639"/>
        <n v="6.9636363636363638"/>
        <n v="0.83094555873925502"/>
        <n v="0.22019635343618513"/>
        <n v="0.62209302325581395"/>
        <n v="2.3696969696969696"/>
        <n v="1.9906323185011711E-2"/>
        <n v="0.6138392857142857"/>
        <n v="0.58235294117647063"/>
        <n v="0.12359550561797752"/>
        <n v="1.0398773006134969"/>
        <n v="0.57850070721357849"/>
        <n v="0.52631578947368418"/>
        <n v="0.3997985901309164"/>
        <n v="9.8039215686274517"/>
        <n v="0.21974522292993631"/>
        <n v="0.18487394957983194"/>
        <n v="9.2803030303030304E-2"/>
        <n v="3.3333333333333335"/>
        <n v="0.50147928994082835"/>
        <n v="0.25350701402805609"/>
        <n v="0.6433734939759036"/>
        <n v="0.41118012422360251"/>
        <n v="0.20302648171500631"/>
        <n v="4.2588235294117647"/>
        <n v="1.2453416149068324"/>
        <n v="0.18556701030927836"/>
        <n v="0.90909090909090906"/>
        <n v="0.1187800963081862"/>
        <n v="0.48245614035087719"/>
        <n v="2.9263157894736844"/>
        <n v="0.55008210180623973"/>
        <n v="2.6795284030010719E-2"/>
        <n v="0.50771388499298742"/>
        <n v="0.23170731707317074"/>
        <n v="1.7254901960784315"/>
        <n v="3.9230769230769229"/>
        <n v="0.29392971246006389"/>
        <n v="0.1477139507620164"/>
        <n v="0.47984644913627639"/>
        <n v="4.4745057232049947E-2"/>
        <n v="0.40483701366982122"/>
        <n v="0.49926793557833088"/>
        <n v="0.20532319391634982"/>
        <n v="0.11581291759465479"/>
        <n v="0.6171428571428571"/>
        <n v="0.29453262786596118"/>
        <n v="0.55893536121673004"/>
        <n v="1.3726235741444868"/>
        <n v="9.2544987146529561E-2"/>
        <n v="0.55609167671893844"/>
        <n v="4.4333333333333336"/>
        <n v="0.3876518218623482"/>
        <n v="0.3671607753705815"/>
        <n v="0.44"/>
        <n v="0.66945606694560666"/>
        <n v="0.32624113475177308"/>
        <n v="0.48763250883392228"/>
        <n v="1.0096618357487923"/>
        <n v="0.87040280210157617"/>
        <n v="1.2452830188679245"/>
        <n v="0.41249999999999998"/>
        <n v="4.5020463847203276E-2"/>
        <n v="0.91474654377880182"/>
        <n v="0.73575949367088611"/>
        <n v="8.7336244541484712E-2"/>
        <n v="0.59243085880640467"/>
        <n v="1.2435424354243543"/>
        <n v="1.8481675392670156"/>
        <n v="0.44129554655870445"/>
        <n v="0.90702947845804993"/>
        <n v="2.0383693045563551E-2"/>
        <n v="0.15953757225433526"/>
        <n v="0.56444444444444442"/>
        <n v="1.1414141414141414"/>
        <n v="0.19002375296912113"/>
        <n v="3.283582089552239"/>
        <n v="0.12618724559023067"/>
        <n v="0.42010050251256281"/>
        <n v="8.3003952569169967E-2"/>
        <n v="0.36553030303030304"/>
        <n v="1.2184300341296928"/>
        <n v="0.3004158004158004"/>
        <n v="9.9715099715099717E-2"/>
        <n v="6.1976549413735343E-2"/>
        <n v="8.0133555926544239E-2"/>
        <n v="0.56975381008206327"/>
        <n v="0.61178045515394908"/>
        <n v="0.50127226463104324"/>
        <n v="0.43396226415094341"/>
        <n v="0.11216216216216217"/>
        <n v="0.35749999999999998"/>
        <n v="0.13064516129032258"/>
        <n v="1.8379888268156424"/>
        <n v="1.264367816091954"/>
        <n v="0.44736842105263158"/>
        <n v="0.80066445182724255"/>
        <n v="0.36690647482014388"/>
        <n v="0.80636604774535814"/>
        <n v="0.32752613240418116"/>
        <n v="0.62234042553191493"/>
        <n v="0.49837133550488599"/>
        <n v="0.43548387096774194"/>
        <n v="2.806451612903226"/>
        <n v="1.5431034482758621"/>
        <n v="1.1542056074766356"/>
        <n v="0.51570680628272247"/>
        <n v="0.13870246085011187"/>
        <n v="0.24637681159420291"/>
        <n v="0.37735849056603776"/>
        <n v="0.45633187772925765"/>
        <n v="3.6745406824146981E-2"/>
        <n v="0.42122538293216633"/>
        <n v="0.97689075630252098"/>
        <n v="0.49825174825174823"/>
        <n v="0.65697674418604646"/>
        <n v="0.44596012591815321"/>
        <n v="0.1339662447257384"/>
        <n v="0.21739130434782608"/>
        <n v="2.2588832487309647"/>
        <n v="2.2692307692307692"/>
        <n v="0.13340935005701254"/>
        <n v="2.9090909090909092"/>
        <n v="0.65753424657534243"/>
        <n v="0.65920000000000001"/>
        <n v="0.55747836835599507"/>
        <n v="0.39622641509433965"/>
        <n v="0.45534729878721059"/>
        <n v="0.62375000000000003"/>
      </sharedItems>
    </cacheField>
  </cacheFields>
  <extLst>
    <ext xmlns:x14="http://schemas.microsoft.com/office/spreadsheetml/2009/9/main" uri="{725AE2AE-9491-48be-B2B4-4EB974FC3084}">
      <x14:pivotCacheDefinition pivotCacheId="1260527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s v="ORD-21395"/>
    <s v="Service Package B"/>
    <s v="Service"/>
    <n v="135"/>
    <n v="45"/>
    <n v="6075"/>
    <n v="5906.85"/>
    <s v="North Plant"/>
    <x v="0"/>
    <n v="4.5"/>
    <d v="2023-05-21T00:00:00"/>
    <s v="2023-06-03"/>
    <s v="2023-06-03"/>
    <s v="On Time"/>
    <n v="0.11310000000000001"/>
    <n v="15"/>
    <n v="1.84"/>
    <n v="654"/>
    <n v="128"/>
    <n v="14"/>
    <n v="0"/>
    <n v="-168.14999999999964"/>
    <n v="-2.7679012345678954E-2"/>
    <s v="May"/>
    <s v="Q2"/>
  </r>
  <r>
    <s v="ORD-64987"/>
    <s v="Montair™ 4 ODT"/>
    <s v="Pharmaceutical"/>
    <n v="268"/>
    <n v="12.5"/>
    <n v="3350"/>
    <n v="3384.18"/>
    <s v="North Plant"/>
    <x v="1"/>
    <n v="3.8"/>
    <s v="2023-04-30"/>
    <s v="2023-05-14"/>
    <s v="2023-05-14"/>
    <s v="On Time"/>
    <n v="8.8599999999999998E-2"/>
    <n v="23"/>
    <n v="3.55"/>
    <n v="275"/>
    <n v="134"/>
    <n v="85"/>
    <n v="0"/>
    <n v="34.179999999999836"/>
    <n v="1.0202985074626816E-2"/>
    <s v="April"/>
    <s v="Q2"/>
  </r>
  <r>
    <s v="ORD-59797"/>
    <s v="Basic Widget"/>
    <s v="Manufacturing"/>
    <n v="226"/>
    <n v="4.2"/>
    <n v="949.2"/>
    <n v="934.04"/>
    <s v="North Plant"/>
    <x v="1"/>
    <n v="3.8"/>
    <s v="2023-12-24"/>
    <s v="2024-01-20"/>
    <s v="2024-01-22"/>
    <s v="Delayed"/>
    <n v="3.1800000000000002E-2"/>
    <n v="7"/>
    <n v="1.2"/>
    <n v="417"/>
    <n v="108"/>
    <n v="87"/>
    <n v="2"/>
    <n v="-15.160000000000082"/>
    <n v="-1.5971344289928448E-2"/>
    <s v="December"/>
    <s v="Q4"/>
  </r>
  <r>
    <s v="ORD-91070"/>
    <s v="Basic Widget"/>
    <s v="Manufacturing"/>
    <n v="73"/>
    <n v="4.2"/>
    <n v="306.60000000000002"/>
    <n v="321.11"/>
    <s v="North Plant"/>
    <x v="2"/>
    <n v="4.7"/>
    <s v="2023-10-02"/>
    <s v="2023-10-21"/>
    <s v="2023-10-21"/>
    <s v="On Time"/>
    <n v="6.3E-2"/>
    <n v="4"/>
    <n v="2.66"/>
    <n v="956"/>
    <n v="112"/>
    <n v="83"/>
    <n v="0"/>
    <n v="14.509999999999991"/>
    <n v="4.7325505544683594E-2"/>
    <s v="October"/>
    <s v="Q4"/>
  </r>
  <r>
    <s v="ORD-59823"/>
    <s v="Montair™ 5 ODT"/>
    <s v="Pharmaceutical"/>
    <n v="126"/>
    <n v="15.75"/>
    <n v="1984.5"/>
    <n v="2038.69"/>
    <s v="North Plant"/>
    <x v="0"/>
    <n v="4.5"/>
    <s v="2023-12-05"/>
    <s v="2023-12-22"/>
    <s v="2023-12-22"/>
    <s v="On Time"/>
    <n v="0.1479"/>
    <n v="18"/>
    <n v="3.8"/>
    <n v="334"/>
    <n v="136"/>
    <n v="91"/>
    <n v="0"/>
    <n v="54.190000000000055"/>
    <n v="2.7306626354245429E-2"/>
    <s v="December"/>
    <s v="Q4"/>
  </r>
  <r>
    <s v="ORD-93227"/>
    <s v="Basic Widget"/>
    <s v="Manufacturing"/>
    <n v="117"/>
    <n v="4.2"/>
    <n v="491.4"/>
    <n v="499.76"/>
    <s v="South Plant"/>
    <x v="3"/>
    <n v="4.2"/>
    <s v="2023-07-01"/>
    <s v="2023-07-29"/>
    <s v="2023-07-29"/>
    <s v="On Time"/>
    <n v="0.10829999999999999"/>
    <n v="12"/>
    <n v="1.1399999999999999"/>
    <n v="225"/>
    <n v="156"/>
    <n v="41"/>
    <n v="0"/>
    <n v="8.3600000000000136"/>
    <n v="1.701261701261704E-2"/>
    <s v="July"/>
    <s v="Q3"/>
  </r>
  <r>
    <s v="ORD-17331"/>
    <s v="Montair™ 5 ODT"/>
    <s v="Pharmaceutical"/>
    <n v="483"/>
    <n v="15.75"/>
    <n v="7607.25"/>
    <n v="7713.75"/>
    <s v="West Plant"/>
    <x v="2"/>
    <n v="4.7"/>
    <s v="2023-05-19"/>
    <s v="2023-05-31"/>
    <s v="2023-05-31"/>
    <s v="On Time"/>
    <n v="8.7999999999999995E-2"/>
    <n v="42"/>
    <n v="3.76"/>
    <n v="284"/>
    <n v="28"/>
    <n v="50"/>
    <n v="0"/>
    <n v="106.5"/>
    <n v="1.3999802819678596E-2"/>
    <s v="May"/>
    <s v="Q2"/>
  </r>
  <r>
    <s v="ORD-61856"/>
    <s v="Premium Widget"/>
    <s v="Manufacturing"/>
    <n v="477"/>
    <n v="8.9"/>
    <n v="4245.3"/>
    <n v="4433.33"/>
    <s v="East Plant"/>
    <x v="0"/>
    <n v="4.5"/>
    <s v="2023-04-19"/>
    <s v="2023-05-13"/>
    <s v="2023-05-13"/>
    <s v="On Time"/>
    <n v="0.13270000000000001"/>
    <n v="63"/>
    <n v="2.31"/>
    <n v="955"/>
    <n v="184"/>
    <n v="68"/>
    <n v="0"/>
    <n v="188.02999999999975"/>
    <n v="4.4291333945775266E-2"/>
    <s v="April"/>
    <s v="Q2"/>
  </r>
  <r>
    <s v="ORD-62350"/>
    <s v="Montair™ 5 ODT"/>
    <s v="Pharmaceutical"/>
    <n v="391"/>
    <n v="15.75"/>
    <n v="6158.25"/>
    <n v="6196.04"/>
    <s v="East Plant"/>
    <x v="1"/>
    <n v="3.8"/>
    <s v="2023-05-07"/>
    <s v="2023-05-21"/>
    <s v="2023-05-21"/>
    <s v="On Time"/>
    <n v="4.6800000000000001E-2"/>
    <n v="18"/>
    <n v="3.85"/>
    <n v="420"/>
    <n v="76"/>
    <n v="27"/>
    <n v="0"/>
    <n v="37.789999999999964"/>
    <n v="6.136483578938816E-3"/>
    <s v="May"/>
    <s v="Q2"/>
  </r>
  <r>
    <s v="ORD-18326"/>
    <s v="Service Package A"/>
    <s v="Service"/>
    <n v="450"/>
    <n v="25"/>
    <n v="11250"/>
    <n v="10810.86"/>
    <s v="West Plant"/>
    <x v="0"/>
    <n v="4.5"/>
    <s v="2023-01-25"/>
    <s v="2023-02-07"/>
    <s v="2023-02-07"/>
    <s v="On Time"/>
    <n v="9.7799999999999998E-2"/>
    <n v="44"/>
    <n v="1.1299999999999999"/>
    <n v="444"/>
    <n v="117"/>
    <n v="86"/>
    <n v="0"/>
    <n v="-439.13999999999942"/>
    <n v="-3.9034666666666613E-2"/>
    <s v="January"/>
    <s v="Q1"/>
  </r>
  <r>
    <s v="ORD-44973"/>
    <s v="Premium Widget"/>
    <s v="Manufacturing"/>
    <n v="450"/>
    <n v="8.9"/>
    <n v="4005"/>
    <n v="4182.1899999999996"/>
    <s v="Central Hub"/>
    <x v="3"/>
    <n v="4.2"/>
    <s v="2023-10-11"/>
    <s v="2023-11-08"/>
    <s v="2023-11-08"/>
    <s v="On Time"/>
    <n v="0.1052"/>
    <n v="47"/>
    <n v="2.77"/>
    <n v="837"/>
    <n v="184"/>
    <n v="53"/>
    <n v="0"/>
    <n v="177.1899999999996"/>
    <n v="4.4242197253433112E-2"/>
    <s v="October"/>
    <s v="Q4"/>
  </r>
  <r>
    <s v="ORD-33416"/>
    <s v="Montair™ 4 ODT"/>
    <s v="Pharmaceutical"/>
    <n v="242"/>
    <n v="12.5"/>
    <n v="3025"/>
    <n v="2874.73"/>
    <s v="East Plant"/>
    <x v="2"/>
    <n v="4.7"/>
    <s v="2023-03-22"/>
    <s v="2023-04-03"/>
    <s v="2023-04-03"/>
    <s v="On Time"/>
    <n v="0.1111"/>
    <n v="26"/>
    <n v="3.96"/>
    <n v="569"/>
    <n v="47"/>
    <n v="90"/>
    <n v="0"/>
    <n v="-150.26999999999998"/>
    <n v="-4.9676033057851232E-2"/>
    <s v="March"/>
    <s v="Q1"/>
  </r>
  <r>
    <s v="ORD-10074"/>
    <s v="Basic Widget"/>
    <s v="Manufacturing"/>
    <n v="201"/>
    <n v="4.2"/>
    <n v="844.2"/>
    <n v="866.36"/>
    <s v="Central Hub"/>
    <x v="1"/>
    <n v="3.8"/>
    <s v="2023-03-20"/>
    <s v="2023-04-10"/>
    <s v="2023-04-10"/>
    <s v="On Time"/>
    <n v="8.5500000000000007E-2"/>
    <n v="17"/>
    <n v="2.06"/>
    <n v="663"/>
    <n v="102"/>
    <n v="72"/>
    <n v="0"/>
    <n v="22.159999999999968"/>
    <n v="2.624970386164412E-2"/>
    <s v="March"/>
    <s v="Q1"/>
  </r>
  <r>
    <s v="ORD-19071"/>
    <s v="Montair™ 4 ODT"/>
    <s v="Pharmaceutical"/>
    <n v="132"/>
    <n v="12.5"/>
    <n v="1650"/>
    <n v="1577.06"/>
    <s v="North Plant"/>
    <x v="3"/>
    <n v="4.2"/>
    <s v="2023-06-07"/>
    <s v="2023-06-30"/>
    <s v="2023-07-13"/>
    <s v="Delayed"/>
    <n v="0.13289999999999999"/>
    <n v="17"/>
    <n v="3.6"/>
    <n v="595"/>
    <n v="52"/>
    <n v="26"/>
    <n v="13"/>
    <n v="-72.940000000000055"/>
    <n v="-4.4206060606060638E-2"/>
    <s v="June"/>
    <s v="Q2"/>
  </r>
  <r>
    <s v="ORD-36365"/>
    <s v="Service Package B"/>
    <s v="Service"/>
    <n v="280"/>
    <n v="45"/>
    <n v="12600"/>
    <n v="13069.27"/>
    <s v="West Plant"/>
    <x v="1"/>
    <n v="3.8"/>
    <s v="2023-05-16"/>
    <s v="2023-05-26"/>
    <s v="2023-05-26"/>
    <s v="On Time"/>
    <n v="6.9199999999999998E-2"/>
    <n v="19"/>
    <n v="1.31"/>
    <n v="780"/>
    <n v="99"/>
    <n v="61"/>
    <n v="0"/>
    <n v="469.27000000000044"/>
    <n v="3.7243650793650829E-2"/>
    <s v="May"/>
    <s v="Q2"/>
  </r>
  <r>
    <s v="ORD-40161"/>
    <s v="Service Package B"/>
    <s v="Service"/>
    <n v="241"/>
    <n v="45"/>
    <n v="10845"/>
    <n v="10433.98"/>
    <s v="East Plant"/>
    <x v="2"/>
    <n v="4.7"/>
    <s v="2023-09-22"/>
    <s v="2023-09-30"/>
    <s v="2023-09-30"/>
    <s v="On Time"/>
    <n v="4.1500000000000002E-2"/>
    <n v="9"/>
    <n v="1.38"/>
    <n v="652"/>
    <n v="76"/>
    <n v="10"/>
    <n v="0"/>
    <n v="-411.02000000000044"/>
    <n v="-3.7899492853849741E-2"/>
    <s v="September"/>
    <s v="Q3"/>
  </r>
  <r>
    <s v="ORD-73624"/>
    <s v="Montair™ 4 ODT"/>
    <s v="Pharmaceutical"/>
    <n v="473"/>
    <n v="12.5"/>
    <n v="5912.5"/>
    <n v="5635.45"/>
    <s v="North Plant"/>
    <x v="1"/>
    <n v="3.8"/>
    <s v="2023-02-04"/>
    <s v="2023-02-18"/>
    <s v="2023-02-18"/>
    <s v="On Time"/>
    <n v="5.6300000000000003E-2"/>
    <n v="26"/>
    <n v="2.92"/>
    <n v="269"/>
    <n v="158"/>
    <n v="26"/>
    <n v="0"/>
    <n v="-277.05000000000018"/>
    <n v="-4.6858350951374236E-2"/>
    <s v="February"/>
    <s v="Q1"/>
  </r>
  <r>
    <s v="ORD-56438"/>
    <s v="Service Package B"/>
    <s v="Service"/>
    <n v="411"/>
    <n v="45"/>
    <n v="18495"/>
    <n v="18445.009999999998"/>
    <s v="Central Hub"/>
    <x v="2"/>
    <n v="4.7"/>
    <s v="2023-05-05"/>
    <s v="2023-05-13"/>
    <s v="2023-05-13"/>
    <s v="On Time"/>
    <n v="6.7000000000000004E-2"/>
    <n v="27"/>
    <n v="1.49"/>
    <n v="483"/>
    <n v="125"/>
    <n v="69"/>
    <n v="0"/>
    <n v="-49.990000000001601"/>
    <n v="-2.7028926736956801E-3"/>
    <s v="May"/>
    <s v="Q2"/>
  </r>
  <r>
    <s v="ORD-80292"/>
    <s v="Service Package B"/>
    <s v="Service"/>
    <n v="216"/>
    <n v="45"/>
    <n v="9720"/>
    <n v="9941.82"/>
    <s v="North Plant"/>
    <x v="0"/>
    <n v="4.5"/>
    <s v="2023-02-01"/>
    <s v="2023-02-14"/>
    <s v="2023-02-14"/>
    <s v="On Time"/>
    <n v="0.1221"/>
    <n v="26"/>
    <n v="0.79"/>
    <n v="509"/>
    <n v="55"/>
    <n v="64"/>
    <n v="0"/>
    <n v="221.81999999999971"/>
    <n v="2.2820987654320959E-2"/>
    <s v="February"/>
    <s v="Q1"/>
  </r>
  <r>
    <s v="ORD-16630"/>
    <s v="Montair™ 5 ODT"/>
    <s v="Pharmaceutical"/>
    <n v="457"/>
    <n v="15.75"/>
    <n v="7197.75"/>
    <n v="7502.41"/>
    <s v="East Plant"/>
    <x v="2"/>
    <n v="4.7"/>
    <s v="2023-05-08"/>
    <s v="2023-05-20"/>
    <s v="2023-05-20"/>
    <s v="On Time"/>
    <n v="7.1999999999999995E-2"/>
    <n v="32"/>
    <n v="3.33"/>
    <n v="717"/>
    <n v="158"/>
    <n v="11"/>
    <n v="0"/>
    <n v="304.65999999999985"/>
    <n v="4.2327116112674076E-2"/>
    <s v="May"/>
    <s v="Q2"/>
  </r>
  <r>
    <s v="ORD-61173"/>
    <s v="Montair™ 4 ODT"/>
    <s v="Pharmaceutical"/>
    <n v="258"/>
    <n v="12.5"/>
    <n v="3225"/>
    <n v="3218.99"/>
    <s v="South Plant"/>
    <x v="1"/>
    <n v="3.8"/>
    <s v="2023-07-28"/>
    <s v="2023-08-14"/>
    <s v="2023-08-19"/>
    <s v="Delayed"/>
    <n v="0.13109999999999999"/>
    <n v="33"/>
    <n v="3.07"/>
    <n v="998"/>
    <n v="136"/>
    <n v="46"/>
    <n v="5"/>
    <n v="-6.0100000000002183"/>
    <n v="-1.8635658914729358E-3"/>
    <s v="July"/>
    <s v="Q3"/>
  </r>
  <r>
    <s v="ORD-51104"/>
    <s v="Premium Widget"/>
    <s v="Manufacturing"/>
    <n v="107"/>
    <n v="8.9"/>
    <n v="952.3"/>
    <n v="932.94"/>
    <s v="Central Hub"/>
    <x v="2"/>
    <n v="4.7"/>
    <s v="2023-03-21"/>
    <s v="2023-04-09"/>
    <s v="2023-04-09"/>
    <s v="On Time"/>
    <n v="0.14560000000000001"/>
    <n v="15"/>
    <n v="2.08"/>
    <n v="108"/>
    <n v="32"/>
    <n v="84"/>
    <n v="0"/>
    <n v="-19.3599999999999"/>
    <n v="-2.0329728026882182E-2"/>
    <s v="March"/>
    <s v="Q1"/>
  </r>
  <r>
    <s v="ORD-40828"/>
    <s v="Premium Widget"/>
    <s v="Manufacturing"/>
    <n v="270"/>
    <n v="8.9"/>
    <n v="2403"/>
    <n v="2302.1"/>
    <s v="Central Hub"/>
    <x v="1"/>
    <n v="3.8"/>
    <s v="2023-01-30"/>
    <s v="2023-02-20"/>
    <s v="2023-02-20"/>
    <s v="On Time"/>
    <n v="3.5999999999999997E-2"/>
    <n v="9"/>
    <n v="2.35"/>
    <n v="463"/>
    <n v="50"/>
    <n v="82"/>
    <n v="0"/>
    <n v="-100.90000000000009"/>
    <n v="-4.1989180191427423E-2"/>
    <s v="January"/>
    <s v="Q1"/>
  </r>
  <r>
    <s v="ORD-36772"/>
    <s v="Montair™ 5 ODT"/>
    <s v="Pharmaceutical"/>
    <n v="51"/>
    <n v="15.75"/>
    <n v="803.25"/>
    <n v="796.76"/>
    <s v="Central Hub"/>
    <x v="0"/>
    <n v="4.5"/>
    <s v="2023-11-14"/>
    <s v="2023-12-01"/>
    <s v="2023-12-01"/>
    <s v="On Time"/>
    <n v="9.1700000000000004E-2"/>
    <n v="4"/>
    <n v="3.9"/>
    <n v="735"/>
    <n v="100"/>
    <n v="40"/>
    <n v="0"/>
    <n v="-6.4900000000000091"/>
    <n v="-8.0796763149704447E-3"/>
    <s v="November"/>
    <s v="Q4"/>
  </r>
  <r>
    <s v="ORD-70068"/>
    <s v="Basic Widget"/>
    <s v="Manufacturing"/>
    <n v="340"/>
    <n v="4.2"/>
    <n v="1428"/>
    <n v="1399.44"/>
    <s v="West Plant"/>
    <x v="1"/>
    <n v="3.8"/>
    <s v="2023-12-10"/>
    <s v="2023-12-31"/>
    <s v="2023-12-31"/>
    <s v="On Time"/>
    <n v="5.4300000000000001E-2"/>
    <n v="18"/>
    <n v="1.1499999999999999"/>
    <n v="686"/>
    <n v="164"/>
    <n v="22"/>
    <n v="0"/>
    <n v="-28.559999999999945"/>
    <n v="-1.9999999999999962E-2"/>
    <s v="December"/>
    <s v="Q4"/>
  </r>
  <r>
    <s v="ORD-47353"/>
    <s v="Montair™ 4 ODT"/>
    <s v="Pharmaceutical"/>
    <n v="145"/>
    <n v="12.5"/>
    <n v="1812.5"/>
    <n v="1745.88"/>
    <s v="Central Hub"/>
    <x v="1"/>
    <n v="3.8"/>
    <s v="2023-09-17"/>
    <s v="2023-10-01"/>
    <s v="2023-10-01"/>
    <s v="On Time"/>
    <n v="5.8900000000000001E-2"/>
    <n v="8"/>
    <n v="2.87"/>
    <n v="211"/>
    <n v="132"/>
    <n v="79"/>
    <n v="0"/>
    <n v="-66.619999999999891"/>
    <n v="-3.6755862068965459E-2"/>
    <s v="September"/>
    <s v="Q3"/>
  </r>
  <r>
    <s v="ORD-44664"/>
    <s v="Service Package B"/>
    <s v="Service"/>
    <n v="428"/>
    <n v="45"/>
    <n v="19260"/>
    <n v="19365.16"/>
    <s v="East Plant"/>
    <x v="0"/>
    <n v="4.5"/>
    <s v="2023-12-08"/>
    <s v="2023-12-21"/>
    <s v="2023-12-21"/>
    <s v="On Time"/>
    <n v="0.1404"/>
    <n v="60"/>
    <n v="1.82"/>
    <n v="168"/>
    <n v="47"/>
    <n v="80"/>
    <n v="0"/>
    <n v="105.15999999999985"/>
    <n v="5.4600207684319755E-3"/>
    <s v="December"/>
    <s v="Q4"/>
  </r>
  <r>
    <s v="ORD-74032"/>
    <s v="Montair™ 5 ODT"/>
    <s v="Pharmaceutical"/>
    <n v="117"/>
    <n v="15.75"/>
    <n v="1842.75"/>
    <n v="1882.85"/>
    <s v="East Plant"/>
    <x v="3"/>
    <n v="4.2"/>
    <s v="2023-11-06"/>
    <s v="2023-11-27"/>
    <s v="2023-11-27"/>
    <s v="On Time"/>
    <n v="3.85E-2"/>
    <n v="4"/>
    <n v="2.9"/>
    <n v="307"/>
    <n v="33"/>
    <n v="21"/>
    <n v="0"/>
    <n v="40.099999999999909"/>
    <n v="2.1760955094288378E-2"/>
    <s v="November"/>
    <s v="Q4"/>
  </r>
  <r>
    <s v="ORD-82309"/>
    <s v="Service Package B"/>
    <s v="Service"/>
    <n v="11"/>
    <n v="45"/>
    <n v="495"/>
    <n v="486.76"/>
    <s v="West Plant"/>
    <x v="3"/>
    <n v="4.2"/>
    <s v="2023-01-23"/>
    <s v="2023-02-12"/>
    <s v="2023-02-24"/>
    <s v="Delayed"/>
    <n v="2.8299999999999999E-2"/>
    <n v="0"/>
    <n v="1.61"/>
    <n v="487"/>
    <n v="163"/>
    <n v="11"/>
    <n v="12"/>
    <n v="-8.2400000000000091"/>
    <n v="-1.6646464646464666E-2"/>
    <s v="January"/>
    <s v="Q1"/>
  </r>
  <r>
    <s v="ORD-50404"/>
    <s v="Montair™ 4 ODT"/>
    <s v="Pharmaceutical"/>
    <n v="28"/>
    <n v="12.5"/>
    <n v="350"/>
    <n v="361.71"/>
    <s v="North Plant"/>
    <x v="1"/>
    <n v="3.8"/>
    <s v="2023-10-07"/>
    <s v="2023-10-21"/>
    <s v="2023-10-21"/>
    <s v="On Time"/>
    <n v="9.1600000000000001E-2"/>
    <n v="2"/>
    <n v="2.69"/>
    <n v="423"/>
    <n v="30"/>
    <n v="55"/>
    <n v="0"/>
    <n v="11.70999999999998"/>
    <n v="3.3457142857142796E-2"/>
    <s v="October"/>
    <s v="Q4"/>
  </r>
  <r>
    <s v="ORD-41029"/>
    <s v="Montair™ 5 ODT"/>
    <s v="Pharmaceutical"/>
    <n v="409"/>
    <n v="15.75"/>
    <n v="6441.75"/>
    <n v="6480.33"/>
    <s v="South Plant"/>
    <x v="0"/>
    <n v="4.5"/>
    <s v="2023-07-01"/>
    <s v="2023-07-30"/>
    <s v="2023-08-13"/>
    <s v="Delayed"/>
    <n v="0.13250000000000001"/>
    <n v="54"/>
    <n v="2.73"/>
    <n v="216"/>
    <n v="65"/>
    <n v="62"/>
    <n v="14"/>
    <n v="38.579999999999927"/>
    <n v="5.9890557690068583E-3"/>
    <s v="July"/>
    <s v="Q3"/>
  </r>
  <r>
    <s v="ORD-24168"/>
    <s v="Montair™ 4 ODT"/>
    <s v="Pharmaceutical"/>
    <n v="420"/>
    <n v="12.5"/>
    <n v="5250"/>
    <n v="5339.2"/>
    <s v="South Plant"/>
    <x v="3"/>
    <n v="4.2"/>
    <s v="2023-07-30"/>
    <s v="2023-08-20"/>
    <s v="2023-08-20"/>
    <s v="On Time"/>
    <n v="0.1129"/>
    <n v="47"/>
    <n v="2.74"/>
    <n v="441"/>
    <n v="29"/>
    <n v="70"/>
    <n v="0"/>
    <n v="89.199999999999818"/>
    <n v="1.6990476190476157E-2"/>
    <s v="July"/>
    <s v="Q3"/>
  </r>
  <r>
    <s v="ORD-62227"/>
    <s v="Montair™ 5 ODT"/>
    <s v="Pharmaceutical"/>
    <n v="166"/>
    <n v="15.75"/>
    <n v="2614.5"/>
    <n v="2698.3"/>
    <s v="South Plant"/>
    <x v="2"/>
    <n v="4.7"/>
    <s v="2023-06-29"/>
    <s v="2023-07-11"/>
    <s v="2023-07-11"/>
    <s v="On Time"/>
    <n v="0.13200000000000001"/>
    <n v="21"/>
    <n v="3.49"/>
    <n v="386"/>
    <n v="91"/>
    <n v="18"/>
    <n v="0"/>
    <n v="83.800000000000182"/>
    <n v="3.2052017594186341E-2"/>
    <s v="June"/>
    <s v="Q2"/>
  </r>
  <r>
    <s v="ORD-33405"/>
    <s v="Basic Widget"/>
    <s v="Manufacturing"/>
    <n v="441"/>
    <n v="4.2"/>
    <n v="1852.2"/>
    <n v="1858.91"/>
    <s v="East Plant"/>
    <x v="2"/>
    <n v="4.7"/>
    <s v="2023-12-14"/>
    <s v="2024-01-02"/>
    <s v="2024-01-02"/>
    <s v="On Time"/>
    <n v="0.14149999999999999"/>
    <n v="62"/>
    <n v="2.94"/>
    <n v="644"/>
    <n v="87"/>
    <n v="14"/>
    <n v="0"/>
    <n v="6.7100000000000364"/>
    <n v="3.6227189288413975E-3"/>
    <s v="December"/>
    <s v="Q4"/>
  </r>
  <r>
    <s v="ORD-85574"/>
    <s v="Montair™ 4 ODT"/>
    <s v="Pharmaceutical"/>
    <n v="383"/>
    <n v="12.5"/>
    <n v="4787.5"/>
    <n v="4924.63"/>
    <s v="Central Hub"/>
    <x v="2"/>
    <n v="4.7"/>
    <s v="2023-06-26"/>
    <s v="2023-07-10"/>
    <s v="2023-07-14"/>
    <s v="Delayed"/>
    <n v="7.1099999999999997E-2"/>
    <n v="27"/>
    <n v="3.08"/>
    <n v="310"/>
    <n v="31"/>
    <n v="100"/>
    <n v="4"/>
    <n v="137.13000000000011"/>
    <n v="2.8643342036553547E-2"/>
    <s v="June"/>
    <s v="Q2"/>
  </r>
  <r>
    <s v="ORD-26334"/>
    <s v="Premium Widget"/>
    <s v="Manufacturing"/>
    <n v="230"/>
    <n v="8.9"/>
    <n v="2047"/>
    <n v="1958.97"/>
    <s v="North Plant"/>
    <x v="1"/>
    <n v="3.8"/>
    <s v="2023-07-06"/>
    <s v="2023-07-27"/>
    <s v="2023-07-27"/>
    <s v="On Time"/>
    <n v="0.10299999999999999"/>
    <n v="23"/>
    <n v="1.63"/>
    <n v="787"/>
    <n v="96"/>
    <n v="74"/>
    <n v="0"/>
    <n v="-88.029999999999973"/>
    <n v="-4.3004396678065451E-2"/>
    <s v="July"/>
    <s v="Q3"/>
  </r>
  <r>
    <s v="ORD-98777"/>
    <s v="Basic Widget"/>
    <s v="Manufacturing"/>
    <n v="366"/>
    <n v="4.2"/>
    <n v="1537.2"/>
    <n v="1505.79"/>
    <s v="West Plant"/>
    <x v="3"/>
    <n v="4.2"/>
    <s v="2023-07-26"/>
    <s v="2023-08-23"/>
    <s v="2023-08-23"/>
    <s v="On Time"/>
    <n v="2.7799999999999998E-2"/>
    <n v="10"/>
    <n v="2.88"/>
    <n v="816"/>
    <n v="64"/>
    <n v="88"/>
    <n v="0"/>
    <n v="-31.410000000000082"/>
    <n v="-2.0433255269320896E-2"/>
    <s v="July"/>
    <s v="Q3"/>
  </r>
  <r>
    <s v="ORD-95813"/>
    <s v="Service Package A"/>
    <s v="Service"/>
    <n v="436"/>
    <n v="25"/>
    <n v="10900"/>
    <n v="10355.44"/>
    <s v="East Plant"/>
    <x v="2"/>
    <n v="4.7"/>
    <s v="2023-10-08"/>
    <s v="2023-10-16"/>
    <s v="2023-10-16"/>
    <s v="On Time"/>
    <n v="5.0200000000000002E-2"/>
    <n v="21"/>
    <n v="1.37"/>
    <n v="379"/>
    <n v="139"/>
    <n v="66"/>
    <n v="0"/>
    <n v="-544.55999999999949"/>
    <n v="-4.995963302752289E-2"/>
    <s v="October"/>
    <s v="Q4"/>
  </r>
  <r>
    <s v="ORD-40784"/>
    <s v="Premium Widget"/>
    <s v="Manufacturing"/>
    <n v="347"/>
    <n v="8.9"/>
    <n v="3088.3"/>
    <n v="2960.07"/>
    <s v="South Plant"/>
    <x v="2"/>
    <n v="4.7"/>
    <s v="2023-03-28"/>
    <s v="2023-04-16"/>
    <s v="2023-04-16"/>
    <s v="On Time"/>
    <n v="8.2199999999999995E-2"/>
    <n v="28"/>
    <n v="1.67"/>
    <n v="738"/>
    <n v="99"/>
    <n v="38"/>
    <n v="0"/>
    <n v="-128.23000000000002"/>
    <n v="-4.1521225269565781E-2"/>
    <s v="March"/>
    <s v="Q1"/>
  </r>
  <r>
    <s v="ORD-92544"/>
    <s v="Montair™ 5 ODT"/>
    <s v="Pharmaceutical"/>
    <n v="135"/>
    <n v="15.75"/>
    <n v="2126.25"/>
    <n v="2229.15"/>
    <s v="South Plant"/>
    <x v="0"/>
    <n v="4.5"/>
    <s v="2023-01-24"/>
    <s v="2023-02-10"/>
    <s v="2023-02-10"/>
    <s v="On Time"/>
    <n v="9.5600000000000004E-2"/>
    <n v="12"/>
    <n v="3.18"/>
    <n v="639"/>
    <n v="69"/>
    <n v="99"/>
    <n v="0"/>
    <n v="102.90000000000009"/>
    <n v="4.8395061728395104E-2"/>
    <s v="January"/>
    <s v="Q1"/>
  </r>
  <r>
    <s v="ORD-23970"/>
    <s v="Premium Widget"/>
    <s v="Manufacturing"/>
    <n v="85"/>
    <n v="8.9"/>
    <n v="756.5"/>
    <n v="768.31"/>
    <s v="West Plant"/>
    <x v="2"/>
    <n v="4.7"/>
    <s v="2023-05-05"/>
    <s v="2023-05-24"/>
    <s v="2023-05-24"/>
    <s v="On Time"/>
    <n v="1.0800000000000001E-2"/>
    <n v="0"/>
    <n v="2.54"/>
    <n v="847"/>
    <n v="128"/>
    <n v="38"/>
    <n v="0"/>
    <n v="11.809999999999945"/>
    <n v="1.5611368142762651E-2"/>
    <s v="May"/>
    <s v="Q2"/>
  </r>
  <r>
    <s v="ORD-97500"/>
    <s v="Montair™ 5 ODT"/>
    <s v="Pharmaceutical"/>
    <n v="295"/>
    <n v="15.75"/>
    <n v="4646.25"/>
    <n v="4529.72"/>
    <s v="Central Hub"/>
    <x v="2"/>
    <n v="4.7"/>
    <s v="2023-01-26"/>
    <s v="2023-02-07"/>
    <s v="2023-02-07"/>
    <s v="On Time"/>
    <n v="0.1288"/>
    <n v="37"/>
    <n v="3.7"/>
    <n v="593"/>
    <n v="163"/>
    <n v="86"/>
    <n v="0"/>
    <n v="-116.52999999999975"/>
    <n v="-2.5080441216034383E-2"/>
    <s v="January"/>
    <s v="Q1"/>
  </r>
  <r>
    <s v="ORD-42406"/>
    <s v="Basic Widget"/>
    <s v="Manufacturing"/>
    <n v="238"/>
    <n v="4.2"/>
    <n v="999.6"/>
    <n v="1039.3"/>
    <s v="West Plant"/>
    <x v="2"/>
    <n v="4.7"/>
    <s v="2023-10-08"/>
    <s v="2023-10-27"/>
    <s v="2023-10-27"/>
    <s v="On Time"/>
    <n v="0.11409999999999999"/>
    <n v="27"/>
    <n v="1.52"/>
    <n v="910"/>
    <n v="183"/>
    <n v="45"/>
    <n v="0"/>
    <n v="39.699999999999932"/>
    <n v="3.9715886354541749E-2"/>
    <s v="October"/>
    <s v="Q4"/>
  </r>
  <r>
    <s v="ORD-80798"/>
    <s v="Service Package A"/>
    <s v="Service"/>
    <n v="235"/>
    <n v="25"/>
    <n v="5875"/>
    <n v="5626.77"/>
    <s v="West Plant"/>
    <x v="1"/>
    <n v="3.8"/>
    <s v="2023-05-21"/>
    <s v="2023-05-31"/>
    <s v="2023-05-31"/>
    <s v="On Time"/>
    <n v="0.05"/>
    <n v="11"/>
    <n v="0.98"/>
    <n v="132"/>
    <n v="55"/>
    <n v="29"/>
    <n v="0"/>
    <n v="-248.22999999999956"/>
    <n v="-4.2251914893616946E-2"/>
    <s v="May"/>
    <s v="Q2"/>
  </r>
  <r>
    <s v="ORD-37110"/>
    <s v="Montair™ 5 ODT"/>
    <s v="Pharmaceutical"/>
    <n v="119"/>
    <n v="15.75"/>
    <n v="1874.25"/>
    <n v="1792.58"/>
    <s v="West Plant"/>
    <x v="1"/>
    <n v="3.8"/>
    <s v="2023-12-28"/>
    <s v="2024-01-11"/>
    <s v="2024-01-11"/>
    <s v="On Time"/>
    <n v="6.7100000000000007E-2"/>
    <n v="7"/>
    <n v="3.12"/>
    <n v="902"/>
    <n v="127"/>
    <n v="59"/>
    <n v="0"/>
    <n v="-81.670000000000073"/>
    <n v="-4.3574763238628821E-2"/>
    <s v="December"/>
    <s v="Q4"/>
  </r>
  <r>
    <s v="ORD-64921"/>
    <s v="Service Package A"/>
    <s v="Service"/>
    <n v="13"/>
    <n v="25"/>
    <n v="325"/>
    <n v="339.39"/>
    <s v="North Plant"/>
    <x v="2"/>
    <n v="4.7"/>
    <s v="2023-09-02"/>
    <s v="2023-09-10"/>
    <s v="2023-09-10"/>
    <s v="On Time"/>
    <n v="5.1799999999999999E-2"/>
    <n v="0"/>
    <n v="1.84"/>
    <n v="601"/>
    <n v="159"/>
    <n v="87"/>
    <n v="0"/>
    <n v="14.389999999999986"/>
    <n v="4.4276923076923033E-2"/>
    <s v="September"/>
    <s v="Q3"/>
  </r>
  <r>
    <s v="ORD-31632"/>
    <s v="Montair™ 5 ODT"/>
    <s v="Pharmaceutical"/>
    <n v="233"/>
    <n v="15.75"/>
    <n v="3669.75"/>
    <n v="3664.48"/>
    <s v="West Plant"/>
    <x v="1"/>
    <n v="3.8"/>
    <s v="2023-05-20"/>
    <s v="2023-06-03"/>
    <s v="2023-06-03"/>
    <s v="On Time"/>
    <n v="6.4399999999999999E-2"/>
    <n v="15"/>
    <n v="3.7"/>
    <n v="910"/>
    <n v="139"/>
    <n v="26"/>
    <n v="0"/>
    <n v="-5.2699999999999818"/>
    <n v="-1.4360651270522466E-3"/>
    <s v="May"/>
    <s v="Q2"/>
  </r>
  <r>
    <s v="ORD-70515"/>
    <s v="Service Package A"/>
    <s v="Service"/>
    <n v="313"/>
    <n v="25"/>
    <n v="7825"/>
    <n v="7875.39"/>
    <s v="Central Hub"/>
    <x v="0"/>
    <n v="4.5"/>
    <s v="2023-07-21"/>
    <s v="2023-08-03"/>
    <s v="2023-08-03"/>
    <s v="On Time"/>
    <n v="1.38E-2"/>
    <n v="4"/>
    <n v="0.7"/>
    <n v="236"/>
    <n v="32"/>
    <n v="43"/>
    <n v="0"/>
    <n v="50.390000000000327"/>
    <n v="6.4396166134185725E-3"/>
    <s v="July"/>
    <s v="Q3"/>
  </r>
  <r>
    <s v="ORD-65255"/>
    <s v="Premium Widget"/>
    <s v="Manufacturing"/>
    <n v="177"/>
    <n v="8.9"/>
    <n v="1575.3"/>
    <n v="1549.7"/>
    <s v="East Plant"/>
    <x v="1"/>
    <n v="3.8"/>
    <s v="2023-08-21"/>
    <s v="2023-09-11"/>
    <s v="2023-09-11"/>
    <s v="On Time"/>
    <n v="0.1331"/>
    <n v="23"/>
    <n v="2.9"/>
    <n v="308"/>
    <n v="40"/>
    <n v="70"/>
    <n v="0"/>
    <n v="-25.599999999999909"/>
    <n v="-1.6250872849615888E-2"/>
    <s v="August"/>
    <s v="Q3"/>
  </r>
  <r>
    <s v="ORD-42411"/>
    <s v="Montair™ 4 ODT"/>
    <s v="Pharmaceutical"/>
    <n v="124"/>
    <n v="12.5"/>
    <n v="1550"/>
    <n v="1573.27"/>
    <s v="Central Hub"/>
    <x v="0"/>
    <n v="4.5"/>
    <s v="2023-06-29"/>
    <s v="2023-07-16"/>
    <s v="2023-07-16"/>
    <s v="On Time"/>
    <n v="0.11940000000000001"/>
    <n v="14"/>
    <n v="3.63"/>
    <n v="254"/>
    <n v="25"/>
    <n v="89"/>
    <n v="0"/>
    <n v="23.269999999999982"/>
    <n v="1.5012903225806441E-2"/>
    <s v="June"/>
    <s v="Q2"/>
  </r>
  <r>
    <s v="ORD-58351"/>
    <s v="Montair™ 5 ODT"/>
    <s v="Pharmaceutical"/>
    <n v="352"/>
    <n v="15.75"/>
    <n v="5544"/>
    <n v="5330.22"/>
    <s v="South Plant"/>
    <x v="1"/>
    <n v="3.8"/>
    <s v="2023-08-31"/>
    <s v="2023-09-14"/>
    <s v="2023-09-14"/>
    <s v="On Time"/>
    <n v="0.14269999999999999"/>
    <n v="50"/>
    <n v="2.88"/>
    <n v="221"/>
    <n v="175"/>
    <n v="87"/>
    <n v="0"/>
    <n v="-213.77999999999975"/>
    <n v="-3.8560606060606017E-2"/>
    <s v="August"/>
    <s v="Q3"/>
  </r>
  <r>
    <s v="ORD-59192"/>
    <s v="Service Package B"/>
    <s v="Service"/>
    <n v="65"/>
    <n v="45"/>
    <n v="2925"/>
    <n v="2948.02"/>
    <s v="North Plant"/>
    <x v="1"/>
    <n v="3.8"/>
    <s v="2023-06-09"/>
    <s v="2023-06-19"/>
    <s v="2023-06-19"/>
    <s v="On Time"/>
    <n v="0.14000000000000001"/>
    <n v="9"/>
    <n v="1.86"/>
    <n v="456"/>
    <n v="70"/>
    <n v="19"/>
    <n v="0"/>
    <n v="23.019999999999982"/>
    <n v="7.8700854700854642E-3"/>
    <s v="June"/>
    <s v="Q2"/>
  </r>
  <r>
    <s v="ORD-84177"/>
    <s v="Service Package A"/>
    <s v="Service"/>
    <n v="405"/>
    <n v="25"/>
    <n v="10125"/>
    <n v="9924.1"/>
    <s v="South Plant"/>
    <x v="0"/>
    <n v="4.5"/>
    <s v="2023-12-23"/>
    <s v="2024-01-05"/>
    <s v="2024-01-05"/>
    <s v="On Time"/>
    <n v="0.10580000000000001"/>
    <n v="42"/>
    <n v="1.69"/>
    <n v="851"/>
    <n v="30"/>
    <n v="54"/>
    <n v="0"/>
    <n v="-200.89999999999964"/>
    <n v="-1.984197530864194E-2"/>
    <s v="December"/>
    <s v="Q4"/>
  </r>
  <r>
    <s v="ORD-66822"/>
    <s v="Service Package A"/>
    <s v="Service"/>
    <n v="269"/>
    <n v="25"/>
    <n v="6725"/>
    <n v="6824.22"/>
    <s v="West Plant"/>
    <x v="3"/>
    <n v="4.2"/>
    <s v="2023-02-05"/>
    <s v="2023-02-22"/>
    <s v="2023-02-22"/>
    <s v="On Time"/>
    <n v="1.18E-2"/>
    <n v="3"/>
    <n v="1.24"/>
    <n v="420"/>
    <n v="182"/>
    <n v="68"/>
    <n v="0"/>
    <n v="99.220000000000255"/>
    <n v="1.4753903345724946E-2"/>
    <s v="February"/>
    <s v="Q1"/>
  </r>
  <r>
    <s v="ORD-73372"/>
    <s v="Service Package B"/>
    <s v="Service"/>
    <n v="385"/>
    <n v="45"/>
    <n v="17325"/>
    <n v="17362.68"/>
    <s v="South Plant"/>
    <x v="2"/>
    <n v="4.7"/>
    <s v="2023-04-01"/>
    <s v="2023-04-09"/>
    <s v="2023-04-09"/>
    <s v="On Time"/>
    <n v="0.1011"/>
    <n v="38"/>
    <n v="1.88"/>
    <n v="526"/>
    <n v="131"/>
    <n v="85"/>
    <n v="0"/>
    <n v="37.680000000000291"/>
    <n v="2.1748917748917918E-3"/>
    <s v="April"/>
    <s v="Q2"/>
  </r>
  <r>
    <s v="ORD-59674"/>
    <s v="Basic Widget"/>
    <s v="Manufacturing"/>
    <n v="152"/>
    <n v="4.2"/>
    <n v="638.4"/>
    <n v="662.76"/>
    <s v="East Plant"/>
    <x v="1"/>
    <n v="3.8"/>
    <s v="2023-02-14"/>
    <s v="2023-03-07"/>
    <s v="2023-03-07"/>
    <s v="On Time"/>
    <n v="4.41E-2"/>
    <n v="6"/>
    <n v="2.2200000000000002"/>
    <n v="394"/>
    <n v="27"/>
    <n v="73"/>
    <n v="0"/>
    <n v="24.360000000000014"/>
    <n v="3.8157894736842127E-2"/>
    <s v="February"/>
    <s v="Q1"/>
  </r>
  <r>
    <s v="ORD-46211"/>
    <s v="Basic Widget"/>
    <s v="Manufacturing"/>
    <n v="191"/>
    <n v="4.2"/>
    <n v="802.2"/>
    <n v="826.09"/>
    <s v="South Plant"/>
    <x v="2"/>
    <n v="4.7"/>
    <s v="2023-04-19"/>
    <s v="2023-05-08"/>
    <s v="2023-05-08"/>
    <s v="On Time"/>
    <n v="5.7599999999999998E-2"/>
    <n v="11"/>
    <n v="2.4"/>
    <n v="619"/>
    <n v="22"/>
    <n v="76"/>
    <n v="0"/>
    <n v="23.889999999999986"/>
    <n v="2.9780603340812745E-2"/>
    <s v="April"/>
    <s v="Q2"/>
  </r>
  <r>
    <s v="ORD-68743"/>
    <s v="Montair™ 5 ODT"/>
    <s v="Pharmaceutical"/>
    <n v="260"/>
    <n v="15.75"/>
    <n v="4095"/>
    <n v="4117.59"/>
    <s v="North Plant"/>
    <x v="1"/>
    <n v="3.8"/>
    <s v="2023-07-28"/>
    <s v="2023-08-11"/>
    <s v="2023-08-11"/>
    <s v="On Time"/>
    <n v="4.36E-2"/>
    <n v="11"/>
    <n v="3.57"/>
    <n v="861"/>
    <n v="24"/>
    <n v="21"/>
    <n v="0"/>
    <n v="22.590000000000146"/>
    <n v="5.5164835164835521E-3"/>
    <s v="July"/>
    <s v="Q3"/>
  </r>
  <r>
    <s v="ORD-65771"/>
    <s v="Basic Widget"/>
    <s v="Manufacturing"/>
    <n v="134"/>
    <n v="4.2"/>
    <n v="562.79999999999995"/>
    <n v="551.89"/>
    <s v="South Plant"/>
    <x v="2"/>
    <n v="4.7"/>
    <s v="2023-12-21"/>
    <s v="2024-01-09"/>
    <s v="2024-01-09"/>
    <s v="On Time"/>
    <n v="9.1399999999999995E-2"/>
    <n v="12"/>
    <n v="2.06"/>
    <n v="813"/>
    <n v="160"/>
    <n v="52"/>
    <n v="0"/>
    <n v="-10.909999999999968"/>
    <n v="-1.9385216773276419E-2"/>
    <s v="December"/>
    <s v="Q4"/>
  </r>
  <r>
    <s v="ORD-34267"/>
    <s v="Basic Widget"/>
    <s v="Manufacturing"/>
    <n v="138"/>
    <n v="4.2"/>
    <n v="579.6"/>
    <n v="563.98"/>
    <s v="West Plant"/>
    <x v="3"/>
    <n v="4.2"/>
    <s v="2023-06-06"/>
    <s v="2023-07-04"/>
    <s v="2023-07-04"/>
    <s v="On Time"/>
    <n v="0.111"/>
    <n v="15"/>
    <n v="2.4900000000000002"/>
    <n v="246"/>
    <n v="75"/>
    <n v="71"/>
    <n v="0"/>
    <n v="-15.620000000000005"/>
    <n v="-2.6949620427881304E-2"/>
    <s v="June"/>
    <s v="Q2"/>
  </r>
  <r>
    <s v="ORD-80010"/>
    <s v="Basic Widget"/>
    <s v="Manufacturing"/>
    <n v="436"/>
    <n v="4.2"/>
    <n v="1831.2"/>
    <n v="1775.19"/>
    <s v="Central Hub"/>
    <x v="3"/>
    <n v="4.2"/>
    <s v="2023-02-21"/>
    <s v="2023-03-21"/>
    <s v="2023-03-21"/>
    <s v="On Time"/>
    <n v="4.1799999999999997E-2"/>
    <n v="18"/>
    <n v="1.03"/>
    <n v="179"/>
    <n v="90"/>
    <n v="15"/>
    <n v="0"/>
    <n v="-56.009999999999991"/>
    <n v="-3.0586500655307988E-2"/>
    <s v="February"/>
    <s v="Q1"/>
  </r>
  <r>
    <s v="ORD-85243"/>
    <s v="Montair™ 4 ODT"/>
    <s v="Pharmaceutical"/>
    <n v="493"/>
    <n v="12.5"/>
    <n v="6162.5"/>
    <n v="5932.19"/>
    <s v="Central Hub"/>
    <x v="3"/>
    <n v="4.2"/>
    <s v="2023-12-24"/>
    <s v="2024-01-14"/>
    <s v="2024-01-14"/>
    <s v="On Time"/>
    <n v="0.13159999999999999"/>
    <n v="64"/>
    <n v="3.81"/>
    <n v="341"/>
    <n v="140"/>
    <n v="71"/>
    <n v="0"/>
    <n v="-230.3100000000004"/>
    <n v="-3.7372819472616697E-2"/>
    <s v="December"/>
    <s v="Q4"/>
  </r>
  <r>
    <s v="ORD-19710"/>
    <s v="Premium Widget"/>
    <s v="Manufacturing"/>
    <n v="139"/>
    <n v="8.9"/>
    <n v="1237.0999999999999"/>
    <n v="1291.6600000000001"/>
    <s v="East Plant"/>
    <x v="1"/>
    <n v="3.8"/>
    <s v="2023-01-27"/>
    <s v="2023-02-17"/>
    <s v="2023-02-17"/>
    <s v="On Time"/>
    <n v="7.6899999999999996E-2"/>
    <n v="10"/>
    <n v="1.8"/>
    <n v="640"/>
    <n v="181"/>
    <n v="97"/>
    <n v="0"/>
    <n v="54.560000000000173"/>
    <n v="4.4103144450731692E-2"/>
    <s v="January"/>
    <s v="Q1"/>
  </r>
  <r>
    <s v="ORD-89471"/>
    <s v="Montair™ 4 ODT"/>
    <s v="Pharmaceutical"/>
    <n v="495"/>
    <n v="12.5"/>
    <n v="6187.5"/>
    <n v="6066.12"/>
    <s v="South Plant"/>
    <x v="1"/>
    <n v="3.8"/>
    <s v="2023-10-16"/>
    <s v="2023-10-30"/>
    <s v="2023-10-30"/>
    <s v="On Time"/>
    <n v="0.14910000000000001"/>
    <n v="73"/>
    <n v="3.65"/>
    <n v="660"/>
    <n v="178"/>
    <n v="38"/>
    <n v="0"/>
    <n v="-121.38000000000011"/>
    <n v="-1.9616969696969716E-2"/>
    <s v="October"/>
    <s v="Q4"/>
  </r>
  <r>
    <s v="ORD-89905"/>
    <s v="Service Package A"/>
    <s v="Service"/>
    <n v="162"/>
    <n v="25"/>
    <n v="4050"/>
    <n v="4195.87"/>
    <s v="West Plant"/>
    <x v="2"/>
    <n v="4.7"/>
    <s v="2023-08-15"/>
    <s v="2023-08-23"/>
    <s v="2023-08-23"/>
    <s v="On Time"/>
    <n v="0.14860000000000001"/>
    <n v="24"/>
    <n v="1.43"/>
    <n v="807"/>
    <n v="45"/>
    <n v="36"/>
    <n v="0"/>
    <n v="145.86999999999989"/>
    <n v="3.6017283950617256E-2"/>
    <s v="August"/>
    <s v="Q3"/>
  </r>
  <r>
    <s v="ORD-69048"/>
    <s v="Service Package B"/>
    <s v="Service"/>
    <n v="51"/>
    <n v="45"/>
    <n v="2295"/>
    <n v="2216.29"/>
    <s v="South Plant"/>
    <x v="3"/>
    <n v="4.2"/>
    <s v="2023-12-05"/>
    <s v="2023-12-22"/>
    <s v="2023-12-22"/>
    <s v="On Time"/>
    <n v="3.4299999999999997E-2"/>
    <n v="1"/>
    <n v="0.5"/>
    <n v="755"/>
    <n v="172"/>
    <n v="70"/>
    <n v="0"/>
    <n v="-78.710000000000036"/>
    <n v="-3.4296296296296311E-2"/>
    <s v="December"/>
    <s v="Q4"/>
  </r>
  <r>
    <s v="ORD-44675"/>
    <s v="Basic Widget"/>
    <s v="Manufacturing"/>
    <n v="371"/>
    <n v="4.2"/>
    <n v="1558.2"/>
    <n v="1524.34"/>
    <s v="North Plant"/>
    <x v="1"/>
    <n v="3.8"/>
    <s v="2023-05-28"/>
    <s v="2023-06-18"/>
    <s v="2023-06-18"/>
    <s v="On Time"/>
    <n v="0.1303"/>
    <n v="48"/>
    <n v="1.47"/>
    <n v="856"/>
    <n v="180"/>
    <n v="85"/>
    <n v="0"/>
    <n v="-33.860000000000127"/>
    <n v="-2.1730201514568174E-2"/>
    <s v="May"/>
    <s v="Q2"/>
  </r>
  <r>
    <s v="ORD-17816"/>
    <s v="Service Package B"/>
    <s v="Service"/>
    <n v="288"/>
    <n v="45"/>
    <n v="12960"/>
    <n v="12603.35"/>
    <s v="South Plant"/>
    <x v="2"/>
    <n v="4.7"/>
    <s v="2023-02-28"/>
    <s v="2023-03-08"/>
    <s v="2023-03-08"/>
    <s v="On Time"/>
    <n v="3.09E-2"/>
    <n v="8"/>
    <n v="0.71"/>
    <n v="219"/>
    <n v="98"/>
    <n v="86"/>
    <n v="0"/>
    <n v="-356.64999999999964"/>
    <n v="-2.7519290123456761E-2"/>
    <s v="February"/>
    <s v="Q1"/>
  </r>
  <r>
    <s v="ORD-80776"/>
    <s v="Service Package B"/>
    <s v="Service"/>
    <n v="73"/>
    <n v="45"/>
    <n v="3285"/>
    <n v="3274.72"/>
    <s v="Central Hub"/>
    <x v="3"/>
    <n v="4.2"/>
    <s v="2023-08-13"/>
    <s v="2023-08-30"/>
    <s v="2023-08-30"/>
    <s v="On Time"/>
    <n v="5.2600000000000001E-2"/>
    <n v="3"/>
    <n v="0.91"/>
    <n v="555"/>
    <n v="132"/>
    <n v="20"/>
    <n v="0"/>
    <n v="-10.2800000000002"/>
    <n v="-3.1293759512938204E-3"/>
    <s v="August"/>
    <s v="Q3"/>
  </r>
  <r>
    <s v="ORD-86955"/>
    <s v="Service Package A"/>
    <s v="Service"/>
    <n v="319"/>
    <n v="25"/>
    <n v="7975"/>
    <n v="7775.92"/>
    <s v="North Plant"/>
    <x v="2"/>
    <n v="4.7"/>
    <s v="2023-06-15"/>
    <s v="2023-07-07"/>
    <s v="2023-07-08"/>
    <s v="Delayed"/>
    <n v="2.2800000000000001E-2"/>
    <n v="7"/>
    <n v="1.79"/>
    <n v="833"/>
    <n v="192"/>
    <n v="44"/>
    <n v="1"/>
    <n v="-199.07999999999993"/>
    <n v="-2.4963009404388704E-2"/>
    <s v="June"/>
    <s v="Q2"/>
  </r>
  <r>
    <s v="ORD-93202"/>
    <s v="Service Package A"/>
    <s v="Service"/>
    <n v="275"/>
    <n v="25"/>
    <n v="6875"/>
    <n v="6979.16"/>
    <s v="North Plant"/>
    <x v="1"/>
    <n v="3.8"/>
    <s v="2023-08-29"/>
    <s v="2023-09-08"/>
    <s v="2023-09-08"/>
    <s v="On Time"/>
    <n v="0.13830000000000001"/>
    <n v="38"/>
    <n v="1.38"/>
    <n v="883"/>
    <n v="145"/>
    <n v="21"/>
    <n v="0"/>
    <n v="104.15999999999985"/>
    <n v="1.5150545454545434E-2"/>
    <s v="August"/>
    <s v="Q3"/>
  </r>
  <r>
    <s v="ORD-47777"/>
    <s v="Premium Widget"/>
    <s v="Manufacturing"/>
    <n v="174"/>
    <n v="8.9"/>
    <n v="1548.6"/>
    <n v="1574.95"/>
    <s v="East Plant"/>
    <x v="2"/>
    <n v="4.7"/>
    <s v="2023-06-20"/>
    <s v="2023-07-09"/>
    <s v="2023-07-09"/>
    <s v="On Time"/>
    <n v="0.13009999999999999"/>
    <n v="22"/>
    <n v="2.39"/>
    <n v="728"/>
    <n v="122"/>
    <n v="80"/>
    <n v="0"/>
    <n v="26.350000000000136"/>
    <n v="1.7015368720134403E-2"/>
    <s v="June"/>
    <s v="Q2"/>
  </r>
  <r>
    <s v="ORD-10150"/>
    <s v="Montair™ 4 ODT"/>
    <s v="Pharmaceutical"/>
    <n v="139"/>
    <n v="12.5"/>
    <n v="1737.5"/>
    <n v="1706.79"/>
    <s v="West Plant"/>
    <x v="0"/>
    <n v="4.5"/>
    <s v="2023-06-11"/>
    <s v="2023-06-28"/>
    <s v="2023-06-28"/>
    <s v="On Time"/>
    <n v="0.14580000000000001"/>
    <n v="20"/>
    <n v="3.27"/>
    <n v="723"/>
    <n v="158"/>
    <n v="69"/>
    <n v="0"/>
    <n v="-30.710000000000036"/>
    <n v="-1.7674820143884912E-2"/>
    <s v="June"/>
    <s v="Q2"/>
  </r>
  <r>
    <s v="ORD-45003"/>
    <s v="Premium Widget"/>
    <s v="Manufacturing"/>
    <n v="195"/>
    <n v="8.9"/>
    <n v="1735.5"/>
    <n v="1756.78"/>
    <s v="North Plant"/>
    <x v="1"/>
    <n v="3.8"/>
    <s v="2023-09-23"/>
    <s v="2023-10-14"/>
    <s v="2023-10-14"/>
    <s v="On Time"/>
    <n v="7.9799999999999996E-2"/>
    <n v="15"/>
    <n v="1.1000000000000001"/>
    <n v="612"/>
    <n v="53"/>
    <n v="46"/>
    <n v="0"/>
    <n v="21.279999999999973"/>
    <n v="1.2261596081820786E-2"/>
    <s v="September"/>
    <s v="Q3"/>
  </r>
  <r>
    <s v="ORD-82384"/>
    <s v="Premium Widget"/>
    <s v="Manufacturing"/>
    <n v="332"/>
    <n v="8.9"/>
    <n v="2954.8"/>
    <n v="2986.97"/>
    <s v="West Plant"/>
    <x v="0"/>
    <n v="4.5"/>
    <s v="2023-01-15"/>
    <s v="2023-02-08"/>
    <s v="2023-02-08"/>
    <s v="On Time"/>
    <n v="4.3499999999999997E-2"/>
    <n v="14"/>
    <n v="2.1"/>
    <n v="467"/>
    <n v="43"/>
    <n v="38"/>
    <n v="0"/>
    <n v="32.169999999999618"/>
    <n v="1.0887369703533104E-2"/>
    <s v="January"/>
    <s v="Q1"/>
  </r>
  <r>
    <s v="ORD-64459"/>
    <s v="Montair™ 4 ODT"/>
    <s v="Pharmaceutical"/>
    <n v="436"/>
    <n v="12.5"/>
    <n v="5450"/>
    <n v="5261.41"/>
    <s v="West Plant"/>
    <x v="0"/>
    <n v="4.5"/>
    <s v="2023-11-28"/>
    <s v="2023-12-15"/>
    <s v="2023-12-15"/>
    <s v="On Time"/>
    <n v="0.1406"/>
    <n v="61"/>
    <n v="3.56"/>
    <n v="904"/>
    <n v="143"/>
    <n v="70"/>
    <n v="0"/>
    <n v="-188.59000000000015"/>
    <n v="-3.4603669724770671E-2"/>
    <s v="November"/>
    <s v="Q4"/>
  </r>
  <r>
    <s v="ORD-46208"/>
    <s v="Montair™ 5 ODT"/>
    <s v="Pharmaceutical"/>
    <n v="107"/>
    <n v="15.75"/>
    <n v="1685.25"/>
    <n v="1756.35"/>
    <s v="West Plant"/>
    <x v="1"/>
    <n v="3.8"/>
    <s v="2023-07-16"/>
    <s v="2023-07-30"/>
    <s v="2023-07-30"/>
    <s v="On Time"/>
    <n v="8.1199999999999994E-2"/>
    <n v="8"/>
    <n v="3.8"/>
    <n v="841"/>
    <n v="126"/>
    <n v="53"/>
    <n v="0"/>
    <n v="71.099999999999909"/>
    <n v="4.2189586114819703E-2"/>
    <s v="July"/>
    <s v="Q3"/>
  </r>
  <r>
    <s v="ORD-68529"/>
    <s v="Service Package A"/>
    <s v="Service"/>
    <n v="381"/>
    <n v="25"/>
    <n v="9525"/>
    <n v="9333.1200000000008"/>
    <s v="East Plant"/>
    <x v="0"/>
    <n v="4.5"/>
    <s v="2023-05-25"/>
    <s v="2023-06-15"/>
    <s v="2023-06-24"/>
    <s v="Delayed"/>
    <n v="9.2200000000000004E-2"/>
    <n v="35"/>
    <n v="1.8"/>
    <n v="545"/>
    <n v="108"/>
    <n v="52"/>
    <n v="9"/>
    <n v="-191.8799999999992"/>
    <n v="-2.0144881889763697E-2"/>
    <s v="May"/>
    <s v="Q2"/>
  </r>
  <r>
    <s v="ORD-40613"/>
    <s v="Service Package A"/>
    <s v="Service"/>
    <n v="487"/>
    <n v="25"/>
    <n v="12175"/>
    <n v="11958.01"/>
    <s v="Central Hub"/>
    <x v="2"/>
    <n v="4.7"/>
    <s v="2023-08-22"/>
    <s v="2023-08-30"/>
    <s v="2023-08-30"/>
    <s v="On Time"/>
    <n v="3.6400000000000002E-2"/>
    <n v="17"/>
    <n v="1.36"/>
    <n v="926"/>
    <n v="125"/>
    <n v="15"/>
    <n v="0"/>
    <n v="-216.98999999999978"/>
    <n v="-1.7822587268993821E-2"/>
    <s v="August"/>
    <s v="Q3"/>
  </r>
  <r>
    <s v="ORD-26547"/>
    <s v="Basic Widget"/>
    <s v="Manufacturing"/>
    <n v="349"/>
    <n v="4.2"/>
    <n v="1465.8"/>
    <n v="1508.66"/>
    <s v="West Plant"/>
    <x v="2"/>
    <n v="4.7"/>
    <s v="2023-07-17"/>
    <s v="2023-08-05"/>
    <s v="2023-08-05"/>
    <s v="On Time"/>
    <n v="0.1013"/>
    <n v="35"/>
    <n v="2.93"/>
    <n v="564"/>
    <n v="171"/>
    <n v="52"/>
    <n v="0"/>
    <n v="42.860000000000127"/>
    <n v="2.9240005457770588E-2"/>
    <s v="July"/>
    <s v="Q3"/>
  </r>
  <r>
    <s v="ORD-30232"/>
    <s v="Montair™ 4 ODT"/>
    <s v="Pharmaceutical"/>
    <n v="476"/>
    <n v="12.5"/>
    <n v="5950"/>
    <n v="5924.37"/>
    <s v="West Plant"/>
    <x v="0"/>
    <n v="4.5"/>
    <s v="2023-09-27"/>
    <s v="2023-10-14"/>
    <s v="2023-10-14"/>
    <s v="On Time"/>
    <n v="0.1111"/>
    <n v="52"/>
    <n v="3.48"/>
    <n v="126"/>
    <n v="140"/>
    <n v="43"/>
    <n v="0"/>
    <n v="-25.630000000000109"/>
    <n v="-4.3075630252101026E-3"/>
    <s v="September"/>
    <s v="Q3"/>
  </r>
  <r>
    <s v="ORD-51505"/>
    <s v="Basic Widget"/>
    <s v="Manufacturing"/>
    <n v="51"/>
    <n v="4.2"/>
    <n v="214.2"/>
    <n v="221.73"/>
    <s v="Central Hub"/>
    <x v="2"/>
    <n v="4.7"/>
    <s v="2023-11-29"/>
    <s v="2023-12-18"/>
    <s v="2023-12-18"/>
    <s v="On Time"/>
    <n v="0.1293"/>
    <n v="6"/>
    <n v="1.76"/>
    <n v="691"/>
    <n v="144"/>
    <n v="79"/>
    <n v="0"/>
    <n v="7.5300000000000011"/>
    <n v="3.5154061624649867E-2"/>
    <s v="November"/>
    <s v="Q4"/>
  </r>
  <r>
    <s v="ORD-22903"/>
    <s v="Montair™ 4 ODT"/>
    <s v="Pharmaceutical"/>
    <n v="333"/>
    <n v="12.5"/>
    <n v="4162.5"/>
    <n v="4239.26"/>
    <s v="Central Hub"/>
    <x v="0"/>
    <n v="4.5"/>
    <s v="2023-05-01"/>
    <s v="2023-05-18"/>
    <s v="2023-05-18"/>
    <s v="On Time"/>
    <n v="5.0200000000000002E-2"/>
    <n v="16"/>
    <n v="2.64"/>
    <n v="828"/>
    <n v="182"/>
    <n v="100"/>
    <n v="0"/>
    <n v="76.760000000000218"/>
    <n v="1.8440840840840893E-2"/>
    <s v="May"/>
    <s v="Q2"/>
  </r>
  <r>
    <s v="ORD-59131"/>
    <s v="Montair™ 4 ODT"/>
    <s v="Pharmaceutical"/>
    <n v="163"/>
    <n v="12.5"/>
    <n v="2037.5"/>
    <n v="2119.6999999999998"/>
    <s v="West Plant"/>
    <x v="1"/>
    <n v="3.8"/>
    <s v="2023-12-22"/>
    <s v="2024-01-05"/>
    <s v="2024-01-05"/>
    <s v="On Time"/>
    <n v="1.6400000000000001E-2"/>
    <n v="2"/>
    <n v="2.94"/>
    <n v="491"/>
    <n v="57"/>
    <n v="41"/>
    <n v="0"/>
    <n v="82.199999999999818"/>
    <n v="4.0343558282208501E-2"/>
    <s v="December"/>
    <s v="Q4"/>
  </r>
  <r>
    <s v="ORD-86435"/>
    <s v="Service Package A"/>
    <s v="Service"/>
    <n v="99"/>
    <n v="25"/>
    <n v="2475"/>
    <n v="2370.79"/>
    <s v="West Plant"/>
    <x v="1"/>
    <n v="3.8"/>
    <s v="2023-03-29"/>
    <s v="2023-04-08"/>
    <s v="2023-04-08"/>
    <s v="On Time"/>
    <n v="0.13189999999999999"/>
    <n v="13"/>
    <n v="0.86"/>
    <n v="196"/>
    <n v="79"/>
    <n v="69"/>
    <n v="0"/>
    <n v="-104.21000000000004"/>
    <n v="-4.210505050505052E-2"/>
    <s v="March"/>
    <s v="Q1"/>
  </r>
  <r>
    <s v="ORD-19681"/>
    <s v="Service Package B"/>
    <s v="Service"/>
    <n v="351"/>
    <n v="45"/>
    <n v="15795"/>
    <n v="15020.09"/>
    <s v="East Plant"/>
    <x v="2"/>
    <n v="4.7"/>
    <s v="2023-05-11"/>
    <s v="2023-05-30"/>
    <s v="2023-06-07"/>
    <s v="Delayed"/>
    <n v="0.1226"/>
    <n v="43"/>
    <n v="1.32"/>
    <n v="403"/>
    <n v="170"/>
    <n v="48"/>
    <n v="8"/>
    <n v="-774.90999999999985"/>
    <n v="-4.9060462171573276E-2"/>
    <s v="May"/>
    <s v="Q2"/>
  </r>
  <r>
    <s v="ORD-59986"/>
    <s v="Service Package B"/>
    <s v="Service"/>
    <n v="442"/>
    <n v="45"/>
    <n v="19890"/>
    <n v="19496.419999999998"/>
    <s v="West Plant"/>
    <x v="3"/>
    <n v="4.2"/>
    <s v="2023-08-22"/>
    <s v="2023-09-08"/>
    <s v="2023-09-08"/>
    <s v="On Time"/>
    <n v="0.14990000000000001"/>
    <n v="66"/>
    <n v="0.66"/>
    <n v="635"/>
    <n v="111"/>
    <n v="83"/>
    <n v="0"/>
    <n v="-393.58000000000175"/>
    <n v="-1.9787833081950815E-2"/>
    <s v="August"/>
    <s v="Q3"/>
  </r>
  <r>
    <s v="ORD-16428"/>
    <s v="Basic Widget"/>
    <s v="Manufacturing"/>
    <n v="212"/>
    <n v="4.2"/>
    <n v="890.4"/>
    <n v="870.32"/>
    <s v="East Plant"/>
    <x v="0"/>
    <n v="4.5"/>
    <s v="2023-12-04"/>
    <s v="2023-12-28"/>
    <s v="2023-12-28"/>
    <s v="On Time"/>
    <n v="8.9200000000000002E-2"/>
    <n v="18"/>
    <n v="2.4900000000000002"/>
    <n v="982"/>
    <n v="175"/>
    <n v="73"/>
    <n v="0"/>
    <n v="-20.079999999999927"/>
    <n v="-2.2551662174303603E-2"/>
    <s v="December"/>
    <s v="Q4"/>
  </r>
  <r>
    <s v="ORD-99241"/>
    <s v="Basic Widget"/>
    <s v="Manufacturing"/>
    <n v="335"/>
    <n v="4.2"/>
    <n v="1407"/>
    <n v="1363.4"/>
    <s v="South Plant"/>
    <x v="3"/>
    <n v="4.2"/>
    <s v="2023-04-23"/>
    <s v="2023-05-21"/>
    <s v="2023-05-21"/>
    <s v="On Time"/>
    <n v="4.5100000000000001E-2"/>
    <n v="15"/>
    <n v="2.5299999999999998"/>
    <n v="908"/>
    <n v="55"/>
    <n v="90"/>
    <n v="0"/>
    <n v="-43.599999999999909"/>
    <n v="-3.0987917555081668E-2"/>
    <s v="April"/>
    <s v="Q2"/>
  </r>
  <r>
    <s v="ORD-64460"/>
    <s v="Montair™ 4 ODT"/>
    <s v="Pharmaceutical"/>
    <n v="27"/>
    <n v="12.5"/>
    <n v="337.5"/>
    <n v="340.19"/>
    <s v="North Plant"/>
    <x v="3"/>
    <n v="4.2"/>
    <s v="2023-08-14"/>
    <s v="2023-09-04"/>
    <s v="2023-09-04"/>
    <s v="On Time"/>
    <n v="0.1125"/>
    <n v="3"/>
    <n v="2.94"/>
    <n v="229"/>
    <n v="71"/>
    <n v="26"/>
    <n v="0"/>
    <n v="2.6899999999999977"/>
    <n v="7.9703703703703638E-3"/>
    <s v="August"/>
    <s v="Q3"/>
  </r>
  <r>
    <s v="ORD-54396"/>
    <s v="Service Package A"/>
    <s v="Service"/>
    <n v="141"/>
    <n v="25"/>
    <n v="3525"/>
    <n v="3670.95"/>
    <s v="East Plant"/>
    <x v="3"/>
    <n v="4.2"/>
    <s v="2023-03-26"/>
    <s v="2023-04-17"/>
    <s v="2023-04-30"/>
    <s v="Delayed"/>
    <n v="0.14219999999999999"/>
    <n v="20"/>
    <n v="1.62"/>
    <n v="167"/>
    <n v="139"/>
    <n v="19"/>
    <n v="13"/>
    <n v="145.94999999999982"/>
    <n v="4.1404255319148882E-2"/>
    <s v="March"/>
    <s v="Q1"/>
  </r>
  <r>
    <s v="ORD-58311"/>
    <s v="Montair™ 5 ODT"/>
    <s v="Pharmaceutical"/>
    <n v="197"/>
    <n v="15.75"/>
    <n v="3102.75"/>
    <n v="2975.63"/>
    <s v="South Plant"/>
    <x v="2"/>
    <n v="4.7"/>
    <s v="2023-10-13"/>
    <s v="2023-10-25"/>
    <s v="2023-10-25"/>
    <s v="On Time"/>
    <n v="6.5199999999999994E-2"/>
    <n v="12"/>
    <n v="2.69"/>
    <n v="738"/>
    <n v="192"/>
    <n v="43"/>
    <n v="0"/>
    <n v="-127.11999999999989"/>
    <n v="-4.0970107163000528E-2"/>
    <s v="October"/>
    <s v="Q4"/>
  </r>
  <r>
    <s v="ORD-89964"/>
    <s v="Service Package A"/>
    <s v="Service"/>
    <n v="355"/>
    <n v="25"/>
    <n v="8875"/>
    <n v="8638.77"/>
    <s v="West Plant"/>
    <x v="3"/>
    <n v="4.2"/>
    <s v="2023-02-25"/>
    <s v="2023-03-14"/>
    <s v="2023-03-14"/>
    <s v="On Time"/>
    <n v="1.35E-2"/>
    <n v="4"/>
    <n v="1.34"/>
    <n v="276"/>
    <n v="185"/>
    <n v="18"/>
    <n v="0"/>
    <n v="-236.22999999999956"/>
    <n v="-2.6617464788732344E-2"/>
    <s v="February"/>
    <s v="Q1"/>
  </r>
  <r>
    <s v="ORD-25220"/>
    <s v="Service Package B"/>
    <s v="Service"/>
    <n v="219"/>
    <n v="45"/>
    <n v="9855"/>
    <n v="9477.23"/>
    <s v="West Plant"/>
    <x v="3"/>
    <n v="4.2"/>
    <s v="2023-11-29"/>
    <s v="2023-12-16"/>
    <s v="2023-12-16"/>
    <s v="On Time"/>
    <n v="1.6299999999999999E-2"/>
    <n v="3"/>
    <n v="1.99"/>
    <n v="149"/>
    <n v="80"/>
    <n v="78"/>
    <n v="0"/>
    <n v="-377.77000000000044"/>
    <n v="-3.8332825976661634E-2"/>
    <s v="November"/>
    <s v="Q4"/>
  </r>
  <r>
    <s v="ORD-30253"/>
    <s v="Montair™ 5 ODT"/>
    <s v="Pharmaceutical"/>
    <n v="353"/>
    <n v="15.75"/>
    <n v="5559.75"/>
    <n v="5809.59"/>
    <s v="West Plant"/>
    <x v="2"/>
    <n v="4.7"/>
    <s v="2023-07-09"/>
    <s v="2023-07-21"/>
    <s v="2023-07-21"/>
    <s v="On Time"/>
    <n v="0.1075"/>
    <n v="37"/>
    <n v="3.38"/>
    <n v="956"/>
    <n v="126"/>
    <n v="93"/>
    <n v="0"/>
    <n v="249.84000000000015"/>
    <n v="4.4937272359368702E-2"/>
    <s v="July"/>
    <s v="Q3"/>
  </r>
  <r>
    <s v="ORD-57537"/>
    <s v="Montair™ 4 ODT"/>
    <s v="Pharmaceutical"/>
    <n v="26"/>
    <n v="12.5"/>
    <n v="325"/>
    <n v="331.18"/>
    <s v="West Plant"/>
    <x v="2"/>
    <n v="4.7"/>
    <s v="2023-05-24"/>
    <s v="2023-06-05"/>
    <s v="2023-06-05"/>
    <s v="On Time"/>
    <n v="4.0399999999999998E-2"/>
    <n v="1"/>
    <n v="2.85"/>
    <n v="151"/>
    <n v="195"/>
    <n v="57"/>
    <n v="0"/>
    <n v="6.1800000000000068"/>
    <n v="1.9015384615384635E-2"/>
    <s v="May"/>
    <s v="Q2"/>
  </r>
  <r>
    <s v="ORD-96870"/>
    <s v="Service Package A"/>
    <s v="Service"/>
    <n v="151"/>
    <n v="25"/>
    <n v="3775"/>
    <n v="3657.9"/>
    <s v="East Plant"/>
    <x v="0"/>
    <n v="4.5"/>
    <s v="2023-07-23"/>
    <s v="2023-08-05"/>
    <s v="2023-08-05"/>
    <s v="On Time"/>
    <n v="2.7099999999999999E-2"/>
    <n v="4"/>
    <n v="1.18"/>
    <n v="267"/>
    <n v="184"/>
    <n v="91"/>
    <n v="0"/>
    <n v="-117.09999999999991"/>
    <n v="-3.1019867549668852E-2"/>
    <s v="July"/>
    <s v="Q3"/>
  </r>
  <r>
    <s v="ORD-82641"/>
    <s v="Service Package A"/>
    <s v="Service"/>
    <n v="134"/>
    <n v="25"/>
    <n v="3350"/>
    <n v="3513.76"/>
    <s v="North Plant"/>
    <x v="0"/>
    <n v="4.5"/>
    <s v="2023-06-20"/>
    <s v="2023-07-03"/>
    <s v="2023-07-03"/>
    <s v="On Time"/>
    <n v="0.1202"/>
    <n v="16"/>
    <n v="1.74"/>
    <n v="262"/>
    <n v="170"/>
    <n v="37"/>
    <n v="0"/>
    <n v="163.76000000000022"/>
    <n v="4.8883582089552305E-2"/>
    <s v="June"/>
    <s v="Q2"/>
  </r>
  <r>
    <s v="ORD-32871"/>
    <s v="Montair™ 5 ODT"/>
    <s v="Pharmaceutical"/>
    <n v="11"/>
    <n v="15.75"/>
    <n v="173.25"/>
    <n v="169.39"/>
    <s v="East Plant"/>
    <x v="1"/>
    <n v="3.8"/>
    <s v="2023-11-02"/>
    <s v="2023-11-25"/>
    <s v="2023-11-27"/>
    <s v="Delayed"/>
    <n v="0.14779999999999999"/>
    <n v="1"/>
    <n v="2.88"/>
    <n v="726"/>
    <n v="26"/>
    <n v="26"/>
    <n v="2"/>
    <n v="-3.8600000000000136"/>
    <n v="-2.2279942279942358E-2"/>
    <s v="November"/>
    <s v="Q4"/>
  </r>
  <r>
    <s v="ORD-24896"/>
    <s v="Montair™ 4 ODT"/>
    <s v="Pharmaceutical"/>
    <n v="175"/>
    <n v="12.5"/>
    <n v="2187.5"/>
    <n v="2081.58"/>
    <s v="East Plant"/>
    <x v="1"/>
    <n v="3.8"/>
    <s v="2023-10-29"/>
    <s v="2023-11-12"/>
    <s v="2023-11-12"/>
    <s v="On Time"/>
    <n v="4.7199999999999999E-2"/>
    <n v="8"/>
    <n v="3.13"/>
    <n v="813"/>
    <n v="36"/>
    <n v="70"/>
    <n v="0"/>
    <n v="-105.92000000000007"/>
    <n v="-4.8420571428571459E-2"/>
    <s v="October"/>
    <s v="Q4"/>
  </r>
  <r>
    <s v="ORD-96363"/>
    <s v="Premium Widget"/>
    <s v="Manufacturing"/>
    <n v="267"/>
    <n v="8.9"/>
    <n v="2376.3000000000002"/>
    <n v="2310.13"/>
    <s v="East Plant"/>
    <x v="0"/>
    <n v="4.5"/>
    <s v="2023-08-20"/>
    <s v="2023-09-13"/>
    <s v="2023-09-13"/>
    <s v="On Time"/>
    <n v="9.6100000000000005E-2"/>
    <n v="25"/>
    <n v="2.82"/>
    <n v="583"/>
    <n v="97"/>
    <n v="68"/>
    <n v="0"/>
    <n v="-66.170000000000073"/>
    <n v="-2.7845810714135451E-2"/>
    <s v="August"/>
    <s v="Q3"/>
  </r>
  <r>
    <s v="ORD-19632"/>
    <s v="Service Package B"/>
    <s v="Service"/>
    <n v="443"/>
    <n v="45"/>
    <n v="19935"/>
    <n v="19738.87"/>
    <s v="North Plant"/>
    <x v="0"/>
    <n v="4.5"/>
    <s v="2023-09-03"/>
    <s v="2023-09-16"/>
    <s v="2023-09-16"/>
    <s v="On Time"/>
    <n v="0.1061"/>
    <n v="46"/>
    <n v="1.86"/>
    <n v="970"/>
    <n v="40"/>
    <n v="51"/>
    <n v="0"/>
    <n v="-196.13000000000102"/>
    <n v="-9.838475043892703E-3"/>
    <s v="September"/>
    <s v="Q3"/>
  </r>
  <r>
    <s v="ORD-88301"/>
    <s v="Service Package A"/>
    <s v="Service"/>
    <n v="150"/>
    <n v="25"/>
    <n v="3750"/>
    <n v="3796.62"/>
    <s v="South Plant"/>
    <x v="0"/>
    <n v="4.5"/>
    <s v="2023-03-06"/>
    <s v="2023-03-19"/>
    <s v="2023-03-19"/>
    <s v="On Time"/>
    <n v="9.1999999999999998E-2"/>
    <n v="13"/>
    <n v="1.07"/>
    <n v="593"/>
    <n v="95"/>
    <n v="68"/>
    <n v="0"/>
    <n v="46.619999999999891"/>
    <n v="1.2431999999999971E-2"/>
    <s v="March"/>
    <s v="Q1"/>
  </r>
  <r>
    <s v="ORD-38183"/>
    <s v="Service Package A"/>
    <s v="Service"/>
    <n v="416"/>
    <n v="25"/>
    <n v="10400"/>
    <n v="10609.85"/>
    <s v="Central Hub"/>
    <x v="2"/>
    <n v="4.7"/>
    <s v="2023-02-20"/>
    <s v="2023-02-28"/>
    <s v="2023-02-28"/>
    <s v="On Time"/>
    <n v="0.12939999999999999"/>
    <n v="53"/>
    <n v="1.65"/>
    <n v="490"/>
    <n v="135"/>
    <n v="39"/>
    <n v="0"/>
    <n v="209.85000000000036"/>
    <n v="2.017788461538465E-2"/>
    <s v="February"/>
    <s v="Q1"/>
  </r>
  <r>
    <s v="ORD-30006"/>
    <s v="Premium Widget"/>
    <s v="Manufacturing"/>
    <n v="222"/>
    <n v="8.9"/>
    <n v="1975.8"/>
    <n v="2021.17"/>
    <s v="East Plant"/>
    <x v="2"/>
    <n v="4.7"/>
    <s v="2023-07-24"/>
    <s v="2023-08-12"/>
    <s v="2023-08-12"/>
    <s v="On Time"/>
    <n v="5.3800000000000001E-2"/>
    <n v="11"/>
    <n v="1.51"/>
    <n v="753"/>
    <n v="141"/>
    <n v="18"/>
    <n v="0"/>
    <n v="45.370000000000118"/>
    <n v="2.2962850490940438E-2"/>
    <s v="July"/>
    <s v="Q3"/>
  </r>
  <r>
    <s v="ORD-83608"/>
    <s v="Montair™ 4 ODT"/>
    <s v="Pharmaceutical"/>
    <n v="59"/>
    <n v="12.5"/>
    <n v="737.5"/>
    <n v="755.54"/>
    <s v="North Plant"/>
    <x v="0"/>
    <n v="4.5"/>
    <s v="2023-08-10"/>
    <s v="2023-08-27"/>
    <s v="2023-08-27"/>
    <s v="On Time"/>
    <n v="6.2199999999999998E-2"/>
    <n v="3"/>
    <n v="2.59"/>
    <n v="625"/>
    <n v="104"/>
    <n v="95"/>
    <n v="0"/>
    <n v="18.039999999999964"/>
    <n v="2.4461016949152491E-2"/>
    <s v="August"/>
    <s v="Q3"/>
  </r>
  <r>
    <s v="ORD-88696"/>
    <s v="Montair™ 4 ODT"/>
    <s v="Pharmaceutical"/>
    <n v="491"/>
    <n v="12.5"/>
    <n v="6137.5"/>
    <n v="6291.11"/>
    <s v="West Plant"/>
    <x v="3"/>
    <n v="4.2"/>
    <s v="2023-12-07"/>
    <s v="2023-12-28"/>
    <s v="2023-12-28"/>
    <s v="On Time"/>
    <n v="0.13150000000000001"/>
    <n v="64"/>
    <n v="3.95"/>
    <n v="369"/>
    <n v="110"/>
    <n v="23"/>
    <n v="0"/>
    <n v="153.60999999999967"/>
    <n v="2.5028105906313592E-2"/>
    <s v="December"/>
    <s v="Q4"/>
  </r>
  <r>
    <s v="ORD-25058"/>
    <s v="Service Package A"/>
    <s v="Service"/>
    <n v="346"/>
    <n v="25"/>
    <n v="8650"/>
    <n v="8634.59"/>
    <s v="Central Hub"/>
    <x v="1"/>
    <n v="3.8"/>
    <s v="2023-03-21"/>
    <s v="2023-03-31"/>
    <s v="2023-03-31"/>
    <s v="On Time"/>
    <n v="0.12859999999999999"/>
    <n v="44"/>
    <n v="1.33"/>
    <n v="830"/>
    <n v="91"/>
    <n v="83"/>
    <n v="0"/>
    <n v="-15.409999999999854"/>
    <n v="-1.7815028901733937E-3"/>
    <s v="March"/>
    <s v="Q1"/>
  </r>
  <r>
    <s v="ORD-50499"/>
    <s v="Montair™ 5 ODT"/>
    <s v="Pharmaceutical"/>
    <n v="485"/>
    <n v="15.75"/>
    <n v="7638.75"/>
    <n v="7759.31"/>
    <s v="West Plant"/>
    <x v="0"/>
    <n v="4.5"/>
    <s v="2023-11-08"/>
    <s v="2023-11-25"/>
    <s v="2023-11-25"/>
    <s v="On Time"/>
    <n v="0.1071"/>
    <n v="51"/>
    <n v="2.91"/>
    <n v="993"/>
    <n v="106"/>
    <n v="54"/>
    <n v="0"/>
    <n v="120.5600000000004"/>
    <n v="1.5782686957944742E-2"/>
    <s v="November"/>
    <s v="Q4"/>
  </r>
  <r>
    <s v="ORD-79531"/>
    <s v="Montair™ 4 ODT"/>
    <s v="Pharmaceutical"/>
    <n v="346"/>
    <n v="12.5"/>
    <n v="4325"/>
    <n v="4282.09"/>
    <s v="South Plant"/>
    <x v="1"/>
    <n v="3.8"/>
    <s v="2023-10-17"/>
    <s v="2023-10-31"/>
    <s v="2023-10-31"/>
    <s v="On Time"/>
    <n v="2.9899999999999999E-2"/>
    <n v="10"/>
    <n v="2.5499999999999998"/>
    <n v="270"/>
    <n v="116"/>
    <n v="63"/>
    <n v="0"/>
    <n v="-42.909999999999854"/>
    <n v="-9.9213872832369602E-3"/>
    <s v="October"/>
    <s v="Q4"/>
  </r>
  <r>
    <s v="ORD-16895"/>
    <s v="Premium Widget"/>
    <s v="Manufacturing"/>
    <n v="169"/>
    <n v="8.9"/>
    <n v="1504.1"/>
    <n v="1537.43"/>
    <s v="East Plant"/>
    <x v="1"/>
    <n v="3.8"/>
    <s v="2023-07-09"/>
    <s v="2023-07-30"/>
    <s v="2023-07-30"/>
    <s v="On Time"/>
    <n v="0.1188"/>
    <n v="20"/>
    <n v="1.17"/>
    <n v="209"/>
    <n v="60"/>
    <n v="89"/>
    <n v="0"/>
    <n v="33.330000000000155"/>
    <n v="2.2159430888903767E-2"/>
    <s v="July"/>
    <s v="Q3"/>
  </r>
  <r>
    <s v="ORD-77154"/>
    <s v="Montair™ 4 ODT"/>
    <s v="Pharmaceutical"/>
    <n v="348"/>
    <n v="12.5"/>
    <n v="4350"/>
    <n v="4316.95"/>
    <s v="North Plant"/>
    <x v="3"/>
    <n v="4.2"/>
    <s v="2023-08-15"/>
    <s v="2023-09-05"/>
    <s v="2023-09-05"/>
    <s v="On Time"/>
    <n v="9.5000000000000001E-2"/>
    <n v="33"/>
    <n v="2.82"/>
    <n v="166"/>
    <n v="108"/>
    <n v="65"/>
    <n v="0"/>
    <n v="-33.050000000000182"/>
    <n v="-7.597701149425329E-3"/>
    <s v="August"/>
    <s v="Q3"/>
  </r>
  <r>
    <s v="ORD-49507"/>
    <s v="Montair™ 4 ODT"/>
    <s v="Pharmaceutical"/>
    <n v="351"/>
    <n v="12.5"/>
    <n v="4387.5"/>
    <n v="4303.4399999999996"/>
    <s v="East Plant"/>
    <x v="2"/>
    <n v="4.7"/>
    <s v="2023-09-27"/>
    <s v="2023-10-10"/>
    <s v="2023-10-14"/>
    <s v="Delayed"/>
    <n v="4.0899999999999999E-2"/>
    <n v="14"/>
    <n v="2.5099999999999998"/>
    <n v="835"/>
    <n v="55"/>
    <n v="42"/>
    <n v="4"/>
    <n v="-84.0600000000004"/>
    <n v="-1.915897435897445E-2"/>
    <s v="September"/>
    <s v="Q3"/>
  </r>
  <r>
    <s v="ORD-75570"/>
    <s v="Basic Widget"/>
    <s v="Manufacturing"/>
    <n v="264"/>
    <n v="4.2"/>
    <n v="1108.8"/>
    <n v="1136.19"/>
    <s v="East Plant"/>
    <x v="0"/>
    <n v="4.5"/>
    <s v="2023-01-04"/>
    <s v="2023-01-28"/>
    <s v="2023-01-28"/>
    <s v="On Time"/>
    <n v="3.4599999999999999E-2"/>
    <n v="9"/>
    <n v="2.41"/>
    <n v="622"/>
    <n v="191"/>
    <n v="55"/>
    <n v="0"/>
    <n v="27.3900000000001"/>
    <n v="2.4702380952381045E-2"/>
    <s v="January"/>
    <s v="Q1"/>
  </r>
  <r>
    <s v="ORD-63008"/>
    <s v="Montair™ 4 ODT"/>
    <s v="Pharmaceutical"/>
    <n v="19"/>
    <n v="12.5"/>
    <n v="237.5"/>
    <n v="236.54"/>
    <s v="West Plant"/>
    <x v="0"/>
    <n v="4.5"/>
    <s v="2023-08-12"/>
    <s v="2023-08-29"/>
    <s v="2023-08-29"/>
    <s v="On Time"/>
    <n v="2.0899999999999998E-2"/>
    <n v="0"/>
    <n v="3.14"/>
    <n v="776"/>
    <n v="183"/>
    <n v="63"/>
    <n v="0"/>
    <n v="-0.96000000000000796"/>
    <n v="-4.0421052631579284E-3"/>
    <s v="August"/>
    <s v="Q3"/>
  </r>
  <r>
    <s v="ORD-57428"/>
    <s v="Basic Widget"/>
    <s v="Manufacturing"/>
    <n v="176"/>
    <n v="4.2"/>
    <n v="739.2"/>
    <n v="714.94"/>
    <s v="North Plant"/>
    <x v="2"/>
    <n v="4.7"/>
    <s v="2023-01-11"/>
    <s v="2023-01-30"/>
    <s v="2023-01-30"/>
    <s v="On Time"/>
    <n v="0.14269999999999999"/>
    <n v="25"/>
    <n v="2.38"/>
    <n v="140"/>
    <n v="131"/>
    <n v="23"/>
    <n v="0"/>
    <n v="-24.259999999999991"/>
    <n v="-3.2819264069264054E-2"/>
    <s v="January"/>
    <s v="Q1"/>
  </r>
  <r>
    <s v="ORD-32037"/>
    <s v="Montair™ 5 ODT"/>
    <s v="Pharmaceutical"/>
    <n v="50"/>
    <n v="15.75"/>
    <n v="787.5"/>
    <n v="779.29"/>
    <s v="West Plant"/>
    <x v="2"/>
    <n v="4.7"/>
    <s v="2023-09-26"/>
    <s v="2023-10-08"/>
    <s v="2023-10-08"/>
    <s v="On Time"/>
    <n v="5.3400000000000003E-2"/>
    <n v="2"/>
    <n v="3"/>
    <n v="128"/>
    <n v="150"/>
    <n v="91"/>
    <n v="0"/>
    <n v="-8.2100000000000364"/>
    <n v="-1.0425396825396872E-2"/>
    <s v="September"/>
    <s v="Q3"/>
  </r>
  <r>
    <s v="ORD-29194"/>
    <s v="Montair™ 4 ODT"/>
    <s v="Pharmaceutical"/>
    <n v="189"/>
    <n v="12.5"/>
    <n v="2362.5"/>
    <n v="2416.2199999999998"/>
    <s v="Central Hub"/>
    <x v="1"/>
    <n v="3.8"/>
    <s v="2023-06-28"/>
    <s v="2023-07-12"/>
    <s v="2023-07-12"/>
    <s v="On Time"/>
    <n v="0.12470000000000001"/>
    <n v="23"/>
    <n v="2.85"/>
    <n v="312"/>
    <n v="70"/>
    <n v="32"/>
    <n v="0"/>
    <n v="53.7199999999998"/>
    <n v="2.2738624338624253E-2"/>
    <s v="June"/>
    <s v="Q2"/>
  </r>
  <r>
    <s v="ORD-68838"/>
    <s v="Service Package A"/>
    <s v="Service"/>
    <n v="497"/>
    <n v="25"/>
    <n v="12425"/>
    <n v="12764.01"/>
    <s v="South Plant"/>
    <x v="0"/>
    <n v="4.5"/>
    <s v="2023-04-01"/>
    <s v="2023-04-14"/>
    <s v="2023-04-14"/>
    <s v="On Time"/>
    <n v="7.9200000000000007E-2"/>
    <n v="39"/>
    <n v="1.64"/>
    <n v="747"/>
    <n v="164"/>
    <n v="92"/>
    <n v="0"/>
    <n v="339.01000000000022"/>
    <n v="2.7284507042253537E-2"/>
    <s v="April"/>
    <s v="Q2"/>
  </r>
  <r>
    <s v="ORD-46002"/>
    <s v="Service Package B"/>
    <s v="Service"/>
    <n v="171"/>
    <n v="45"/>
    <n v="7695"/>
    <n v="7426.41"/>
    <s v="Central Hub"/>
    <x v="3"/>
    <n v="4.2"/>
    <s v="2023-11-18"/>
    <s v="2023-12-05"/>
    <s v="2023-12-05"/>
    <s v="On Time"/>
    <n v="1.9599999999999999E-2"/>
    <n v="3"/>
    <n v="0.95"/>
    <n v="655"/>
    <n v="34"/>
    <n v="55"/>
    <n v="0"/>
    <n v="-268.59000000000015"/>
    <n v="-3.4904483430799237E-2"/>
    <s v="November"/>
    <s v="Q4"/>
  </r>
  <r>
    <s v="ORD-21835"/>
    <s v="Service Package A"/>
    <s v="Service"/>
    <n v="241"/>
    <n v="25"/>
    <n v="6025"/>
    <n v="5746.41"/>
    <s v="North Plant"/>
    <x v="3"/>
    <n v="4.2"/>
    <s v="2023-08-25"/>
    <s v="2023-09-11"/>
    <s v="2023-09-11"/>
    <s v="On Time"/>
    <n v="6.1600000000000002E-2"/>
    <n v="14"/>
    <n v="1.47"/>
    <n v="679"/>
    <n v="172"/>
    <n v="74"/>
    <n v="0"/>
    <n v="-278.59000000000015"/>
    <n v="-4.6239004149377615E-2"/>
    <s v="August"/>
    <s v="Q3"/>
  </r>
  <r>
    <s v="ORD-29773"/>
    <s v="Premium Widget"/>
    <s v="Manufacturing"/>
    <n v="475"/>
    <n v="8.9"/>
    <n v="4227.5"/>
    <n v="4358.47"/>
    <s v="West Plant"/>
    <x v="0"/>
    <n v="4.5"/>
    <s v="2023-08-19"/>
    <s v="2023-09-12"/>
    <s v="2023-09-12"/>
    <s v="On Time"/>
    <n v="0.1013"/>
    <n v="48"/>
    <n v="1.95"/>
    <n v="113"/>
    <n v="135"/>
    <n v="23"/>
    <n v="0"/>
    <n v="130.97000000000025"/>
    <n v="3.0980484920165644E-2"/>
    <s v="August"/>
    <s v="Q3"/>
  </r>
  <r>
    <s v="ORD-57696"/>
    <s v="Basic Widget"/>
    <s v="Manufacturing"/>
    <n v="136"/>
    <n v="4.2"/>
    <n v="571.20000000000005"/>
    <n v="583.05999999999995"/>
    <s v="North Plant"/>
    <x v="1"/>
    <n v="3.8"/>
    <s v="2023-01-21"/>
    <s v="2023-02-11"/>
    <s v="2023-02-11"/>
    <s v="On Time"/>
    <n v="0.1487"/>
    <n v="20"/>
    <n v="2.2200000000000002"/>
    <n v="431"/>
    <n v="92"/>
    <n v="59"/>
    <n v="0"/>
    <n v="11.8599999999999"/>
    <n v="2.0763305322128674E-2"/>
    <s v="January"/>
    <s v="Q1"/>
  </r>
  <r>
    <s v="ORD-43029"/>
    <s v="Premium Widget"/>
    <s v="Manufacturing"/>
    <n v="341"/>
    <n v="8.9"/>
    <n v="3034.9"/>
    <n v="2984.72"/>
    <s v="East Plant"/>
    <x v="0"/>
    <n v="4.5"/>
    <s v="2023-11-20"/>
    <s v="2023-12-14"/>
    <s v="2023-12-14"/>
    <s v="On Time"/>
    <n v="5.62E-2"/>
    <n v="19"/>
    <n v="1.77"/>
    <n v="791"/>
    <n v="188"/>
    <n v="87"/>
    <n v="0"/>
    <n v="-50.180000000000291"/>
    <n v="-1.6534317440442942E-2"/>
    <s v="November"/>
    <s v="Q4"/>
  </r>
  <r>
    <s v="ORD-26901"/>
    <s v="Montair™ 5 ODT"/>
    <s v="Pharmaceutical"/>
    <n v="349"/>
    <n v="15.75"/>
    <n v="5496.75"/>
    <n v="5299.65"/>
    <s v="East Plant"/>
    <x v="0"/>
    <n v="4.5"/>
    <s v="2023-10-26"/>
    <s v="2023-11-24"/>
    <s v="2023-12-04"/>
    <s v="Delayed"/>
    <n v="5.8999999999999997E-2"/>
    <n v="20"/>
    <n v="3.49"/>
    <n v="775"/>
    <n v="41"/>
    <n v="49"/>
    <n v="10"/>
    <n v="-197.10000000000036"/>
    <n v="-3.5857552189930482E-2"/>
    <s v="October"/>
    <s v="Q4"/>
  </r>
  <r>
    <s v="ORD-97878"/>
    <s v="Service Package A"/>
    <s v="Service"/>
    <n v="353"/>
    <n v="25"/>
    <n v="8825"/>
    <n v="9004"/>
    <s v="West Plant"/>
    <x v="3"/>
    <n v="4.2"/>
    <s v="2023-03-07"/>
    <s v="2023-04-02"/>
    <s v="2023-04-09"/>
    <s v="Delayed"/>
    <n v="0.1426"/>
    <n v="50"/>
    <n v="0.64"/>
    <n v="570"/>
    <n v="112"/>
    <n v="12"/>
    <n v="7"/>
    <n v="179"/>
    <n v="2.0283286118980171E-2"/>
    <s v="March"/>
    <s v="Q1"/>
  </r>
  <r>
    <s v="ORD-20114"/>
    <s v="Basic Widget"/>
    <s v="Manufacturing"/>
    <n v="184"/>
    <n v="4.2"/>
    <n v="772.8"/>
    <n v="807.4"/>
    <s v="East Plant"/>
    <x v="1"/>
    <n v="3.8"/>
    <s v="2023-04-20"/>
    <s v="2023-05-11"/>
    <s v="2023-05-11"/>
    <s v="On Time"/>
    <n v="7.8100000000000003E-2"/>
    <n v="14"/>
    <n v="1.28"/>
    <n v="352"/>
    <n v="45"/>
    <n v="74"/>
    <n v="0"/>
    <n v="34.600000000000023"/>
    <n v="4.4772256728778499E-2"/>
    <s v="April"/>
    <s v="Q2"/>
  </r>
  <r>
    <s v="ORD-33703"/>
    <s v="Service Package A"/>
    <s v="Service"/>
    <n v="182"/>
    <n v="25"/>
    <n v="4550"/>
    <n v="4721.26"/>
    <s v="Central Hub"/>
    <x v="0"/>
    <n v="4.5"/>
    <s v="2023-12-05"/>
    <s v="2023-12-18"/>
    <s v="2023-12-18"/>
    <s v="On Time"/>
    <n v="9.6500000000000002E-2"/>
    <n v="17"/>
    <n v="0.73"/>
    <n v="901"/>
    <n v="197"/>
    <n v="89"/>
    <n v="0"/>
    <n v="171.26000000000022"/>
    <n v="3.7639560439560488E-2"/>
    <s v="December"/>
    <s v="Q4"/>
  </r>
  <r>
    <s v="ORD-68841"/>
    <s v="Montair™ 5 ODT"/>
    <s v="Pharmaceutical"/>
    <n v="196"/>
    <n v="15.75"/>
    <n v="3087"/>
    <n v="3141.44"/>
    <s v="West Plant"/>
    <x v="0"/>
    <n v="4.5"/>
    <s v="2023-07-30"/>
    <s v="2023-08-16"/>
    <s v="2023-08-16"/>
    <s v="On Time"/>
    <n v="4.3299999999999998E-2"/>
    <n v="8"/>
    <n v="2.93"/>
    <n v="289"/>
    <n v="156"/>
    <n v="40"/>
    <n v="0"/>
    <n v="54.440000000000055"/>
    <n v="1.7635244574020104E-2"/>
    <s v="July"/>
    <s v="Q3"/>
  </r>
  <r>
    <s v="ORD-60052"/>
    <s v="Basic Widget"/>
    <s v="Manufacturing"/>
    <n v="357"/>
    <n v="4.2"/>
    <n v="1499.4"/>
    <n v="1566.44"/>
    <s v="West Plant"/>
    <x v="1"/>
    <n v="3.8"/>
    <s v="2023-07-08"/>
    <s v="2023-07-29"/>
    <s v="2023-07-29"/>
    <s v="On Time"/>
    <n v="0.14779999999999999"/>
    <n v="52"/>
    <n v="1.56"/>
    <n v="564"/>
    <n v="155"/>
    <n v="63"/>
    <n v="0"/>
    <n v="67.039999999999964"/>
    <n v="4.4711217820461488E-2"/>
    <s v="July"/>
    <s v="Q3"/>
  </r>
  <r>
    <s v="ORD-77621"/>
    <s v="Montair™ 5 ODT"/>
    <s v="Pharmaceutical"/>
    <n v="36"/>
    <n v="15.75"/>
    <n v="567"/>
    <n v="575"/>
    <s v="South Plant"/>
    <x v="1"/>
    <n v="3.8"/>
    <s v="2023-05-09"/>
    <s v="2023-05-23"/>
    <s v="2023-05-23"/>
    <s v="On Time"/>
    <n v="0.13239999999999999"/>
    <n v="4"/>
    <n v="2.65"/>
    <n v="921"/>
    <n v="51"/>
    <n v="46"/>
    <n v="0"/>
    <n v="8"/>
    <n v="1.4109347442680775E-2"/>
    <s v="May"/>
    <s v="Q2"/>
  </r>
  <r>
    <s v="ORD-69130"/>
    <s v="Montair™ 4 ODT"/>
    <s v="Pharmaceutical"/>
    <n v="473"/>
    <n v="12.5"/>
    <n v="5912.5"/>
    <n v="5920.39"/>
    <s v="South Plant"/>
    <x v="3"/>
    <n v="4.2"/>
    <s v="2023-08-19"/>
    <s v="2023-09-09"/>
    <s v="2023-09-09"/>
    <s v="On Time"/>
    <n v="0.1263"/>
    <n v="59"/>
    <n v="3.87"/>
    <n v="955"/>
    <n v="109"/>
    <n v="13"/>
    <n v="0"/>
    <n v="7.8900000000003274"/>
    <n v="1.3344608879493154E-3"/>
    <s v="August"/>
    <s v="Q3"/>
  </r>
  <r>
    <s v="ORD-22987"/>
    <s v="Premium Widget"/>
    <s v="Manufacturing"/>
    <n v="201"/>
    <n v="8.9"/>
    <n v="1788.9"/>
    <n v="1741.63"/>
    <s v="North Plant"/>
    <x v="2"/>
    <n v="4.7"/>
    <s v="2023-09-15"/>
    <s v="2023-10-04"/>
    <s v="2023-10-04"/>
    <s v="On Time"/>
    <n v="0.1492"/>
    <n v="29"/>
    <n v="1.06"/>
    <n v="909"/>
    <n v="186"/>
    <n v="52"/>
    <n v="0"/>
    <n v="-47.269999999999982"/>
    <n v="-2.6424059477891431E-2"/>
    <s v="September"/>
    <s v="Q3"/>
  </r>
  <r>
    <s v="ORD-68799"/>
    <s v="Montair™ 5 ODT"/>
    <s v="Pharmaceutical"/>
    <n v="479"/>
    <n v="15.75"/>
    <n v="7544.25"/>
    <n v="7793.03"/>
    <s v="South Plant"/>
    <x v="0"/>
    <n v="4.5"/>
    <s v="2023-05-27"/>
    <s v="2023-06-13"/>
    <s v="2023-06-13"/>
    <s v="On Time"/>
    <n v="0.1075"/>
    <n v="51"/>
    <n v="3.56"/>
    <n v="680"/>
    <n v="21"/>
    <n v="20"/>
    <n v="0"/>
    <n v="248.77999999999975"/>
    <n v="3.297610763163996E-2"/>
    <s v="May"/>
    <s v="Q2"/>
  </r>
  <r>
    <s v="ORD-41147"/>
    <s v="Montair™ 4 ODT"/>
    <s v="Pharmaceutical"/>
    <n v="290"/>
    <n v="12.5"/>
    <n v="3625"/>
    <n v="3784.58"/>
    <s v="East Plant"/>
    <x v="1"/>
    <n v="3.8"/>
    <s v="2023-03-18"/>
    <s v="2023-04-01"/>
    <s v="2023-04-01"/>
    <s v="On Time"/>
    <n v="9.5200000000000007E-2"/>
    <n v="27"/>
    <n v="3.66"/>
    <n v="358"/>
    <n v="51"/>
    <n v="16"/>
    <n v="0"/>
    <n v="159.57999999999993"/>
    <n v="4.4022068965517219E-2"/>
    <s v="March"/>
    <s v="Q1"/>
  </r>
  <r>
    <s v="ORD-85372"/>
    <s v="Montair™ 5 ODT"/>
    <s v="Pharmaceutical"/>
    <n v="66"/>
    <n v="15.75"/>
    <n v="1039.5"/>
    <n v="1074.5"/>
    <s v="West Plant"/>
    <x v="2"/>
    <n v="4.7"/>
    <s v="2023-02-02"/>
    <s v="2023-02-14"/>
    <s v="2023-02-14"/>
    <s v="On Time"/>
    <n v="0.08"/>
    <n v="5"/>
    <n v="3.45"/>
    <n v="297"/>
    <n v="56"/>
    <n v="47"/>
    <n v="0"/>
    <n v="35"/>
    <n v="3.3670033670033669E-2"/>
    <s v="February"/>
    <s v="Q1"/>
  </r>
  <r>
    <s v="ORD-18870"/>
    <s v="Premium Widget"/>
    <s v="Manufacturing"/>
    <n v="302"/>
    <n v="8.9"/>
    <n v="2687.8"/>
    <n v="2665.38"/>
    <s v="North Plant"/>
    <x v="3"/>
    <n v="4.2"/>
    <s v="2023-05-04"/>
    <s v="2023-06-01"/>
    <s v="2023-06-01"/>
    <s v="On Time"/>
    <n v="0.10299999999999999"/>
    <n v="31"/>
    <n v="2.95"/>
    <n v="588"/>
    <n v="159"/>
    <n v="74"/>
    <n v="0"/>
    <n v="-22.420000000000073"/>
    <n v="-8.3413944489917676E-3"/>
    <s v="May"/>
    <s v="Q2"/>
  </r>
  <r>
    <s v="ORD-56805"/>
    <s v="Service Package A"/>
    <s v="Service"/>
    <n v="457"/>
    <n v="25"/>
    <n v="11425"/>
    <n v="11390.88"/>
    <s v="Central Hub"/>
    <x v="0"/>
    <n v="4.5"/>
    <s v="2023-07-19"/>
    <s v="2023-08-06"/>
    <s v="2023-08-19"/>
    <s v="Delayed"/>
    <n v="9.9000000000000005E-2"/>
    <n v="45"/>
    <n v="1.62"/>
    <n v="119"/>
    <n v="108"/>
    <n v="40"/>
    <n v="13"/>
    <n v="-34.1200000000008"/>
    <n v="-2.9864332603939431E-3"/>
    <s v="July"/>
    <s v="Q3"/>
  </r>
  <r>
    <s v="ORD-99742"/>
    <s v="Service Package B"/>
    <s v="Service"/>
    <n v="32"/>
    <n v="45"/>
    <n v="1440"/>
    <n v="1418.73"/>
    <s v="North Plant"/>
    <x v="3"/>
    <n v="4.2"/>
    <s v="2023-03-10"/>
    <s v="2023-03-27"/>
    <s v="2023-03-27"/>
    <s v="On Time"/>
    <n v="5.74E-2"/>
    <n v="1"/>
    <n v="1.75"/>
    <n v="525"/>
    <n v="198"/>
    <n v="71"/>
    <n v="0"/>
    <n v="-21.269999999999982"/>
    <n v="-1.477083333333332E-2"/>
    <s v="March"/>
    <s v="Q1"/>
  </r>
  <r>
    <s v="ORD-36144"/>
    <s v="Service Package B"/>
    <s v="Service"/>
    <n v="376"/>
    <n v="45"/>
    <n v="16920"/>
    <n v="17387.310000000001"/>
    <s v="South Plant"/>
    <x v="1"/>
    <n v="3.8"/>
    <s v="2023-02-02"/>
    <s v="2023-02-12"/>
    <s v="2023-02-12"/>
    <s v="On Time"/>
    <n v="7.4099999999999999E-2"/>
    <n v="27"/>
    <n v="0.56999999999999995"/>
    <n v="957"/>
    <n v="30"/>
    <n v="50"/>
    <n v="0"/>
    <n v="467.31000000000131"/>
    <n v="2.7618794326241213E-2"/>
    <s v="February"/>
    <s v="Q1"/>
  </r>
  <r>
    <s v="ORD-16265"/>
    <s v="Basic Widget"/>
    <s v="Manufacturing"/>
    <n v="252"/>
    <n v="4.2"/>
    <n v="1058.4000000000001"/>
    <n v="1032.29"/>
    <s v="Central Hub"/>
    <x v="2"/>
    <n v="4.7"/>
    <s v="2023-10-06"/>
    <s v="2023-10-25"/>
    <s v="2023-10-25"/>
    <s v="On Time"/>
    <n v="0.11550000000000001"/>
    <n v="29"/>
    <n v="1.71"/>
    <n v="936"/>
    <n v="187"/>
    <n v="52"/>
    <n v="0"/>
    <n v="-26.110000000000127"/>
    <n v="-2.4669312169312289E-2"/>
    <s v="October"/>
    <s v="Q4"/>
  </r>
  <r>
    <s v="ORD-75038"/>
    <s v="Basic Widget"/>
    <s v="Manufacturing"/>
    <n v="465"/>
    <n v="4.2"/>
    <n v="1953"/>
    <n v="1933.47"/>
    <s v="North Plant"/>
    <x v="3"/>
    <n v="4.2"/>
    <s v="2023-08-12"/>
    <s v="2023-09-15"/>
    <s v="2023-09-27"/>
    <s v="Delayed"/>
    <n v="7.1599999999999997E-2"/>
    <n v="33"/>
    <n v="2.95"/>
    <n v="559"/>
    <n v="114"/>
    <n v="76"/>
    <n v="12"/>
    <n v="-19.529999999999973"/>
    <n v="-9.9999999999999863E-3"/>
    <s v="August"/>
    <s v="Q3"/>
  </r>
  <r>
    <s v="ORD-20494"/>
    <s v="Basic Widget"/>
    <s v="Manufacturing"/>
    <n v="230"/>
    <n v="4.2"/>
    <n v="966"/>
    <n v="975.9"/>
    <s v="North Plant"/>
    <x v="2"/>
    <n v="4.7"/>
    <s v="2023-02-10"/>
    <s v="2023-03-01"/>
    <s v="2023-03-01"/>
    <s v="On Time"/>
    <n v="0.12509999999999999"/>
    <n v="28"/>
    <n v="1.64"/>
    <n v="385"/>
    <n v="189"/>
    <n v="47"/>
    <n v="0"/>
    <n v="9.8999999999999773"/>
    <n v="1.0248447204968921E-2"/>
    <s v="February"/>
    <s v="Q1"/>
  </r>
  <r>
    <s v="ORD-90589"/>
    <s v="Basic Widget"/>
    <s v="Manufacturing"/>
    <n v="363"/>
    <n v="4.2"/>
    <n v="1524.6"/>
    <n v="1516.05"/>
    <s v="West Plant"/>
    <x v="2"/>
    <n v="4.7"/>
    <s v="2023-03-27"/>
    <s v="2023-04-15"/>
    <s v="2023-04-15"/>
    <s v="On Time"/>
    <n v="7.2599999999999998E-2"/>
    <n v="26"/>
    <n v="2.82"/>
    <n v="495"/>
    <n v="90"/>
    <n v="91"/>
    <n v="0"/>
    <n v="-8.5499999999999545"/>
    <n v="-5.6080283353010327E-3"/>
    <s v="March"/>
    <s v="Q1"/>
  </r>
  <r>
    <s v="ORD-98878"/>
    <s v="Montair™ 4 ODT"/>
    <s v="Pharmaceutical"/>
    <n v="272"/>
    <n v="12.5"/>
    <n v="3400"/>
    <n v="3502.37"/>
    <s v="North Plant"/>
    <x v="2"/>
    <n v="4.7"/>
    <s v="2023-07-06"/>
    <s v="2023-07-21"/>
    <s v="2023-08-03"/>
    <s v="Delayed"/>
    <n v="0.1051"/>
    <n v="28"/>
    <n v="3.77"/>
    <n v="498"/>
    <n v="28"/>
    <n v="26"/>
    <n v="13"/>
    <n v="102.36999999999989"/>
    <n v="3.0108823529411733E-2"/>
    <s v="July"/>
    <s v="Q3"/>
  </r>
  <r>
    <s v="ORD-58623"/>
    <s v="Montair™ 4 ODT"/>
    <s v="Pharmaceutical"/>
    <n v="206"/>
    <n v="12.5"/>
    <n v="2575"/>
    <n v="2690.74"/>
    <s v="South Plant"/>
    <x v="3"/>
    <n v="4.2"/>
    <s v="2023-07-05"/>
    <s v="2023-07-26"/>
    <s v="2023-07-26"/>
    <s v="On Time"/>
    <n v="1.4500000000000001E-2"/>
    <n v="2"/>
    <n v="3.17"/>
    <n v="430"/>
    <n v="133"/>
    <n v="19"/>
    <n v="0"/>
    <n v="115.73999999999978"/>
    <n v="4.4947572815533895E-2"/>
    <s v="July"/>
    <s v="Q3"/>
  </r>
  <r>
    <s v="ORD-75410"/>
    <s v="Service Package A"/>
    <s v="Service"/>
    <n v="170"/>
    <n v="25"/>
    <n v="4250"/>
    <n v="4313.5600000000004"/>
    <s v="South Plant"/>
    <x v="3"/>
    <n v="4.2"/>
    <s v="2023-07-23"/>
    <s v="2023-08-09"/>
    <s v="2023-08-09"/>
    <s v="On Time"/>
    <n v="4.4900000000000002E-2"/>
    <n v="7"/>
    <n v="1.6"/>
    <n v="580"/>
    <n v="119"/>
    <n v="81"/>
    <n v="0"/>
    <n v="63.5600000000004"/>
    <n v="1.4955294117647153E-2"/>
    <s v="July"/>
    <s v="Q3"/>
  </r>
  <r>
    <s v="ORD-36237"/>
    <s v="Montair™ 4 ODT"/>
    <s v="Pharmaceutical"/>
    <n v="238"/>
    <n v="12.5"/>
    <n v="2975"/>
    <n v="2890.08"/>
    <s v="East Plant"/>
    <x v="3"/>
    <n v="4.2"/>
    <s v="2023-12-27"/>
    <s v="2024-01-17"/>
    <s v="2024-01-17"/>
    <s v="On Time"/>
    <n v="9.5699999999999993E-2"/>
    <n v="22"/>
    <n v="4"/>
    <n v="175"/>
    <n v="54"/>
    <n v="19"/>
    <n v="0"/>
    <n v="-84.920000000000073"/>
    <n v="-2.8544537815126076E-2"/>
    <s v="December"/>
    <s v="Q4"/>
  </r>
  <r>
    <s v="ORD-18511"/>
    <s v="Premium Widget"/>
    <s v="Manufacturing"/>
    <n v="424"/>
    <n v="8.9"/>
    <n v="3773.6"/>
    <n v="3842.25"/>
    <s v="South Plant"/>
    <x v="2"/>
    <n v="4.7"/>
    <s v="2023-02-14"/>
    <s v="2023-03-05"/>
    <s v="2023-03-05"/>
    <s v="On Time"/>
    <n v="0.12839999999999999"/>
    <n v="54"/>
    <n v="1.69"/>
    <n v="613"/>
    <n v="158"/>
    <n v="47"/>
    <n v="0"/>
    <n v="68.650000000000091"/>
    <n v="1.8192177231291098E-2"/>
    <s v="February"/>
    <s v="Q1"/>
  </r>
  <r>
    <s v="ORD-74752"/>
    <s v="Basic Widget"/>
    <s v="Manufacturing"/>
    <n v="270"/>
    <n v="4.2"/>
    <n v="1134"/>
    <n v="1102.73"/>
    <s v="South Plant"/>
    <x v="1"/>
    <n v="3.8"/>
    <s v="2023-07-05"/>
    <s v="2023-07-26"/>
    <s v="2023-07-26"/>
    <s v="On Time"/>
    <n v="0.1479"/>
    <n v="39"/>
    <n v="1.47"/>
    <n v="76"/>
    <n v="112"/>
    <n v="80"/>
    <n v="0"/>
    <n v="-31.269999999999982"/>
    <n v="-2.7574955908289227E-2"/>
    <s v="July"/>
    <s v="Q3"/>
  </r>
  <r>
    <s v="ORD-72739"/>
    <s v="Service Package A"/>
    <s v="Service"/>
    <n v="76"/>
    <n v="25"/>
    <n v="1900"/>
    <n v="1921.27"/>
    <s v="East Plant"/>
    <x v="2"/>
    <n v="4.7"/>
    <s v="2023-10-10"/>
    <s v="2023-10-18"/>
    <s v="2023-10-18"/>
    <s v="On Time"/>
    <n v="2.2100000000000002E-2"/>
    <n v="1"/>
    <n v="2"/>
    <n v="588"/>
    <n v="125"/>
    <n v="62"/>
    <n v="0"/>
    <n v="21.269999999999982"/>
    <n v="1.1194736842105254E-2"/>
    <s v="October"/>
    <s v="Q4"/>
  </r>
  <r>
    <s v="ORD-82260"/>
    <s v="Service Package A"/>
    <s v="Service"/>
    <n v="338"/>
    <n v="25"/>
    <n v="8450"/>
    <n v="8090.17"/>
    <s v="North Plant"/>
    <x v="1"/>
    <n v="3.8"/>
    <s v="2023-06-12"/>
    <s v="2023-06-22"/>
    <s v="2023-06-22"/>
    <s v="On Time"/>
    <n v="7.5200000000000003E-2"/>
    <n v="25"/>
    <n v="0.69"/>
    <n v="705"/>
    <n v="170"/>
    <n v="33"/>
    <n v="0"/>
    <n v="-359.82999999999993"/>
    <n v="-4.2583431952662711E-2"/>
    <s v="June"/>
    <s v="Q2"/>
  </r>
  <r>
    <s v="ORD-55353"/>
    <s v="Montair™ 5 ODT"/>
    <s v="Pharmaceutical"/>
    <n v="275"/>
    <n v="15.75"/>
    <n v="4331.25"/>
    <n v="4180.96"/>
    <s v="West Plant"/>
    <x v="0"/>
    <n v="4.5"/>
    <s v="2023-03-05"/>
    <s v="2023-03-22"/>
    <s v="2023-03-22"/>
    <s v="On Time"/>
    <n v="3.3099999999999997E-2"/>
    <n v="9"/>
    <n v="3.56"/>
    <n v="581"/>
    <n v="92"/>
    <n v="20"/>
    <n v="0"/>
    <n v="-150.28999999999996"/>
    <n v="-3.4698989898989889E-2"/>
    <s v="March"/>
    <s v="Q1"/>
  </r>
  <r>
    <s v="ORD-86106"/>
    <s v="Basic Widget"/>
    <s v="Manufacturing"/>
    <n v="330"/>
    <n v="4.2"/>
    <n v="1386"/>
    <n v="1358.67"/>
    <s v="South Plant"/>
    <x v="3"/>
    <n v="4.2"/>
    <s v="2023-03-06"/>
    <s v="2023-04-03"/>
    <s v="2023-04-03"/>
    <s v="On Time"/>
    <n v="8.4699999999999998E-2"/>
    <n v="27"/>
    <n v="1.34"/>
    <n v="207"/>
    <n v="63"/>
    <n v="94"/>
    <n v="0"/>
    <n v="-27.329999999999927"/>
    <n v="-1.9718614718614667E-2"/>
    <s v="March"/>
    <s v="Q1"/>
  </r>
  <r>
    <s v="ORD-85598"/>
    <s v="Service Package A"/>
    <s v="Service"/>
    <n v="31"/>
    <n v="25"/>
    <n v="775"/>
    <n v="800.21"/>
    <s v="Central Hub"/>
    <x v="3"/>
    <n v="4.2"/>
    <s v="2023-10-16"/>
    <s v="2023-11-02"/>
    <s v="2023-11-02"/>
    <s v="On Time"/>
    <n v="1.4E-2"/>
    <n v="0"/>
    <n v="1.46"/>
    <n v="321"/>
    <n v="186"/>
    <n v="36"/>
    <n v="0"/>
    <n v="25.210000000000036"/>
    <n v="3.2529032258064562E-2"/>
    <s v="October"/>
    <s v="Q4"/>
  </r>
  <r>
    <s v="ORD-99783"/>
    <s v="Service Package A"/>
    <s v="Service"/>
    <n v="465"/>
    <n v="25"/>
    <n v="11625"/>
    <n v="11772.83"/>
    <s v="West Plant"/>
    <x v="0"/>
    <n v="4.5"/>
    <s v="2023-09-12"/>
    <s v="2023-10-03"/>
    <s v="2023-10-10"/>
    <s v="Delayed"/>
    <n v="5.0599999999999999E-2"/>
    <n v="23"/>
    <n v="0.87"/>
    <n v="354"/>
    <n v="136"/>
    <n v="19"/>
    <n v="7"/>
    <n v="147.82999999999993"/>
    <n v="1.2716559139784939E-2"/>
    <s v="September"/>
    <s v="Q3"/>
  </r>
  <r>
    <s v="ORD-51853"/>
    <s v="Service Package B"/>
    <s v="Service"/>
    <n v="222"/>
    <n v="45"/>
    <n v="9990"/>
    <n v="9974.27"/>
    <s v="North Plant"/>
    <x v="1"/>
    <n v="3.8"/>
    <s v="2023-08-14"/>
    <s v="2023-08-24"/>
    <s v="2023-08-24"/>
    <s v="On Time"/>
    <n v="3.8600000000000002E-2"/>
    <n v="8"/>
    <n v="0.97"/>
    <n v="801"/>
    <n v="108"/>
    <n v="61"/>
    <n v="0"/>
    <n v="-15.729999999999563"/>
    <n v="-1.5745745745745308E-3"/>
    <s v="August"/>
    <s v="Q3"/>
  </r>
  <r>
    <s v="ORD-48038"/>
    <s v="Montair™ 5 ODT"/>
    <s v="Pharmaceutical"/>
    <n v="133"/>
    <n v="15.75"/>
    <n v="2094.75"/>
    <n v="2087.73"/>
    <s v="East Plant"/>
    <x v="0"/>
    <n v="4.5"/>
    <s v="2023-06-13"/>
    <s v="2023-06-30"/>
    <s v="2023-06-30"/>
    <s v="On Time"/>
    <n v="4.7399999999999998E-2"/>
    <n v="6"/>
    <n v="2.65"/>
    <n v="443"/>
    <n v="177"/>
    <n v="63"/>
    <n v="0"/>
    <n v="-7.0199999999999818"/>
    <n v="-3.3512352309344705E-3"/>
    <s v="June"/>
    <s v="Q2"/>
  </r>
  <r>
    <s v="ORD-75373"/>
    <s v="Montair™ 5 ODT"/>
    <s v="Pharmaceutical"/>
    <n v="379"/>
    <n v="15.75"/>
    <n v="5969.25"/>
    <n v="5857.45"/>
    <s v="South Plant"/>
    <x v="3"/>
    <n v="4.2"/>
    <s v="2023-10-23"/>
    <s v="2023-11-13"/>
    <s v="2023-11-13"/>
    <s v="On Time"/>
    <n v="0.1168"/>
    <n v="44"/>
    <n v="3.27"/>
    <n v="950"/>
    <n v="98"/>
    <n v="73"/>
    <n v="0"/>
    <n v="-111.80000000000018"/>
    <n v="-1.8729321103991319E-2"/>
    <s v="October"/>
    <s v="Q4"/>
  </r>
  <r>
    <s v="ORD-74866"/>
    <s v="Montair™ 4 ODT"/>
    <s v="Pharmaceutical"/>
    <n v="244"/>
    <n v="12.5"/>
    <n v="3050"/>
    <n v="3192.34"/>
    <s v="North Plant"/>
    <x v="2"/>
    <n v="4.7"/>
    <s v="2023-09-16"/>
    <s v="2023-09-28"/>
    <s v="2023-09-28"/>
    <s v="On Time"/>
    <n v="4.0099999999999997E-2"/>
    <n v="9"/>
    <n v="2.58"/>
    <n v="661"/>
    <n v="187"/>
    <n v="96"/>
    <n v="0"/>
    <n v="142.34000000000015"/>
    <n v="4.666885245901644E-2"/>
    <s v="September"/>
    <s v="Q3"/>
  </r>
  <r>
    <s v="ORD-15930"/>
    <s v="Premium Widget"/>
    <s v="Manufacturing"/>
    <n v="230"/>
    <n v="8.9"/>
    <n v="2047"/>
    <n v="1972.07"/>
    <s v="East Plant"/>
    <x v="0"/>
    <n v="4.5"/>
    <s v="2023-02-25"/>
    <s v="2023-03-21"/>
    <s v="2023-03-21"/>
    <s v="On Time"/>
    <n v="4.7E-2"/>
    <n v="10"/>
    <n v="1.81"/>
    <n v="460"/>
    <n v="33"/>
    <n v="82"/>
    <n v="0"/>
    <n v="-74.930000000000064"/>
    <n v="-3.6604787493893537E-2"/>
    <s v="February"/>
    <s v="Q1"/>
  </r>
  <r>
    <s v="ORD-91689"/>
    <s v="Service Package A"/>
    <s v="Service"/>
    <n v="157"/>
    <n v="25"/>
    <n v="3925"/>
    <n v="3757.61"/>
    <s v="South Plant"/>
    <x v="3"/>
    <n v="4.2"/>
    <s v="2023-10-11"/>
    <s v="2023-10-28"/>
    <s v="2023-10-28"/>
    <s v="On Time"/>
    <n v="8.0600000000000005E-2"/>
    <n v="12"/>
    <n v="0.92"/>
    <n v="746"/>
    <n v="176"/>
    <n v="25"/>
    <n v="0"/>
    <n v="-167.38999999999987"/>
    <n v="-4.2647133757961753E-2"/>
    <s v="October"/>
    <s v="Q4"/>
  </r>
  <r>
    <s v="ORD-88966"/>
    <s v="Montair™ 5 ODT"/>
    <s v="Pharmaceutical"/>
    <n v="416"/>
    <n v="15.75"/>
    <n v="6552"/>
    <n v="6870.94"/>
    <s v="North Plant"/>
    <x v="2"/>
    <n v="4.7"/>
    <s v="2023-07-11"/>
    <s v="2023-07-23"/>
    <s v="2023-07-23"/>
    <s v="On Time"/>
    <n v="8.8099999999999998E-2"/>
    <n v="36"/>
    <n v="2.72"/>
    <n v="571"/>
    <n v="122"/>
    <n v="74"/>
    <n v="0"/>
    <n v="318.9399999999996"/>
    <n v="4.8678266178266115E-2"/>
    <s v="July"/>
    <s v="Q3"/>
  </r>
  <r>
    <s v="ORD-77568"/>
    <s v="Montair™ 4 ODT"/>
    <s v="Pharmaceutical"/>
    <n v="375"/>
    <n v="12.5"/>
    <n v="4687.5"/>
    <n v="4609.24"/>
    <s v="North Plant"/>
    <x v="0"/>
    <n v="4.5"/>
    <s v="2023-03-12"/>
    <s v="2023-03-29"/>
    <s v="2023-03-29"/>
    <s v="On Time"/>
    <n v="7.6300000000000007E-2"/>
    <n v="28"/>
    <n v="3.41"/>
    <n v="193"/>
    <n v="103"/>
    <n v="88"/>
    <n v="0"/>
    <n v="-78.260000000000218"/>
    <n v="-1.6695466666666714E-2"/>
    <s v="March"/>
    <s v="Q1"/>
  </r>
  <r>
    <s v="ORD-74205"/>
    <s v="Basic Widget"/>
    <s v="Manufacturing"/>
    <n v="388"/>
    <n v="4.2"/>
    <n v="1629.6"/>
    <n v="1685.43"/>
    <s v="South Plant"/>
    <x v="2"/>
    <n v="4.7"/>
    <s v="2023-11-12"/>
    <s v="2023-12-01"/>
    <s v="2023-12-01"/>
    <s v="On Time"/>
    <n v="9.3100000000000002E-2"/>
    <n v="36"/>
    <n v="2.02"/>
    <n v="775"/>
    <n v="164"/>
    <n v="48"/>
    <n v="0"/>
    <n v="55.830000000000155"/>
    <n v="3.425994108983809E-2"/>
    <s v="November"/>
    <s v="Q4"/>
  </r>
  <r>
    <s v="ORD-92478"/>
    <s v="Premium Widget"/>
    <s v="Manufacturing"/>
    <n v="354"/>
    <n v="8.9"/>
    <n v="3150.6"/>
    <n v="3027.6"/>
    <s v="North Plant"/>
    <x v="3"/>
    <n v="4.2"/>
    <s v="2023-06-19"/>
    <s v="2023-07-17"/>
    <s v="2023-07-17"/>
    <s v="On Time"/>
    <n v="6.83E-2"/>
    <n v="24"/>
    <n v="2.8"/>
    <n v="77"/>
    <n v="172"/>
    <n v="70"/>
    <n v="0"/>
    <n v="-123"/>
    <n v="-3.9040182822319559E-2"/>
    <s v="June"/>
    <s v="Q2"/>
  </r>
  <r>
    <s v="ORD-59832"/>
    <s v="Basic Widget"/>
    <s v="Manufacturing"/>
    <n v="308"/>
    <n v="4.2"/>
    <n v="1293.5999999999999"/>
    <n v="1291.07"/>
    <s v="Central Hub"/>
    <x v="1"/>
    <n v="3.8"/>
    <s v="2023-01-27"/>
    <s v="2023-02-17"/>
    <s v="2023-02-17"/>
    <s v="On Time"/>
    <n v="8.3400000000000002E-2"/>
    <n v="25"/>
    <n v="2.5499999999999998"/>
    <n v="201"/>
    <n v="194"/>
    <n v="41"/>
    <n v="0"/>
    <n v="-2.5299999999999727"/>
    <n v="-1.955782312925149E-3"/>
    <s v="January"/>
    <s v="Q1"/>
  </r>
  <r>
    <s v="ORD-75774"/>
    <s v="Montair™ 4 ODT"/>
    <s v="Pharmaceutical"/>
    <n v="19"/>
    <n v="12.5"/>
    <n v="237.5"/>
    <n v="236.1"/>
    <s v="Central Hub"/>
    <x v="0"/>
    <n v="4.5"/>
    <s v="2023-04-08"/>
    <s v="2023-04-25"/>
    <s v="2023-04-25"/>
    <s v="On Time"/>
    <n v="6.8599999999999994E-2"/>
    <n v="1"/>
    <n v="2.81"/>
    <n v="843"/>
    <n v="176"/>
    <n v="70"/>
    <n v="0"/>
    <n v="-1.4000000000000057"/>
    <n v="-5.8947368421052868E-3"/>
    <s v="April"/>
    <s v="Q2"/>
  </r>
  <r>
    <s v="ORD-32699"/>
    <s v="Service Package B"/>
    <s v="Service"/>
    <n v="116"/>
    <n v="45"/>
    <n v="5220"/>
    <n v="5251.78"/>
    <s v="North Plant"/>
    <x v="1"/>
    <n v="3.8"/>
    <s v="2023-09-23"/>
    <s v="2023-10-03"/>
    <s v="2023-10-03"/>
    <s v="On Time"/>
    <n v="0.1497"/>
    <n v="17"/>
    <n v="1.07"/>
    <n v="520"/>
    <n v="156"/>
    <n v="53"/>
    <n v="0"/>
    <n v="31.779999999999745"/>
    <n v="6.0881226053639357E-3"/>
    <s v="September"/>
    <s v="Q3"/>
  </r>
  <r>
    <s v="ORD-49008"/>
    <s v="Service Package A"/>
    <s v="Service"/>
    <n v="257"/>
    <n v="25"/>
    <n v="6425"/>
    <n v="6227.28"/>
    <s v="East Plant"/>
    <x v="3"/>
    <n v="4.2"/>
    <s v="2023-11-09"/>
    <s v="2023-11-26"/>
    <s v="2023-11-26"/>
    <s v="On Time"/>
    <n v="4.4499999999999998E-2"/>
    <n v="11"/>
    <n v="0.84"/>
    <n v="839"/>
    <n v="93"/>
    <n v="100"/>
    <n v="0"/>
    <n v="-197.72000000000025"/>
    <n v="-3.0773540856031168E-2"/>
    <s v="November"/>
    <s v="Q4"/>
  </r>
  <r>
    <s v="ORD-85166"/>
    <s v="Montair™ 5 ODT"/>
    <s v="Pharmaceutical"/>
    <n v="188"/>
    <n v="15.75"/>
    <n v="2961"/>
    <n v="2978.91"/>
    <s v="West Plant"/>
    <x v="3"/>
    <n v="4.2"/>
    <s v="2023-09-03"/>
    <s v="2023-09-24"/>
    <s v="2023-09-24"/>
    <s v="On Time"/>
    <n v="0.14080000000000001"/>
    <n v="26"/>
    <n v="2.93"/>
    <n v="742"/>
    <n v="159"/>
    <n v="58"/>
    <n v="0"/>
    <n v="17.909999999999854"/>
    <n v="6.0486322188449361E-3"/>
    <s v="September"/>
    <s v="Q3"/>
  </r>
  <r>
    <s v="ORD-43612"/>
    <s v="Premium Widget"/>
    <s v="Manufacturing"/>
    <n v="31"/>
    <n v="8.9"/>
    <n v="275.89999999999998"/>
    <n v="270.04000000000002"/>
    <s v="East Plant"/>
    <x v="1"/>
    <n v="3.8"/>
    <s v="2023-05-29"/>
    <s v="2023-06-19"/>
    <s v="2023-06-19"/>
    <s v="On Time"/>
    <n v="0.11"/>
    <n v="3"/>
    <n v="1.88"/>
    <n v="815"/>
    <n v="142"/>
    <n v="37"/>
    <n v="0"/>
    <n v="-5.8599999999999568"/>
    <n v="-2.1239579557810646E-2"/>
    <s v="May"/>
    <s v="Q2"/>
  </r>
  <r>
    <s v="ORD-16653"/>
    <s v="Montair™ 5 ODT"/>
    <s v="Pharmaceutical"/>
    <n v="366"/>
    <n v="15.75"/>
    <n v="5764.5"/>
    <n v="5632.85"/>
    <s v="Central Hub"/>
    <x v="3"/>
    <n v="4.2"/>
    <s v="2023-10-15"/>
    <s v="2023-11-05"/>
    <s v="2023-11-05"/>
    <s v="On Time"/>
    <n v="2.53E-2"/>
    <n v="9"/>
    <n v="2.86"/>
    <n v="735"/>
    <n v="155"/>
    <n v="38"/>
    <n v="0"/>
    <n v="-131.64999999999964"/>
    <n v="-2.2838060542978513E-2"/>
    <s v="October"/>
    <s v="Q4"/>
  </r>
  <r>
    <s v="ORD-82135"/>
    <s v="Service Package B"/>
    <s v="Service"/>
    <n v="221"/>
    <n v="45"/>
    <n v="9945"/>
    <n v="9776.23"/>
    <s v="South Plant"/>
    <x v="0"/>
    <n v="4.5"/>
    <s v="2023-02-21"/>
    <s v="2023-03-06"/>
    <s v="2023-03-06"/>
    <s v="On Time"/>
    <n v="7.6100000000000001E-2"/>
    <n v="16"/>
    <n v="0.71"/>
    <n v="211"/>
    <n v="124"/>
    <n v="93"/>
    <n v="0"/>
    <n v="-168.77000000000044"/>
    <n v="-1.6970336852689838E-2"/>
    <s v="February"/>
    <s v="Q1"/>
  </r>
  <r>
    <s v="ORD-40437"/>
    <s v="Premium Widget"/>
    <s v="Manufacturing"/>
    <n v="174"/>
    <n v="8.9"/>
    <n v="1548.6"/>
    <n v="1515.37"/>
    <s v="West Plant"/>
    <x v="1"/>
    <n v="3.8"/>
    <s v="2023-05-28"/>
    <s v="2023-06-18"/>
    <s v="2023-06-18"/>
    <s v="On Time"/>
    <n v="1.83E-2"/>
    <n v="3"/>
    <n v="2.2999999999999998"/>
    <n v="597"/>
    <n v="29"/>
    <n v="32"/>
    <n v="0"/>
    <n v="-33.230000000000018"/>
    <n v="-2.145809117912955E-2"/>
    <s v="May"/>
    <s v="Q2"/>
  </r>
  <r>
    <s v="ORD-11214"/>
    <s v="Premium Widget"/>
    <s v="Manufacturing"/>
    <n v="413"/>
    <n v="8.9"/>
    <n v="3675.7"/>
    <n v="3674"/>
    <s v="South Plant"/>
    <x v="0"/>
    <n v="4.5"/>
    <s v="2023-07-23"/>
    <s v="2023-08-21"/>
    <s v="2023-08-26"/>
    <s v="Delayed"/>
    <n v="0.1411"/>
    <n v="58"/>
    <n v="2.75"/>
    <n v="631"/>
    <n v="174"/>
    <n v="23"/>
    <n v="5"/>
    <n v="-1.6999999999998181"/>
    <n v="-4.6249693935844006E-4"/>
    <s v="July"/>
    <s v="Q3"/>
  </r>
  <r>
    <s v="ORD-45761"/>
    <s v="Basic Widget"/>
    <s v="Manufacturing"/>
    <n v="288"/>
    <n v="4.2"/>
    <n v="1209.5999999999999"/>
    <n v="1212.54"/>
    <s v="East Plant"/>
    <x v="2"/>
    <n v="4.7"/>
    <s v="2023-11-25"/>
    <s v="2023-12-14"/>
    <s v="2023-12-14"/>
    <s v="On Time"/>
    <n v="0.13450000000000001"/>
    <n v="38"/>
    <n v="2.0099999999999998"/>
    <n v="247"/>
    <n v="48"/>
    <n v="52"/>
    <n v="0"/>
    <n v="2.9400000000000546"/>
    <n v="2.4305555555556007E-3"/>
    <s v="November"/>
    <s v="Q4"/>
  </r>
  <r>
    <s v="ORD-33002"/>
    <s v="Montair™ 5 ODT"/>
    <s v="Pharmaceutical"/>
    <n v="17"/>
    <n v="15.75"/>
    <n v="267.75"/>
    <n v="274.08999999999997"/>
    <s v="West Plant"/>
    <x v="3"/>
    <n v="4.2"/>
    <s v="2023-04-06"/>
    <s v="2023-04-27"/>
    <s v="2023-04-27"/>
    <s v="On Time"/>
    <n v="0.1207"/>
    <n v="2"/>
    <n v="3.64"/>
    <n v="675"/>
    <n v="183"/>
    <n v="61"/>
    <n v="0"/>
    <n v="6.339999999999975"/>
    <n v="2.3678804855275352E-2"/>
    <s v="April"/>
    <s v="Q2"/>
  </r>
  <r>
    <s v="ORD-42512"/>
    <s v="Premium Widget"/>
    <s v="Manufacturing"/>
    <n v="215"/>
    <n v="8.9"/>
    <n v="1913.5"/>
    <n v="1945.89"/>
    <s v="Central Hub"/>
    <x v="3"/>
    <n v="4.2"/>
    <s v="2023-02-14"/>
    <s v="2023-03-14"/>
    <s v="2023-03-14"/>
    <s v="On Time"/>
    <n v="3.5900000000000001E-2"/>
    <n v="7"/>
    <n v="1.65"/>
    <n v="56"/>
    <n v="86"/>
    <n v="59"/>
    <n v="0"/>
    <n v="32.3900000000001"/>
    <n v="1.6927096942775072E-2"/>
    <s v="February"/>
    <s v="Q1"/>
  </r>
  <r>
    <s v="ORD-40972"/>
    <s v="Montair™ 5 ODT"/>
    <s v="Pharmaceutical"/>
    <n v="164"/>
    <n v="15.75"/>
    <n v="2583"/>
    <n v="2604.3000000000002"/>
    <s v="West Plant"/>
    <x v="3"/>
    <n v="4.2"/>
    <s v="2023-06-18"/>
    <s v="2023-07-09"/>
    <s v="2023-07-09"/>
    <s v="On Time"/>
    <n v="9.0200000000000002E-2"/>
    <n v="14"/>
    <n v="3.04"/>
    <n v="113"/>
    <n v="190"/>
    <n v="25"/>
    <n v="0"/>
    <n v="21.300000000000182"/>
    <n v="8.2462253193961218E-3"/>
    <s v="June"/>
    <s v="Q2"/>
  </r>
  <r>
    <s v="ORD-25389"/>
    <s v="Premium Widget"/>
    <s v="Manufacturing"/>
    <n v="361"/>
    <n v="8.9"/>
    <n v="3212.9"/>
    <n v="3213.71"/>
    <s v="East Plant"/>
    <x v="1"/>
    <n v="3.8"/>
    <s v="2023-07-27"/>
    <s v="2023-08-17"/>
    <s v="2023-08-17"/>
    <s v="On Time"/>
    <n v="0.1353"/>
    <n v="48"/>
    <n v="1.62"/>
    <n v="704"/>
    <n v="95"/>
    <n v="57"/>
    <n v="0"/>
    <n v="0.80999999999994543"/>
    <n v="2.5210868685609432E-4"/>
    <s v="July"/>
    <s v="Q3"/>
  </r>
  <r>
    <s v="ORD-81989"/>
    <s v="Service Package A"/>
    <s v="Service"/>
    <n v="254"/>
    <n v="25"/>
    <n v="6350"/>
    <n v="6129.77"/>
    <s v="South Plant"/>
    <x v="1"/>
    <n v="3.8"/>
    <s v="2023-03-10"/>
    <s v="2023-03-20"/>
    <s v="2023-03-20"/>
    <s v="On Time"/>
    <n v="0.1147"/>
    <n v="29"/>
    <n v="1.1200000000000001"/>
    <n v="984"/>
    <n v="140"/>
    <n v="78"/>
    <n v="0"/>
    <n v="-220.22999999999956"/>
    <n v="-3.4681889763779457E-2"/>
    <s v="March"/>
    <s v="Q1"/>
  </r>
  <r>
    <s v="ORD-57419"/>
    <s v="Service Package B"/>
    <s v="Service"/>
    <n v="396"/>
    <n v="45"/>
    <n v="17820"/>
    <n v="17990.740000000002"/>
    <s v="South Plant"/>
    <x v="1"/>
    <n v="3.8"/>
    <s v="2023-12-15"/>
    <s v="2023-12-25"/>
    <s v="2023-12-25"/>
    <s v="On Time"/>
    <n v="0.1202"/>
    <n v="47"/>
    <n v="1.29"/>
    <n v="129"/>
    <n v="164"/>
    <n v="24"/>
    <n v="0"/>
    <n v="170.7400000000016"/>
    <n v="9.5813692480360042E-3"/>
    <s v="December"/>
    <s v="Q4"/>
  </r>
  <r>
    <s v="ORD-36922"/>
    <s v="Montair™ 4 ODT"/>
    <s v="Pharmaceutical"/>
    <n v="284"/>
    <n v="12.5"/>
    <n v="3550"/>
    <n v="3425.7"/>
    <s v="Central Hub"/>
    <x v="1"/>
    <n v="3.8"/>
    <s v="2023-10-21"/>
    <s v="2023-11-04"/>
    <s v="2023-11-04"/>
    <s v="On Time"/>
    <n v="5.5899999999999998E-2"/>
    <n v="15"/>
    <n v="2.67"/>
    <n v="784"/>
    <n v="169"/>
    <n v="72"/>
    <n v="0"/>
    <n v="-124.30000000000018"/>
    <n v="-3.5014084507042305E-2"/>
    <s v="October"/>
    <s v="Q4"/>
  </r>
  <r>
    <s v="ORD-98181"/>
    <s v="Montair™ 4 ODT"/>
    <s v="Pharmaceutical"/>
    <n v="242"/>
    <n v="12.5"/>
    <n v="3025"/>
    <n v="2913.66"/>
    <s v="Central Hub"/>
    <x v="2"/>
    <n v="4.7"/>
    <s v="2023-01-29"/>
    <s v="2023-02-10"/>
    <s v="2023-02-10"/>
    <s v="On Time"/>
    <n v="6.8199999999999997E-2"/>
    <n v="16"/>
    <n v="3.34"/>
    <n v="876"/>
    <n v="98"/>
    <n v="12"/>
    <n v="0"/>
    <n v="-111.34000000000015"/>
    <n v="-3.6806611570247984E-2"/>
    <s v="January"/>
    <s v="Q1"/>
  </r>
  <r>
    <s v="ORD-17897"/>
    <s v="Premium Widget"/>
    <s v="Manufacturing"/>
    <n v="306"/>
    <n v="8.9"/>
    <n v="2723.4"/>
    <n v="2607.12"/>
    <s v="East Plant"/>
    <x v="0"/>
    <n v="4.5"/>
    <s v="2023-04-22"/>
    <s v="2023-05-16"/>
    <s v="2023-05-16"/>
    <s v="On Time"/>
    <n v="6.93E-2"/>
    <n v="21"/>
    <n v="2.08"/>
    <n v="965"/>
    <n v="37"/>
    <n v="70"/>
    <n v="0"/>
    <n v="-116.2800000000002"/>
    <n v="-4.2696629213483217E-2"/>
    <s v="April"/>
    <s v="Q2"/>
  </r>
  <r>
    <s v="ORD-59081"/>
    <s v="Montair™ 4 ODT"/>
    <s v="Pharmaceutical"/>
    <n v="403"/>
    <n v="12.5"/>
    <n v="5037.5"/>
    <n v="4853.8500000000004"/>
    <s v="East Plant"/>
    <x v="2"/>
    <n v="4.7"/>
    <s v="2023-04-03"/>
    <s v="2023-04-15"/>
    <s v="2023-04-15"/>
    <s v="On Time"/>
    <n v="9.98E-2"/>
    <n v="40"/>
    <n v="3.95"/>
    <n v="962"/>
    <n v="117"/>
    <n v="67"/>
    <n v="0"/>
    <n v="-183.64999999999964"/>
    <n v="-3.6456575682382059E-2"/>
    <s v="April"/>
    <s v="Q2"/>
  </r>
  <r>
    <s v="ORD-80419"/>
    <s v="Premium Widget"/>
    <s v="Manufacturing"/>
    <n v="348"/>
    <n v="8.9"/>
    <n v="3097.2"/>
    <n v="3213.21"/>
    <s v="West Plant"/>
    <x v="0"/>
    <n v="4.5"/>
    <s v="2023-12-16"/>
    <s v="2024-01-09"/>
    <s v="2024-01-09"/>
    <s v="On Time"/>
    <n v="2.86E-2"/>
    <n v="9"/>
    <n v="1.24"/>
    <n v="452"/>
    <n v="155"/>
    <n v="26"/>
    <n v="0"/>
    <n v="116.01000000000022"/>
    <n v="3.7456412243316618E-2"/>
    <s v="December"/>
    <s v="Q4"/>
  </r>
  <r>
    <s v="ORD-40102"/>
    <s v="Service Package B"/>
    <s v="Service"/>
    <n v="162"/>
    <n v="45"/>
    <n v="7290"/>
    <n v="7263.03"/>
    <s v="South Plant"/>
    <x v="0"/>
    <n v="4.5"/>
    <s v="2023-01-12"/>
    <s v="2023-01-25"/>
    <s v="2023-01-25"/>
    <s v="On Time"/>
    <n v="0.11070000000000001"/>
    <n v="17"/>
    <n v="1.07"/>
    <n v="303"/>
    <n v="137"/>
    <n v="54"/>
    <n v="0"/>
    <n v="-26.970000000000255"/>
    <n v="-3.6995884773662899E-3"/>
    <s v="January"/>
    <s v="Q1"/>
  </r>
  <r>
    <s v="ORD-12050"/>
    <s v="Montair™ 5 ODT"/>
    <s v="Pharmaceutical"/>
    <n v="26"/>
    <n v="15.75"/>
    <n v="409.5"/>
    <n v="422.17"/>
    <s v="East Plant"/>
    <x v="1"/>
    <n v="3.8"/>
    <s v="2023-02-27"/>
    <s v="2023-03-13"/>
    <s v="2023-03-13"/>
    <s v="On Time"/>
    <n v="6.8699999999999997E-2"/>
    <n v="1"/>
    <n v="3.83"/>
    <n v="296"/>
    <n v="72"/>
    <n v="18"/>
    <n v="0"/>
    <n v="12.670000000000016"/>
    <n v="3.0940170940170979E-2"/>
    <s v="February"/>
    <s v="Q1"/>
  </r>
  <r>
    <s v="ORD-67535"/>
    <s v="Montair™ 4 ODT"/>
    <s v="Pharmaceutical"/>
    <n v="316"/>
    <n v="12.5"/>
    <n v="3950"/>
    <n v="4017.95"/>
    <s v="Central Hub"/>
    <x v="0"/>
    <n v="4.5"/>
    <s v="2023-08-17"/>
    <s v="2023-09-03"/>
    <s v="2023-09-03"/>
    <s v="On Time"/>
    <n v="0.1321"/>
    <n v="41"/>
    <n v="2.57"/>
    <n v="289"/>
    <n v="158"/>
    <n v="37"/>
    <n v="0"/>
    <n v="67.949999999999818"/>
    <n v="1.7202531645569574E-2"/>
    <s v="August"/>
    <s v="Q3"/>
  </r>
  <r>
    <s v="ORD-52030"/>
    <s v="Montair™ 4 ODT"/>
    <s v="Pharmaceutical"/>
    <n v="427"/>
    <n v="12.5"/>
    <n v="5337.5"/>
    <n v="5559.75"/>
    <s v="South Plant"/>
    <x v="3"/>
    <n v="4.2"/>
    <s v="2023-04-30"/>
    <s v="2023-05-21"/>
    <s v="2023-05-21"/>
    <s v="On Time"/>
    <n v="9.0700000000000003E-2"/>
    <n v="38"/>
    <n v="3.66"/>
    <n v="292"/>
    <n v="97"/>
    <n v="28"/>
    <n v="0"/>
    <n v="222.25"/>
    <n v="4.1639344262295083E-2"/>
    <s v="April"/>
    <s v="Q2"/>
  </r>
  <r>
    <s v="ORD-32955"/>
    <s v="Service Package B"/>
    <s v="Service"/>
    <n v="163"/>
    <n v="45"/>
    <n v="7335"/>
    <n v="7170.08"/>
    <s v="Central Hub"/>
    <x v="1"/>
    <n v="3.8"/>
    <s v="2023-07-31"/>
    <s v="2023-08-10"/>
    <s v="2023-08-10"/>
    <s v="On Time"/>
    <n v="8.7900000000000006E-2"/>
    <n v="14"/>
    <n v="1.6"/>
    <n v="691"/>
    <n v="193"/>
    <n v="64"/>
    <n v="0"/>
    <n v="-164.92000000000007"/>
    <n v="-2.2483980913428778E-2"/>
    <s v="July"/>
    <s v="Q3"/>
  </r>
  <r>
    <s v="ORD-63511"/>
    <s v="Service Package A"/>
    <s v="Service"/>
    <n v="492"/>
    <n v="25"/>
    <n v="12300"/>
    <n v="12476.28"/>
    <s v="West Plant"/>
    <x v="0"/>
    <n v="4.5"/>
    <s v="2023-06-26"/>
    <s v="2023-07-09"/>
    <s v="2023-07-09"/>
    <s v="On Time"/>
    <n v="6.3399999999999998E-2"/>
    <n v="31"/>
    <n v="1.54"/>
    <n v="202"/>
    <n v="96"/>
    <n v="58"/>
    <n v="0"/>
    <n v="176.28000000000065"/>
    <n v="1.4331707317073224E-2"/>
    <s v="June"/>
    <s v="Q2"/>
  </r>
  <r>
    <s v="ORD-17552"/>
    <s v="Montair™ 5 ODT"/>
    <s v="Pharmaceutical"/>
    <n v="444"/>
    <n v="15.75"/>
    <n v="6993"/>
    <n v="6800.93"/>
    <s v="Central Hub"/>
    <x v="2"/>
    <n v="4.7"/>
    <s v="2023-05-04"/>
    <s v="2023-05-16"/>
    <s v="2023-05-16"/>
    <s v="On Time"/>
    <n v="0.13009999999999999"/>
    <n v="57"/>
    <n v="3.19"/>
    <n v="625"/>
    <n v="125"/>
    <n v="63"/>
    <n v="0"/>
    <n v="-192.06999999999971"/>
    <n v="-2.7466037466037426E-2"/>
    <s v="May"/>
    <s v="Q2"/>
  </r>
  <r>
    <s v="ORD-58637"/>
    <s v="Service Package A"/>
    <s v="Service"/>
    <n v="134"/>
    <n v="25"/>
    <n v="3350"/>
    <n v="3267.92"/>
    <s v="Central Hub"/>
    <x v="1"/>
    <n v="3.8"/>
    <s v="2023-07-18"/>
    <s v="2023-07-28"/>
    <s v="2023-07-28"/>
    <s v="On Time"/>
    <n v="5.62E-2"/>
    <n v="7"/>
    <n v="1.17"/>
    <n v="144"/>
    <n v="157"/>
    <n v="34"/>
    <n v="0"/>
    <n v="-82.079999999999927"/>
    <n v="-2.4501492537313412E-2"/>
    <s v="July"/>
    <s v="Q3"/>
  </r>
  <r>
    <s v="ORD-98008"/>
    <s v="Montair™ 4 ODT"/>
    <s v="Pharmaceutical"/>
    <n v="319"/>
    <n v="12.5"/>
    <n v="3987.5"/>
    <n v="4028.54"/>
    <s v="East Plant"/>
    <x v="2"/>
    <n v="4.7"/>
    <s v="2023-12-11"/>
    <s v="2023-12-23"/>
    <s v="2023-12-23"/>
    <s v="On Time"/>
    <n v="0.1323"/>
    <n v="42"/>
    <n v="3.64"/>
    <n v="622"/>
    <n v="75"/>
    <n v="71"/>
    <n v="0"/>
    <n v="41.039999999999964"/>
    <n v="1.029216300940438E-2"/>
    <s v="December"/>
    <s v="Q4"/>
  </r>
  <r>
    <s v="ORD-72773"/>
    <s v="Montair™ 5 ODT"/>
    <s v="Pharmaceutical"/>
    <n v="118"/>
    <n v="15.75"/>
    <n v="1858.5"/>
    <n v="1939.75"/>
    <s v="East Plant"/>
    <x v="3"/>
    <n v="4.2"/>
    <s v="2023-01-08"/>
    <s v="2023-01-29"/>
    <s v="2023-01-29"/>
    <s v="On Time"/>
    <n v="0.1447"/>
    <n v="17"/>
    <n v="4"/>
    <n v="986"/>
    <n v="82"/>
    <n v="99"/>
    <n v="0"/>
    <n v="81.25"/>
    <n v="4.3718052192628462E-2"/>
    <s v="January"/>
    <s v="Q1"/>
  </r>
  <r>
    <s v="ORD-50425"/>
    <s v="Service Package A"/>
    <s v="Service"/>
    <n v="292"/>
    <n v="25"/>
    <n v="7300"/>
    <n v="7169.78"/>
    <s v="South Plant"/>
    <x v="2"/>
    <n v="4.7"/>
    <s v="2023-05-03"/>
    <s v="2023-05-11"/>
    <s v="2023-05-11"/>
    <s v="On Time"/>
    <n v="4.9599999999999998E-2"/>
    <n v="14"/>
    <n v="1.47"/>
    <n v="317"/>
    <n v="112"/>
    <n v="75"/>
    <n v="0"/>
    <n v="-130.22000000000025"/>
    <n v="-1.7838356164383597E-2"/>
    <s v="May"/>
    <s v="Q2"/>
  </r>
  <r>
    <s v="ORD-83731"/>
    <s v="Premium Widget"/>
    <s v="Manufacturing"/>
    <n v="399"/>
    <n v="8.9"/>
    <n v="3551.1"/>
    <n v="3671.74"/>
    <s v="West Plant"/>
    <x v="0"/>
    <n v="4.5"/>
    <s v="2023-08-29"/>
    <s v="2023-09-22"/>
    <s v="2023-09-22"/>
    <s v="On Time"/>
    <n v="0.13800000000000001"/>
    <n v="55"/>
    <n v="1.83"/>
    <n v="934"/>
    <n v="76"/>
    <n v="28"/>
    <n v="0"/>
    <n v="120.63999999999987"/>
    <n v="3.3972571879136007E-2"/>
    <s v="August"/>
    <s v="Q3"/>
  </r>
  <r>
    <s v="ORD-82173"/>
    <s v="Montair™ 4 ODT"/>
    <s v="Pharmaceutical"/>
    <n v="88"/>
    <n v="12.5"/>
    <n v="1100"/>
    <n v="1066.58"/>
    <s v="East Plant"/>
    <x v="2"/>
    <n v="4.7"/>
    <s v="2023-06-01"/>
    <s v="2023-06-13"/>
    <s v="2023-06-13"/>
    <s v="On Time"/>
    <n v="4.2200000000000001E-2"/>
    <n v="3"/>
    <n v="2.87"/>
    <n v="720"/>
    <n v="195"/>
    <n v="53"/>
    <n v="0"/>
    <n v="-33.420000000000073"/>
    <n v="-3.0381818181818249E-2"/>
    <s v="June"/>
    <s v="Q2"/>
  </r>
  <r>
    <s v="ORD-34123"/>
    <s v="Basic Widget"/>
    <s v="Manufacturing"/>
    <n v="96"/>
    <n v="4.2"/>
    <n v="403.2"/>
    <n v="412.59"/>
    <s v="West Plant"/>
    <x v="2"/>
    <n v="4.7"/>
    <s v="2023-08-24"/>
    <s v="2023-09-12"/>
    <s v="2023-09-12"/>
    <s v="On Time"/>
    <n v="5.9299999999999999E-2"/>
    <n v="5"/>
    <n v="2.09"/>
    <n v="988"/>
    <n v="158"/>
    <n v="92"/>
    <n v="0"/>
    <n v="9.3899999999999864"/>
    <n v="2.3288690476190442E-2"/>
    <s v="August"/>
    <s v="Q3"/>
  </r>
  <r>
    <s v="ORD-92667"/>
    <s v="Montair™ 4 ODT"/>
    <s v="Pharmaceutical"/>
    <n v="493"/>
    <n v="12.5"/>
    <n v="6162.5"/>
    <n v="6358.46"/>
    <s v="Central Hub"/>
    <x v="0"/>
    <n v="4.5"/>
    <s v="2023-02-08"/>
    <s v="2023-02-25"/>
    <s v="2023-02-25"/>
    <s v="On Time"/>
    <n v="1.6799999999999999E-2"/>
    <n v="8"/>
    <n v="2.71"/>
    <n v="286"/>
    <n v="37"/>
    <n v="100"/>
    <n v="0"/>
    <n v="195.96000000000004"/>
    <n v="3.1798782961460451E-2"/>
    <s v="February"/>
    <s v="Q1"/>
  </r>
  <r>
    <s v="ORD-73334"/>
    <s v="Montair™ 5 ODT"/>
    <s v="Pharmaceutical"/>
    <n v="243"/>
    <n v="15.75"/>
    <n v="3827.25"/>
    <n v="3778.72"/>
    <s v="North Plant"/>
    <x v="1"/>
    <n v="3.8"/>
    <s v="2023-09-16"/>
    <s v="2023-09-30"/>
    <s v="2023-09-30"/>
    <s v="On Time"/>
    <n v="9.6500000000000002E-2"/>
    <n v="23"/>
    <n v="3.42"/>
    <n v="725"/>
    <n v="144"/>
    <n v="12"/>
    <n v="0"/>
    <n v="-48.5300000000002"/>
    <n v="-1.2680122803579646E-2"/>
    <s v="September"/>
    <s v="Q3"/>
  </r>
  <r>
    <s v="ORD-98346"/>
    <s v="Montair™ 4 ODT"/>
    <s v="Pharmaceutical"/>
    <n v="18"/>
    <n v="12.5"/>
    <n v="225"/>
    <n v="225.66"/>
    <s v="Central Hub"/>
    <x v="2"/>
    <n v="4.7"/>
    <s v="2023-01-07"/>
    <s v="2023-01-20"/>
    <s v="2023-01-27"/>
    <s v="Delayed"/>
    <n v="4.8500000000000001E-2"/>
    <n v="0"/>
    <n v="3.25"/>
    <n v="875"/>
    <n v="65"/>
    <n v="23"/>
    <n v="7"/>
    <n v="0.65999999999999659"/>
    <n v="2.9333333333333182E-3"/>
    <s v="January"/>
    <s v="Q1"/>
  </r>
  <r>
    <s v="ORD-20357"/>
    <s v="Montair™ 4 ODT"/>
    <s v="Pharmaceutical"/>
    <n v="108"/>
    <n v="12.5"/>
    <n v="1350"/>
    <n v="1366.17"/>
    <s v="Central Hub"/>
    <x v="1"/>
    <n v="3.8"/>
    <s v="2023-05-04"/>
    <s v="2023-05-18"/>
    <s v="2023-05-18"/>
    <s v="On Time"/>
    <n v="4.53E-2"/>
    <n v="4"/>
    <n v="3.69"/>
    <n v="432"/>
    <n v="123"/>
    <n v="68"/>
    <n v="0"/>
    <n v="16.170000000000073"/>
    <n v="1.1977777777777832E-2"/>
    <s v="May"/>
    <s v="Q2"/>
  </r>
  <r>
    <s v="ORD-22255"/>
    <s v="Service Package A"/>
    <s v="Service"/>
    <n v="360"/>
    <n v="25"/>
    <n v="9000"/>
    <n v="9295.26"/>
    <s v="South Plant"/>
    <x v="1"/>
    <n v="3.8"/>
    <s v="2023-06-03"/>
    <s v="2023-06-24"/>
    <s v="2023-07-01"/>
    <s v="Delayed"/>
    <n v="2.1299999999999999E-2"/>
    <n v="7"/>
    <n v="1.64"/>
    <n v="438"/>
    <n v="116"/>
    <n v="80"/>
    <n v="7"/>
    <n v="295.26000000000022"/>
    <n v="3.2806666666666692E-2"/>
    <s v="June"/>
    <s v="Q2"/>
  </r>
  <r>
    <s v="ORD-22499"/>
    <s v="Premium Widget"/>
    <s v="Manufacturing"/>
    <n v="97"/>
    <n v="8.9"/>
    <n v="863.3"/>
    <n v="827.27"/>
    <s v="North Plant"/>
    <x v="0"/>
    <n v="4.5"/>
    <s v="2023-12-26"/>
    <s v="2024-01-19"/>
    <s v="2024-01-19"/>
    <s v="On Time"/>
    <n v="0.1283"/>
    <n v="12"/>
    <n v="1.66"/>
    <n v="966"/>
    <n v="155"/>
    <n v="15"/>
    <n v="0"/>
    <n v="-36.029999999999973"/>
    <n v="-4.1735202131356397E-2"/>
    <s v="December"/>
    <s v="Q4"/>
  </r>
  <r>
    <s v="ORD-96259"/>
    <s v="Montair™ 5 ODT"/>
    <s v="Pharmaceutical"/>
    <n v="33"/>
    <n v="15.75"/>
    <n v="519.75"/>
    <n v="541.79999999999995"/>
    <s v="South Plant"/>
    <x v="2"/>
    <n v="4.7"/>
    <s v="2023-05-19"/>
    <s v="2023-05-31"/>
    <s v="2023-05-31"/>
    <s v="On Time"/>
    <n v="0.10580000000000001"/>
    <n v="3"/>
    <n v="3.31"/>
    <n v="83"/>
    <n v="65"/>
    <n v="50"/>
    <n v="0"/>
    <n v="22.049999999999955"/>
    <n v="4.2424242424242337E-2"/>
    <s v="May"/>
    <s v="Q2"/>
  </r>
  <r>
    <s v="ORD-61007"/>
    <s v="Montair™ 4 ODT"/>
    <s v="Pharmaceutical"/>
    <n v="430"/>
    <n v="12.5"/>
    <n v="5375"/>
    <n v="5320.33"/>
    <s v="South Plant"/>
    <x v="1"/>
    <n v="3.8"/>
    <s v="2023-12-31"/>
    <s v="2024-01-14"/>
    <s v="2024-01-14"/>
    <s v="On Time"/>
    <n v="2.0799999999999999E-2"/>
    <n v="8"/>
    <n v="2.86"/>
    <n v="743"/>
    <n v="158"/>
    <n v="52"/>
    <n v="0"/>
    <n v="-54.670000000000073"/>
    <n v="-1.0171162790697687E-2"/>
    <s v="December"/>
    <s v="Q4"/>
  </r>
  <r>
    <s v="ORD-54642"/>
    <s v="Premium Widget"/>
    <s v="Manufacturing"/>
    <n v="391"/>
    <n v="8.9"/>
    <n v="3479.9"/>
    <n v="3644.96"/>
    <s v="South Plant"/>
    <x v="0"/>
    <n v="4.5"/>
    <s v="2023-09-14"/>
    <s v="2023-10-08"/>
    <s v="2023-10-08"/>
    <s v="On Time"/>
    <n v="1.7500000000000002E-2"/>
    <n v="6"/>
    <n v="2.68"/>
    <n v="669"/>
    <n v="177"/>
    <n v="86"/>
    <n v="0"/>
    <n v="165.05999999999995"/>
    <n v="4.7432397482686267E-2"/>
    <s v="September"/>
    <s v="Q3"/>
  </r>
  <r>
    <s v="ORD-59207"/>
    <s v="Premium Widget"/>
    <s v="Manufacturing"/>
    <n v="149"/>
    <n v="8.9"/>
    <n v="1326.1"/>
    <n v="1363.7"/>
    <s v="East Plant"/>
    <x v="0"/>
    <n v="4.5"/>
    <s v="2023-11-21"/>
    <s v="2023-12-15"/>
    <s v="2023-12-15"/>
    <s v="On Time"/>
    <n v="7.3099999999999998E-2"/>
    <n v="10"/>
    <n v="2.11"/>
    <n v="492"/>
    <n v="67"/>
    <n v="97"/>
    <n v="0"/>
    <n v="37.600000000000136"/>
    <n v="2.8353819470628261E-2"/>
    <s v="November"/>
    <s v="Q4"/>
  </r>
  <r>
    <s v="ORD-93086"/>
    <s v="Service Package A"/>
    <s v="Service"/>
    <n v="161"/>
    <n v="25"/>
    <n v="4025"/>
    <n v="4144.97"/>
    <s v="West Plant"/>
    <x v="0"/>
    <n v="4.5"/>
    <s v="2023-11-13"/>
    <s v="2023-11-26"/>
    <s v="2023-11-26"/>
    <s v="On Time"/>
    <n v="0.10979999999999999"/>
    <n v="17"/>
    <n v="0.73"/>
    <n v="207"/>
    <n v="119"/>
    <n v="50"/>
    <n v="0"/>
    <n v="119.97000000000025"/>
    <n v="2.9806211180124286E-2"/>
    <s v="November"/>
    <s v="Q4"/>
  </r>
  <r>
    <s v="ORD-34561"/>
    <s v="Basic Widget"/>
    <s v="Manufacturing"/>
    <n v="492"/>
    <n v="4.2"/>
    <n v="2066.4"/>
    <n v="2026.78"/>
    <s v="North Plant"/>
    <x v="0"/>
    <n v="4.5"/>
    <s v="2023-01-03"/>
    <s v="2023-01-27"/>
    <s v="2023-01-27"/>
    <s v="On Time"/>
    <n v="6.0400000000000002E-2"/>
    <n v="29"/>
    <n v="1.27"/>
    <n v="491"/>
    <n v="134"/>
    <n v="81"/>
    <n v="0"/>
    <n v="-39.620000000000118"/>
    <n v="-1.9173441734417401E-2"/>
    <s v="January"/>
    <s v="Q1"/>
  </r>
  <r>
    <s v="ORD-60493"/>
    <s v="Service Package A"/>
    <s v="Service"/>
    <n v="23"/>
    <n v="25"/>
    <n v="575"/>
    <n v="551.4"/>
    <s v="Central Hub"/>
    <x v="2"/>
    <n v="4.7"/>
    <s v="2023-02-22"/>
    <s v="2023-03-02"/>
    <s v="2023-03-02"/>
    <s v="On Time"/>
    <n v="8.7599999999999997E-2"/>
    <n v="2"/>
    <n v="1.68"/>
    <n v="62"/>
    <n v="94"/>
    <n v="62"/>
    <n v="0"/>
    <n v="-23.600000000000023"/>
    <n v="-4.1043478260869605E-2"/>
    <s v="February"/>
    <s v="Q1"/>
  </r>
  <r>
    <s v="ORD-74634"/>
    <s v="Premium Widget"/>
    <s v="Manufacturing"/>
    <n v="276"/>
    <n v="8.9"/>
    <n v="2456.4"/>
    <n v="2375.2399999999998"/>
    <s v="North Plant"/>
    <x v="1"/>
    <n v="3.8"/>
    <s v="2023-10-20"/>
    <s v="2023-11-10"/>
    <s v="2023-11-10"/>
    <s v="On Time"/>
    <n v="6.3299999999999995E-2"/>
    <n v="17"/>
    <n v="1.6"/>
    <n v="199"/>
    <n v="36"/>
    <n v="31"/>
    <n v="0"/>
    <n v="-81.160000000000309"/>
    <n v="-3.3040221462302684E-2"/>
    <s v="October"/>
    <s v="Q4"/>
  </r>
  <r>
    <s v="ORD-87831"/>
    <s v="Premium Widget"/>
    <s v="Manufacturing"/>
    <n v="257"/>
    <n v="8.9"/>
    <n v="2287.3000000000002"/>
    <n v="2351.9499999999998"/>
    <s v="East Plant"/>
    <x v="2"/>
    <n v="4.7"/>
    <s v="2023-06-03"/>
    <s v="2023-07-04"/>
    <s v="2023-07-14"/>
    <s v="Delayed"/>
    <n v="6.0600000000000001E-2"/>
    <n v="15"/>
    <n v="2.25"/>
    <n v="250"/>
    <n v="137"/>
    <n v="23"/>
    <n v="10"/>
    <n v="64.649999999999636"/>
    <n v="2.8264766318366472E-2"/>
    <s v="June"/>
    <s v="Q2"/>
  </r>
  <r>
    <s v="ORD-66441"/>
    <s v="Montair™ 5 ODT"/>
    <s v="Pharmaceutical"/>
    <n v="180"/>
    <n v="15.75"/>
    <n v="2835"/>
    <n v="2931.85"/>
    <s v="East Plant"/>
    <x v="0"/>
    <n v="4.5"/>
    <s v="2023-07-22"/>
    <s v="2023-08-08"/>
    <s v="2023-08-08"/>
    <s v="On Time"/>
    <n v="6.3200000000000006E-2"/>
    <n v="11"/>
    <n v="3.16"/>
    <n v="885"/>
    <n v="186"/>
    <n v="86"/>
    <n v="0"/>
    <n v="96.849999999999909"/>
    <n v="3.4162257495590799E-2"/>
    <s v="July"/>
    <s v="Q3"/>
  </r>
  <r>
    <s v="ORD-51830"/>
    <s v="Montair™ 5 ODT"/>
    <s v="Pharmaceutical"/>
    <n v="495"/>
    <n v="15.75"/>
    <n v="7796.25"/>
    <n v="7948.5"/>
    <s v="East Plant"/>
    <x v="3"/>
    <n v="4.2"/>
    <s v="2023-11-05"/>
    <s v="2023-11-26"/>
    <s v="2023-11-26"/>
    <s v="On Time"/>
    <n v="7.7100000000000002E-2"/>
    <n v="38"/>
    <n v="3.1"/>
    <n v="348"/>
    <n v="197"/>
    <n v="91"/>
    <n v="0"/>
    <n v="152.25"/>
    <n v="1.9528619528619527E-2"/>
    <s v="November"/>
    <s v="Q4"/>
  </r>
  <r>
    <s v="ORD-36188"/>
    <s v="Premium Widget"/>
    <s v="Manufacturing"/>
    <n v="202"/>
    <n v="8.9"/>
    <n v="1797.8"/>
    <n v="1758.3"/>
    <s v="Central Hub"/>
    <x v="1"/>
    <n v="3.8"/>
    <s v="2023-06-16"/>
    <s v="2023-07-07"/>
    <s v="2023-07-07"/>
    <s v="On Time"/>
    <n v="0.12"/>
    <n v="24"/>
    <n v="2.86"/>
    <n v="656"/>
    <n v="159"/>
    <n v="33"/>
    <n v="0"/>
    <n v="-39.5"/>
    <n v="-2.1971298253420847E-2"/>
    <s v="June"/>
    <s v="Q2"/>
  </r>
  <r>
    <s v="ORD-63627"/>
    <s v="Service Package B"/>
    <s v="Service"/>
    <n v="492"/>
    <n v="45"/>
    <n v="22140"/>
    <n v="22601.32"/>
    <s v="Central Hub"/>
    <x v="0"/>
    <n v="4.5"/>
    <s v="2023-08-25"/>
    <s v="2023-09-07"/>
    <s v="2023-09-07"/>
    <s v="On Time"/>
    <n v="7.1400000000000005E-2"/>
    <n v="35"/>
    <n v="1.54"/>
    <n v="739"/>
    <n v="147"/>
    <n v="27"/>
    <n v="0"/>
    <n v="461.31999999999971"/>
    <n v="2.0836495031616969E-2"/>
    <s v="August"/>
    <s v="Q3"/>
  </r>
  <r>
    <s v="ORD-88372"/>
    <s v="Service Package B"/>
    <s v="Service"/>
    <n v="347"/>
    <n v="45"/>
    <n v="15615"/>
    <n v="15074.94"/>
    <s v="East Plant"/>
    <x v="1"/>
    <n v="3.8"/>
    <s v="2023-05-10"/>
    <s v="2023-05-20"/>
    <s v="2023-05-20"/>
    <s v="On Time"/>
    <n v="6.9199999999999998E-2"/>
    <n v="24"/>
    <n v="1.17"/>
    <n v="540"/>
    <n v="169"/>
    <n v="61"/>
    <n v="0"/>
    <n v="-540.05999999999949"/>
    <n v="-3.4585975024015336E-2"/>
    <s v="May"/>
    <s v="Q2"/>
  </r>
  <r>
    <s v="ORD-93647"/>
    <s v="Service Package A"/>
    <s v="Service"/>
    <n v="28"/>
    <n v="25"/>
    <n v="700"/>
    <n v="720.35"/>
    <s v="Central Hub"/>
    <x v="2"/>
    <n v="4.7"/>
    <s v="2023-10-06"/>
    <s v="2023-10-14"/>
    <s v="2023-10-14"/>
    <s v="On Time"/>
    <n v="6.0299999999999999E-2"/>
    <n v="1"/>
    <n v="1.31"/>
    <n v="986"/>
    <n v="41"/>
    <n v="23"/>
    <n v="0"/>
    <n v="20.350000000000023"/>
    <n v="2.9071428571428602E-2"/>
    <s v="October"/>
    <s v="Q4"/>
  </r>
  <r>
    <s v="ORD-53463"/>
    <s v="Montair™ 5 ODT"/>
    <s v="Pharmaceutical"/>
    <n v="323"/>
    <n v="15.75"/>
    <n v="5087.25"/>
    <n v="4855.42"/>
    <s v="East Plant"/>
    <x v="1"/>
    <n v="3.8"/>
    <s v="2023-11-28"/>
    <s v="2023-12-12"/>
    <s v="2023-12-12"/>
    <s v="On Time"/>
    <n v="0.1477"/>
    <n v="47"/>
    <n v="3.1"/>
    <n v="865"/>
    <n v="130"/>
    <n v="23"/>
    <n v="0"/>
    <n v="-231.82999999999993"/>
    <n v="-4.5570789719396515E-2"/>
    <s v="November"/>
    <s v="Q4"/>
  </r>
  <r>
    <s v="ORD-59036"/>
    <s v="Montair™ 4 ODT"/>
    <s v="Pharmaceutical"/>
    <n v="271"/>
    <n v="12.5"/>
    <n v="3387.5"/>
    <n v="3471.12"/>
    <s v="North Plant"/>
    <x v="3"/>
    <n v="4.2"/>
    <s v="2023-04-24"/>
    <s v="2023-05-15"/>
    <s v="2023-05-15"/>
    <s v="On Time"/>
    <n v="8.8099999999999998E-2"/>
    <n v="23"/>
    <n v="2.83"/>
    <n v="450"/>
    <n v="138"/>
    <n v="96"/>
    <n v="0"/>
    <n v="83.619999999999891"/>
    <n v="2.4684870848708455E-2"/>
    <s v="April"/>
    <s v="Q2"/>
  </r>
  <r>
    <s v="ORD-28569"/>
    <s v="Service Package A"/>
    <s v="Service"/>
    <n v="22"/>
    <n v="25"/>
    <n v="550"/>
    <n v="549.04999999999995"/>
    <s v="Central Hub"/>
    <x v="1"/>
    <n v="3.8"/>
    <s v="2023-06-26"/>
    <s v="2023-07-08"/>
    <s v="2023-07-14"/>
    <s v="Delayed"/>
    <n v="5.1400000000000001E-2"/>
    <n v="1"/>
    <n v="0.67"/>
    <n v="369"/>
    <n v="107"/>
    <n v="68"/>
    <n v="6"/>
    <n v="-0.95000000000004547"/>
    <n v="-1.7272727272728099E-3"/>
    <s v="June"/>
    <s v="Q2"/>
  </r>
  <r>
    <s v="ORD-15856"/>
    <s v="Montair™ 5 ODT"/>
    <s v="Pharmaceutical"/>
    <n v="253"/>
    <n v="15.75"/>
    <n v="3984.75"/>
    <n v="3824.41"/>
    <s v="Central Hub"/>
    <x v="2"/>
    <n v="4.7"/>
    <s v="2023-06-28"/>
    <s v="2023-07-10"/>
    <s v="2023-07-10"/>
    <s v="On Time"/>
    <n v="0.1111"/>
    <n v="28"/>
    <n v="2.6"/>
    <n v="879"/>
    <n v="49"/>
    <n v="12"/>
    <n v="0"/>
    <n v="-160.34000000000015"/>
    <n v="-4.0238408934061144E-2"/>
    <s v="June"/>
    <s v="Q2"/>
  </r>
  <r>
    <s v="ORD-40389"/>
    <s v="Basic Widget"/>
    <s v="Manufacturing"/>
    <n v="274"/>
    <n v="4.2"/>
    <n v="1150.8"/>
    <n v="1113.3399999999999"/>
    <s v="North Plant"/>
    <x v="1"/>
    <n v="3.8"/>
    <s v="2023-05-05"/>
    <s v="2023-05-26"/>
    <s v="2023-05-26"/>
    <s v="On Time"/>
    <n v="3.2399999999999998E-2"/>
    <n v="8"/>
    <n v="2.92"/>
    <n v="866"/>
    <n v="123"/>
    <n v="90"/>
    <n v="0"/>
    <n v="-37.460000000000036"/>
    <n v="-3.2551268682655579E-2"/>
    <s v="May"/>
    <s v="Q2"/>
  </r>
  <r>
    <s v="ORD-10583"/>
    <s v="Montair™ 5 ODT"/>
    <s v="Pharmaceutical"/>
    <n v="24"/>
    <n v="15.75"/>
    <n v="378"/>
    <n v="386.97"/>
    <s v="South Plant"/>
    <x v="2"/>
    <n v="4.7"/>
    <s v="2023-07-22"/>
    <s v="2023-08-03"/>
    <s v="2023-08-03"/>
    <s v="On Time"/>
    <n v="0.1336"/>
    <n v="3"/>
    <n v="3.14"/>
    <n v="771"/>
    <n v="74"/>
    <n v="36"/>
    <n v="0"/>
    <n v="8.9700000000000273"/>
    <n v="2.3730158730158803E-2"/>
    <s v="July"/>
    <s v="Q3"/>
  </r>
  <r>
    <s v="ORD-74157"/>
    <s v="Basic Widget"/>
    <s v="Manufacturing"/>
    <n v="105"/>
    <n v="4.2"/>
    <n v="441"/>
    <n v="435.08"/>
    <s v="North Plant"/>
    <x v="0"/>
    <n v="4.5"/>
    <s v="2023-10-02"/>
    <s v="2023-10-26"/>
    <s v="2023-10-26"/>
    <s v="On Time"/>
    <n v="3.7600000000000001E-2"/>
    <n v="3"/>
    <n v="2.34"/>
    <n v="590"/>
    <n v="183"/>
    <n v="50"/>
    <n v="0"/>
    <n v="-5.9200000000000159"/>
    <n v="-1.3424036281179174E-2"/>
    <s v="October"/>
    <s v="Q4"/>
  </r>
  <r>
    <s v="ORD-48986"/>
    <s v="Service Package A"/>
    <s v="Service"/>
    <n v="68"/>
    <n v="25"/>
    <n v="1700"/>
    <n v="1674.15"/>
    <s v="West Plant"/>
    <x v="2"/>
    <n v="4.7"/>
    <s v="2023-10-28"/>
    <s v="2023-11-05"/>
    <s v="2023-11-05"/>
    <s v="On Time"/>
    <n v="0.12839999999999999"/>
    <n v="8"/>
    <n v="1.72"/>
    <n v="990"/>
    <n v="177"/>
    <n v="85"/>
    <n v="0"/>
    <n v="-25.849999999999909"/>
    <n v="-1.5205882352941123E-2"/>
    <s v="October"/>
    <s v="Q4"/>
  </r>
  <r>
    <s v="ORD-64819"/>
    <s v="Montair™ 4 ODT"/>
    <s v="Pharmaceutical"/>
    <n v="132"/>
    <n v="12.5"/>
    <n v="1650"/>
    <n v="1617.89"/>
    <s v="South Plant"/>
    <x v="3"/>
    <n v="4.2"/>
    <s v="2023-03-02"/>
    <s v="2023-03-23"/>
    <s v="2023-03-23"/>
    <s v="On Time"/>
    <n v="3.56E-2"/>
    <n v="4"/>
    <n v="3.27"/>
    <n v="660"/>
    <n v="55"/>
    <n v="83"/>
    <n v="0"/>
    <n v="-32.1099999999999"/>
    <n v="-1.9460606060606001E-2"/>
    <s v="March"/>
    <s v="Q1"/>
  </r>
  <r>
    <s v="ORD-74178"/>
    <s v="Premium Widget"/>
    <s v="Manufacturing"/>
    <n v="335"/>
    <n v="8.9"/>
    <n v="2981.5"/>
    <n v="2992.64"/>
    <s v="West Plant"/>
    <x v="1"/>
    <n v="3.8"/>
    <s v="2023-09-07"/>
    <s v="2023-10-01"/>
    <s v="2023-10-06"/>
    <s v="Delayed"/>
    <n v="0.13869999999999999"/>
    <n v="46"/>
    <n v="2.11"/>
    <n v="193"/>
    <n v="67"/>
    <n v="50"/>
    <n v="5"/>
    <n v="11.139999999999873"/>
    <n v="3.7363743082340678E-3"/>
    <s v="September"/>
    <s v="Q3"/>
  </r>
  <r>
    <s v="ORD-76248"/>
    <s v="Premium Widget"/>
    <s v="Manufacturing"/>
    <n v="497"/>
    <n v="8.9"/>
    <n v="4423.3"/>
    <n v="4206.37"/>
    <s v="Central Hub"/>
    <x v="0"/>
    <n v="4.5"/>
    <s v="2023-07-03"/>
    <s v="2023-07-27"/>
    <s v="2023-07-27"/>
    <s v="On Time"/>
    <n v="2.9100000000000001E-2"/>
    <n v="14"/>
    <n v="2.93"/>
    <n v="718"/>
    <n v="146"/>
    <n v="62"/>
    <n v="0"/>
    <n v="-216.93000000000029"/>
    <n v="-4.9042570026903057E-2"/>
    <s v="July"/>
    <s v="Q3"/>
  </r>
  <r>
    <s v="ORD-38905"/>
    <s v="Service Package B"/>
    <s v="Service"/>
    <n v="440"/>
    <n v="45"/>
    <n v="19800"/>
    <n v="19688.830000000002"/>
    <s v="West Plant"/>
    <x v="2"/>
    <n v="4.7"/>
    <s v="2023-12-30"/>
    <s v="2024-01-07"/>
    <s v="2024-01-07"/>
    <s v="On Time"/>
    <n v="3.3399999999999999E-2"/>
    <n v="14"/>
    <n v="1.69"/>
    <n v="349"/>
    <n v="28"/>
    <n v="45"/>
    <n v="0"/>
    <n v="-111.16999999999825"/>
    <n v="-5.6146464646463761E-3"/>
    <s v="December"/>
    <s v="Q4"/>
  </r>
  <r>
    <s v="ORD-24838"/>
    <s v="Montair™ 5 ODT"/>
    <s v="Pharmaceutical"/>
    <n v="409"/>
    <n v="15.75"/>
    <n v="6441.75"/>
    <n v="6414.26"/>
    <s v="Central Hub"/>
    <x v="3"/>
    <n v="4.2"/>
    <s v="2023-03-28"/>
    <s v="2023-04-18"/>
    <s v="2023-04-18"/>
    <s v="On Time"/>
    <n v="0.114"/>
    <n v="46"/>
    <n v="3.32"/>
    <n v="636"/>
    <n v="49"/>
    <n v="44"/>
    <n v="0"/>
    <n v="-27.489999999999782"/>
    <n v="-4.2674739007257005E-3"/>
    <s v="March"/>
    <s v="Q1"/>
  </r>
  <r>
    <s v="ORD-42444"/>
    <s v="Service Package A"/>
    <s v="Service"/>
    <n v="289"/>
    <n v="25"/>
    <n v="7225"/>
    <n v="7021.65"/>
    <s v="East Plant"/>
    <x v="0"/>
    <n v="4.5"/>
    <s v="2023-08-14"/>
    <s v="2023-08-27"/>
    <s v="2023-08-27"/>
    <s v="On Time"/>
    <n v="6.9500000000000006E-2"/>
    <n v="20"/>
    <n v="1.48"/>
    <n v="354"/>
    <n v="28"/>
    <n v="67"/>
    <n v="0"/>
    <n v="-203.35000000000036"/>
    <n v="-2.8145328719723233E-2"/>
    <s v="August"/>
    <s v="Q3"/>
  </r>
  <r>
    <s v="ORD-87060"/>
    <s v="Basic Widget"/>
    <s v="Manufacturing"/>
    <n v="453"/>
    <n v="4.2"/>
    <n v="1902.6"/>
    <n v="1996.58"/>
    <s v="East Plant"/>
    <x v="0"/>
    <n v="4.5"/>
    <s v="2023-08-13"/>
    <s v="2023-09-06"/>
    <s v="2023-09-06"/>
    <s v="On Time"/>
    <n v="0.1186"/>
    <n v="53"/>
    <n v="2.62"/>
    <n v="755"/>
    <n v="109"/>
    <n v="100"/>
    <n v="0"/>
    <n v="93.980000000000018"/>
    <n v="4.9395563965100399E-2"/>
    <s v="August"/>
    <s v="Q3"/>
  </r>
  <r>
    <s v="ORD-79767"/>
    <s v="Service Package A"/>
    <s v="Service"/>
    <n v="81"/>
    <n v="25"/>
    <n v="2025"/>
    <n v="2082.6799999999998"/>
    <s v="West Plant"/>
    <x v="1"/>
    <n v="3.8"/>
    <s v="2023-11-12"/>
    <s v="2023-11-22"/>
    <s v="2023-11-22"/>
    <s v="On Time"/>
    <n v="0.1239"/>
    <n v="10"/>
    <n v="1.36"/>
    <n v="337"/>
    <n v="172"/>
    <n v="78"/>
    <n v="0"/>
    <n v="57.679999999999836"/>
    <n v="2.8483950617283871E-2"/>
    <s v="November"/>
    <s v="Q4"/>
  </r>
  <r>
    <s v="ORD-27771"/>
    <s v="Montair™ 5 ODT"/>
    <s v="Pharmaceutical"/>
    <n v="303"/>
    <n v="15.75"/>
    <n v="4772.25"/>
    <n v="4661.22"/>
    <s v="East Plant"/>
    <x v="3"/>
    <n v="4.2"/>
    <s v="2023-05-29"/>
    <s v="2023-06-30"/>
    <s v="2023-07-13"/>
    <s v="Delayed"/>
    <n v="0.13009999999999999"/>
    <n v="39"/>
    <n v="3.72"/>
    <n v="854"/>
    <n v="125"/>
    <n v="17"/>
    <n v="13"/>
    <n v="-111.02999999999975"/>
    <n v="-2.3265755146943214E-2"/>
    <s v="May"/>
    <s v="Q2"/>
  </r>
  <r>
    <s v="ORD-74154"/>
    <s v="Basic Widget"/>
    <s v="Manufacturing"/>
    <n v="84"/>
    <n v="4.2"/>
    <n v="352.8"/>
    <n v="360.26"/>
    <s v="South Plant"/>
    <x v="1"/>
    <n v="3.8"/>
    <s v="2023-05-08"/>
    <s v="2023-05-29"/>
    <s v="2023-05-29"/>
    <s v="On Time"/>
    <n v="0.126"/>
    <n v="10"/>
    <n v="2.35"/>
    <n v="195"/>
    <n v="167"/>
    <n v="90"/>
    <n v="0"/>
    <n v="7.4599999999999795"/>
    <n v="2.1145124716553228E-2"/>
    <s v="May"/>
    <s v="Q2"/>
  </r>
  <r>
    <s v="ORD-46467"/>
    <s v="Basic Widget"/>
    <s v="Manufacturing"/>
    <n v="48"/>
    <n v="4.2"/>
    <n v="201.6"/>
    <n v="204.29"/>
    <s v="West Plant"/>
    <x v="2"/>
    <n v="4.7"/>
    <s v="2023-08-20"/>
    <s v="2023-09-08"/>
    <s v="2023-09-08"/>
    <s v="On Time"/>
    <n v="0.13320000000000001"/>
    <n v="6"/>
    <n v="2.0299999999999998"/>
    <n v="761"/>
    <n v="114"/>
    <n v="68"/>
    <n v="0"/>
    <n v="2.6899999999999977"/>
    <n v="1.3343253968253957E-2"/>
    <s v="August"/>
    <s v="Q3"/>
  </r>
  <r>
    <s v="ORD-80048"/>
    <s v="Premium Widget"/>
    <s v="Manufacturing"/>
    <n v="384"/>
    <n v="8.9"/>
    <n v="3417.6"/>
    <n v="3578.96"/>
    <s v="East Plant"/>
    <x v="0"/>
    <n v="4.5"/>
    <s v="2023-02-17"/>
    <s v="2023-03-13"/>
    <s v="2023-03-13"/>
    <s v="On Time"/>
    <n v="9.8900000000000002E-2"/>
    <n v="37"/>
    <n v="2.7"/>
    <n v="457"/>
    <n v="75"/>
    <n v="64"/>
    <n v="0"/>
    <n v="161.36000000000013"/>
    <n v="4.7214419475655467E-2"/>
    <s v="February"/>
    <s v="Q1"/>
  </r>
  <r>
    <s v="ORD-55054"/>
    <s v="Montair™ 5 ODT"/>
    <s v="Pharmaceutical"/>
    <n v="434"/>
    <n v="15.75"/>
    <n v="6835.5"/>
    <n v="6687.58"/>
    <s v="West Plant"/>
    <x v="3"/>
    <n v="4.2"/>
    <s v="2023-06-15"/>
    <s v="2023-07-06"/>
    <s v="2023-07-06"/>
    <s v="On Time"/>
    <n v="8.6599999999999996E-2"/>
    <n v="37"/>
    <n v="3.78"/>
    <n v="965"/>
    <n v="194"/>
    <n v="16"/>
    <n v="0"/>
    <n v="-147.92000000000007"/>
    <n v="-2.1639967815083032E-2"/>
    <s v="June"/>
    <s v="Q2"/>
  </r>
  <r>
    <s v="ORD-66072"/>
    <s v="Montair™ 4 ODT"/>
    <s v="Pharmaceutical"/>
    <n v="73"/>
    <n v="12.5"/>
    <n v="912.5"/>
    <n v="951.69"/>
    <s v="North Plant"/>
    <x v="2"/>
    <n v="4.7"/>
    <s v="2023-01-09"/>
    <s v="2023-01-21"/>
    <s v="2023-01-21"/>
    <s v="On Time"/>
    <n v="3.2099999999999997E-2"/>
    <n v="2"/>
    <n v="3.99"/>
    <n v="257"/>
    <n v="196"/>
    <n v="26"/>
    <n v="0"/>
    <n v="39.190000000000055"/>
    <n v="4.294794520547951E-2"/>
    <s v="January"/>
    <s v="Q1"/>
  </r>
  <r>
    <s v="ORD-31695"/>
    <s v="Service Package B"/>
    <s v="Service"/>
    <n v="57"/>
    <n v="45"/>
    <n v="2565"/>
    <n v="2604.65"/>
    <s v="East Plant"/>
    <x v="1"/>
    <n v="3.8"/>
    <s v="2023-05-21"/>
    <s v="2023-05-31"/>
    <s v="2023-05-31"/>
    <s v="On Time"/>
    <n v="4.5100000000000001E-2"/>
    <n v="2"/>
    <n v="1.86"/>
    <n v="103"/>
    <n v="121"/>
    <n v="90"/>
    <n v="0"/>
    <n v="39.650000000000091"/>
    <n v="1.545808966861602E-2"/>
    <s v="May"/>
    <s v="Q2"/>
  </r>
  <r>
    <s v="ORD-39647"/>
    <s v="Basic Widget"/>
    <s v="Manufacturing"/>
    <n v="56"/>
    <n v="4.2"/>
    <n v="235.2"/>
    <n v="239.99"/>
    <s v="South Plant"/>
    <x v="2"/>
    <n v="4.7"/>
    <s v="2023-12-02"/>
    <s v="2023-12-21"/>
    <s v="2023-12-21"/>
    <s v="On Time"/>
    <n v="1.0200000000000001E-2"/>
    <n v="0"/>
    <n v="1.27"/>
    <n v="581"/>
    <n v="194"/>
    <n v="66"/>
    <n v="0"/>
    <n v="4.7900000000000205"/>
    <n v="2.0365646258503491E-2"/>
    <s v="December"/>
    <s v="Q4"/>
  </r>
  <r>
    <s v="ORD-23425"/>
    <s v="Montair™ 4 ODT"/>
    <s v="Pharmaceutical"/>
    <n v="450"/>
    <n v="12.5"/>
    <n v="5625"/>
    <n v="5581.3"/>
    <s v="North Plant"/>
    <x v="3"/>
    <n v="4.2"/>
    <s v="2023-03-03"/>
    <s v="2023-03-24"/>
    <s v="2023-03-24"/>
    <s v="On Time"/>
    <n v="2.8500000000000001E-2"/>
    <n v="12"/>
    <n v="3.07"/>
    <n v="155"/>
    <n v="100"/>
    <n v="57"/>
    <n v="0"/>
    <n v="-43.699999999999818"/>
    <n v="-7.7688888888888565E-3"/>
    <s v="March"/>
    <s v="Q1"/>
  </r>
  <r>
    <s v="ORD-95199"/>
    <s v="Basic Widget"/>
    <s v="Manufacturing"/>
    <n v="338"/>
    <n v="4.2"/>
    <n v="1419.6"/>
    <n v="1489.58"/>
    <s v="South Plant"/>
    <x v="2"/>
    <n v="4.7"/>
    <s v="2023-03-10"/>
    <s v="2023-03-29"/>
    <s v="2023-03-29"/>
    <s v="On Time"/>
    <n v="0.03"/>
    <n v="10"/>
    <n v="1.02"/>
    <n v="218"/>
    <n v="132"/>
    <n v="54"/>
    <n v="0"/>
    <n v="69.980000000000018"/>
    <n v="4.9295576218653159E-2"/>
    <s v="March"/>
    <s v="Q1"/>
  </r>
  <r>
    <s v="ORD-26142"/>
    <s v="Service Package B"/>
    <s v="Service"/>
    <n v="325"/>
    <n v="45"/>
    <n v="14625"/>
    <n v="14897.85"/>
    <s v="South Plant"/>
    <x v="1"/>
    <n v="3.8"/>
    <s v="2023-07-30"/>
    <s v="2023-08-09"/>
    <s v="2023-08-09"/>
    <s v="On Time"/>
    <n v="0.13039999999999999"/>
    <n v="42"/>
    <n v="0.65"/>
    <n v="653"/>
    <n v="118"/>
    <n v="54"/>
    <n v="0"/>
    <n v="272.85000000000036"/>
    <n v="1.865641025641028E-2"/>
    <s v="July"/>
    <s v="Q3"/>
  </r>
  <r>
    <s v="ORD-47345"/>
    <s v="Premium Widget"/>
    <s v="Manufacturing"/>
    <n v="151"/>
    <n v="8.9"/>
    <n v="1343.9"/>
    <n v="1363.34"/>
    <s v="East Plant"/>
    <x v="1"/>
    <n v="3.8"/>
    <s v="2023-05-07"/>
    <s v="2023-05-28"/>
    <s v="2023-05-28"/>
    <s v="On Time"/>
    <n v="4.4699999999999997E-2"/>
    <n v="6"/>
    <n v="2.44"/>
    <n v="847"/>
    <n v="196"/>
    <n v="13"/>
    <n v="0"/>
    <n v="19.439999999999827"/>
    <n v="1.4465362006101514E-2"/>
    <s v="May"/>
    <s v="Q2"/>
  </r>
  <r>
    <s v="ORD-41370"/>
    <s v="Service Package B"/>
    <s v="Service"/>
    <n v="320"/>
    <n v="45"/>
    <n v="14400"/>
    <n v="14413.71"/>
    <s v="East Plant"/>
    <x v="1"/>
    <n v="3.8"/>
    <s v="2023-09-23"/>
    <s v="2023-10-03"/>
    <s v="2023-10-03"/>
    <s v="On Time"/>
    <n v="0.1147"/>
    <n v="36"/>
    <n v="0.57999999999999996"/>
    <n v="556"/>
    <n v="118"/>
    <n v="24"/>
    <n v="0"/>
    <n v="13.709999999999127"/>
    <n v="9.5208333333327271E-4"/>
    <s v="September"/>
    <s v="Q3"/>
  </r>
  <r>
    <s v="ORD-84498"/>
    <s v="Montair™ 5 ODT"/>
    <s v="Pharmaceutical"/>
    <n v="465"/>
    <n v="15.75"/>
    <n v="7323.75"/>
    <n v="7673.6"/>
    <s v="West Plant"/>
    <x v="0"/>
    <n v="4.5"/>
    <s v="2023-09-28"/>
    <s v="2023-10-18"/>
    <s v="2023-10-25"/>
    <s v="Delayed"/>
    <n v="0.1482"/>
    <n v="68"/>
    <n v="3.08"/>
    <n v="424"/>
    <n v="159"/>
    <n v="97"/>
    <n v="7"/>
    <n v="349.85000000000036"/>
    <n v="4.7769243898276206E-2"/>
    <s v="September"/>
    <s v="Q3"/>
  </r>
  <r>
    <s v="ORD-62163"/>
    <s v="Montair™ 5 ODT"/>
    <s v="Pharmaceutical"/>
    <n v="310"/>
    <n v="15.75"/>
    <n v="4882.5"/>
    <n v="4671.3500000000004"/>
    <s v="West Plant"/>
    <x v="0"/>
    <n v="4.5"/>
    <s v="2023-01-09"/>
    <s v="2023-01-26"/>
    <s v="2023-01-26"/>
    <s v="On Time"/>
    <n v="4.6699999999999998E-2"/>
    <n v="14"/>
    <n v="2.59"/>
    <n v="568"/>
    <n v="93"/>
    <n v="90"/>
    <n v="0"/>
    <n v="-211.14999999999964"/>
    <n v="-4.3246287762416721E-2"/>
    <s v="January"/>
    <s v="Q1"/>
  </r>
  <r>
    <s v="ORD-20957"/>
    <s v="Service Package B"/>
    <s v="Service"/>
    <n v="369"/>
    <n v="45"/>
    <n v="16605"/>
    <n v="16442.73"/>
    <s v="Central Hub"/>
    <x v="2"/>
    <n v="4.7"/>
    <s v="2023-08-05"/>
    <s v="2023-08-13"/>
    <s v="2023-08-13"/>
    <s v="On Time"/>
    <n v="9.9699999999999997E-2"/>
    <n v="36"/>
    <n v="0.73"/>
    <n v="367"/>
    <n v="40"/>
    <n v="75"/>
    <n v="0"/>
    <n v="-162.27000000000044"/>
    <n v="-9.7723577235772612E-3"/>
    <s v="August"/>
    <s v="Q3"/>
  </r>
  <r>
    <s v="ORD-67342"/>
    <s v="Montair™ 5 ODT"/>
    <s v="Pharmaceutical"/>
    <n v="310"/>
    <n v="15.75"/>
    <n v="4882.5"/>
    <n v="4948.07"/>
    <s v="South Plant"/>
    <x v="3"/>
    <n v="4.2"/>
    <s v="2023-07-20"/>
    <s v="2023-08-10"/>
    <s v="2023-08-10"/>
    <s v="On Time"/>
    <n v="0.1268"/>
    <n v="39"/>
    <n v="2.6"/>
    <n v="797"/>
    <n v="81"/>
    <n v="17"/>
    <n v="0"/>
    <n v="65.569999999999709"/>
    <n v="1.3429595494111563E-2"/>
    <s v="July"/>
    <s v="Q3"/>
  </r>
  <r>
    <s v="ORD-33022"/>
    <s v="Montair™ 5 ODT"/>
    <s v="Pharmaceutical"/>
    <n v="242"/>
    <n v="15.75"/>
    <n v="3811.5"/>
    <n v="3854.3"/>
    <s v="North Plant"/>
    <x v="2"/>
    <n v="4.7"/>
    <s v="2023-03-01"/>
    <s v="2023-03-13"/>
    <s v="2023-03-13"/>
    <s v="On Time"/>
    <n v="1.77E-2"/>
    <n v="4"/>
    <n v="3.49"/>
    <n v="172"/>
    <n v="23"/>
    <n v="100"/>
    <n v="0"/>
    <n v="42.800000000000182"/>
    <n v="1.122917486553855E-2"/>
    <s v="March"/>
    <s v="Q1"/>
  </r>
  <r>
    <s v="ORD-58741"/>
    <s v="Montair™ 5 ODT"/>
    <s v="Pharmaceutical"/>
    <n v="497"/>
    <n v="15.75"/>
    <n v="7827.75"/>
    <n v="7707.75"/>
    <s v="North Plant"/>
    <x v="1"/>
    <n v="3.8"/>
    <s v="2023-09-12"/>
    <s v="2023-09-26"/>
    <s v="2023-09-26"/>
    <s v="On Time"/>
    <n v="8.2400000000000001E-2"/>
    <n v="40"/>
    <n v="2.89"/>
    <n v="179"/>
    <n v="88"/>
    <n v="25"/>
    <n v="0"/>
    <n v="-120"/>
    <n v="-1.5330075692248731E-2"/>
    <s v="September"/>
    <s v="Q3"/>
  </r>
  <r>
    <s v="ORD-69663"/>
    <s v="Montair™ 4 ODT"/>
    <s v="Pharmaceutical"/>
    <n v="278"/>
    <n v="12.5"/>
    <n v="3475"/>
    <n v="3323.45"/>
    <s v="East Plant"/>
    <x v="2"/>
    <n v="4.7"/>
    <s v="2023-05-20"/>
    <s v="2023-06-01"/>
    <s v="2023-06-01"/>
    <s v="On Time"/>
    <n v="0.10970000000000001"/>
    <n v="30"/>
    <n v="2.62"/>
    <n v="573"/>
    <n v="112"/>
    <n v="17"/>
    <n v="0"/>
    <n v="-151.55000000000018"/>
    <n v="-4.3611510791366957E-2"/>
    <s v="May"/>
    <s v="Q2"/>
  </r>
  <r>
    <s v="ORD-39937"/>
    <s v="Premium Widget"/>
    <s v="Manufacturing"/>
    <n v="90"/>
    <n v="8.9"/>
    <n v="801"/>
    <n v="781.38"/>
    <s v="Central Hub"/>
    <x v="1"/>
    <n v="3.8"/>
    <s v="2023-07-08"/>
    <s v="2023-07-29"/>
    <s v="2023-07-29"/>
    <s v="On Time"/>
    <n v="2.4400000000000002E-2"/>
    <n v="2"/>
    <n v="2.4500000000000002"/>
    <n v="808"/>
    <n v="150"/>
    <n v="10"/>
    <n v="0"/>
    <n v="-19.620000000000005"/>
    <n v="-2.4494382022471915E-2"/>
    <s v="July"/>
    <s v="Q3"/>
  </r>
  <r>
    <s v="ORD-14635"/>
    <s v="Montair™ 4 ODT"/>
    <s v="Pharmaceutical"/>
    <n v="251"/>
    <n v="12.5"/>
    <n v="3137.5"/>
    <n v="3094.82"/>
    <s v="North Plant"/>
    <x v="1"/>
    <n v="3.8"/>
    <s v="2023-01-24"/>
    <s v="2023-02-07"/>
    <s v="2023-02-07"/>
    <s v="On Time"/>
    <n v="0.13880000000000001"/>
    <n v="34"/>
    <n v="3.94"/>
    <n v="616"/>
    <n v="187"/>
    <n v="63"/>
    <n v="0"/>
    <n v="-42.679999999999836"/>
    <n v="-1.3603187250995965E-2"/>
    <s v="January"/>
    <s v="Q1"/>
  </r>
  <r>
    <s v="ORD-75803"/>
    <s v="Montair™ 5 ODT"/>
    <s v="Pharmaceutical"/>
    <n v="478"/>
    <n v="15.75"/>
    <n v="7528.5"/>
    <n v="7694.34"/>
    <s v="East Plant"/>
    <x v="1"/>
    <n v="3.8"/>
    <s v="2023-08-02"/>
    <s v="2023-08-16"/>
    <s v="2023-08-16"/>
    <s v="On Time"/>
    <n v="4.8000000000000001E-2"/>
    <n v="22"/>
    <n v="3.06"/>
    <n v="739"/>
    <n v="33"/>
    <n v="32"/>
    <n v="0"/>
    <n v="165.84000000000015"/>
    <n v="2.2028292488543554E-2"/>
    <s v="August"/>
    <s v="Q3"/>
  </r>
  <r>
    <s v="ORD-21322"/>
    <s v="Montair™ 5 ODT"/>
    <s v="Pharmaceutical"/>
    <n v="45"/>
    <n v="15.75"/>
    <n v="708.75"/>
    <n v="735.47"/>
    <s v="Central Hub"/>
    <x v="0"/>
    <n v="4.5"/>
    <s v="2023-07-25"/>
    <s v="2023-08-11"/>
    <s v="2023-08-11"/>
    <s v="On Time"/>
    <n v="0.13120000000000001"/>
    <n v="5"/>
    <n v="2.97"/>
    <n v="616"/>
    <n v="136"/>
    <n v="11"/>
    <n v="0"/>
    <n v="26.720000000000027"/>
    <n v="3.7700176366843072E-2"/>
    <s v="July"/>
    <s v="Q3"/>
  </r>
  <r>
    <s v="ORD-74665"/>
    <s v="Basic Widget"/>
    <s v="Manufacturing"/>
    <n v="411"/>
    <n v="4.2"/>
    <n v="1726.2"/>
    <n v="1692.35"/>
    <s v="South Plant"/>
    <x v="3"/>
    <n v="4.2"/>
    <s v="2023-10-16"/>
    <s v="2023-11-13"/>
    <s v="2023-11-13"/>
    <s v="On Time"/>
    <n v="9.7199999999999995E-2"/>
    <n v="39"/>
    <n v="2.1800000000000002"/>
    <n v="841"/>
    <n v="70"/>
    <n v="79"/>
    <n v="0"/>
    <n v="-33.850000000000136"/>
    <n v="-1.9609546981809833E-2"/>
    <s v="October"/>
    <s v="Q4"/>
  </r>
  <r>
    <s v="ORD-53911"/>
    <s v="Montair™ 5 ODT"/>
    <s v="Pharmaceutical"/>
    <n v="22"/>
    <n v="15.75"/>
    <n v="346.5"/>
    <n v="337.25"/>
    <s v="South Plant"/>
    <x v="0"/>
    <n v="4.5"/>
    <s v="2023-07-29"/>
    <s v="2023-08-15"/>
    <s v="2023-08-15"/>
    <s v="On Time"/>
    <n v="5.8500000000000003E-2"/>
    <n v="1"/>
    <n v="3.82"/>
    <n v="51"/>
    <n v="188"/>
    <n v="58"/>
    <n v="0"/>
    <n v="-9.25"/>
    <n v="-2.6695526695526696E-2"/>
    <s v="July"/>
    <s v="Q3"/>
  </r>
  <r>
    <s v="ORD-22193"/>
    <s v="Service Package B"/>
    <s v="Service"/>
    <n v="281"/>
    <n v="45"/>
    <n v="12645"/>
    <n v="13255.9"/>
    <s v="East Plant"/>
    <x v="0"/>
    <n v="4.5"/>
    <s v="2023-04-16"/>
    <s v="2023-05-02"/>
    <s v="2023-05-03"/>
    <s v="Delayed"/>
    <n v="6.88E-2"/>
    <n v="19"/>
    <n v="1.57"/>
    <n v="993"/>
    <n v="79"/>
    <n v="76"/>
    <n v="1"/>
    <n v="610.89999999999964"/>
    <n v="4.8311585606959244E-2"/>
    <s v="April"/>
    <s v="Q2"/>
  </r>
  <r>
    <s v="ORD-84425"/>
    <s v="Premium Widget"/>
    <s v="Manufacturing"/>
    <n v="307"/>
    <n v="8.9"/>
    <n v="2732.3"/>
    <n v="2621.8"/>
    <s v="East Plant"/>
    <x v="2"/>
    <n v="4.7"/>
    <s v="2023-02-13"/>
    <s v="2023-03-04"/>
    <s v="2023-03-04"/>
    <s v="On Time"/>
    <n v="2.87E-2"/>
    <n v="8"/>
    <n v="1.1499999999999999"/>
    <n v="113"/>
    <n v="131"/>
    <n v="94"/>
    <n v="0"/>
    <n v="-110.5"/>
    <n v="-4.0442118361819712E-2"/>
    <s v="February"/>
    <s v="Q1"/>
  </r>
  <r>
    <s v="ORD-51688"/>
    <s v="Montair™ 5 ODT"/>
    <s v="Pharmaceutical"/>
    <n v="445"/>
    <n v="15.75"/>
    <n v="7008.75"/>
    <n v="6879.09"/>
    <s v="South Plant"/>
    <x v="3"/>
    <n v="4.2"/>
    <s v="2023-05-14"/>
    <s v="2023-06-04"/>
    <s v="2023-06-04"/>
    <s v="On Time"/>
    <n v="0.1221"/>
    <n v="54"/>
    <n v="3.6"/>
    <n v="513"/>
    <n v="89"/>
    <n v="39"/>
    <n v="0"/>
    <n v="-129.65999999999985"/>
    <n v="-1.8499732477260545E-2"/>
    <s v="May"/>
    <s v="Q2"/>
  </r>
  <r>
    <s v="ORD-80244"/>
    <s v="Montair™ 4 ODT"/>
    <s v="Pharmaceutical"/>
    <n v="65"/>
    <n v="12.5"/>
    <n v="812.5"/>
    <n v="784.5"/>
    <s v="South Plant"/>
    <x v="1"/>
    <n v="3.8"/>
    <s v="2023-10-27"/>
    <s v="2023-11-10"/>
    <s v="2023-11-10"/>
    <s v="On Time"/>
    <n v="3.3000000000000002E-2"/>
    <n v="2"/>
    <n v="3.11"/>
    <n v="416"/>
    <n v="73"/>
    <n v="67"/>
    <n v="0"/>
    <n v="-28"/>
    <n v="-3.446153846153846E-2"/>
    <s v="October"/>
    <s v="Q4"/>
  </r>
  <r>
    <s v="ORD-15286"/>
    <s v="Basic Widget"/>
    <s v="Manufacturing"/>
    <n v="56"/>
    <n v="4.2"/>
    <n v="235.2"/>
    <n v="227.15"/>
    <s v="West Plant"/>
    <x v="3"/>
    <n v="4.2"/>
    <s v="2023-03-03"/>
    <s v="2023-03-31"/>
    <s v="2023-03-31"/>
    <s v="On Time"/>
    <n v="0.106"/>
    <n v="5"/>
    <n v="2.39"/>
    <n v="270"/>
    <n v="103"/>
    <n v="28"/>
    <n v="0"/>
    <n v="-8.0499999999999829"/>
    <n v="-3.4226190476190403E-2"/>
    <s v="March"/>
    <s v="Q1"/>
  </r>
  <r>
    <s v="ORD-63004"/>
    <s v="Montair™ 4 ODT"/>
    <s v="Pharmaceutical"/>
    <n v="272"/>
    <n v="12.5"/>
    <n v="3400"/>
    <n v="3246.64"/>
    <s v="South Plant"/>
    <x v="3"/>
    <n v="4.2"/>
    <s v="2023-07-22"/>
    <s v="2023-08-12"/>
    <s v="2023-08-12"/>
    <s v="On Time"/>
    <n v="5.1799999999999999E-2"/>
    <n v="14"/>
    <n v="2.76"/>
    <n v="925"/>
    <n v="135"/>
    <n v="81"/>
    <n v="0"/>
    <n v="-153.36000000000013"/>
    <n v="-4.5105882352941211E-2"/>
    <s v="July"/>
    <s v="Q3"/>
  </r>
  <r>
    <s v="ORD-39135"/>
    <s v="Service Package B"/>
    <s v="Service"/>
    <n v="246"/>
    <n v="45"/>
    <n v="11070"/>
    <n v="10629.31"/>
    <s v="Central Hub"/>
    <x v="1"/>
    <n v="3.8"/>
    <s v="2023-02-18"/>
    <s v="2023-02-28"/>
    <s v="2023-02-28"/>
    <s v="On Time"/>
    <n v="0.1211"/>
    <n v="29"/>
    <n v="0.59"/>
    <n v="183"/>
    <n v="70"/>
    <n v="61"/>
    <n v="0"/>
    <n v="-440.69000000000051"/>
    <n v="-3.9809394760614319E-2"/>
    <s v="February"/>
    <s v="Q1"/>
  </r>
  <r>
    <s v="ORD-22055"/>
    <s v="Basic Widget"/>
    <s v="Manufacturing"/>
    <n v="21"/>
    <n v="4.2"/>
    <n v="88.2"/>
    <n v="92.58"/>
    <s v="North Plant"/>
    <x v="3"/>
    <n v="4.2"/>
    <s v="2023-02-08"/>
    <s v="2023-03-08"/>
    <s v="2023-03-08"/>
    <s v="On Time"/>
    <n v="3.7699999999999997E-2"/>
    <n v="0"/>
    <n v="2.62"/>
    <n v="976"/>
    <n v="104"/>
    <n v="25"/>
    <n v="0"/>
    <n v="4.3799999999999955"/>
    <n v="4.9659863945578177E-2"/>
    <s v="February"/>
    <s v="Q1"/>
  </r>
  <r>
    <s v="ORD-99550"/>
    <s v="Montair™ 4 ODT"/>
    <s v="Pharmaceutical"/>
    <n v="483"/>
    <n v="12.5"/>
    <n v="6037.5"/>
    <n v="6082.11"/>
    <s v="West Plant"/>
    <x v="0"/>
    <n v="4.5"/>
    <s v="2023-03-28"/>
    <s v="2023-04-14"/>
    <s v="2023-04-14"/>
    <s v="On Time"/>
    <n v="0.125"/>
    <n v="60"/>
    <n v="2.54"/>
    <n v="486"/>
    <n v="64"/>
    <n v="55"/>
    <n v="0"/>
    <n v="44.609999999999673"/>
    <n v="7.3888198757763434E-3"/>
    <s v="March"/>
    <s v="Q1"/>
  </r>
  <r>
    <s v="ORD-48680"/>
    <s v="Montair™ 5 ODT"/>
    <s v="Pharmaceutical"/>
    <n v="238"/>
    <n v="15.75"/>
    <n v="3748.5"/>
    <n v="3892.23"/>
    <s v="South Plant"/>
    <x v="3"/>
    <n v="4.2"/>
    <s v="2023-05-24"/>
    <s v="2023-06-14"/>
    <s v="2023-06-14"/>
    <s v="On Time"/>
    <n v="1.49E-2"/>
    <n v="3"/>
    <n v="2.87"/>
    <n v="560"/>
    <n v="125"/>
    <n v="80"/>
    <n v="0"/>
    <n v="143.73000000000002"/>
    <n v="3.8343337334933981E-2"/>
    <s v="May"/>
    <s v="Q2"/>
  </r>
  <r>
    <s v="ORD-92674"/>
    <s v="Premium Widget"/>
    <s v="Manufacturing"/>
    <n v="206"/>
    <n v="8.9"/>
    <n v="1833.4"/>
    <n v="1766.89"/>
    <s v="North Plant"/>
    <x v="0"/>
    <n v="4.5"/>
    <s v="2023-05-24"/>
    <s v="2023-06-17"/>
    <s v="2023-06-17"/>
    <s v="On Time"/>
    <n v="3.7900000000000003E-2"/>
    <n v="7"/>
    <n v="2.0499999999999998"/>
    <n v="871"/>
    <n v="159"/>
    <n v="12"/>
    <n v="0"/>
    <n v="-66.509999999999991"/>
    <n v="-3.6276862659539645E-2"/>
    <s v="May"/>
    <s v="Q2"/>
  </r>
  <r>
    <s v="ORD-33568"/>
    <s v="Premium Widget"/>
    <s v="Manufacturing"/>
    <n v="410"/>
    <n v="8.9"/>
    <n v="3649"/>
    <n v="3643.41"/>
    <s v="East Plant"/>
    <x v="2"/>
    <n v="4.7"/>
    <s v="2023-10-06"/>
    <s v="2023-10-25"/>
    <s v="2023-10-25"/>
    <s v="On Time"/>
    <n v="0.13780000000000001"/>
    <n v="56"/>
    <n v="1.78"/>
    <n v="76"/>
    <n v="101"/>
    <n v="86"/>
    <n v="0"/>
    <n v="-5.5900000000001455"/>
    <n v="-1.5319265552206482E-3"/>
    <s v="October"/>
    <s v="Q4"/>
  </r>
  <r>
    <s v="ORD-30922"/>
    <s v="Montair™ 5 ODT"/>
    <s v="Pharmaceutical"/>
    <n v="424"/>
    <n v="15.75"/>
    <n v="6678"/>
    <n v="7006.24"/>
    <s v="North Plant"/>
    <x v="3"/>
    <n v="4.2"/>
    <s v="2023-01-30"/>
    <s v="2023-02-20"/>
    <s v="2023-02-20"/>
    <s v="On Time"/>
    <n v="8.4099999999999994E-2"/>
    <n v="35"/>
    <n v="4"/>
    <n v="152"/>
    <n v="83"/>
    <n v="94"/>
    <n v="0"/>
    <n v="328.23999999999978"/>
    <n v="4.9152440850554029E-2"/>
    <s v="January"/>
    <s v="Q1"/>
  </r>
  <r>
    <s v="ORD-32768"/>
    <s v="Montair™ 5 ODT"/>
    <s v="Pharmaceutical"/>
    <n v="304"/>
    <n v="15.75"/>
    <n v="4788"/>
    <n v="4953.91"/>
    <s v="East Plant"/>
    <x v="0"/>
    <n v="4.5"/>
    <s v="2023-04-23"/>
    <s v="2023-05-10"/>
    <s v="2023-05-10"/>
    <s v="On Time"/>
    <n v="0.1216"/>
    <n v="36"/>
    <n v="3.76"/>
    <n v="230"/>
    <n v="80"/>
    <n v="85"/>
    <n v="0"/>
    <n v="165.90999999999985"/>
    <n v="3.4651211361737648E-2"/>
    <s v="April"/>
    <s v="Q2"/>
  </r>
  <r>
    <s v="ORD-74517"/>
    <s v="Basic Widget"/>
    <s v="Manufacturing"/>
    <n v="368"/>
    <n v="4.2"/>
    <n v="1545.6"/>
    <n v="1522.68"/>
    <s v="East Plant"/>
    <x v="0"/>
    <n v="4.5"/>
    <s v="2023-12-27"/>
    <s v="2024-01-20"/>
    <s v="2024-01-20"/>
    <s v="On Time"/>
    <n v="8.9499999999999996E-2"/>
    <n v="32"/>
    <n v="2.9"/>
    <n v="605"/>
    <n v="99"/>
    <n v="32"/>
    <n v="0"/>
    <n v="-22.919999999999845"/>
    <n v="-1.4829192546583752E-2"/>
    <s v="December"/>
    <s v="Q4"/>
  </r>
  <r>
    <s v="ORD-90495"/>
    <s v="Premium Widget"/>
    <s v="Manufacturing"/>
    <n v="129"/>
    <n v="8.9"/>
    <n v="1148.0999999999999"/>
    <n v="1159.77"/>
    <s v="North Plant"/>
    <x v="0"/>
    <n v="4.5"/>
    <s v="2023-01-29"/>
    <s v="2023-02-22"/>
    <s v="2023-02-22"/>
    <s v="On Time"/>
    <n v="1.2800000000000001E-2"/>
    <n v="1"/>
    <n v="1.66"/>
    <n v="256"/>
    <n v="53"/>
    <n v="53"/>
    <n v="0"/>
    <n v="11.670000000000073"/>
    <n v="1.0164619806637116E-2"/>
    <s v="January"/>
    <s v="Q1"/>
  </r>
  <r>
    <s v="ORD-78982"/>
    <s v="Service Package B"/>
    <s v="Service"/>
    <n v="21"/>
    <n v="45"/>
    <n v="945"/>
    <n v="911.71"/>
    <s v="South Plant"/>
    <x v="3"/>
    <n v="4.2"/>
    <s v="2023-01-31"/>
    <s v="2023-02-17"/>
    <s v="2023-02-17"/>
    <s v="On Time"/>
    <n v="0.1087"/>
    <n v="2"/>
    <n v="0.67"/>
    <n v="931"/>
    <n v="113"/>
    <n v="19"/>
    <n v="0"/>
    <n v="-33.289999999999964"/>
    <n v="-3.5227513227513191E-2"/>
    <s v="January"/>
    <s v="Q1"/>
  </r>
  <r>
    <s v="ORD-93789"/>
    <s v="Basic Widget"/>
    <s v="Manufacturing"/>
    <n v="164"/>
    <n v="4.2"/>
    <n v="688.8"/>
    <n v="676.58"/>
    <s v="West Plant"/>
    <x v="0"/>
    <n v="4.5"/>
    <s v="2023-06-22"/>
    <s v="2023-07-16"/>
    <s v="2023-07-16"/>
    <s v="On Time"/>
    <n v="0.14660000000000001"/>
    <n v="24"/>
    <n v="1.87"/>
    <n v="548"/>
    <n v="186"/>
    <n v="50"/>
    <n v="0"/>
    <n v="-12.219999999999914"/>
    <n v="-1.7740998838559691E-2"/>
    <s v="June"/>
    <s v="Q2"/>
  </r>
  <r>
    <s v="ORD-26691"/>
    <s v="Montair™ 5 ODT"/>
    <s v="Pharmaceutical"/>
    <n v="350"/>
    <n v="15.75"/>
    <n v="5512.5"/>
    <n v="5561.53"/>
    <s v="Central Hub"/>
    <x v="3"/>
    <n v="4.2"/>
    <s v="2023-04-25"/>
    <s v="2023-05-16"/>
    <s v="2023-05-16"/>
    <s v="On Time"/>
    <n v="3.4500000000000003E-2"/>
    <n v="12"/>
    <n v="3.53"/>
    <n v="231"/>
    <n v="20"/>
    <n v="99"/>
    <n v="0"/>
    <n v="49.029999999999745"/>
    <n v="8.8943310657595906E-3"/>
    <s v="April"/>
    <s v="Q2"/>
  </r>
  <r>
    <s v="ORD-23645"/>
    <s v="Service Package A"/>
    <s v="Service"/>
    <n v="318"/>
    <n v="25"/>
    <n v="7950"/>
    <n v="7805.48"/>
    <s v="West Plant"/>
    <x v="0"/>
    <n v="4.5"/>
    <s v="2023-04-04"/>
    <s v="2023-04-17"/>
    <s v="2023-04-17"/>
    <s v="On Time"/>
    <n v="0.1232"/>
    <n v="39"/>
    <n v="1.46"/>
    <n v="558"/>
    <n v="56"/>
    <n v="52"/>
    <n v="0"/>
    <n v="-144.52000000000044"/>
    <n v="-1.8178616352201311E-2"/>
    <s v="April"/>
    <s v="Q2"/>
  </r>
  <r>
    <s v="ORD-93768"/>
    <s v="Service Package B"/>
    <s v="Service"/>
    <n v="173"/>
    <n v="45"/>
    <n v="7785"/>
    <n v="7526.45"/>
    <s v="North Plant"/>
    <x v="1"/>
    <n v="3.8"/>
    <s v="2023-06-27"/>
    <s v="2023-07-07"/>
    <s v="2023-07-07"/>
    <s v="On Time"/>
    <n v="0.13389999999999999"/>
    <n v="23"/>
    <n v="1.56"/>
    <n v="796"/>
    <n v="105"/>
    <n v="67"/>
    <n v="0"/>
    <n v="-258.55000000000018"/>
    <n v="-3.3211303789338495E-2"/>
    <s v="June"/>
    <s v="Q2"/>
  </r>
  <r>
    <s v="ORD-60585"/>
    <s v="Montair™ 4 ODT"/>
    <s v="Pharmaceutical"/>
    <n v="364"/>
    <n v="12.5"/>
    <n v="4550"/>
    <n v="4353.3500000000004"/>
    <s v="East Plant"/>
    <x v="1"/>
    <n v="3.8"/>
    <s v="2023-05-08"/>
    <s v="2023-05-22"/>
    <s v="2023-05-22"/>
    <s v="On Time"/>
    <n v="4.5900000000000003E-2"/>
    <n v="16"/>
    <n v="2.5"/>
    <n v="498"/>
    <n v="127"/>
    <n v="31"/>
    <n v="0"/>
    <n v="-196.64999999999964"/>
    <n v="-4.3219780219780138E-2"/>
    <s v="May"/>
    <s v="Q2"/>
  </r>
  <r>
    <s v="ORD-39567"/>
    <s v="Premium Widget"/>
    <s v="Manufacturing"/>
    <n v="289"/>
    <n v="8.9"/>
    <n v="2572.1"/>
    <n v="2540.04"/>
    <s v="West Plant"/>
    <x v="2"/>
    <n v="4.7"/>
    <s v="2023-06-29"/>
    <s v="2023-07-18"/>
    <s v="2023-07-18"/>
    <s v="On Time"/>
    <n v="0.126"/>
    <n v="36"/>
    <n v="2.16"/>
    <n v="216"/>
    <n v="135"/>
    <n v="19"/>
    <n v="0"/>
    <n v="-32.059999999999945"/>
    <n v="-1.2464523152287993E-2"/>
    <s v="June"/>
    <s v="Q2"/>
  </r>
  <r>
    <s v="ORD-19830"/>
    <s v="Montair™ 4 ODT"/>
    <s v="Pharmaceutical"/>
    <n v="143"/>
    <n v="12.5"/>
    <n v="1787.5"/>
    <n v="1868.23"/>
    <s v="East Plant"/>
    <x v="0"/>
    <n v="4.5"/>
    <s v="2023-06-13"/>
    <s v="2023-06-30"/>
    <s v="2023-06-30"/>
    <s v="On Time"/>
    <n v="2.0400000000000001E-2"/>
    <n v="2"/>
    <n v="3.06"/>
    <n v="610"/>
    <n v="43"/>
    <n v="53"/>
    <n v="0"/>
    <n v="80.730000000000018"/>
    <n v="4.5163636363636371E-2"/>
    <s v="June"/>
    <s v="Q2"/>
  </r>
  <r>
    <s v="ORD-17019"/>
    <s v="Service Package A"/>
    <s v="Service"/>
    <n v="25"/>
    <n v="25"/>
    <n v="625"/>
    <n v="620.71"/>
    <s v="Central Hub"/>
    <x v="2"/>
    <n v="4.7"/>
    <s v="2023-12-27"/>
    <s v="2024-01-04"/>
    <s v="2024-01-04"/>
    <s v="On Time"/>
    <n v="0.10150000000000001"/>
    <n v="2"/>
    <n v="1.1499999999999999"/>
    <n v="153"/>
    <n v="104"/>
    <n v="36"/>
    <n v="0"/>
    <n v="-4.2899999999999636"/>
    <n v="-6.8639999999999422E-3"/>
    <s v="December"/>
    <s v="Q4"/>
  </r>
  <r>
    <s v="ORD-74349"/>
    <s v="Montair™ 5 ODT"/>
    <s v="Pharmaceutical"/>
    <n v="154"/>
    <n v="15.75"/>
    <n v="2425.5"/>
    <n v="2376.36"/>
    <s v="West Plant"/>
    <x v="3"/>
    <n v="4.2"/>
    <s v="2023-12-05"/>
    <s v="2023-12-26"/>
    <s v="2023-12-26"/>
    <s v="On Time"/>
    <n v="2.3400000000000001E-2"/>
    <n v="3"/>
    <n v="3.32"/>
    <n v="207"/>
    <n v="33"/>
    <n v="56"/>
    <n v="0"/>
    <n v="-49.139999999999873"/>
    <n v="-2.0259740259740207E-2"/>
    <s v="December"/>
    <s v="Q4"/>
  </r>
  <r>
    <s v="ORD-32391"/>
    <s v="Montair™ 4 ODT"/>
    <s v="Pharmaceutical"/>
    <n v="431"/>
    <n v="12.5"/>
    <n v="5387.5"/>
    <n v="5474.79"/>
    <s v="West Plant"/>
    <x v="0"/>
    <n v="4.5"/>
    <s v="2023-05-31"/>
    <s v="2023-06-17"/>
    <s v="2023-06-17"/>
    <s v="On Time"/>
    <n v="9.4E-2"/>
    <n v="40"/>
    <n v="2.54"/>
    <n v="703"/>
    <n v="94"/>
    <n v="20"/>
    <n v="0"/>
    <n v="87.289999999999964"/>
    <n v="1.6202320185614842E-2"/>
    <s v="May"/>
    <s v="Q2"/>
  </r>
  <r>
    <s v="ORD-34232"/>
    <s v="Premium Widget"/>
    <s v="Manufacturing"/>
    <n v="251"/>
    <n v="8.9"/>
    <n v="2233.9"/>
    <n v="2231.46"/>
    <s v="North Plant"/>
    <x v="3"/>
    <n v="4.2"/>
    <s v="2023-07-23"/>
    <s v="2023-08-20"/>
    <s v="2023-08-20"/>
    <s v="On Time"/>
    <n v="0.10249999999999999"/>
    <n v="25"/>
    <n v="2.09"/>
    <n v="429"/>
    <n v="117"/>
    <n v="57"/>
    <n v="0"/>
    <n v="-2.4400000000000546"/>
    <n v="-1.0922601727920026E-3"/>
    <s v="July"/>
    <s v="Q3"/>
  </r>
  <r>
    <s v="ORD-97486"/>
    <s v="Montair™ 5 ODT"/>
    <s v="Pharmaceutical"/>
    <n v="235"/>
    <n v="15.75"/>
    <n v="3701.25"/>
    <n v="3688.32"/>
    <s v="West Plant"/>
    <x v="0"/>
    <n v="4.5"/>
    <s v="2023-05-15"/>
    <s v="2023-06-01"/>
    <s v="2023-06-01"/>
    <s v="On Time"/>
    <n v="4.1700000000000001E-2"/>
    <n v="9"/>
    <n v="2.59"/>
    <n v="149"/>
    <n v="41"/>
    <n v="95"/>
    <n v="0"/>
    <n v="-12.929999999999836"/>
    <n v="-3.4934143870313642E-3"/>
    <s v="May"/>
    <s v="Q2"/>
  </r>
  <r>
    <s v="ORD-80190"/>
    <s v="Basic Widget"/>
    <s v="Manufacturing"/>
    <n v="126"/>
    <n v="4.2"/>
    <n v="529.20000000000005"/>
    <n v="532.04"/>
    <s v="Central Hub"/>
    <x v="2"/>
    <n v="4.7"/>
    <s v="2023-10-29"/>
    <s v="2023-11-17"/>
    <s v="2023-11-17"/>
    <s v="On Time"/>
    <n v="0.12770000000000001"/>
    <n v="16"/>
    <n v="1.84"/>
    <n v="753"/>
    <n v="141"/>
    <n v="83"/>
    <n v="0"/>
    <n v="2.8399999999999181"/>
    <n v="5.36659108087664E-3"/>
    <s v="October"/>
    <s v="Q4"/>
  </r>
  <r>
    <s v="ORD-84905"/>
    <s v="Montair™ 5 ODT"/>
    <s v="Pharmaceutical"/>
    <n v="212"/>
    <n v="15.75"/>
    <n v="3339"/>
    <n v="3473.49"/>
    <s v="West Plant"/>
    <x v="3"/>
    <n v="4.2"/>
    <s v="2023-02-10"/>
    <s v="2023-03-03"/>
    <s v="2023-03-03"/>
    <s v="On Time"/>
    <n v="0.11"/>
    <n v="23"/>
    <n v="3.85"/>
    <n v="743"/>
    <n v="178"/>
    <n v="28"/>
    <n v="0"/>
    <n v="134.48999999999978"/>
    <n v="4.0278526504941535E-2"/>
    <s v="February"/>
    <s v="Q1"/>
  </r>
  <r>
    <s v="ORD-67067"/>
    <s v="Montair™ 4 ODT"/>
    <s v="Pharmaceutical"/>
    <n v="118"/>
    <n v="12.5"/>
    <n v="1475"/>
    <n v="1520.5"/>
    <s v="West Plant"/>
    <x v="1"/>
    <n v="3.8"/>
    <s v="2023-03-27"/>
    <s v="2023-04-10"/>
    <s v="2023-04-10"/>
    <s v="On Time"/>
    <n v="2.7699999999999999E-2"/>
    <n v="3"/>
    <n v="3.98"/>
    <n v="256"/>
    <n v="180"/>
    <n v="28"/>
    <n v="0"/>
    <n v="45.5"/>
    <n v="3.0847457627118643E-2"/>
    <s v="March"/>
    <s v="Q1"/>
  </r>
  <r>
    <s v="ORD-70051"/>
    <s v="Service Package A"/>
    <s v="Service"/>
    <n v="54"/>
    <n v="25"/>
    <n v="1350"/>
    <n v="1334.89"/>
    <s v="East Plant"/>
    <x v="3"/>
    <n v="4.2"/>
    <s v="2023-02-04"/>
    <s v="2023-02-21"/>
    <s v="2023-02-21"/>
    <s v="On Time"/>
    <n v="6.5600000000000006E-2"/>
    <n v="3"/>
    <n v="0.91"/>
    <n v="989"/>
    <n v="23"/>
    <n v="99"/>
    <n v="0"/>
    <n v="-15.1099999999999"/>
    <n v="-1.1192592592592518E-2"/>
    <s v="February"/>
    <s v="Q1"/>
  </r>
  <r>
    <s v="ORD-23133"/>
    <s v="Service Package A"/>
    <s v="Service"/>
    <n v="222"/>
    <n v="25"/>
    <n v="5550"/>
    <n v="5355.55"/>
    <s v="Central Hub"/>
    <x v="2"/>
    <n v="4.7"/>
    <s v="2023-02-27"/>
    <s v="2023-03-07"/>
    <s v="2023-03-07"/>
    <s v="On Time"/>
    <n v="8.9300000000000004E-2"/>
    <n v="19"/>
    <n v="1.95"/>
    <n v="997"/>
    <n v="47"/>
    <n v="82"/>
    <n v="0"/>
    <n v="-194.44999999999982"/>
    <n v="-3.5036036036036E-2"/>
    <s v="February"/>
    <s v="Q1"/>
  </r>
  <r>
    <s v="ORD-46099"/>
    <s v="Montair™ 4 ODT"/>
    <s v="Pharmaceutical"/>
    <n v="145"/>
    <n v="12.5"/>
    <n v="1812.5"/>
    <n v="1791.3"/>
    <s v="East Plant"/>
    <x v="3"/>
    <n v="4.2"/>
    <s v="2023-07-30"/>
    <s v="2023-08-20"/>
    <s v="2023-08-20"/>
    <s v="On Time"/>
    <n v="7.8E-2"/>
    <n v="11"/>
    <n v="2.56"/>
    <n v="462"/>
    <n v="56"/>
    <n v="89"/>
    <n v="0"/>
    <n v="-21.200000000000045"/>
    <n v="-1.1696551724137956E-2"/>
    <s v="July"/>
    <s v="Q3"/>
  </r>
  <r>
    <s v="ORD-45203"/>
    <s v="Service Package A"/>
    <s v="Service"/>
    <n v="465"/>
    <n v="25"/>
    <n v="11625"/>
    <n v="12065.54"/>
    <s v="West Plant"/>
    <x v="0"/>
    <n v="4.5"/>
    <s v="2023-07-22"/>
    <s v="2023-08-04"/>
    <s v="2023-08-04"/>
    <s v="On Time"/>
    <n v="0.1067"/>
    <n v="49"/>
    <n v="1.21"/>
    <n v="968"/>
    <n v="115"/>
    <n v="12"/>
    <n v="0"/>
    <n v="440.54000000000087"/>
    <n v="3.7895913978494698E-2"/>
    <s v="July"/>
    <s v="Q3"/>
  </r>
  <r>
    <s v="ORD-27614"/>
    <s v="Basic Widget"/>
    <s v="Manufacturing"/>
    <n v="441"/>
    <n v="4.2"/>
    <n v="1852.2"/>
    <n v="1850.65"/>
    <s v="East Plant"/>
    <x v="3"/>
    <n v="4.2"/>
    <s v="2023-05-24"/>
    <s v="2023-06-21"/>
    <s v="2023-06-21"/>
    <s v="On Time"/>
    <n v="0.1075"/>
    <n v="47"/>
    <n v="2.74"/>
    <n v="357"/>
    <n v="133"/>
    <n v="51"/>
    <n v="0"/>
    <n v="-1.5499999999999545"/>
    <n v="-8.3684267357734285E-4"/>
    <s v="May"/>
    <s v="Q2"/>
  </r>
  <r>
    <s v="ORD-59009"/>
    <s v="Basic Widget"/>
    <s v="Manufacturing"/>
    <n v="236"/>
    <n v="4.2"/>
    <n v="991.2"/>
    <n v="962.59"/>
    <s v="West Plant"/>
    <x v="0"/>
    <n v="4.5"/>
    <s v="2023-04-07"/>
    <s v="2023-05-01"/>
    <s v="2023-05-01"/>
    <s v="On Time"/>
    <n v="0.12540000000000001"/>
    <n v="29"/>
    <n v="2.52"/>
    <n v="890"/>
    <n v="34"/>
    <n v="75"/>
    <n v="0"/>
    <n v="-28.610000000000014"/>
    <n v="-2.8864003228410019E-2"/>
    <s v="April"/>
    <s v="Q2"/>
  </r>
  <r>
    <s v="ORD-32772"/>
    <s v="Montair™ 5 ODT"/>
    <s v="Pharmaceutical"/>
    <n v="269"/>
    <n v="15.75"/>
    <n v="4236.75"/>
    <n v="4195.82"/>
    <s v="North Plant"/>
    <x v="3"/>
    <n v="4.2"/>
    <s v="2023-12-30"/>
    <s v="2024-01-20"/>
    <s v="2024-01-20"/>
    <s v="On Time"/>
    <n v="0.1193"/>
    <n v="32"/>
    <n v="3.35"/>
    <n v="247"/>
    <n v="71"/>
    <n v="17"/>
    <n v="0"/>
    <n v="-40.930000000000291"/>
    <n v="-9.6607069097776107E-3"/>
    <s v="December"/>
    <s v="Q4"/>
  </r>
  <r>
    <s v="ORD-62028"/>
    <s v="Montair™ 5 ODT"/>
    <s v="Pharmaceutical"/>
    <n v="480"/>
    <n v="15.75"/>
    <n v="7560"/>
    <n v="7454.44"/>
    <s v="North Plant"/>
    <x v="2"/>
    <n v="4.7"/>
    <s v="2023-01-26"/>
    <s v="2023-02-07"/>
    <s v="2023-02-07"/>
    <s v="On Time"/>
    <n v="3.7900000000000003E-2"/>
    <n v="18"/>
    <n v="3.2"/>
    <n v="700"/>
    <n v="51"/>
    <n v="97"/>
    <n v="0"/>
    <n v="-105.5600000000004"/>
    <n v="-1.3962962962963016E-2"/>
    <s v="January"/>
    <s v="Q1"/>
  </r>
  <r>
    <s v="ORD-55121"/>
    <s v="Montair™ 4 ODT"/>
    <s v="Pharmaceutical"/>
    <n v="314"/>
    <n v="12.5"/>
    <n v="3925"/>
    <n v="3903.85"/>
    <s v="South Plant"/>
    <x v="3"/>
    <n v="4.2"/>
    <s v="2023-09-08"/>
    <s v="2023-09-29"/>
    <s v="2023-09-29"/>
    <s v="On Time"/>
    <n v="0.14449999999999999"/>
    <n v="45"/>
    <n v="3.33"/>
    <n v="217"/>
    <n v="86"/>
    <n v="98"/>
    <n v="0"/>
    <n v="-21.150000000000091"/>
    <n v="-5.3885350318471567E-3"/>
    <s v="September"/>
    <s v="Q3"/>
  </r>
  <r>
    <s v="ORD-39505"/>
    <s v="Montair™ 4 ODT"/>
    <s v="Pharmaceutical"/>
    <n v="35"/>
    <n v="12.5"/>
    <n v="437.5"/>
    <n v="422.75"/>
    <s v="East Plant"/>
    <x v="0"/>
    <n v="4.5"/>
    <s v="2023-07-17"/>
    <s v="2023-08-17"/>
    <s v="2023-08-28"/>
    <s v="Delayed"/>
    <n v="9.01E-2"/>
    <n v="3"/>
    <n v="2.83"/>
    <n v="261"/>
    <n v="88"/>
    <n v="93"/>
    <n v="11"/>
    <n v="-14.75"/>
    <n v="-3.3714285714285717E-2"/>
    <s v="July"/>
    <s v="Q3"/>
  </r>
  <r>
    <s v="ORD-39329"/>
    <s v="Premium Widget"/>
    <s v="Manufacturing"/>
    <n v="14"/>
    <n v="8.9"/>
    <n v="124.6"/>
    <n v="124.28"/>
    <s v="Central Hub"/>
    <x v="0"/>
    <n v="4.5"/>
    <s v="2023-12-16"/>
    <s v="2024-01-09"/>
    <s v="2024-01-09"/>
    <s v="On Time"/>
    <n v="2.8500000000000001E-2"/>
    <n v="0"/>
    <n v="2.6"/>
    <n v="308"/>
    <n v="175"/>
    <n v="49"/>
    <n v="0"/>
    <n v="-0.31999999999999318"/>
    <n v="-2.5682182985553225E-3"/>
    <s v="December"/>
    <s v="Q4"/>
  </r>
  <r>
    <s v="ORD-91737"/>
    <s v="Service Package B"/>
    <s v="Service"/>
    <n v="446"/>
    <n v="45"/>
    <n v="20070"/>
    <n v="19766.36"/>
    <s v="East Plant"/>
    <x v="2"/>
    <n v="4.7"/>
    <s v="2023-07-12"/>
    <s v="2023-07-20"/>
    <s v="2023-07-20"/>
    <s v="On Time"/>
    <n v="4.53E-2"/>
    <n v="20"/>
    <n v="1.52"/>
    <n v="456"/>
    <n v="169"/>
    <n v="23"/>
    <n v="0"/>
    <n v="-303.63999999999942"/>
    <n v="-1.5129048330842023E-2"/>
    <s v="July"/>
    <s v="Q3"/>
  </r>
  <r>
    <s v="ORD-54077"/>
    <s v="Montair™ 4 ODT"/>
    <s v="Pharmaceutical"/>
    <n v="341"/>
    <n v="12.5"/>
    <n v="4262.5"/>
    <n v="4302.47"/>
    <s v="Central Hub"/>
    <x v="3"/>
    <n v="4.2"/>
    <s v="2023-10-15"/>
    <s v="2023-11-05"/>
    <s v="2023-11-05"/>
    <s v="On Time"/>
    <n v="4.9599999999999998E-2"/>
    <n v="16"/>
    <n v="3.22"/>
    <n v="333"/>
    <n v="183"/>
    <n v="51"/>
    <n v="0"/>
    <n v="39.970000000000255"/>
    <n v="9.3771260997068048E-3"/>
    <s v="October"/>
    <s v="Q4"/>
  </r>
  <r>
    <s v="ORD-88647"/>
    <s v="Basic Widget"/>
    <s v="Manufacturing"/>
    <n v="86"/>
    <n v="4.2"/>
    <n v="361.2"/>
    <n v="361.82"/>
    <s v="East Plant"/>
    <x v="3"/>
    <n v="4.2"/>
    <s v="2023-04-07"/>
    <s v="2023-05-05"/>
    <s v="2023-05-05"/>
    <s v="On Time"/>
    <n v="4.36E-2"/>
    <n v="3"/>
    <n v="2.71"/>
    <n v="463"/>
    <n v="189"/>
    <n v="50"/>
    <n v="0"/>
    <n v="0.62000000000000455"/>
    <n v="1.7165005537098687E-3"/>
    <s v="April"/>
    <s v="Q2"/>
  </r>
  <r>
    <s v="ORD-14629"/>
    <s v="Service Package B"/>
    <s v="Service"/>
    <n v="264"/>
    <n v="45"/>
    <n v="11880"/>
    <n v="12470.99"/>
    <s v="South Plant"/>
    <x v="0"/>
    <n v="4.5"/>
    <s v="2023-12-02"/>
    <s v="2023-12-15"/>
    <s v="2023-12-15"/>
    <s v="On Time"/>
    <n v="4.6300000000000001E-2"/>
    <n v="12"/>
    <n v="1.08"/>
    <n v="647"/>
    <n v="166"/>
    <n v="34"/>
    <n v="0"/>
    <n v="590.98999999999978"/>
    <n v="4.9746632996632976E-2"/>
    <s v="December"/>
    <s v="Q4"/>
  </r>
  <r>
    <s v="ORD-33741"/>
    <s v="Basic Widget"/>
    <s v="Manufacturing"/>
    <n v="193"/>
    <n v="4.2"/>
    <n v="810.6"/>
    <n v="811.19"/>
    <s v="South Plant"/>
    <x v="2"/>
    <n v="4.7"/>
    <s v="2023-12-10"/>
    <s v="2023-12-29"/>
    <s v="2023-12-29"/>
    <s v="On Time"/>
    <n v="0.12839999999999999"/>
    <n v="24"/>
    <n v="2.75"/>
    <n v="350"/>
    <n v="44"/>
    <n v="70"/>
    <n v="0"/>
    <n v="0.59000000000003183"/>
    <n v="7.2785590920309868E-4"/>
    <s v="December"/>
    <s v="Q4"/>
  </r>
  <r>
    <s v="ORD-50250"/>
    <s v="Montair™ 5 ODT"/>
    <s v="Pharmaceutical"/>
    <n v="470"/>
    <n v="15.75"/>
    <n v="7402.5"/>
    <n v="7280.83"/>
    <s v="East Plant"/>
    <x v="1"/>
    <n v="3.8"/>
    <s v="2023-12-15"/>
    <s v="2023-12-29"/>
    <s v="2023-12-29"/>
    <s v="On Time"/>
    <n v="2.2499999999999999E-2"/>
    <n v="10"/>
    <n v="3.62"/>
    <n v="480"/>
    <n v="104"/>
    <n v="57"/>
    <n v="0"/>
    <n v="-121.67000000000007"/>
    <n v="-1.6436339074636958E-2"/>
    <s v="December"/>
    <s v="Q4"/>
  </r>
  <r>
    <s v="ORD-91350"/>
    <s v="Basic Widget"/>
    <s v="Manufacturing"/>
    <n v="445"/>
    <n v="4.2"/>
    <n v="1869"/>
    <n v="1797.56"/>
    <s v="Central Hub"/>
    <x v="3"/>
    <n v="4.2"/>
    <s v="2023-08-26"/>
    <s v="2023-09-23"/>
    <s v="2023-09-23"/>
    <s v="On Time"/>
    <n v="1.7500000000000002E-2"/>
    <n v="7"/>
    <n v="2.16"/>
    <n v="122"/>
    <n v="140"/>
    <n v="34"/>
    <n v="0"/>
    <n v="-71.440000000000055"/>
    <n v="-3.8223649010165894E-2"/>
    <s v="August"/>
    <s v="Q3"/>
  </r>
  <r>
    <s v="ORD-54914"/>
    <s v="Service Package A"/>
    <s v="Service"/>
    <n v="162"/>
    <n v="25"/>
    <n v="4050"/>
    <n v="4014.81"/>
    <s v="North Plant"/>
    <x v="2"/>
    <n v="4.7"/>
    <s v="2023-09-29"/>
    <s v="2023-10-07"/>
    <s v="2023-10-07"/>
    <s v="On Time"/>
    <n v="0.13189999999999999"/>
    <n v="21"/>
    <n v="1.99"/>
    <n v="469"/>
    <n v="165"/>
    <n v="68"/>
    <n v="0"/>
    <n v="-35.190000000000055"/>
    <n v="-8.6888888888889022E-3"/>
    <s v="September"/>
    <s v="Q3"/>
  </r>
  <r>
    <s v="ORD-69251"/>
    <s v="Montair™ 5 ODT"/>
    <s v="Pharmaceutical"/>
    <n v="259"/>
    <n v="15.75"/>
    <n v="4079.25"/>
    <n v="4010.98"/>
    <s v="East Plant"/>
    <x v="1"/>
    <n v="3.8"/>
    <s v="2023-02-11"/>
    <s v="2023-02-25"/>
    <s v="2023-02-25"/>
    <s v="On Time"/>
    <n v="0.14810000000000001"/>
    <n v="38"/>
    <n v="2.59"/>
    <n v="330"/>
    <n v="73"/>
    <n v="31"/>
    <n v="0"/>
    <n v="-68.269999999999982"/>
    <n v="-1.6735919593062445E-2"/>
    <s v="February"/>
    <s v="Q1"/>
  </r>
  <r>
    <s v="ORD-60242"/>
    <s v="Service Package A"/>
    <s v="Service"/>
    <n v="76"/>
    <n v="25"/>
    <n v="1900"/>
    <n v="1921.75"/>
    <s v="South Plant"/>
    <x v="2"/>
    <n v="4.7"/>
    <s v="2023-02-15"/>
    <s v="2023-02-23"/>
    <s v="2023-02-23"/>
    <s v="On Time"/>
    <n v="9.8699999999999996E-2"/>
    <n v="7"/>
    <n v="1.95"/>
    <n v="54"/>
    <n v="29"/>
    <n v="78"/>
    <n v="0"/>
    <n v="21.75"/>
    <n v="1.1447368421052631E-2"/>
    <s v="February"/>
    <s v="Q1"/>
  </r>
  <r>
    <s v="ORD-42613"/>
    <s v="Montair™ 5 ODT"/>
    <s v="Pharmaceutical"/>
    <n v="397"/>
    <n v="15.75"/>
    <n v="6252.75"/>
    <n v="6461.11"/>
    <s v="East Plant"/>
    <x v="0"/>
    <n v="4.5"/>
    <s v="2023-06-14"/>
    <s v="2023-07-01"/>
    <s v="2023-07-01"/>
    <s v="On Time"/>
    <n v="3.6700000000000003E-2"/>
    <n v="14"/>
    <n v="3.44"/>
    <n v="281"/>
    <n v="197"/>
    <n v="54"/>
    <n v="0"/>
    <n v="208.35999999999967"/>
    <n v="3.3322937907320729E-2"/>
    <s v="June"/>
    <s v="Q2"/>
  </r>
  <r>
    <s v="ORD-48119"/>
    <s v="Basic Widget"/>
    <s v="Manufacturing"/>
    <n v="267"/>
    <n v="4.2"/>
    <n v="1121.4000000000001"/>
    <n v="1131.3399999999999"/>
    <s v="South Plant"/>
    <x v="0"/>
    <n v="4.5"/>
    <s v="2023-07-16"/>
    <s v="2023-08-09"/>
    <s v="2023-08-09"/>
    <s v="On Time"/>
    <n v="3.3399999999999999E-2"/>
    <n v="8"/>
    <n v="1.6"/>
    <n v="516"/>
    <n v="153"/>
    <n v="86"/>
    <n v="0"/>
    <n v="9.9399999999998272"/>
    <n v="8.8639200998750015E-3"/>
    <s v="July"/>
    <s v="Q3"/>
  </r>
  <r>
    <s v="ORD-62873"/>
    <s v="Service Package A"/>
    <s v="Service"/>
    <n v="78"/>
    <n v="25"/>
    <n v="1950"/>
    <n v="1919.33"/>
    <s v="East Plant"/>
    <x v="2"/>
    <n v="4.7"/>
    <s v="2023-12-18"/>
    <s v="2023-12-26"/>
    <s v="2023-12-26"/>
    <s v="On Time"/>
    <n v="0.13619999999999999"/>
    <n v="10"/>
    <n v="0.78"/>
    <n v="69"/>
    <n v="78"/>
    <n v="38"/>
    <n v="0"/>
    <n v="-30.670000000000073"/>
    <n v="-1.5728205128205164E-2"/>
    <s v="December"/>
    <s v="Q4"/>
  </r>
  <r>
    <s v="ORD-59177"/>
    <s v="Service Package B"/>
    <s v="Service"/>
    <n v="311"/>
    <n v="45"/>
    <n v="13995"/>
    <n v="14001.48"/>
    <s v="South Plant"/>
    <x v="1"/>
    <n v="3.8"/>
    <s v="2023-01-12"/>
    <s v="2023-01-22"/>
    <s v="2023-01-22"/>
    <s v="On Time"/>
    <n v="2.7199999999999998E-2"/>
    <n v="8"/>
    <n v="1.69"/>
    <n v="947"/>
    <n v="183"/>
    <n v="42"/>
    <n v="0"/>
    <n v="6.4799999999995634"/>
    <n v="4.6302250803855404E-4"/>
    <s v="January"/>
    <s v="Q1"/>
  </r>
  <r>
    <s v="ORD-64627"/>
    <s v="Service Package A"/>
    <s v="Service"/>
    <n v="34"/>
    <n v="25"/>
    <n v="850"/>
    <n v="863.77"/>
    <s v="Central Hub"/>
    <x v="0"/>
    <n v="4.5"/>
    <s v="2023-11-01"/>
    <s v="2023-11-14"/>
    <s v="2023-11-14"/>
    <s v="On Time"/>
    <n v="0.10150000000000001"/>
    <n v="3"/>
    <n v="1.53"/>
    <n v="504"/>
    <n v="117"/>
    <n v="25"/>
    <n v="0"/>
    <n v="13.769999999999982"/>
    <n v="1.6199999999999978E-2"/>
    <s v="November"/>
    <s v="Q4"/>
  </r>
  <r>
    <s v="ORD-23235"/>
    <s v="Service Package A"/>
    <s v="Service"/>
    <n v="88"/>
    <n v="25"/>
    <n v="2200"/>
    <n v="2135.21"/>
    <s v="East Plant"/>
    <x v="2"/>
    <n v="4.7"/>
    <s v="2023-12-26"/>
    <s v="2024-01-03"/>
    <s v="2024-01-03"/>
    <s v="On Time"/>
    <n v="0.106"/>
    <n v="9"/>
    <n v="1.1299999999999999"/>
    <n v="728"/>
    <n v="153"/>
    <n v="44"/>
    <n v="0"/>
    <n v="-64.789999999999964"/>
    <n v="-2.9449999999999983E-2"/>
    <s v="December"/>
    <s v="Q4"/>
  </r>
  <r>
    <s v="ORD-23928"/>
    <s v="Service Package A"/>
    <s v="Service"/>
    <n v="435"/>
    <n v="25"/>
    <n v="10875"/>
    <n v="11308.5"/>
    <s v="Central Hub"/>
    <x v="1"/>
    <n v="3.8"/>
    <s v="2023-08-03"/>
    <s v="2023-08-13"/>
    <s v="2023-08-13"/>
    <s v="On Time"/>
    <n v="8.1600000000000006E-2"/>
    <n v="35"/>
    <n v="0.92"/>
    <n v="559"/>
    <n v="70"/>
    <n v="87"/>
    <n v="0"/>
    <n v="433.5"/>
    <n v="3.9862068965517243E-2"/>
    <s v="August"/>
    <s v="Q3"/>
  </r>
  <r>
    <s v="ORD-73001"/>
    <s v="Montair™ 5 ODT"/>
    <s v="Pharmaceutical"/>
    <n v="370"/>
    <n v="15.75"/>
    <n v="5827.5"/>
    <n v="5774.91"/>
    <s v="East Plant"/>
    <x v="1"/>
    <n v="3.8"/>
    <s v="2023-07-03"/>
    <s v="2023-07-17"/>
    <s v="2023-07-17"/>
    <s v="On Time"/>
    <n v="3.2500000000000001E-2"/>
    <n v="12"/>
    <n v="3.87"/>
    <n v="388"/>
    <n v="80"/>
    <n v="10"/>
    <n v="0"/>
    <n v="-52.590000000000146"/>
    <n v="-9.0244530244530489E-3"/>
    <s v="July"/>
    <s v="Q3"/>
  </r>
  <r>
    <s v="ORD-23276"/>
    <s v="Montair™ 4 ODT"/>
    <s v="Pharmaceutical"/>
    <n v="352"/>
    <n v="12.5"/>
    <n v="4400"/>
    <n v="4397.41"/>
    <s v="North Plant"/>
    <x v="0"/>
    <n v="4.5"/>
    <s v="2023-10-21"/>
    <s v="2023-11-07"/>
    <s v="2023-11-07"/>
    <s v="On Time"/>
    <n v="0.1429"/>
    <n v="50"/>
    <n v="2.61"/>
    <n v="976"/>
    <n v="85"/>
    <n v="92"/>
    <n v="0"/>
    <n v="-2.5900000000001455"/>
    <n v="-5.8863636363639673E-4"/>
    <s v="October"/>
    <s v="Q4"/>
  </r>
  <r>
    <s v="ORD-57214"/>
    <s v="Montair™ 5 ODT"/>
    <s v="Pharmaceutical"/>
    <n v="247"/>
    <n v="15.75"/>
    <n v="3890.25"/>
    <n v="3715.22"/>
    <s v="West Plant"/>
    <x v="3"/>
    <n v="4.2"/>
    <s v="2023-05-16"/>
    <s v="2023-06-06"/>
    <s v="2023-06-06"/>
    <s v="On Time"/>
    <n v="0.12379999999999999"/>
    <n v="30"/>
    <n v="3.78"/>
    <n v="870"/>
    <n v="193"/>
    <n v="50"/>
    <n v="0"/>
    <n v="-175.0300000000002"/>
    <n v="-4.4991967097230308E-2"/>
    <s v="May"/>
    <s v="Q2"/>
  </r>
  <r>
    <s v="ORD-67372"/>
    <s v="Premium Widget"/>
    <s v="Manufacturing"/>
    <n v="14"/>
    <n v="8.9"/>
    <n v="124.6"/>
    <n v="128.99"/>
    <s v="North Plant"/>
    <x v="0"/>
    <n v="4.5"/>
    <s v="2023-01-24"/>
    <s v="2023-02-17"/>
    <s v="2023-02-17"/>
    <s v="On Time"/>
    <n v="0.10290000000000001"/>
    <n v="1"/>
    <n v="1.72"/>
    <n v="686"/>
    <n v="88"/>
    <n v="21"/>
    <n v="0"/>
    <n v="4.3900000000000148"/>
    <n v="3.5232744783306701E-2"/>
    <s v="January"/>
    <s v="Q1"/>
  </r>
  <r>
    <s v="ORD-72684"/>
    <s v="Basic Widget"/>
    <s v="Manufacturing"/>
    <n v="215"/>
    <n v="4.2"/>
    <n v="903"/>
    <n v="893.99"/>
    <s v="East Plant"/>
    <x v="1"/>
    <n v="3.8"/>
    <s v="2023-02-28"/>
    <s v="2023-03-21"/>
    <s v="2023-03-21"/>
    <s v="On Time"/>
    <n v="7.3899999999999993E-2"/>
    <n v="15"/>
    <n v="2.38"/>
    <n v="869"/>
    <n v="127"/>
    <n v="93"/>
    <n v="0"/>
    <n v="-9.0099999999999909"/>
    <n v="-9.9778516057585729E-3"/>
    <s v="February"/>
    <s v="Q1"/>
  </r>
  <r>
    <s v="ORD-87430"/>
    <s v="Montair™ 5 ODT"/>
    <s v="Pharmaceutical"/>
    <n v="381"/>
    <n v="15.75"/>
    <n v="6000.75"/>
    <n v="5735.9"/>
    <s v="North Plant"/>
    <x v="1"/>
    <n v="3.8"/>
    <s v="2023-12-23"/>
    <s v="2024-01-06"/>
    <s v="2024-01-06"/>
    <s v="On Time"/>
    <n v="0.1419"/>
    <n v="54"/>
    <n v="3.12"/>
    <n v="544"/>
    <n v="165"/>
    <n v="96"/>
    <n v="0"/>
    <n v="-264.85000000000036"/>
    <n v="-4.4136149647960733E-2"/>
    <s v="December"/>
    <s v="Q4"/>
  </r>
  <r>
    <s v="ORD-27125"/>
    <s v="Premium Widget"/>
    <s v="Manufacturing"/>
    <n v="323"/>
    <n v="8.9"/>
    <n v="2874.7"/>
    <n v="2739.25"/>
    <s v="South Plant"/>
    <x v="2"/>
    <n v="4.7"/>
    <s v="2023-07-03"/>
    <s v="2023-07-22"/>
    <s v="2023-07-22"/>
    <s v="On Time"/>
    <n v="0.10580000000000001"/>
    <n v="34"/>
    <n v="2.95"/>
    <n v="544"/>
    <n v="144"/>
    <n v="24"/>
    <n v="0"/>
    <n v="-135.44999999999982"/>
    <n v="-4.7117960134970542E-2"/>
    <s v="July"/>
    <s v="Q3"/>
  </r>
  <r>
    <s v="ORD-85582"/>
    <s v="Premium Widget"/>
    <s v="Manufacturing"/>
    <n v="143"/>
    <n v="8.9"/>
    <n v="1272.7"/>
    <n v="1292.42"/>
    <s v="West Plant"/>
    <x v="0"/>
    <n v="4.5"/>
    <s v="2023-02-02"/>
    <s v="2023-02-26"/>
    <s v="2023-02-26"/>
    <s v="On Time"/>
    <n v="1.17E-2"/>
    <n v="1"/>
    <n v="2.0499999999999998"/>
    <n v="791"/>
    <n v="164"/>
    <n v="38"/>
    <n v="0"/>
    <n v="19.720000000000027"/>
    <n v="1.5494617741808775E-2"/>
    <s v="February"/>
    <s v="Q1"/>
  </r>
  <r>
    <s v="ORD-29484"/>
    <s v="Service Package B"/>
    <s v="Service"/>
    <n v="348"/>
    <n v="45"/>
    <n v="15660"/>
    <n v="16014.94"/>
    <s v="East Plant"/>
    <x v="0"/>
    <n v="4.5"/>
    <s v="2023-08-10"/>
    <s v="2023-08-23"/>
    <s v="2023-08-23"/>
    <s v="On Time"/>
    <n v="7.7499999999999999E-2"/>
    <n v="26"/>
    <n v="1.46"/>
    <n v="909"/>
    <n v="162"/>
    <n v="88"/>
    <n v="0"/>
    <n v="354.94000000000051"/>
    <n v="2.2665389527458526E-2"/>
    <s v="August"/>
    <s v="Q3"/>
  </r>
  <r>
    <s v="ORD-52026"/>
    <s v="Montair™ 4 ODT"/>
    <s v="Pharmaceutical"/>
    <n v="444"/>
    <n v="12.5"/>
    <n v="5550"/>
    <n v="5532.96"/>
    <s v="North Plant"/>
    <x v="1"/>
    <n v="3.8"/>
    <s v="2023-09-16"/>
    <s v="2023-09-30"/>
    <s v="2023-09-30"/>
    <s v="On Time"/>
    <n v="7.9399999999999998E-2"/>
    <n v="35"/>
    <n v="3.63"/>
    <n v="296"/>
    <n v="104"/>
    <n v="45"/>
    <n v="0"/>
    <n v="-17.039999999999964"/>
    <n v="-3.0702702702702636E-3"/>
    <s v="September"/>
    <s v="Q3"/>
  </r>
  <r>
    <s v="ORD-85108"/>
    <s v="Montair™ 4 ODT"/>
    <s v="Pharmaceutical"/>
    <n v="339"/>
    <n v="12.5"/>
    <n v="4237.5"/>
    <n v="4186.07"/>
    <s v="Central Hub"/>
    <x v="1"/>
    <n v="3.8"/>
    <s v="2023-10-09"/>
    <s v="2023-10-23"/>
    <s v="2023-10-23"/>
    <s v="On Time"/>
    <n v="0.1244"/>
    <n v="42"/>
    <n v="3.17"/>
    <n v="508"/>
    <n v="42"/>
    <n v="73"/>
    <n v="0"/>
    <n v="-51.430000000000291"/>
    <n v="-1.2136873156342251E-2"/>
    <s v="October"/>
    <s v="Q4"/>
  </r>
  <r>
    <s v="ORD-10022"/>
    <s v="Premium Widget"/>
    <s v="Manufacturing"/>
    <n v="391"/>
    <n v="8.9"/>
    <n v="3479.9"/>
    <n v="3533.27"/>
    <s v="East Plant"/>
    <x v="0"/>
    <n v="4.5"/>
    <s v="2023-09-12"/>
    <s v="2023-10-06"/>
    <s v="2023-10-06"/>
    <s v="On Time"/>
    <n v="2.4400000000000002E-2"/>
    <n v="9"/>
    <n v="2.11"/>
    <n v="895"/>
    <n v="43"/>
    <n v="87"/>
    <n v="0"/>
    <n v="53.369999999999891"/>
    <n v="1.5336647604816199E-2"/>
    <s v="September"/>
    <s v="Q3"/>
  </r>
  <r>
    <s v="ORD-69566"/>
    <s v="Service Package A"/>
    <s v="Service"/>
    <n v="353"/>
    <n v="25"/>
    <n v="8825"/>
    <n v="8786.35"/>
    <s v="East Plant"/>
    <x v="1"/>
    <n v="3.8"/>
    <s v="2023-12-02"/>
    <s v="2023-12-12"/>
    <s v="2023-12-12"/>
    <s v="On Time"/>
    <n v="5.7700000000000001E-2"/>
    <n v="20"/>
    <n v="1.72"/>
    <n v="389"/>
    <n v="163"/>
    <n v="89"/>
    <n v="0"/>
    <n v="-38.649999999999636"/>
    <n v="-4.3796033994333867E-3"/>
    <s v="December"/>
    <s v="Q4"/>
  </r>
  <r>
    <s v="ORD-93055"/>
    <s v="Service Package A"/>
    <s v="Service"/>
    <n v="68"/>
    <n v="25"/>
    <n v="1700"/>
    <n v="1631.56"/>
    <s v="West Plant"/>
    <x v="3"/>
    <n v="4.2"/>
    <s v="2023-08-20"/>
    <s v="2023-09-06"/>
    <s v="2023-09-06"/>
    <s v="On Time"/>
    <n v="0.1022"/>
    <n v="6"/>
    <n v="1.03"/>
    <n v="869"/>
    <n v="94"/>
    <n v="80"/>
    <n v="0"/>
    <n v="-68.440000000000055"/>
    <n v="-4.0258823529411798E-2"/>
    <s v="August"/>
    <s v="Q3"/>
  </r>
  <r>
    <s v="ORD-24019"/>
    <s v="Service Package A"/>
    <s v="Service"/>
    <n v="469"/>
    <n v="25"/>
    <n v="11725"/>
    <n v="11331.22"/>
    <s v="East Plant"/>
    <x v="0"/>
    <n v="4.5"/>
    <s v="2023-01-24"/>
    <s v="2023-02-06"/>
    <s v="2023-02-06"/>
    <s v="On Time"/>
    <n v="2.9700000000000001E-2"/>
    <n v="13"/>
    <n v="1.58"/>
    <n v="310"/>
    <n v="176"/>
    <n v="35"/>
    <n v="0"/>
    <n v="-393.78000000000065"/>
    <n v="-3.358464818763332E-2"/>
    <s v="January"/>
    <s v="Q1"/>
  </r>
  <r>
    <s v="ORD-16094"/>
    <s v="Montair™ 5 ODT"/>
    <s v="Pharmaceutical"/>
    <n v="244"/>
    <n v="15.75"/>
    <n v="3843"/>
    <n v="3967.73"/>
    <s v="North Plant"/>
    <x v="2"/>
    <n v="4.7"/>
    <s v="2023-04-21"/>
    <s v="2023-05-03"/>
    <s v="2023-05-03"/>
    <s v="On Time"/>
    <n v="3.6700000000000003E-2"/>
    <n v="8"/>
    <n v="3.64"/>
    <n v="998"/>
    <n v="182"/>
    <n v="96"/>
    <n v="0"/>
    <n v="124.73000000000002"/>
    <n v="3.2456414259692951E-2"/>
    <s v="April"/>
    <s v="Q2"/>
  </r>
  <r>
    <s v="ORD-16366"/>
    <s v="Service Package A"/>
    <s v="Service"/>
    <n v="347"/>
    <n v="25"/>
    <n v="8675"/>
    <n v="8752.48"/>
    <s v="North Plant"/>
    <x v="2"/>
    <n v="4.7"/>
    <s v="2023-08-23"/>
    <s v="2023-09-01"/>
    <s v="2023-09-10"/>
    <s v="Delayed"/>
    <n v="8.0600000000000005E-2"/>
    <n v="27"/>
    <n v="1.3"/>
    <n v="493"/>
    <n v="169"/>
    <n v="71"/>
    <n v="9"/>
    <n v="77.479999999999563"/>
    <n v="8.931412103746348E-3"/>
    <s v="August"/>
    <s v="Q3"/>
  </r>
  <r>
    <s v="ORD-60418"/>
    <s v="Service Package A"/>
    <s v="Service"/>
    <n v="63"/>
    <n v="25"/>
    <n v="1575"/>
    <n v="1557.27"/>
    <s v="South Plant"/>
    <x v="1"/>
    <n v="3.8"/>
    <s v="2023-03-07"/>
    <s v="2023-03-17"/>
    <s v="2023-03-17"/>
    <s v="On Time"/>
    <n v="9.4100000000000003E-2"/>
    <n v="5"/>
    <n v="1.26"/>
    <n v="478"/>
    <n v="175"/>
    <n v="98"/>
    <n v="0"/>
    <n v="-17.730000000000018"/>
    <n v="-1.1257142857142868E-2"/>
    <s v="March"/>
    <s v="Q1"/>
  </r>
  <r>
    <s v="ORD-77147"/>
    <s v="Montair™ 5 ODT"/>
    <s v="Pharmaceutical"/>
    <n v="160"/>
    <n v="15.75"/>
    <n v="2520"/>
    <n v="2508.12"/>
    <s v="East Plant"/>
    <x v="2"/>
    <n v="4.7"/>
    <s v="2023-06-25"/>
    <s v="2023-07-07"/>
    <s v="2023-07-07"/>
    <s v="On Time"/>
    <n v="2.87E-2"/>
    <n v="4"/>
    <n v="3.55"/>
    <n v="356"/>
    <n v="199"/>
    <n v="80"/>
    <n v="0"/>
    <n v="-11.880000000000109"/>
    <n v="-4.7142857142857576E-3"/>
    <s v="June"/>
    <s v="Q2"/>
  </r>
  <r>
    <s v="ORD-95208"/>
    <s v="Basic Widget"/>
    <s v="Manufacturing"/>
    <n v="117"/>
    <n v="4.2"/>
    <n v="491.4"/>
    <n v="497.5"/>
    <s v="Central Hub"/>
    <x v="1"/>
    <n v="3.8"/>
    <s v="2023-04-13"/>
    <s v="2023-05-04"/>
    <s v="2023-05-04"/>
    <s v="On Time"/>
    <n v="5.0700000000000002E-2"/>
    <n v="5"/>
    <n v="2.34"/>
    <n v="232"/>
    <n v="148"/>
    <n v="79"/>
    <n v="0"/>
    <n v="6.1000000000000227"/>
    <n v="1.241351241351246E-2"/>
    <s v="April"/>
    <s v="Q2"/>
  </r>
  <r>
    <s v="ORD-79979"/>
    <s v="Service Package B"/>
    <s v="Service"/>
    <n v="297"/>
    <n v="45"/>
    <n v="13365"/>
    <n v="13338.76"/>
    <s v="East Plant"/>
    <x v="0"/>
    <n v="4.5"/>
    <s v="2023-06-30"/>
    <s v="2023-07-13"/>
    <s v="2023-07-13"/>
    <s v="On Time"/>
    <n v="8.9899999999999994E-2"/>
    <n v="26"/>
    <n v="1.1299999999999999"/>
    <n v="342"/>
    <n v="128"/>
    <n v="11"/>
    <n v="0"/>
    <n v="-26.239999999999782"/>
    <n v="-1.9633370744481693E-3"/>
    <s v="June"/>
    <s v="Q2"/>
  </r>
  <r>
    <s v="ORD-47567"/>
    <s v="Service Package A"/>
    <s v="Service"/>
    <n v="84"/>
    <n v="25"/>
    <n v="2100"/>
    <n v="2006.14"/>
    <s v="North Plant"/>
    <x v="0"/>
    <n v="4.5"/>
    <s v="2023-07-15"/>
    <s v="2023-07-28"/>
    <s v="2023-07-28"/>
    <s v="On Time"/>
    <n v="1.7899999999999999E-2"/>
    <n v="1"/>
    <n v="1.68"/>
    <n v="749"/>
    <n v="84"/>
    <n v="28"/>
    <n v="0"/>
    <n v="-93.8599999999999"/>
    <n v="-4.4695238095238045E-2"/>
    <s v="July"/>
    <s v="Q3"/>
  </r>
  <r>
    <s v="ORD-83647"/>
    <s v="Montair™ 4 ODT"/>
    <s v="Pharmaceutical"/>
    <n v="26"/>
    <n v="12.5"/>
    <n v="325"/>
    <n v="320.41000000000003"/>
    <s v="East Plant"/>
    <x v="1"/>
    <n v="3.8"/>
    <s v="2023-10-05"/>
    <s v="2023-10-19"/>
    <s v="2023-10-19"/>
    <s v="On Time"/>
    <n v="7.3400000000000007E-2"/>
    <n v="1"/>
    <n v="3.51"/>
    <n v="935"/>
    <n v="77"/>
    <n v="92"/>
    <n v="0"/>
    <n v="-4.589999999999975"/>
    <n v="-1.4123076923076846E-2"/>
    <s v="October"/>
    <s v="Q4"/>
  </r>
  <r>
    <s v="ORD-60014"/>
    <s v="Service Package A"/>
    <s v="Service"/>
    <n v="411"/>
    <n v="25"/>
    <n v="10275"/>
    <n v="10580"/>
    <s v="West Plant"/>
    <x v="1"/>
    <n v="3.8"/>
    <s v="2023-09-19"/>
    <s v="2023-09-29"/>
    <s v="2023-09-29"/>
    <s v="On Time"/>
    <n v="0.1075"/>
    <n v="44"/>
    <n v="0.56999999999999995"/>
    <n v="446"/>
    <n v="126"/>
    <n v="97"/>
    <n v="0"/>
    <n v="305"/>
    <n v="2.9683698296836983E-2"/>
    <s v="September"/>
    <s v="Q3"/>
  </r>
  <r>
    <s v="ORD-39563"/>
    <s v="Basic Widget"/>
    <s v="Manufacturing"/>
    <n v="390"/>
    <n v="4.2"/>
    <n v="1638"/>
    <n v="1597.27"/>
    <s v="Central Hub"/>
    <x v="0"/>
    <n v="4.5"/>
    <s v="2023-01-07"/>
    <s v="2023-01-31"/>
    <s v="2023-01-31"/>
    <s v="On Time"/>
    <n v="9.69E-2"/>
    <n v="37"/>
    <n v="2.74"/>
    <n v="983"/>
    <n v="182"/>
    <n v="100"/>
    <n v="0"/>
    <n v="-40.730000000000018"/>
    <n v="-2.4865689865689877E-2"/>
    <s v="January"/>
    <s v="Q1"/>
  </r>
  <r>
    <s v="ORD-77350"/>
    <s v="Service Package B"/>
    <s v="Service"/>
    <n v="160"/>
    <n v="45"/>
    <n v="7200"/>
    <n v="7163.15"/>
    <s v="East Plant"/>
    <x v="1"/>
    <n v="3.8"/>
    <s v="2023-04-10"/>
    <s v="2023-04-20"/>
    <s v="2023-04-20"/>
    <s v="On Time"/>
    <n v="0.1477"/>
    <n v="23"/>
    <n v="1.94"/>
    <n v="172"/>
    <n v="116"/>
    <n v="15"/>
    <n v="0"/>
    <n v="-36.850000000000364"/>
    <n v="-5.1180555555556057E-3"/>
    <s v="April"/>
    <s v="Q2"/>
  </r>
  <r>
    <s v="ORD-30290"/>
    <s v="Premium Widget"/>
    <s v="Manufacturing"/>
    <n v="92"/>
    <n v="8.9"/>
    <n v="818.8"/>
    <n v="825.68"/>
    <s v="East Plant"/>
    <x v="3"/>
    <n v="4.2"/>
    <s v="2023-03-08"/>
    <s v="2023-04-05"/>
    <s v="2023-04-05"/>
    <s v="On Time"/>
    <n v="4.5699999999999998E-2"/>
    <n v="4"/>
    <n v="2.42"/>
    <n v="90"/>
    <n v="59"/>
    <n v="51"/>
    <n v="0"/>
    <n v="6.8799999999999955"/>
    <n v="8.4025403028822609E-3"/>
    <s v="March"/>
    <s v="Q1"/>
  </r>
  <r>
    <s v="ORD-38830"/>
    <s v="Service Package A"/>
    <s v="Service"/>
    <n v="414"/>
    <n v="25"/>
    <n v="10350"/>
    <n v="10425.219999999999"/>
    <s v="North Plant"/>
    <x v="3"/>
    <n v="4.2"/>
    <s v="2023-09-09"/>
    <s v="2023-09-26"/>
    <s v="2023-09-26"/>
    <s v="On Time"/>
    <n v="6.0100000000000001E-2"/>
    <n v="24"/>
    <n v="0.98"/>
    <n v="238"/>
    <n v="153"/>
    <n v="18"/>
    <n v="0"/>
    <n v="75.219999999999345"/>
    <n v="7.2676328502414827E-3"/>
    <s v="September"/>
    <s v="Q3"/>
  </r>
  <r>
    <s v="ORD-53393"/>
    <s v="Service Package A"/>
    <s v="Service"/>
    <n v="284"/>
    <n v="25"/>
    <n v="7100"/>
    <n v="7031.43"/>
    <s v="South Plant"/>
    <x v="2"/>
    <n v="4.7"/>
    <s v="2023-10-06"/>
    <s v="2023-10-14"/>
    <s v="2023-10-14"/>
    <s v="On Time"/>
    <n v="5.8900000000000001E-2"/>
    <n v="16"/>
    <n v="1.5"/>
    <n v="419"/>
    <n v="95"/>
    <n v="37"/>
    <n v="0"/>
    <n v="-68.569999999999709"/>
    <n v="-9.6577464788731981E-3"/>
    <s v="October"/>
    <s v="Q4"/>
  </r>
  <r>
    <s v="ORD-41502"/>
    <s v="Service Package A"/>
    <s v="Service"/>
    <n v="431"/>
    <n v="25"/>
    <n v="10775"/>
    <n v="11046.67"/>
    <s v="Central Hub"/>
    <x v="2"/>
    <n v="4.7"/>
    <s v="2023-10-15"/>
    <s v="2023-10-23"/>
    <s v="2023-10-23"/>
    <s v="On Time"/>
    <n v="0.1009"/>
    <n v="43"/>
    <n v="1.02"/>
    <n v="976"/>
    <n v="184"/>
    <n v="88"/>
    <n v="0"/>
    <n v="271.67000000000007"/>
    <n v="2.5212993039443164E-2"/>
    <s v="October"/>
    <s v="Q4"/>
  </r>
  <r>
    <s v="ORD-47070"/>
    <s v="Service Package A"/>
    <s v="Service"/>
    <n v="463"/>
    <n v="25"/>
    <n v="11575"/>
    <n v="11367.73"/>
    <s v="South Plant"/>
    <x v="0"/>
    <n v="4.5"/>
    <s v="2023-12-16"/>
    <s v="2024-01-05"/>
    <s v="2024-01-06"/>
    <s v="Delayed"/>
    <n v="0.13819999999999999"/>
    <n v="64"/>
    <n v="0.88"/>
    <n v="983"/>
    <n v="152"/>
    <n v="57"/>
    <n v="1"/>
    <n v="-207.27000000000044"/>
    <n v="-1.7906695464362889E-2"/>
    <s v="December"/>
    <s v="Q4"/>
  </r>
  <r>
    <s v="ORD-22577"/>
    <s v="Service Package A"/>
    <s v="Service"/>
    <n v="32"/>
    <n v="25"/>
    <n v="800"/>
    <n v="783.71"/>
    <s v="Central Hub"/>
    <x v="2"/>
    <n v="4.7"/>
    <s v="2023-09-07"/>
    <s v="2023-09-15"/>
    <s v="2023-09-15"/>
    <s v="On Time"/>
    <n v="0.1012"/>
    <n v="3"/>
    <n v="0.62"/>
    <n v="221"/>
    <n v="157"/>
    <n v="78"/>
    <n v="0"/>
    <n v="-16.289999999999964"/>
    <n v="-2.0362499999999954E-2"/>
    <s v="September"/>
    <s v="Q3"/>
  </r>
  <r>
    <s v="ORD-80484"/>
    <s v="Montair™ 4 ODT"/>
    <s v="Pharmaceutical"/>
    <n v="332"/>
    <n v="12.5"/>
    <n v="4150"/>
    <n v="4263.54"/>
    <s v="North Plant"/>
    <x v="1"/>
    <n v="3.8"/>
    <s v="2023-12-10"/>
    <s v="2023-12-24"/>
    <s v="2023-12-24"/>
    <s v="On Time"/>
    <n v="0.13109999999999999"/>
    <n v="43"/>
    <n v="2.66"/>
    <n v="898"/>
    <n v="199"/>
    <n v="65"/>
    <n v="0"/>
    <n v="113.53999999999996"/>
    <n v="2.7359036144578304E-2"/>
    <s v="December"/>
    <s v="Q4"/>
  </r>
  <r>
    <s v="ORD-43018"/>
    <s v="Service Package B"/>
    <s v="Service"/>
    <n v="245"/>
    <n v="45"/>
    <n v="11025"/>
    <n v="11264.1"/>
    <s v="North Plant"/>
    <x v="1"/>
    <n v="3.8"/>
    <s v="2023-01-13"/>
    <s v="2023-01-23"/>
    <s v="2023-01-23"/>
    <s v="On Time"/>
    <n v="1.5299999999999999E-2"/>
    <n v="3"/>
    <n v="0.77"/>
    <n v="621"/>
    <n v="38"/>
    <n v="83"/>
    <n v="0"/>
    <n v="239.10000000000036"/>
    <n v="2.1687074829932006E-2"/>
    <s v="January"/>
    <s v="Q1"/>
  </r>
  <r>
    <s v="ORD-80101"/>
    <s v="Montair™ 5 ODT"/>
    <s v="Pharmaceutical"/>
    <n v="240"/>
    <n v="15.75"/>
    <n v="3780"/>
    <n v="3829.22"/>
    <s v="East Plant"/>
    <x v="2"/>
    <n v="4.7"/>
    <s v="2023-07-18"/>
    <s v="2023-07-30"/>
    <s v="2023-07-30"/>
    <s v="On Time"/>
    <n v="7.0599999999999996E-2"/>
    <n v="16"/>
    <n v="3.51"/>
    <n v="56"/>
    <n v="184"/>
    <n v="89"/>
    <n v="0"/>
    <n v="49.2199999999998"/>
    <n v="1.3021164021163968E-2"/>
    <s v="July"/>
    <s v="Q3"/>
  </r>
  <r>
    <s v="ORD-49498"/>
    <s v="Montair™ 4 ODT"/>
    <s v="Pharmaceutical"/>
    <n v="444"/>
    <n v="12.5"/>
    <n v="5550"/>
    <n v="5312.79"/>
    <s v="Central Hub"/>
    <x v="0"/>
    <n v="4.5"/>
    <s v="2023-12-25"/>
    <s v="2024-01-11"/>
    <s v="2024-01-11"/>
    <s v="On Time"/>
    <n v="0.1399"/>
    <n v="62"/>
    <n v="3.68"/>
    <n v="671"/>
    <n v="42"/>
    <n v="46"/>
    <n v="0"/>
    <n v="-237.21000000000004"/>
    <n v="-4.274054054054055E-2"/>
    <s v="December"/>
    <s v="Q4"/>
  </r>
  <r>
    <s v="ORD-81529"/>
    <s v="Premium Widget"/>
    <s v="Manufacturing"/>
    <n v="25"/>
    <n v="8.9"/>
    <n v="222.5"/>
    <n v="221.92"/>
    <s v="West Plant"/>
    <x v="2"/>
    <n v="4.7"/>
    <s v="2023-12-05"/>
    <s v="2023-12-24"/>
    <s v="2023-12-24"/>
    <s v="On Time"/>
    <n v="8.4699999999999998E-2"/>
    <n v="2"/>
    <n v="1.78"/>
    <n v="352"/>
    <n v="182"/>
    <n v="28"/>
    <n v="0"/>
    <n v="-0.58000000000001251"/>
    <n v="-2.6067415730337642E-3"/>
    <s v="December"/>
    <s v="Q4"/>
  </r>
  <r>
    <s v="ORD-80405"/>
    <s v="Basic Widget"/>
    <s v="Manufacturing"/>
    <n v="457"/>
    <n v="4.2"/>
    <n v="1919.4"/>
    <n v="1929.97"/>
    <s v="East Plant"/>
    <x v="0"/>
    <n v="4.5"/>
    <s v="2023-10-11"/>
    <s v="2023-11-04"/>
    <s v="2023-11-04"/>
    <s v="On Time"/>
    <n v="2.7300000000000001E-2"/>
    <n v="12"/>
    <n v="2.19"/>
    <n v="610"/>
    <n v="41"/>
    <n v="49"/>
    <n v="0"/>
    <n v="10.569999999999936"/>
    <n v="5.506929248723526E-3"/>
    <s v="October"/>
    <s v="Q4"/>
  </r>
  <r>
    <s v="ORD-43127"/>
    <s v="Montair™ 5 ODT"/>
    <s v="Pharmaceutical"/>
    <n v="473"/>
    <n v="15.75"/>
    <n v="7449.75"/>
    <n v="7558.47"/>
    <s v="East Plant"/>
    <x v="1"/>
    <n v="3.8"/>
    <s v="2023-07-31"/>
    <s v="2023-08-14"/>
    <s v="2023-08-14"/>
    <s v="On Time"/>
    <n v="8.1799999999999998E-2"/>
    <n v="38"/>
    <n v="2.83"/>
    <n v="248"/>
    <n v="49"/>
    <n v="33"/>
    <n v="0"/>
    <n v="108.72000000000025"/>
    <n v="1.4593778314708582E-2"/>
    <s v="July"/>
    <s v="Q3"/>
  </r>
  <r>
    <s v="ORD-35875"/>
    <s v="Service Package B"/>
    <s v="Service"/>
    <n v="246"/>
    <n v="45"/>
    <n v="11070"/>
    <n v="11230.15"/>
    <s v="Central Hub"/>
    <x v="0"/>
    <n v="4.5"/>
    <s v="2023-10-09"/>
    <s v="2023-10-22"/>
    <s v="2023-10-22"/>
    <s v="On Time"/>
    <n v="2.0199999999999999E-2"/>
    <n v="4"/>
    <n v="0.88"/>
    <n v="793"/>
    <n v="168"/>
    <n v="72"/>
    <n v="0"/>
    <n v="160.14999999999964"/>
    <n v="1.4467028003613337E-2"/>
    <s v="October"/>
    <s v="Q4"/>
  </r>
  <r>
    <s v="ORD-73682"/>
    <s v="Basic Widget"/>
    <s v="Manufacturing"/>
    <n v="345"/>
    <n v="4.2"/>
    <n v="1449"/>
    <n v="1410.53"/>
    <s v="East Plant"/>
    <x v="1"/>
    <n v="3.8"/>
    <s v="2023-12-10"/>
    <s v="2023-12-31"/>
    <s v="2023-12-31"/>
    <s v="On Time"/>
    <n v="4.99E-2"/>
    <n v="17"/>
    <n v="1.39"/>
    <n v="511"/>
    <n v="104"/>
    <n v="88"/>
    <n v="0"/>
    <n v="-38.470000000000027"/>
    <n v="-2.6549344375431352E-2"/>
    <s v="December"/>
    <s v="Q4"/>
  </r>
  <r>
    <s v="ORD-42266"/>
    <s v="Service Package B"/>
    <s v="Service"/>
    <n v="300"/>
    <n v="45"/>
    <n v="13500"/>
    <n v="13317.07"/>
    <s v="East Plant"/>
    <x v="1"/>
    <n v="3.8"/>
    <s v="2023-10-17"/>
    <s v="2023-10-27"/>
    <s v="2023-10-27"/>
    <s v="On Time"/>
    <n v="5.4300000000000001E-2"/>
    <n v="16"/>
    <n v="0.51"/>
    <n v="854"/>
    <n v="76"/>
    <n v="92"/>
    <n v="0"/>
    <n v="-182.93000000000029"/>
    <n v="-1.3550370370370391E-2"/>
    <s v="October"/>
    <s v="Q4"/>
  </r>
  <r>
    <s v="ORD-50038"/>
    <s v="Premium Widget"/>
    <s v="Manufacturing"/>
    <n v="357"/>
    <n v="8.9"/>
    <n v="3177.3"/>
    <n v="3251.32"/>
    <s v="East Plant"/>
    <x v="3"/>
    <n v="4.2"/>
    <s v="2023-03-10"/>
    <s v="2023-04-07"/>
    <s v="2023-04-07"/>
    <s v="On Time"/>
    <n v="0.13289999999999999"/>
    <n v="47"/>
    <n v="1.72"/>
    <n v="548"/>
    <n v="161"/>
    <n v="23"/>
    <n v="0"/>
    <n v="74.019999999999982"/>
    <n v="2.3296509615081982E-2"/>
    <s v="March"/>
    <s v="Q1"/>
  </r>
  <r>
    <s v="ORD-92132"/>
    <s v="Montair™ 5 ODT"/>
    <s v="Pharmaceutical"/>
    <n v="449"/>
    <n v="15.75"/>
    <n v="7071.75"/>
    <n v="7302.6"/>
    <s v="Central Hub"/>
    <x v="0"/>
    <n v="4.5"/>
    <s v="2023-05-24"/>
    <s v="2023-06-10"/>
    <s v="2023-06-10"/>
    <s v="On Time"/>
    <n v="0.1348"/>
    <n v="60"/>
    <n v="3.6"/>
    <n v="128"/>
    <n v="39"/>
    <n v="12"/>
    <n v="0"/>
    <n v="230.85000000000036"/>
    <n v="3.2643970728603297E-2"/>
    <s v="May"/>
    <s v="Q2"/>
  </r>
  <r>
    <s v="ORD-71879"/>
    <s v="Service Package A"/>
    <s v="Service"/>
    <n v="118"/>
    <n v="25"/>
    <n v="2950"/>
    <n v="3069.86"/>
    <s v="North Plant"/>
    <x v="2"/>
    <n v="4.7"/>
    <s v="2023-10-30"/>
    <s v="2023-11-07"/>
    <s v="2023-11-07"/>
    <s v="On Time"/>
    <n v="8.72E-2"/>
    <n v="10"/>
    <n v="2"/>
    <n v="719"/>
    <n v="58"/>
    <n v="56"/>
    <n v="0"/>
    <n v="119.86000000000013"/>
    <n v="4.0630508474576311E-2"/>
    <s v="October"/>
    <s v="Q4"/>
  </r>
  <r>
    <s v="ORD-41310"/>
    <s v="Premium Widget"/>
    <s v="Manufacturing"/>
    <n v="247"/>
    <n v="8.9"/>
    <n v="2198.3000000000002"/>
    <n v="2198.5500000000002"/>
    <s v="South Plant"/>
    <x v="3"/>
    <n v="4.2"/>
    <s v="2023-03-10"/>
    <s v="2023-04-07"/>
    <s v="2023-04-07"/>
    <s v="On Time"/>
    <n v="2.2700000000000001E-2"/>
    <n v="5"/>
    <n v="1.02"/>
    <n v="918"/>
    <n v="177"/>
    <n v="97"/>
    <n v="0"/>
    <n v="0.25"/>
    <n v="1.1372424145930945E-4"/>
    <s v="March"/>
    <s v="Q1"/>
  </r>
  <r>
    <s v="ORD-73373"/>
    <s v="Montair™ 5 ODT"/>
    <s v="Pharmaceutical"/>
    <n v="91"/>
    <n v="15.75"/>
    <n v="1433.25"/>
    <n v="1387.26"/>
    <s v="Central Hub"/>
    <x v="1"/>
    <n v="3.8"/>
    <s v="2023-08-17"/>
    <s v="2023-08-31"/>
    <s v="2023-08-31"/>
    <s v="On Time"/>
    <n v="0.14280000000000001"/>
    <n v="12"/>
    <n v="3.95"/>
    <n v="417"/>
    <n v="30"/>
    <n v="38"/>
    <n v="0"/>
    <n v="-45.990000000000009"/>
    <n v="-3.2087912087912097E-2"/>
    <s v="August"/>
    <s v="Q3"/>
  </r>
  <r>
    <s v="ORD-60868"/>
    <s v="Premium Widget"/>
    <s v="Manufacturing"/>
    <n v="199"/>
    <n v="8.9"/>
    <n v="1771.1"/>
    <n v="1723.99"/>
    <s v="South Plant"/>
    <x v="0"/>
    <n v="4.5"/>
    <s v="2023-05-16"/>
    <s v="2023-06-09"/>
    <s v="2023-06-09"/>
    <s v="On Time"/>
    <n v="0.1036"/>
    <n v="20"/>
    <n v="2.58"/>
    <n v="530"/>
    <n v="136"/>
    <n v="15"/>
    <n v="0"/>
    <n v="-47.1099999999999"/>
    <n v="-2.6599288577720006E-2"/>
    <s v="May"/>
    <s v="Q2"/>
  </r>
  <r>
    <s v="ORD-84732"/>
    <s v="Montair™ 4 ODT"/>
    <s v="Pharmaceutical"/>
    <n v="276"/>
    <n v="12.5"/>
    <n v="3450"/>
    <n v="3496.08"/>
    <s v="East Plant"/>
    <x v="0"/>
    <n v="4.5"/>
    <s v="2023-12-27"/>
    <s v="2024-01-13"/>
    <s v="2024-01-13"/>
    <s v="On Time"/>
    <n v="4.8300000000000003E-2"/>
    <n v="13"/>
    <n v="3.37"/>
    <n v="228"/>
    <n v="116"/>
    <n v="93"/>
    <n v="0"/>
    <n v="46.079999999999927"/>
    <n v="1.3356521739130415E-2"/>
    <s v="December"/>
    <s v="Q4"/>
  </r>
  <r>
    <s v="ORD-55224"/>
    <s v="Premium Widget"/>
    <s v="Manufacturing"/>
    <n v="138"/>
    <n v="8.9"/>
    <n v="1228.2"/>
    <n v="1213.01"/>
    <s v="East Plant"/>
    <x v="0"/>
    <n v="4.5"/>
    <s v="2023-09-22"/>
    <s v="2023-10-16"/>
    <s v="2023-10-16"/>
    <s v="On Time"/>
    <n v="0.13700000000000001"/>
    <n v="18"/>
    <n v="1.71"/>
    <n v="548"/>
    <n v="143"/>
    <n v="87"/>
    <n v="0"/>
    <n v="-15.190000000000055"/>
    <n v="-1.2367692558215319E-2"/>
    <s v="September"/>
    <s v="Q3"/>
  </r>
  <r>
    <s v="ORD-30625"/>
    <s v="Montair™ 4 ODT"/>
    <s v="Pharmaceutical"/>
    <n v="94"/>
    <n v="12.5"/>
    <n v="1175"/>
    <n v="1143.27"/>
    <s v="Central Hub"/>
    <x v="1"/>
    <n v="3.8"/>
    <s v="2023-08-14"/>
    <s v="2023-08-28"/>
    <s v="2023-08-28"/>
    <s v="On Time"/>
    <n v="8.2000000000000003E-2"/>
    <n v="7"/>
    <n v="2.73"/>
    <n v="420"/>
    <n v="174"/>
    <n v="25"/>
    <n v="0"/>
    <n v="-31.730000000000018"/>
    <n v="-2.7004255319148952E-2"/>
    <s v="August"/>
    <s v="Q3"/>
  </r>
  <r>
    <s v="ORD-94837"/>
    <s v="Service Package B"/>
    <s v="Service"/>
    <n v="378"/>
    <n v="45"/>
    <n v="17010"/>
    <n v="16352.29"/>
    <s v="South Plant"/>
    <x v="2"/>
    <n v="4.7"/>
    <s v="2023-06-19"/>
    <s v="2023-06-27"/>
    <s v="2023-06-27"/>
    <s v="On Time"/>
    <n v="0.1045"/>
    <n v="39"/>
    <n v="1.39"/>
    <n v="903"/>
    <n v="125"/>
    <n v="12"/>
    <n v="0"/>
    <n v="-657.70999999999913"/>
    <n v="-3.866607877718984E-2"/>
    <s v="June"/>
    <s v="Q2"/>
  </r>
  <r>
    <s v="ORD-17328"/>
    <s v="Montair™ 5 ODT"/>
    <s v="Pharmaceutical"/>
    <n v="313"/>
    <n v="15.75"/>
    <n v="4929.75"/>
    <n v="4762.7"/>
    <s v="North Plant"/>
    <x v="1"/>
    <n v="3.8"/>
    <s v="2023-10-21"/>
    <s v="2023-11-04"/>
    <s v="2023-11-04"/>
    <s v="On Time"/>
    <n v="9.8100000000000007E-2"/>
    <n v="30"/>
    <n v="3.36"/>
    <n v="220"/>
    <n v="86"/>
    <n v="33"/>
    <n v="0"/>
    <n v="-167.05000000000018"/>
    <n v="-3.3886099700796223E-2"/>
    <s v="October"/>
    <s v="Q4"/>
  </r>
  <r>
    <s v="ORD-73133"/>
    <s v="Service Package A"/>
    <s v="Service"/>
    <n v="430"/>
    <n v="25"/>
    <n v="10750"/>
    <n v="10517.21"/>
    <s v="West Plant"/>
    <x v="0"/>
    <n v="4.5"/>
    <s v="2023-12-05"/>
    <s v="2023-12-18"/>
    <s v="2023-12-18"/>
    <s v="On Time"/>
    <n v="2.1999999999999999E-2"/>
    <n v="9"/>
    <n v="1.99"/>
    <n v="224"/>
    <n v="76"/>
    <n v="62"/>
    <n v="0"/>
    <n v="-232.79000000000087"/>
    <n v="-2.1654883720930315E-2"/>
    <s v="December"/>
    <s v="Q4"/>
  </r>
  <r>
    <s v="ORD-88188"/>
    <s v="Service Package A"/>
    <s v="Service"/>
    <n v="347"/>
    <n v="25"/>
    <n v="8675"/>
    <n v="8684.3700000000008"/>
    <s v="South Plant"/>
    <x v="1"/>
    <n v="3.8"/>
    <s v="2023-11-16"/>
    <s v="2023-11-26"/>
    <s v="2023-11-26"/>
    <s v="On Time"/>
    <n v="3.3500000000000002E-2"/>
    <n v="11"/>
    <n v="1.88"/>
    <n v="654"/>
    <n v="37"/>
    <n v="39"/>
    <n v="0"/>
    <n v="9.3700000000008004"/>
    <n v="1.0801152737753084E-3"/>
    <s v="November"/>
    <s v="Q4"/>
  </r>
  <r>
    <s v="ORD-29603"/>
    <s v="Premium Widget"/>
    <s v="Manufacturing"/>
    <n v="18"/>
    <n v="8.9"/>
    <n v="160.19999999999999"/>
    <n v="155.43"/>
    <s v="West Plant"/>
    <x v="1"/>
    <n v="3.8"/>
    <s v="2023-02-25"/>
    <s v="2023-03-18"/>
    <s v="2023-03-18"/>
    <s v="On Time"/>
    <n v="0.1303"/>
    <n v="2"/>
    <n v="1.84"/>
    <n v="670"/>
    <n v="44"/>
    <n v="32"/>
    <n v="0"/>
    <n v="-4.7699999999999818"/>
    <n v="-2.9775280898876294E-2"/>
    <s v="February"/>
    <s v="Q1"/>
  </r>
  <r>
    <s v="ORD-80685"/>
    <s v="Premium Widget"/>
    <s v="Manufacturing"/>
    <n v="267"/>
    <n v="8.9"/>
    <n v="2376.3000000000002"/>
    <n v="2436.27"/>
    <s v="Central Hub"/>
    <x v="0"/>
    <n v="4.5"/>
    <s v="2023-09-30"/>
    <s v="2023-10-24"/>
    <s v="2023-10-24"/>
    <s v="On Time"/>
    <n v="2.3E-2"/>
    <n v="6"/>
    <n v="2.8"/>
    <n v="897"/>
    <n v="20"/>
    <n v="96"/>
    <n v="0"/>
    <n v="59.9699999999998"/>
    <n v="2.5236712536295836E-2"/>
    <s v="September"/>
    <s v="Q3"/>
  </r>
  <r>
    <s v="ORD-59969"/>
    <s v="Service Package B"/>
    <s v="Service"/>
    <n v="457"/>
    <n v="45"/>
    <n v="20565"/>
    <n v="19626.080000000002"/>
    <s v="West Plant"/>
    <x v="2"/>
    <n v="4.7"/>
    <s v="2023-07-09"/>
    <s v="2023-07-17"/>
    <s v="2023-07-17"/>
    <s v="On Time"/>
    <n v="8.4199999999999997E-2"/>
    <n v="38"/>
    <n v="1.7"/>
    <n v="408"/>
    <n v="170"/>
    <n v="99"/>
    <n v="0"/>
    <n v="-938.91999999999825"/>
    <n v="-4.5656212010697701E-2"/>
    <s v="July"/>
    <s v="Q3"/>
  </r>
  <r>
    <s v="ORD-81267"/>
    <s v="Service Package A"/>
    <s v="Service"/>
    <n v="140"/>
    <n v="25"/>
    <n v="3500"/>
    <n v="3492"/>
    <s v="North Plant"/>
    <x v="2"/>
    <n v="4.7"/>
    <s v="2023-03-10"/>
    <s v="2023-03-18"/>
    <s v="2023-03-18"/>
    <s v="On Time"/>
    <n v="4.2599999999999999E-2"/>
    <n v="5"/>
    <n v="0.92"/>
    <n v="468"/>
    <n v="85"/>
    <n v="34"/>
    <n v="0"/>
    <n v="-8"/>
    <n v="-2.2857142857142859E-3"/>
    <s v="March"/>
    <s v="Q1"/>
  </r>
  <r>
    <s v="ORD-23970"/>
    <s v="Montair™ 4 ODT"/>
    <s v="Pharmaceutical"/>
    <n v="13"/>
    <n v="12.5"/>
    <n v="162.5"/>
    <n v="160.47"/>
    <s v="North Plant"/>
    <x v="0"/>
    <n v="4.5"/>
    <s v="2023-09-24"/>
    <s v="2023-10-11"/>
    <s v="2023-10-11"/>
    <s v="On Time"/>
    <n v="3.8800000000000001E-2"/>
    <n v="0"/>
    <n v="3.11"/>
    <n v="208"/>
    <n v="129"/>
    <n v="93"/>
    <n v="0"/>
    <n v="-2.0300000000000011"/>
    <n v="-1.24923076923077E-2"/>
    <s v="September"/>
    <s v="Q3"/>
  </r>
  <r>
    <s v="ORD-64162"/>
    <s v="Service Package A"/>
    <s v="Service"/>
    <n v="226"/>
    <n v="25"/>
    <n v="5650"/>
    <n v="5686.54"/>
    <s v="East Plant"/>
    <x v="3"/>
    <n v="4.2"/>
    <s v="2023-10-02"/>
    <s v="2023-10-26"/>
    <s v="2023-11-04"/>
    <s v="Delayed"/>
    <n v="9.5699999999999993E-2"/>
    <n v="21"/>
    <n v="1.63"/>
    <n v="852"/>
    <n v="162"/>
    <n v="71"/>
    <n v="9"/>
    <n v="36.539999999999964"/>
    <n v="6.4672566371681353E-3"/>
    <s v="October"/>
    <s v="Q4"/>
  </r>
  <r>
    <s v="ORD-96413"/>
    <s v="Montair™ 5 ODT"/>
    <s v="Pharmaceutical"/>
    <n v="167"/>
    <n v="15.75"/>
    <n v="2630.25"/>
    <n v="2650.67"/>
    <s v="East Plant"/>
    <x v="2"/>
    <n v="4.7"/>
    <s v="2023-05-10"/>
    <s v="2023-05-22"/>
    <s v="2023-05-22"/>
    <s v="On Time"/>
    <n v="0.11840000000000001"/>
    <n v="19"/>
    <n v="2.71"/>
    <n v="171"/>
    <n v="78"/>
    <n v="67"/>
    <n v="0"/>
    <n v="20.420000000000073"/>
    <n v="7.7635205778918632E-3"/>
    <s v="May"/>
    <s v="Q2"/>
  </r>
  <r>
    <s v="ORD-16822"/>
    <s v="Service Package B"/>
    <s v="Service"/>
    <n v="270"/>
    <n v="45"/>
    <n v="12150"/>
    <n v="12029.18"/>
    <s v="South Plant"/>
    <x v="0"/>
    <n v="4.5"/>
    <s v="2023-04-20"/>
    <s v="2023-05-03"/>
    <s v="2023-05-03"/>
    <s v="On Time"/>
    <n v="5.74E-2"/>
    <n v="15"/>
    <n v="1.55"/>
    <n v="214"/>
    <n v="119"/>
    <n v="91"/>
    <n v="0"/>
    <n v="-120.81999999999971"/>
    <n v="-9.9440329218106749E-3"/>
    <s v="April"/>
    <s v="Q2"/>
  </r>
  <r>
    <s v="ORD-89826"/>
    <s v="Montair™ 4 ODT"/>
    <s v="Pharmaceutical"/>
    <n v="484"/>
    <n v="12.5"/>
    <n v="6050"/>
    <n v="6110.65"/>
    <s v="North Plant"/>
    <x v="1"/>
    <n v="3.8"/>
    <s v="2023-08-30"/>
    <s v="2023-09-13"/>
    <s v="2023-09-13"/>
    <s v="On Time"/>
    <n v="2.23E-2"/>
    <n v="10"/>
    <n v="3.06"/>
    <n v="88"/>
    <n v="118"/>
    <n v="61"/>
    <n v="0"/>
    <n v="60.649999999999636"/>
    <n v="1.0024793388429692E-2"/>
    <s v="August"/>
    <s v="Q3"/>
  </r>
  <r>
    <s v="ORD-11403"/>
    <s v="Service Package A"/>
    <s v="Service"/>
    <n v="315"/>
    <n v="25"/>
    <n v="7875"/>
    <n v="7526.5"/>
    <s v="Central Hub"/>
    <x v="3"/>
    <n v="4.2"/>
    <s v="2023-12-31"/>
    <s v="2024-01-17"/>
    <s v="2024-01-17"/>
    <s v="On Time"/>
    <n v="0.1183"/>
    <n v="37"/>
    <n v="1.24"/>
    <n v="256"/>
    <n v="188"/>
    <n v="76"/>
    <n v="0"/>
    <n v="-348.5"/>
    <n v="-4.4253968253968254E-2"/>
    <s v="December"/>
    <s v="Q4"/>
  </r>
  <r>
    <s v="ORD-41359"/>
    <s v="Basic Widget"/>
    <s v="Manufacturing"/>
    <n v="271"/>
    <n v="4.2"/>
    <n v="1138.2"/>
    <n v="1140"/>
    <s v="South Plant"/>
    <x v="0"/>
    <n v="4.5"/>
    <s v="2023-11-03"/>
    <s v="2023-11-27"/>
    <s v="2023-11-27"/>
    <s v="On Time"/>
    <n v="4.24E-2"/>
    <n v="11"/>
    <n v="1.07"/>
    <n v="720"/>
    <n v="20"/>
    <n v="30"/>
    <n v="0"/>
    <n v="1.7999999999999545"/>
    <n v="1.5814443858723902E-3"/>
    <s v="November"/>
    <s v="Q4"/>
  </r>
  <r>
    <s v="ORD-18993"/>
    <s v="Montair™ 4 ODT"/>
    <s v="Pharmaceutical"/>
    <n v="352"/>
    <n v="12.5"/>
    <n v="4400"/>
    <n v="4353.8599999999997"/>
    <s v="East Plant"/>
    <x v="2"/>
    <n v="4.7"/>
    <s v="2023-06-30"/>
    <s v="2023-07-12"/>
    <s v="2023-07-12"/>
    <s v="On Time"/>
    <n v="9.2100000000000001E-2"/>
    <n v="32"/>
    <n v="3.61"/>
    <n v="991"/>
    <n v="43"/>
    <n v="80"/>
    <n v="0"/>
    <n v="-46.140000000000327"/>
    <n v="-1.048636363636371E-2"/>
    <s v="June"/>
    <s v="Q2"/>
  </r>
  <r>
    <s v="ORD-85354"/>
    <s v="Basic Widget"/>
    <s v="Manufacturing"/>
    <n v="427"/>
    <n v="4.2"/>
    <n v="1793.4"/>
    <n v="1753.32"/>
    <s v="Central Hub"/>
    <x v="3"/>
    <n v="4.2"/>
    <s v="2023-06-27"/>
    <s v="2023-07-25"/>
    <s v="2023-07-25"/>
    <s v="On Time"/>
    <n v="9.4899999999999998E-2"/>
    <n v="40"/>
    <n v="2.86"/>
    <n v="54"/>
    <n v="86"/>
    <n v="32"/>
    <n v="0"/>
    <n v="-40.080000000000155"/>
    <n v="-2.2348611575777937E-2"/>
    <s v="June"/>
    <s v="Q2"/>
  </r>
  <r>
    <s v="ORD-43776"/>
    <s v="Premium Widget"/>
    <s v="Manufacturing"/>
    <n v="47"/>
    <n v="8.9"/>
    <n v="418.3"/>
    <n v="418.43"/>
    <s v="Central Hub"/>
    <x v="0"/>
    <n v="4.5"/>
    <s v="2023-10-14"/>
    <s v="2023-11-07"/>
    <s v="2023-11-07"/>
    <s v="On Time"/>
    <n v="5.7599999999999998E-2"/>
    <n v="2"/>
    <n v="2.0299999999999998"/>
    <n v="947"/>
    <n v="157"/>
    <n v="83"/>
    <n v="0"/>
    <n v="0.12999999999999545"/>
    <n v="3.1078173559645098E-4"/>
    <s v="October"/>
    <s v="Q4"/>
  </r>
  <r>
    <s v="ORD-86916"/>
    <s v="Basic Widget"/>
    <s v="Manufacturing"/>
    <n v="257"/>
    <n v="4.2"/>
    <n v="1079.4000000000001"/>
    <n v="1108.54"/>
    <s v="West Plant"/>
    <x v="2"/>
    <n v="4.7"/>
    <s v="2023-10-16"/>
    <s v="2023-11-12"/>
    <s v="2023-11-26"/>
    <s v="Delayed"/>
    <n v="0.11600000000000001"/>
    <n v="29"/>
    <n v="2.36"/>
    <n v="78"/>
    <n v="143"/>
    <n v="24"/>
    <n v="14"/>
    <n v="29.139999999999873"/>
    <n v="2.6996479525662285E-2"/>
    <s v="October"/>
    <s v="Q4"/>
  </r>
  <r>
    <s v="ORD-56281"/>
    <s v="Basic Widget"/>
    <s v="Manufacturing"/>
    <n v="413"/>
    <n v="4.2"/>
    <n v="1734.6"/>
    <n v="1820.32"/>
    <s v="North Plant"/>
    <x v="2"/>
    <n v="4.7"/>
    <s v="2023-11-21"/>
    <s v="2023-12-10"/>
    <s v="2023-12-10"/>
    <s v="On Time"/>
    <n v="0.1048"/>
    <n v="43"/>
    <n v="1.63"/>
    <n v="578"/>
    <n v="157"/>
    <n v="11"/>
    <n v="0"/>
    <n v="85.720000000000027"/>
    <n v="4.9417733194972925E-2"/>
    <s v="November"/>
    <s v="Q4"/>
  </r>
  <r>
    <s v="ORD-33394"/>
    <s v="Service Package B"/>
    <s v="Service"/>
    <n v="57"/>
    <n v="45"/>
    <n v="2565"/>
    <n v="2539.08"/>
    <s v="East Plant"/>
    <x v="1"/>
    <n v="3.8"/>
    <s v="2023-05-28"/>
    <s v="2023-06-07"/>
    <s v="2023-06-07"/>
    <s v="On Time"/>
    <n v="0.1148"/>
    <n v="6"/>
    <n v="1.33"/>
    <n v="537"/>
    <n v="100"/>
    <n v="55"/>
    <n v="0"/>
    <n v="-25.920000000000073"/>
    <n v="-1.0105263157894765E-2"/>
    <s v="May"/>
    <s v="Q2"/>
  </r>
  <r>
    <s v="ORD-40783"/>
    <s v="Montair™ 5 ODT"/>
    <s v="Pharmaceutical"/>
    <n v="494"/>
    <n v="15.75"/>
    <n v="7780.5"/>
    <n v="7972.02"/>
    <s v="Central Hub"/>
    <x v="3"/>
    <n v="4.2"/>
    <s v="2023-04-04"/>
    <s v="2023-04-25"/>
    <s v="2023-04-25"/>
    <s v="On Time"/>
    <n v="0.14019999999999999"/>
    <n v="69"/>
    <n v="3.61"/>
    <n v="803"/>
    <n v="81"/>
    <n v="43"/>
    <n v="0"/>
    <n v="191.52000000000044"/>
    <n v="2.4615384615384671E-2"/>
    <s v="April"/>
    <s v="Q2"/>
  </r>
  <r>
    <s v="ORD-98580"/>
    <s v="Montair™ 5 ODT"/>
    <s v="Pharmaceutical"/>
    <n v="438"/>
    <n v="15.75"/>
    <n v="6898.5"/>
    <n v="6980.31"/>
    <s v="South Plant"/>
    <x v="1"/>
    <n v="3.8"/>
    <s v="2023-05-08"/>
    <s v="2023-05-22"/>
    <s v="2023-05-22"/>
    <s v="On Time"/>
    <n v="3.1800000000000002E-2"/>
    <n v="13"/>
    <n v="3.88"/>
    <n v="729"/>
    <n v="146"/>
    <n v="88"/>
    <n v="0"/>
    <n v="81.8100000000004"/>
    <n v="1.1859099804305342E-2"/>
    <s v="May"/>
    <s v="Q2"/>
  </r>
  <r>
    <s v="ORD-74330"/>
    <s v="Montair™ 4 ODT"/>
    <s v="Pharmaceutical"/>
    <n v="200"/>
    <n v="12.5"/>
    <n v="2500"/>
    <n v="2530.17"/>
    <s v="Central Hub"/>
    <x v="0"/>
    <n v="4.5"/>
    <s v="2023-09-04"/>
    <s v="2023-10-01"/>
    <s v="2023-10-04"/>
    <s v="Delayed"/>
    <n v="7.8899999999999998E-2"/>
    <n v="15"/>
    <n v="3.8"/>
    <n v="832"/>
    <n v="150"/>
    <n v="45"/>
    <n v="3"/>
    <n v="30.170000000000073"/>
    <n v="1.2068000000000028E-2"/>
    <s v="September"/>
    <s v="Q3"/>
  </r>
  <r>
    <s v="ORD-61605"/>
    <s v="Premium Widget"/>
    <s v="Manufacturing"/>
    <n v="279"/>
    <n v="8.9"/>
    <n v="2483.1"/>
    <n v="2557.41"/>
    <s v="South Plant"/>
    <x v="1"/>
    <n v="3.8"/>
    <s v="2023-01-28"/>
    <s v="2023-02-18"/>
    <s v="2023-02-18"/>
    <s v="On Time"/>
    <n v="7.6999999999999999E-2"/>
    <n v="21"/>
    <n v="2"/>
    <n v="931"/>
    <n v="195"/>
    <n v="32"/>
    <n v="0"/>
    <n v="74.309999999999945"/>
    <n v="2.9926301800169121E-2"/>
    <s v="January"/>
    <s v="Q1"/>
  </r>
  <r>
    <s v="ORD-57395"/>
    <s v="Premium Widget"/>
    <s v="Manufacturing"/>
    <n v="362"/>
    <n v="8.9"/>
    <n v="3221.8"/>
    <n v="3063.42"/>
    <s v="North Plant"/>
    <x v="2"/>
    <n v="4.7"/>
    <s v="2023-06-11"/>
    <s v="2023-06-30"/>
    <s v="2023-06-30"/>
    <s v="On Time"/>
    <n v="0.10440000000000001"/>
    <n v="37"/>
    <n v="1.2"/>
    <n v="677"/>
    <n v="86"/>
    <n v="33"/>
    <n v="0"/>
    <n v="-158.38000000000011"/>
    <n v="-4.9158855298280499E-2"/>
    <s v="June"/>
    <s v="Q2"/>
  </r>
  <r>
    <s v="ORD-64931"/>
    <s v="Service Package A"/>
    <s v="Service"/>
    <n v="251"/>
    <n v="25"/>
    <n v="6275"/>
    <n v="6562.73"/>
    <s v="East Plant"/>
    <x v="1"/>
    <n v="3.8"/>
    <s v="2023-05-18"/>
    <s v="2023-05-28"/>
    <s v="2023-05-28"/>
    <s v="On Time"/>
    <n v="5.8000000000000003E-2"/>
    <n v="14"/>
    <n v="1.1399999999999999"/>
    <n v="767"/>
    <n v="115"/>
    <n v="56"/>
    <n v="0"/>
    <n v="287.72999999999956"/>
    <n v="4.5853386454183194E-2"/>
    <s v="May"/>
    <s v="Q2"/>
  </r>
  <r>
    <s v="ORD-45382"/>
    <s v="Premium Widget"/>
    <s v="Manufacturing"/>
    <n v="302"/>
    <n v="8.9"/>
    <n v="2687.8"/>
    <n v="2588.66"/>
    <s v="East Plant"/>
    <x v="2"/>
    <n v="4.7"/>
    <s v="2023-04-03"/>
    <s v="2023-04-22"/>
    <s v="2023-04-22"/>
    <s v="On Time"/>
    <n v="9.06E-2"/>
    <n v="27"/>
    <n v="1.2"/>
    <n v="873"/>
    <n v="80"/>
    <n v="81"/>
    <n v="0"/>
    <n v="-99.140000000000327"/>
    <n v="-3.6885184909591605E-2"/>
    <s v="April"/>
    <s v="Q2"/>
  </r>
  <r>
    <s v="ORD-75483"/>
    <s v="Premium Widget"/>
    <s v="Manufacturing"/>
    <n v="419"/>
    <n v="8.9"/>
    <n v="3729.1"/>
    <n v="3900.32"/>
    <s v="West Plant"/>
    <x v="1"/>
    <n v="3.8"/>
    <s v="2023-03-16"/>
    <s v="2023-04-06"/>
    <s v="2023-04-06"/>
    <s v="On Time"/>
    <n v="3.09E-2"/>
    <n v="12"/>
    <n v="1.35"/>
    <n v="187"/>
    <n v="181"/>
    <n v="76"/>
    <n v="0"/>
    <n v="171.22000000000025"/>
    <n v="4.591456383577814E-2"/>
    <s v="March"/>
    <s v="Q1"/>
  </r>
  <r>
    <s v="ORD-17869"/>
    <s v="Service Package A"/>
    <s v="Service"/>
    <n v="138"/>
    <n v="25"/>
    <n v="3450"/>
    <n v="3471.44"/>
    <s v="East Plant"/>
    <x v="2"/>
    <n v="4.7"/>
    <s v="2023-06-03"/>
    <s v="2023-06-11"/>
    <s v="2023-06-11"/>
    <s v="On Time"/>
    <n v="8.9499999999999996E-2"/>
    <n v="12"/>
    <n v="1.54"/>
    <n v="270"/>
    <n v="85"/>
    <n v="70"/>
    <n v="0"/>
    <n v="21.440000000000055"/>
    <n v="6.2144927536232041E-3"/>
    <s v="June"/>
    <s v="Q2"/>
  </r>
  <r>
    <s v="ORD-63970"/>
    <s v="Service Package B"/>
    <s v="Service"/>
    <n v="143"/>
    <n v="45"/>
    <n v="6435"/>
    <n v="6345.53"/>
    <s v="North Plant"/>
    <x v="2"/>
    <n v="4.7"/>
    <s v="2023-06-21"/>
    <s v="2023-07-04"/>
    <s v="2023-07-06"/>
    <s v="Delayed"/>
    <n v="8.8400000000000006E-2"/>
    <n v="12"/>
    <n v="1.02"/>
    <n v="409"/>
    <n v="193"/>
    <n v="87"/>
    <n v="2"/>
    <n v="-89.470000000000255"/>
    <n v="-1.3903651903651943E-2"/>
    <s v="June"/>
    <s v="Q2"/>
  </r>
  <r>
    <s v="ORD-20277"/>
    <s v="Montair™ 5 ODT"/>
    <s v="Pharmaceutical"/>
    <n v="191"/>
    <n v="15.75"/>
    <n v="3008.25"/>
    <n v="2955.63"/>
    <s v="Central Hub"/>
    <x v="1"/>
    <n v="3.8"/>
    <s v="2023-05-26"/>
    <s v="2023-06-09"/>
    <s v="2023-06-09"/>
    <s v="On Time"/>
    <n v="8.1500000000000003E-2"/>
    <n v="15"/>
    <n v="3.17"/>
    <n v="440"/>
    <n v="177"/>
    <n v="46"/>
    <n v="0"/>
    <n v="-52.619999999999891"/>
    <n v="-1.7491897282473162E-2"/>
    <s v="May"/>
    <s v="Q2"/>
  </r>
  <r>
    <s v="ORD-19351"/>
    <s v="Premium Widget"/>
    <s v="Manufacturing"/>
    <n v="423"/>
    <n v="8.9"/>
    <n v="3764.7"/>
    <n v="3926.04"/>
    <s v="South Plant"/>
    <x v="1"/>
    <n v="3.8"/>
    <s v="2023-11-24"/>
    <s v="2023-12-15"/>
    <s v="2023-12-15"/>
    <s v="On Time"/>
    <n v="6.9099999999999995E-2"/>
    <n v="29"/>
    <n v="1.81"/>
    <n v="131"/>
    <n v="61"/>
    <n v="53"/>
    <n v="0"/>
    <n v="161.34000000000015"/>
    <n v="4.2856004462507015E-2"/>
    <s v="November"/>
    <s v="Q4"/>
  </r>
  <r>
    <s v="ORD-57600"/>
    <s v="Montair™ 5 ODT"/>
    <s v="Pharmaceutical"/>
    <n v="159"/>
    <n v="15.75"/>
    <n v="2504.25"/>
    <n v="2556.9499999999998"/>
    <s v="East Plant"/>
    <x v="3"/>
    <n v="4.2"/>
    <s v="2023-12-01"/>
    <s v="2023-12-22"/>
    <s v="2023-12-22"/>
    <s v="On Time"/>
    <n v="9.4799999999999995E-2"/>
    <n v="15"/>
    <n v="3.83"/>
    <n v="815"/>
    <n v="170"/>
    <n v="76"/>
    <n v="0"/>
    <n v="52.699999999999818"/>
    <n v="2.104422481780965E-2"/>
    <s v="December"/>
    <s v="Q4"/>
  </r>
  <r>
    <s v="ORD-20494"/>
    <s v="Premium Widget"/>
    <s v="Manufacturing"/>
    <n v="447"/>
    <n v="8.9"/>
    <n v="3978.3"/>
    <n v="3788.58"/>
    <s v="West Plant"/>
    <x v="1"/>
    <n v="3.8"/>
    <s v="2023-04-05"/>
    <s v="2023-04-26"/>
    <s v="2023-04-26"/>
    <s v="On Time"/>
    <n v="0.1119"/>
    <n v="50"/>
    <n v="2.88"/>
    <n v="265"/>
    <n v="62"/>
    <n v="60"/>
    <n v="0"/>
    <n v="-189.72000000000025"/>
    <n v="-4.7688711258577848E-2"/>
    <s v="April"/>
    <s v="Q2"/>
  </r>
  <r>
    <s v="ORD-23622"/>
    <s v="Montair™ 4 ODT"/>
    <s v="Pharmaceutical"/>
    <n v="290"/>
    <n v="12.5"/>
    <n v="3625"/>
    <n v="3463.26"/>
    <s v="North Plant"/>
    <x v="0"/>
    <n v="4.5"/>
    <s v="2023-08-31"/>
    <s v="2023-09-17"/>
    <s v="2023-09-17"/>
    <s v="On Time"/>
    <n v="0.1179"/>
    <n v="34"/>
    <n v="3.99"/>
    <n v="318"/>
    <n v="178"/>
    <n v="29"/>
    <n v="0"/>
    <n v="-161.73999999999978"/>
    <n v="-4.4617931034482701E-2"/>
    <s v="August"/>
    <s v="Q3"/>
  </r>
  <r>
    <s v="ORD-32361"/>
    <s v="Montair™ 4 ODT"/>
    <s v="Pharmaceutical"/>
    <n v="136"/>
    <n v="12.5"/>
    <n v="1700"/>
    <n v="1740.39"/>
    <s v="West Plant"/>
    <x v="3"/>
    <n v="4.2"/>
    <s v="2023-04-28"/>
    <s v="2023-05-19"/>
    <s v="2023-05-19"/>
    <s v="On Time"/>
    <n v="7.1999999999999995E-2"/>
    <n v="9"/>
    <n v="3.29"/>
    <n v="79"/>
    <n v="28"/>
    <n v="94"/>
    <n v="0"/>
    <n v="40.3900000000001"/>
    <n v="2.3758823529411825E-2"/>
    <s v="April"/>
    <s v="Q2"/>
  </r>
  <r>
    <s v="ORD-80685"/>
    <s v="Basic Widget"/>
    <s v="Manufacturing"/>
    <n v="455"/>
    <n v="4.2"/>
    <n v="1911"/>
    <n v="1918.76"/>
    <s v="East Plant"/>
    <x v="2"/>
    <n v="4.7"/>
    <s v="2023-08-28"/>
    <s v="2023-09-16"/>
    <s v="2023-09-16"/>
    <s v="On Time"/>
    <n v="4.8099999999999997E-2"/>
    <n v="21"/>
    <n v="2.94"/>
    <n v="231"/>
    <n v="171"/>
    <n v="86"/>
    <n v="0"/>
    <n v="7.7599999999999909"/>
    <n v="4.060701203558342E-3"/>
    <s v="August"/>
    <s v="Q3"/>
  </r>
  <r>
    <s v="ORD-21738"/>
    <s v="Premium Widget"/>
    <s v="Manufacturing"/>
    <n v="337"/>
    <n v="8.9"/>
    <n v="2999.3"/>
    <n v="3041.15"/>
    <s v="Central Hub"/>
    <x v="2"/>
    <n v="4.7"/>
    <s v="2023-09-26"/>
    <s v="2023-10-15"/>
    <s v="2023-10-15"/>
    <s v="On Time"/>
    <n v="5.3400000000000003E-2"/>
    <n v="17"/>
    <n v="2.08"/>
    <n v="502"/>
    <n v="98"/>
    <n v="56"/>
    <n v="0"/>
    <n v="41.849999999999909"/>
    <n v="1.3953255759677227E-2"/>
    <s v="September"/>
    <s v="Q3"/>
  </r>
  <r>
    <s v="ORD-71498"/>
    <s v="Premium Widget"/>
    <s v="Manufacturing"/>
    <n v="15"/>
    <n v="8.9"/>
    <n v="133.5"/>
    <n v="126.83"/>
    <s v="East Plant"/>
    <x v="1"/>
    <n v="3.8"/>
    <s v="2023-06-05"/>
    <s v="2023-06-26"/>
    <s v="2023-06-26"/>
    <s v="On Time"/>
    <n v="0.1242"/>
    <n v="1"/>
    <n v="1.69"/>
    <n v="597"/>
    <n v="22"/>
    <n v="98"/>
    <n v="0"/>
    <n v="-6.6700000000000017"/>
    <n v="-4.9962546816479415E-2"/>
    <s v="June"/>
    <s v="Q2"/>
  </r>
  <r>
    <s v="ORD-58974"/>
    <s v="Premium Widget"/>
    <s v="Manufacturing"/>
    <n v="402"/>
    <n v="8.9"/>
    <n v="3577.8"/>
    <n v="3552.91"/>
    <s v="West Plant"/>
    <x v="3"/>
    <n v="4.2"/>
    <s v="2023-01-05"/>
    <s v="2023-02-02"/>
    <s v="2023-02-02"/>
    <s v="On Time"/>
    <n v="5.0999999999999997E-2"/>
    <n v="20"/>
    <n v="1.01"/>
    <n v="243"/>
    <n v="125"/>
    <n v="81"/>
    <n v="0"/>
    <n v="-24.890000000000327"/>
    <n v="-6.9567890882666237E-3"/>
    <s v="January"/>
    <s v="Q1"/>
  </r>
  <r>
    <s v="ORD-65343"/>
    <s v="Premium Widget"/>
    <s v="Manufacturing"/>
    <n v="376"/>
    <n v="8.9"/>
    <n v="3346.4"/>
    <n v="3425.75"/>
    <s v="West Plant"/>
    <x v="1"/>
    <n v="3.8"/>
    <s v="2023-03-25"/>
    <s v="2023-04-15"/>
    <s v="2023-04-15"/>
    <s v="On Time"/>
    <n v="6.4600000000000005E-2"/>
    <n v="24"/>
    <n v="1.53"/>
    <n v="690"/>
    <n v="81"/>
    <n v="76"/>
    <n v="0"/>
    <n v="79.349999999999909"/>
    <n v="2.3712048768826172E-2"/>
    <s v="March"/>
    <s v="Q1"/>
  </r>
  <r>
    <s v="ORD-27907"/>
    <s v="Service Package A"/>
    <s v="Service"/>
    <n v="390"/>
    <n v="25"/>
    <n v="9750"/>
    <n v="9781.15"/>
    <s v="East Plant"/>
    <x v="3"/>
    <n v="4.2"/>
    <s v="2023-11-29"/>
    <s v="2023-12-16"/>
    <s v="2023-12-16"/>
    <s v="On Time"/>
    <n v="4.7600000000000003E-2"/>
    <n v="18"/>
    <n v="0.6"/>
    <n v="346"/>
    <n v="48"/>
    <n v="91"/>
    <n v="0"/>
    <n v="31.149999999999636"/>
    <n v="3.1948717948717576E-3"/>
    <s v="November"/>
    <s v="Q4"/>
  </r>
  <r>
    <s v="ORD-80119"/>
    <s v="Premium Widget"/>
    <s v="Manufacturing"/>
    <n v="368"/>
    <n v="8.9"/>
    <n v="3275.2"/>
    <n v="3315.4"/>
    <s v="Central Hub"/>
    <x v="2"/>
    <n v="4.7"/>
    <s v="2023-05-20"/>
    <s v="2023-06-08"/>
    <s v="2023-06-08"/>
    <s v="On Time"/>
    <n v="3.6299999999999999E-2"/>
    <n v="13"/>
    <n v="1.1000000000000001"/>
    <n v="72"/>
    <n v="67"/>
    <n v="23"/>
    <n v="0"/>
    <n v="40.200000000000273"/>
    <n v="1.2274059599413861E-2"/>
    <s v="May"/>
    <s v="Q2"/>
  </r>
  <r>
    <s v="ORD-65082"/>
    <s v="Basic Widget"/>
    <s v="Manufacturing"/>
    <n v="382"/>
    <n v="4.2"/>
    <n v="1604.4"/>
    <n v="1525.5"/>
    <s v="East Plant"/>
    <x v="1"/>
    <n v="3.8"/>
    <s v="2023-08-13"/>
    <s v="2023-09-03"/>
    <s v="2023-09-03"/>
    <s v="On Time"/>
    <n v="2.2599999999999999E-2"/>
    <n v="8"/>
    <n v="1.43"/>
    <n v="369"/>
    <n v="147"/>
    <n v="57"/>
    <n v="0"/>
    <n v="-78.900000000000091"/>
    <n v="-4.9177262528047924E-2"/>
    <s v="August"/>
    <s v="Q3"/>
  </r>
  <r>
    <s v="ORD-81197"/>
    <s v="Premium Widget"/>
    <s v="Manufacturing"/>
    <n v="441"/>
    <n v="8.9"/>
    <n v="3924.9"/>
    <n v="4023.25"/>
    <s v="North Plant"/>
    <x v="3"/>
    <n v="4.2"/>
    <s v="2023-02-11"/>
    <s v="2023-03-11"/>
    <s v="2023-03-11"/>
    <s v="On Time"/>
    <n v="3.0499999999999999E-2"/>
    <n v="13"/>
    <n v="1.78"/>
    <n v="531"/>
    <n v="66"/>
    <n v="34"/>
    <n v="0"/>
    <n v="98.349999999999909"/>
    <n v="2.5057963260210429E-2"/>
    <s v="February"/>
    <s v="Q1"/>
  </r>
  <r>
    <s v="ORD-14392"/>
    <s v="Basic Widget"/>
    <s v="Manufacturing"/>
    <n v="403"/>
    <n v="4.2"/>
    <n v="1692.6"/>
    <n v="1728.94"/>
    <s v="West Plant"/>
    <x v="0"/>
    <n v="4.5"/>
    <s v="2023-03-04"/>
    <s v="2023-04-01"/>
    <s v="2023-04-05"/>
    <s v="Delayed"/>
    <n v="6.3899999999999998E-2"/>
    <n v="25"/>
    <n v="2.48"/>
    <n v="521"/>
    <n v="44"/>
    <n v="76"/>
    <n v="4"/>
    <n v="36.340000000000146"/>
    <n v="2.1469927921540913E-2"/>
    <s v="March"/>
    <s v="Q1"/>
  </r>
  <r>
    <s v="ORD-82034"/>
    <s v="Service Package B"/>
    <s v="Service"/>
    <n v="358"/>
    <n v="45"/>
    <n v="16110"/>
    <n v="16853.02"/>
    <s v="South Plant"/>
    <x v="2"/>
    <n v="4.7"/>
    <s v="2023-07-19"/>
    <s v="2023-07-27"/>
    <s v="2023-07-27"/>
    <s v="On Time"/>
    <n v="0.1411"/>
    <n v="50"/>
    <n v="1.59"/>
    <n v="583"/>
    <n v="51"/>
    <n v="42"/>
    <n v="0"/>
    <n v="743.02000000000044"/>
    <n v="4.6121663563004373E-2"/>
    <s v="July"/>
    <s v="Q3"/>
  </r>
  <r>
    <s v="ORD-52534"/>
    <s v="Premium Widget"/>
    <s v="Manufacturing"/>
    <n v="464"/>
    <n v="8.9"/>
    <n v="4129.6000000000004"/>
    <n v="3944.63"/>
    <s v="East Plant"/>
    <x v="1"/>
    <n v="3.8"/>
    <s v="2023-07-04"/>
    <s v="2023-07-29"/>
    <s v="2023-07-30"/>
    <s v="Delayed"/>
    <n v="0.1033"/>
    <n v="47"/>
    <n v="2.27"/>
    <n v="221"/>
    <n v="90"/>
    <n v="84"/>
    <n v="1"/>
    <n v="-184.97000000000025"/>
    <n v="-4.4791263076327061E-2"/>
    <s v="July"/>
    <s v="Q3"/>
  </r>
  <r>
    <s v="ORD-21728"/>
    <s v="Montair™ 4 ODT"/>
    <s v="Pharmaceutical"/>
    <n v="31"/>
    <n v="12.5"/>
    <n v="387.5"/>
    <n v="390.64"/>
    <s v="West Plant"/>
    <x v="1"/>
    <n v="3.8"/>
    <s v="2023-01-05"/>
    <s v="2023-01-19"/>
    <s v="2023-01-19"/>
    <s v="On Time"/>
    <n v="0.1067"/>
    <n v="3"/>
    <n v="2.73"/>
    <n v="304"/>
    <n v="60"/>
    <n v="73"/>
    <n v="0"/>
    <n v="3.1399999999999864"/>
    <n v="8.1032258064515778E-3"/>
    <s v="January"/>
    <s v="Q1"/>
  </r>
  <r>
    <s v="ORD-26492"/>
    <s v="Montair™ 4 ODT"/>
    <s v="Pharmaceutical"/>
    <n v="40"/>
    <n v="12.5"/>
    <n v="500"/>
    <n v="477.99"/>
    <s v="Central Hub"/>
    <x v="3"/>
    <n v="4.2"/>
    <s v="2023-11-17"/>
    <s v="2023-12-08"/>
    <s v="2023-12-08"/>
    <s v="On Time"/>
    <n v="0.1002"/>
    <n v="4"/>
    <n v="3.69"/>
    <n v="549"/>
    <n v="79"/>
    <n v="50"/>
    <n v="0"/>
    <n v="-22.009999999999991"/>
    <n v="-4.4019999999999983E-2"/>
    <s v="November"/>
    <s v="Q4"/>
  </r>
  <r>
    <s v="ORD-73609"/>
    <s v="Service Package A"/>
    <s v="Service"/>
    <n v="20"/>
    <n v="25"/>
    <n v="500"/>
    <n v="509.46"/>
    <s v="East Plant"/>
    <x v="2"/>
    <n v="4.7"/>
    <s v="2023-04-09"/>
    <s v="2023-04-17"/>
    <s v="2023-04-17"/>
    <s v="On Time"/>
    <n v="6.0100000000000001E-2"/>
    <n v="1"/>
    <n v="1.85"/>
    <n v="773"/>
    <n v="132"/>
    <n v="81"/>
    <n v="0"/>
    <n v="9.4599999999999795"/>
    <n v="1.8919999999999958E-2"/>
    <s v="April"/>
    <s v="Q2"/>
  </r>
  <r>
    <s v="ORD-88470"/>
    <s v="Basic Widget"/>
    <s v="Manufacturing"/>
    <n v="300"/>
    <n v="4.2"/>
    <n v="1260"/>
    <n v="1220.51"/>
    <s v="Central Hub"/>
    <x v="2"/>
    <n v="4.7"/>
    <s v="2023-04-08"/>
    <s v="2023-04-27"/>
    <s v="2023-04-27"/>
    <s v="On Time"/>
    <n v="5.8700000000000002E-2"/>
    <n v="17"/>
    <n v="1.55"/>
    <n v="986"/>
    <n v="161"/>
    <n v="30"/>
    <n v="0"/>
    <n v="-39.490000000000009"/>
    <n v="-3.134126984126985E-2"/>
    <s v="April"/>
    <s v="Q2"/>
  </r>
  <r>
    <s v="ORD-76316"/>
    <s v="Montair™ 4 ODT"/>
    <s v="Pharmaceutical"/>
    <n v="161"/>
    <n v="12.5"/>
    <n v="2012.5"/>
    <n v="2076.7800000000002"/>
    <s v="Central Hub"/>
    <x v="1"/>
    <n v="3.8"/>
    <s v="2023-08-19"/>
    <s v="2023-09-02"/>
    <s v="2023-09-02"/>
    <s v="On Time"/>
    <n v="8.5800000000000001E-2"/>
    <n v="13"/>
    <n v="3.66"/>
    <n v="438"/>
    <n v="67"/>
    <n v="12"/>
    <n v="0"/>
    <n v="64.2800000000002"/>
    <n v="3.194037267080755E-2"/>
    <s v="August"/>
    <s v="Q3"/>
  </r>
  <r>
    <s v="ORD-99551"/>
    <s v="Service Package A"/>
    <s v="Service"/>
    <n v="379"/>
    <n v="25"/>
    <n v="9475"/>
    <n v="9061.27"/>
    <s v="East Plant"/>
    <x v="1"/>
    <n v="3.8"/>
    <s v="2023-06-14"/>
    <s v="2023-06-24"/>
    <s v="2023-06-24"/>
    <s v="On Time"/>
    <n v="0.1454"/>
    <n v="55"/>
    <n v="0.78"/>
    <n v="559"/>
    <n v="161"/>
    <n v="29"/>
    <n v="0"/>
    <n v="-413.72999999999956"/>
    <n v="-4.3665435356200481E-2"/>
    <s v="June"/>
    <s v="Q2"/>
  </r>
  <r>
    <s v="ORD-27009"/>
    <s v="Service Package A"/>
    <s v="Service"/>
    <n v="338"/>
    <n v="25"/>
    <n v="8450"/>
    <n v="8299.61"/>
    <s v="East Plant"/>
    <x v="3"/>
    <n v="4.2"/>
    <s v="2023-07-29"/>
    <s v="2023-08-15"/>
    <s v="2023-08-15"/>
    <s v="On Time"/>
    <n v="2.35E-2"/>
    <n v="7"/>
    <n v="0.56999999999999995"/>
    <n v="232"/>
    <n v="28"/>
    <n v="35"/>
    <n v="0"/>
    <n v="-150.38999999999942"/>
    <n v="-1.7797633136094605E-2"/>
    <s v="July"/>
    <s v="Q3"/>
  </r>
  <r>
    <s v="ORD-87371"/>
    <s v="Montair™ 4 ODT"/>
    <s v="Pharmaceutical"/>
    <n v="26"/>
    <n v="12.5"/>
    <n v="325"/>
    <n v="327.31"/>
    <s v="West Plant"/>
    <x v="1"/>
    <n v="3.8"/>
    <s v="2023-02-20"/>
    <s v="2023-03-06"/>
    <s v="2023-03-06"/>
    <s v="On Time"/>
    <n v="0.12709999999999999"/>
    <n v="3"/>
    <n v="3.29"/>
    <n v="312"/>
    <n v="32"/>
    <n v="56"/>
    <n v="0"/>
    <n v="2.3100000000000023"/>
    <n v="7.1076923076923149E-3"/>
    <s v="February"/>
    <s v="Q1"/>
  </r>
  <r>
    <s v="ORD-93744"/>
    <s v="Montair™ 5 ODT"/>
    <s v="Pharmaceutical"/>
    <n v="486"/>
    <n v="15.75"/>
    <n v="7654.5"/>
    <n v="7976.78"/>
    <s v="Central Hub"/>
    <x v="0"/>
    <n v="4.5"/>
    <s v="2023-01-07"/>
    <s v="2023-02-07"/>
    <s v="2023-02-08"/>
    <s v="Delayed"/>
    <n v="0.1018"/>
    <n v="49"/>
    <n v="2.62"/>
    <n v="419"/>
    <n v="162"/>
    <n v="63"/>
    <n v="1"/>
    <n v="322.27999999999975"/>
    <n v="4.210333790580701E-2"/>
    <s v="January"/>
    <s v="Q1"/>
  </r>
  <r>
    <s v="ORD-78089"/>
    <s v="Basic Widget"/>
    <s v="Manufacturing"/>
    <n v="30"/>
    <n v="4.2"/>
    <n v="126"/>
    <n v="128.94999999999999"/>
    <s v="North Plant"/>
    <x v="3"/>
    <n v="4.2"/>
    <s v="2023-09-28"/>
    <s v="2023-10-26"/>
    <s v="2023-10-26"/>
    <s v="On Time"/>
    <n v="0.1268"/>
    <n v="3"/>
    <n v="1.43"/>
    <n v="149"/>
    <n v="45"/>
    <n v="39"/>
    <n v="0"/>
    <n v="2.9499999999999886"/>
    <n v="2.3412698412698323E-2"/>
    <s v="September"/>
    <s v="Q3"/>
  </r>
  <r>
    <s v="ORD-64419"/>
    <s v="Service Package A"/>
    <s v="Service"/>
    <n v="279"/>
    <n v="25"/>
    <n v="6975"/>
    <n v="7084.42"/>
    <s v="West Plant"/>
    <x v="1"/>
    <n v="3.8"/>
    <s v="2023-04-09"/>
    <s v="2023-04-28"/>
    <s v="2023-05-10"/>
    <s v="Delayed"/>
    <n v="8.9800000000000005E-2"/>
    <n v="25"/>
    <n v="1.62"/>
    <n v="158"/>
    <n v="183"/>
    <n v="83"/>
    <n v="12"/>
    <n v="109.42000000000007"/>
    <n v="1.5687455197132626E-2"/>
    <s v="April"/>
    <s v="Q2"/>
  </r>
  <r>
    <s v="ORD-79979"/>
    <s v="Basic Widget"/>
    <s v="Manufacturing"/>
    <n v="95"/>
    <n v="4.2"/>
    <n v="399"/>
    <n v="410.67"/>
    <s v="West Plant"/>
    <x v="2"/>
    <n v="4.7"/>
    <s v="2023-02-23"/>
    <s v="2023-03-14"/>
    <s v="2023-03-14"/>
    <s v="On Time"/>
    <n v="8.6999999999999994E-2"/>
    <n v="8"/>
    <n v="2.3199999999999998"/>
    <n v="664"/>
    <n v="133"/>
    <n v="55"/>
    <n v="0"/>
    <n v="11.670000000000016"/>
    <n v="2.9248120300751919E-2"/>
    <s v="February"/>
    <s v="Q1"/>
  </r>
  <r>
    <s v="ORD-83812"/>
    <s v="Basic Widget"/>
    <s v="Manufacturing"/>
    <n v="221"/>
    <n v="4.2"/>
    <n v="928.2"/>
    <n v="952.72"/>
    <s v="Central Hub"/>
    <x v="3"/>
    <n v="4.2"/>
    <s v="2023-07-10"/>
    <s v="2023-08-07"/>
    <s v="2023-08-07"/>
    <s v="On Time"/>
    <n v="7.0300000000000001E-2"/>
    <n v="15"/>
    <n v="2.2200000000000002"/>
    <n v="608"/>
    <n v="74"/>
    <n v="58"/>
    <n v="0"/>
    <n v="24.519999999999982"/>
    <n v="2.6416720534367572E-2"/>
    <s v="July"/>
    <s v="Q3"/>
  </r>
  <r>
    <s v="ORD-12136"/>
    <s v="Service Package A"/>
    <s v="Service"/>
    <n v="239"/>
    <n v="25"/>
    <n v="5975"/>
    <n v="6249.75"/>
    <s v="East Plant"/>
    <x v="3"/>
    <n v="4.2"/>
    <s v="2023-08-20"/>
    <s v="2023-09-06"/>
    <s v="2023-09-06"/>
    <s v="On Time"/>
    <n v="0.01"/>
    <n v="2"/>
    <n v="0.93"/>
    <n v="580"/>
    <n v="54"/>
    <n v="48"/>
    <n v="0"/>
    <n v="274.75"/>
    <n v="4.5983263598326357E-2"/>
    <s v="August"/>
    <s v="Q3"/>
  </r>
  <r>
    <s v="ORD-82569"/>
    <s v="Montair™ 4 ODT"/>
    <s v="Pharmaceutical"/>
    <n v="448"/>
    <n v="12.5"/>
    <n v="5600"/>
    <n v="5496.35"/>
    <s v="East Plant"/>
    <x v="1"/>
    <n v="3.8"/>
    <s v="2023-04-20"/>
    <s v="2023-05-18"/>
    <s v="2023-05-27"/>
    <s v="Delayed"/>
    <n v="0.11799999999999999"/>
    <n v="52"/>
    <n v="2.91"/>
    <n v="619"/>
    <n v="166"/>
    <n v="83"/>
    <n v="9"/>
    <n v="-103.64999999999964"/>
    <n v="-1.8508928571428506E-2"/>
    <s v="April"/>
    <s v="Q2"/>
  </r>
  <r>
    <s v="ORD-43586"/>
    <s v="Montair™ 5 ODT"/>
    <s v="Pharmaceutical"/>
    <n v="192"/>
    <n v="15.75"/>
    <n v="3024"/>
    <n v="2920.01"/>
    <s v="North Plant"/>
    <x v="0"/>
    <n v="4.5"/>
    <s v="2023-08-24"/>
    <s v="2023-09-10"/>
    <s v="2023-09-10"/>
    <s v="On Time"/>
    <n v="4.7100000000000003E-2"/>
    <n v="9"/>
    <n v="2.87"/>
    <n v="880"/>
    <n v="96"/>
    <n v="21"/>
    <n v="0"/>
    <n v="-103.98999999999978"/>
    <n v="-3.438822751322744E-2"/>
    <s v="August"/>
    <s v="Q3"/>
  </r>
  <r>
    <s v="ORD-85527"/>
    <s v="Service Package A"/>
    <s v="Service"/>
    <n v="380"/>
    <n v="25"/>
    <n v="9500"/>
    <n v="9333.4599999999991"/>
    <s v="West Plant"/>
    <x v="1"/>
    <n v="3.8"/>
    <s v="2023-02-09"/>
    <s v="2023-02-19"/>
    <s v="2023-02-19"/>
    <s v="On Time"/>
    <n v="7.7600000000000002E-2"/>
    <n v="29"/>
    <n v="1.85"/>
    <n v="889"/>
    <n v="44"/>
    <n v="86"/>
    <n v="0"/>
    <n v="-166.54000000000087"/>
    <n v="-1.7530526315789566E-2"/>
    <s v="February"/>
    <s v="Q1"/>
  </r>
  <r>
    <s v="ORD-66925"/>
    <s v="Service Package B"/>
    <s v="Service"/>
    <n v="205"/>
    <n v="45"/>
    <n v="9225"/>
    <n v="8836.15"/>
    <s v="East Plant"/>
    <x v="0"/>
    <n v="4.5"/>
    <s v="2023-10-23"/>
    <s v="2023-11-05"/>
    <s v="2023-11-05"/>
    <s v="On Time"/>
    <n v="1.78E-2"/>
    <n v="3"/>
    <n v="1.02"/>
    <n v="476"/>
    <n v="50"/>
    <n v="39"/>
    <n v="0"/>
    <n v="-388.85000000000036"/>
    <n v="-4.2151761517615217E-2"/>
    <s v="October"/>
    <s v="Q4"/>
  </r>
  <r>
    <s v="ORD-84044"/>
    <s v="Service Package B"/>
    <s v="Service"/>
    <n v="408"/>
    <n v="45"/>
    <n v="18360"/>
    <n v="18602.71"/>
    <s v="Central Hub"/>
    <x v="0"/>
    <n v="4.5"/>
    <s v="2023-11-21"/>
    <s v="2023-12-04"/>
    <s v="2023-12-04"/>
    <s v="On Time"/>
    <n v="1.7600000000000001E-2"/>
    <n v="7"/>
    <n v="0.98"/>
    <n v="203"/>
    <n v="103"/>
    <n v="74"/>
    <n v="0"/>
    <n v="242.70999999999913"/>
    <n v="1.3219498910675333E-2"/>
    <s v="November"/>
    <s v="Q4"/>
  </r>
  <r>
    <s v="ORD-76155"/>
    <s v="Service Package B"/>
    <s v="Service"/>
    <n v="354"/>
    <n v="45"/>
    <n v="15930"/>
    <n v="16298.9"/>
    <s v="South Plant"/>
    <x v="1"/>
    <n v="3.8"/>
    <s v="2023-01-26"/>
    <s v="2023-02-05"/>
    <s v="2023-02-05"/>
    <s v="On Time"/>
    <n v="6.5000000000000002E-2"/>
    <n v="23"/>
    <n v="1.39"/>
    <n v="142"/>
    <n v="76"/>
    <n v="65"/>
    <n v="0"/>
    <n v="368.89999999999964"/>
    <n v="2.3157564344005E-2"/>
    <s v="January"/>
    <s v="Q1"/>
  </r>
  <r>
    <s v="ORD-21151"/>
    <s v="Basic Widget"/>
    <s v="Manufacturing"/>
    <n v="182"/>
    <n v="4.2"/>
    <n v="764.4"/>
    <n v="732.49"/>
    <s v="West Plant"/>
    <x v="1"/>
    <n v="3.8"/>
    <s v="2023-03-09"/>
    <s v="2023-03-30"/>
    <s v="2023-03-30"/>
    <s v="On Time"/>
    <n v="0.09"/>
    <n v="16"/>
    <n v="1.8"/>
    <n v="458"/>
    <n v="148"/>
    <n v="65"/>
    <n v="0"/>
    <n v="-31.909999999999968"/>
    <n v="-4.174515960230242E-2"/>
    <s v="March"/>
    <s v="Q1"/>
  </r>
  <r>
    <s v="ORD-78714"/>
    <s v="Service Package B"/>
    <s v="Service"/>
    <n v="296"/>
    <n v="45"/>
    <n v="13320"/>
    <n v="12917.88"/>
    <s v="South Plant"/>
    <x v="1"/>
    <n v="3.8"/>
    <s v="2023-09-04"/>
    <s v="2023-09-14"/>
    <s v="2023-09-14"/>
    <s v="On Time"/>
    <n v="6.5299999999999997E-2"/>
    <n v="19"/>
    <n v="1.34"/>
    <n v="302"/>
    <n v="82"/>
    <n v="19"/>
    <n v="0"/>
    <n v="-402.1200000000008"/>
    <n v="-3.0189189189189249E-2"/>
    <s v="September"/>
    <s v="Q3"/>
  </r>
  <r>
    <s v="ORD-34967"/>
    <s v="Basic Widget"/>
    <s v="Manufacturing"/>
    <n v="483"/>
    <n v="4.2"/>
    <n v="2028.6"/>
    <n v="2044.02"/>
    <s v="West Plant"/>
    <x v="3"/>
    <n v="4.2"/>
    <s v="2023-12-17"/>
    <s v="2024-01-14"/>
    <s v="2024-01-14"/>
    <s v="On Time"/>
    <n v="2.58E-2"/>
    <n v="12"/>
    <n v="1.73"/>
    <n v="378"/>
    <n v="108"/>
    <n v="86"/>
    <n v="0"/>
    <n v="15.420000000000073"/>
    <n v="7.601301390121302E-3"/>
    <s v="December"/>
    <s v="Q4"/>
  </r>
  <r>
    <s v="ORD-15882"/>
    <s v="Service Package B"/>
    <s v="Service"/>
    <n v="189"/>
    <n v="45"/>
    <n v="8505"/>
    <n v="8603.85"/>
    <s v="North Plant"/>
    <x v="3"/>
    <n v="4.2"/>
    <s v="2023-03-28"/>
    <s v="2023-04-14"/>
    <s v="2023-04-14"/>
    <s v="On Time"/>
    <n v="0.14860000000000001"/>
    <n v="28"/>
    <n v="0.72"/>
    <n v="996"/>
    <n v="79"/>
    <n v="35"/>
    <n v="0"/>
    <n v="98.850000000000364"/>
    <n v="1.1622574955908332E-2"/>
    <s v="March"/>
    <s v="Q1"/>
  </r>
  <r>
    <s v="ORD-47707"/>
    <s v="Service Package B"/>
    <s v="Service"/>
    <n v="67"/>
    <n v="45"/>
    <n v="3015"/>
    <n v="3087.23"/>
    <s v="East Plant"/>
    <x v="1"/>
    <n v="3.8"/>
    <s v="2023-02-13"/>
    <s v="2023-02-23"/>
    <s v="2023-02-23"/>
    <s v="On Time"/>
    <n v="4.3999999999999997E-2"/>
    <n v="2"/>
    <n v="0.72"/>
    <n v="64"/>
    <n v="107"/>
    <n v="98"/>
    <n v="0"/>
    <n v="72.230000000000018"/>
    <n v="2.3956882255389726E-2"/>
    <s v="February"/>
    <s v="Q1"/>
  </r>
  <r>
    <s v="ORD-43902"/>
    <s v="Montair™ 4 ODT"/>
    <s v="Pharmaceutical"/>
    <n v="21"/>
    <n v="12.5"/>
    <n v="262.5"/>
    <n v="258.08999999999997"/>
    <s v="East Plant"/>
    <x v="2"/>
    <n v="4.7"/>
    <s v="2023-08-30"/>
    <s v="2023-09-11"/>
    <s v="2023-09-11"/>
    <s v="On Time"/>
    <n v="0.11360000000000001"/>
    <n v="2"/>
    <n v="3.32"/>
    <n v="611"/>
    <n v="143"/>
    <n v="89"/>
    <n v="0"/>
    <n v="-4.410000000000025"/>
    <n v="-1.6800000000000096E-2"/>
    <s v="August"/>
    <s v="Q3"/>
  </r>
  <r>
    <s v="ORD-36305"/>
    <s v="Service Package B"/>
    <s v="Service"/>
    <n v="308"/>
    <n v="45"/>
    <n v="13860"/>
    <n v="14422.77"/>
    <s v="South Plant"/>
    <x v="0"/>
    <n v="4.5"/>
    <s v="2023-07-12"/>
    <s v="2023-07-25"/>
    <s v="2023-07-25"/>
    <s v="On Time"/>
    <n v="8.3799999999999999E-2"/>
    <n v="25"/>
    <n v="0.59"/>
    <n v="858"/>
    <n v="198"/>
    <n v="89"/>
    <n v="0"/>
    <n v="562.77000000000044"/>
    <n v="4.0603896103896135E-2"/>
    <s v="July"/>
    <s v="Q3"/>
  </r>
  <r>
    <s v="ORD-96520"/>
    <s v="Basic Widget"/>
    <s v="Manufacturing"/>
    <n v="493"/>
    <n v="4.2"/>
    <n v="2070.6"/>
    <n v="1968.8"/>
    <s v="North Plant"/>
    <x v="2"/>
    <n v="4.7"/>
    <s v="2023-12-02"/>
    <s v="2023-12-21"/>
    <s v="2023-12-21"/>
    <s v="On Time"/>
    <n v="6.4399999999999999E-2"/>
    <n v="31"/>
    <n v="2.7"/>
    <n v="418"/>
    <n v="47"/>
    <n v="12"/>
    <n v="0"/>
    <n v="-101.79999999999995"/>
    <n v="-4.9164493383560298E-2"/>
    <s v="December"/>
    <s v="Q4"/>
  </r>
  <r>
    <s v="ORD-79672"/>
    <s v="Basic Widget"/>
    <s v="Manufacturing"/>
    <n v="270"/>
    <n v="4.2"/>
    <n v="1134"/>
    <n v="1188.05"/>
    <s v="West Plant"/>
    <x v="1"/>
    <n v="3.8"/>
    <s v="2023-07-14"/>
    <s v="2023-08-04"/>
    <s v="2023-08-04"/>
    <s v="On Time"/>
    <n v="2.3900000000000001E-2"/>
    <n v="6"/>
    <n v="2.73"/>
    <n v="140"/>
    <n v="67"/>
    <n v="35"/>
    <n v="0"/>
    <n v="54.049999999999955"/>
    <n v="4.7663139329805954E-2"/>
    <s v="July"/>
    <s v="Q3"/>
  </r>
  <r>
    <s v="ORD-12408"/>
    <s v="Service Package A"/>
    <s v="Service"/>
    <n v="136"/>
    <n v="25"/>
    <n v="3400"/>
    <n v="3543.57"/>
    <s v="West Plant"/>
    <x v="0"/>
    <n v="4.5"/>
    <s v="2023-01-21"/>
    <s v="2023-02-03"/>
    <s v="2023-02-03"/>
    <s v="On Time"/>
    <n v="5.2699999999999997E-2"/>
    <n v="7"/>
    <n v="1.62"/>
    <n v="405"/>
    <n v="195"/>
    <n v="55"/>
    <n v="0"/>
    <n v="143.57000000000016"/>
    <n v="4.2226470588235344E-2"/>
    <s v="January"/>
    <s v="Q1"/>
  </r>
  <r>
    <s v="ORD-13862"/>
    <s v="Basic Widget"/>
    <s v="Manufacturing"/>
    <n v="151"/>
    <n v="4.2"/>
    <n v="634.20000000000005"/>
    <n v="653.98"/>
    <s v="East Plant"/>
    <x v="1"/>
    <n v="3.8"/>
    <s v="2023-09-14"/>
    <s v="2023-10-05"/>
    <s v="2023-10-05"/>
    <s v="On Time"/>
    <n v="9.7600000000000006E-2"/>
    <n v="14"/>
    <n v="2.78"/>
    <n v="618"/>
    <n v="91"/>
    <n v="38"/>
    <n v="0"/>
    <n v="19.779999999999973"/>
    <n v="3.1188899400819887E-2"/>
    <s v="September"/>
    <s v="Q3"/>
  </r>
  <r>
    <s v="ORD-99983"/>
    <s v="Montair™ 5 ODT"/>
    <s v="Pharmaceutical"/>
    <n v="80"/>
    <n v="15.75"/>
    <n v="1260"/>
    <n v="1208.06"/>
    <s v="East Plant"/>
    <x v="2"/>
    <n v="4.7"/>
    <s v="2023-12-03"/>
    <s v="2023-12-25"/>
    <s v="2023-12-29"/>
    <s v="Delayed"/>
    <n v="6.3500000000000001E-2"/>
    <n v="5"/>
    <n v="3.81"/>
    <n v="477"/>
    <n v="81"/>
    <n v="83"/>
    <n v="4"/>
    <n v="-51.940000000000055"/>
    <n v="-4.1222222222222264E-2"/>
    <s v="December"/>
    <s v="Q4"/>
  </r>
  <r>
    <s v="ORD-99659"/>
    <s v="Montair™ 5 ODT"/>
    <s v="Pharmaceutical"/>
    <n v="178"/>
    <n v="15.75"/>
    <n v="2803.5"/>
    <n v="2789.25"/>
    <s v="West Plant"/>
    <x v="3"/>
    <n v="4.2"/>
    <s v="2023-11-06"/>
    <s v="2023-11-27"/>
    <s v="2023-11-27"/>
    <s v="On Time"/>
    <n v="2.8400000000000002E-2"/>
    <n v="5"/>
    <n v="3.37"/>
    <n v="869"/>
    <n v="71"/>
    <n v="27"/>
    <n v="0"/>
    <n v="-14.25"/>
    <n v="-5.0829320492241838E-3"/>
    <s v="November"/>
    <s v="Q4"/>
  </r>
  <r>
    <s v="ORD-83051"/>
    <s v="Basic Widget"/>
    <s v="Manufacturing"/>
    <n v="475"/>
    <n v="4.2"/>
    <n v="1995"/>
    <n v="2089.92"/>
    <s v="Central Hub"/>
    <x v="1"/>
    <n v="3.8"/>
    <s v="2023-08-09"/>
    <s v="2023-09-02"/>
    <s v="2023-09-11"/>
    <s v="Delayed"/>
    <n v="3.0300000000000001E-2"/>
    <n v="14"/>
    <n v="1.63"/>
    <n v="786"/>
    <n v="50"/>
    <n v="33"/>
    <n v="9"/>
    <n v="94.920000000000073"/>
    <n v="4.7578947368421089E-2"/>
    <s v="August"/>
    <s v="Q3"/>
  </r>
  <r>
    <s v="ORD-93472"/>
    <s v="Basic Widget"/>
    <s v="Manufacturing"/>
    <n v="460"/>
    <n v="4.2"/>
    <n v="1932"/>
    <n v="2023.36"/>
    <s v="South Plant"/>
    <x v="0"/>
    <n v="4.5"/>
    <s v="2023-06-13"/>
    <s v="2023-07-07"/>
    <s v="2023-07-07"/>
    <s v="On Time"/>
    <n v="0.14460000000000001"/>
    <n v="66"/>
    <n v="2.4900000000000002"/>
    <n v="806"/>
    <n v="90"/>
    <n v="29"/>
    <n v="0"/>
    <n v="91.3599999999999"/>
    <n v="4.7287784679088972E-2"/>
    <s v="June"/>
    <s v="Q2"/>
  </r>
  <r>
    <s v="ORD-40266"/>
    <s v="Montair™ 5 ODT"/>
    <s v="Pharmaceutical"/>
    <n v="23"/>
    <n v="15.75"/>
    <n v="362.25"/>
    <n v="371.76"/>
    <s v="North Plant"/>
    <x v="1"/>
    <n v="3.8"/>
    <s v="2023-04-05"/>
    <s v="2023-04-19"/>
    <s v="2023-04-19"/>
    <s v="On Time"/>
    <n v="9.5699999999999993E-2"/>
    <n v="2"/>
    <n v="3.35"/>
    <n v="660"/>
    <n v="79"/>
    <n v="39"/>
    <n v="0"/>
    <n v="9.5099999999999909"/>
    <n v="2.6252587991718403E-2"/>
    <s v="April"/>
    <s v="Q2"/>
  </r>
  <r>
    <s v="ORD-95140"/>
    <s v="Service Package B"/>
    <s v="Service"/>
    <n v="362"/>
    <n v="45"/>
    <n v="16290"/>
    <n v="16745.84"/>
    <s v="North Plant"/>
    <x v="3"/>
    <n v="4.2"/>
    <s v="2023-02-10"/>
    <s v="2023-02-27"/>
    <s v="2023-02-27"/>
    <s v="On Time"/>
    <n v="2.8799999999999999E-2"/>
    <n v="10"/>
    <n v="1.2"/>
    <n v="432"/>
    <n v="67"/>
    <n v="59"/>
    <n v="0"/>
    <n v="455.84000000000015"/>
    <n v="2.7982811540822598E-2"/>
    <s v="February"/>
    <s v="Q1"/>
  </r>
  <r>
    <s v="ORD-39170"/>
    <s v="Premium Widget"/>
    <s v="Manufacturing"/>
    <n v="108"/>
    <n v="8.9"/>
    <n v="961.2"/>
    <n v="934.89"/>
    <s v="West Plant"/>
    <x v="1"/>
    <n v="3.8"/>
    <s v="2023-03-25"/>
    <s v="2023-04-20"/>
    <s v="2023-05-02"/>
    <s v="Delayed"/>
    <n v="6.7199999999999996E-2"/>
    <n v="7"/>
    <n v="2.9"/>
    <n v="737"/>
    <n v="71"/>
    <n v="36"/>
    <n v="12"/>
    <n v="-26.310000000000059"/>
    <n v="-2.7372034956304678E-2"/>
    <s v="March"/>
    <s v="Q1"/>
  </r>
  <r>
    <s v="ORD-15482"/>
    <s v="Montair™ 4 ODT"/>
    <s v="Pharmaceutical"/>
    <n v="260"/>
    <n v="12.5"/>
    <n v="3250"/>
    <n v="3311.06"/>
    <s v="South Plant"/>
    <x v="2"/>
    <n v="4.7"/>
    <s v="2023-11-12"/>
    <s v="2023-11-24"/>
    <s v="2023-11-24"/>
    <s v="On Time"/>
    <n v="0.1313"/>
    <n v="34"/>
    <n v="3.14"/>
    <n v="672"/>
    <n v="117"/>
    <n v="50"/>
    <n v="0"/>
    <n v="61.059999999999945"/>
    <n v="1.878769230769229E-2"/>
    <s v="November"/>
    <s v="Q4"/>
  </r>
  <r>
    <s v="ORD-77987"/>
    <s v="Premium Widget"/>
    <s v="Manufacturing"/>
    <n v="65"/>
    <n v="8.9"/>
    <n v="578.5"/>
    <n v="575.70000000000005"/>
    <s v="Central Hub"/>
    <x v="0"/>
    <n v="4.5"/>
    <s v="2023-09-24"/>
    <s v="2023-10-18"/>
    <s v="2023-10-18"/>
    <s v="On Time"/>
    <n v="0.1258"/>
    <n v="8"/>
    <n v="2.99"/>
    <n v="600"/>
    <n v="121"/>
    <n v="15"/>
    <n v="0"/>
    <n v="-2.7999999999999545"/>
    <n v="-4.8401037165081325E-3"/>
    <s v="September"/>
    <s v="Q3"/>
  </r>
  <r>
    <s v="ORD-31821"/>
    <s v="Service Package A"/>
    <s v="Service"/>
    <n v="159"/>
    <n v="25"/>
    <n v="3975"/>
    <n v="3950.97"/>
    <s v="West Plant"/>
    <x v="0"/>
    <n v="4.5"/>
    <s v="2023-04-08"/>
    <s v="2023-04-21"/>
    <s v="2023-04-21"/>
    <s v="On Time"/>
    <n v="0.1338"/>
    <n v="21"/>
    <n v="0.93"/>
    <n v="482"/>
    <n v="95"/>
    <n v="88"/>
    <n v="0"/>
    <n v="-24.0300000000002"/>
    <n v="-6.0452830188679751E-3"/>
    <s v="April"/>
    <s v="Q2"/>
  </r>
  <r>
    <s v="ORD-86735"/>
    <s v="Montair™ 4 ODT"/>
    <s v="Pharmaceutical"/>
    <n v="434"/>
    <n v="12.5"/>
    <n v="5425"/>
    <n v="5504.26"/>
    <s v="Central Hub"/>
    <x v="1"/>
    <n v="3.8"/>
    <s v="2023-08-26"/>
    <s v="2023-09-09"/>
    <s v="2023-09-09"/>
    <s v="On Time"/>
    <n v="2.2700000000000001E-2"/>
    <n v="9"/>
    <n v="2.77"/>
    <n v="965"/>
    <n v="198"/>
    <n v="79"/>
    <n v="0"/>
    <n v="79.260000000000218"/>
    <n v="1.4610138248847966E-2"/>
    <s v="August"/>
    <s v="Q3"/>
  </r>
  <r>
    <s v="ORD-69596"/>
    <s v="Montair™ 5 ODT"/>
    <s v="Pharmaceutical"/>
    <n v="240"/>
    <n v="15.75"/>
    <n v="3780"/>
    <n v="3600.42"/>
    <s v="West Plant"/>
    <x v="2"/>
    <n v="4.7"/>
    <s v="2023-06-15"/>
    <s v="2023-06-27"/>
    <s v="2023-06-27"/>
    <s v="On Time"/>
    <n v="7.3499999999999996E-2"/>
    <n v="17"/>
    <n v="3.84"/>
    <n v="142"/>
    <n v="84"/>
    <n v="51"/>
    <n v="0"/>
    <n v="-179.57999999999993"/>
    <n v="-4.7507936507936492E-2"/>
    <s v="June"/>
    <s v="Q2"/>
  </r>
  <r>
    <s v="ORD-77065"/>
    <s v="Service Package B"/>
    <s v="Service"/>
    <n v="68"/>
    <n v="45"/>
    <n v="3060"/>
    <n v="3123.11"/>
    <s v="South Plant"/>
    <x v="0"/>
    <n v="4.5"/>
    <s v="2023-02-16"/>
    <s v="2023-03-01"/>
    <s v="2023-03-01"/>
    <s v="On Time"/>
    <n v="9.8799999999999999E-2"/>
    <n v="6"/>
    <n v="1.56"/>
    <n v="676"/>
    <n v="60"/>
    <n v="58"/>
    <n v="0"/>
    <n v="63.110000000000127"/>
    <n v="2.0624183006535988E-2"/>
    <s v="February"/>
    <s v="Q1"/>
  </r>
  <r>
    <s v="ORD-28953"/>
    <s v="Service Package A"/>
    <s v="Service"/>
    <n v="477"/>
    <n v="25"/>
    <n v="11925"/>
    <n v="11728.47"/>
    <s v="West Plant"/>
    <x v="0"/>
    <n v="4.5"/>
    <s v="2023-03-29"/>
    <s v="2023-04-11"/>
    <s v="2023-04-11"/>
    <s v="On Time"/>
    <n v="0.13200000000000001"/>
    <n v="62"/>
    <n v="0.74"/>
    <n v="233"/>
    <n v="33"/>
    <n v="63"/>
    <n v="0"/>
    <n v="-196.53000000000065"/>
    <n v="-1.6480503144654143E-2"/>
    <s v="March"/>
    <s v="Q1"/>
  </r>
  <r>
    <s v="ORD-43175"/>
    <s v="Basic Widget"/>
    <s v="Manufacturing"/>
    <n v="330"/>
    <n v="4.2"/>
    <n v="1386"/>
    <n v="1341.74"/>
    <s v="East Plant"/>
    <x v="2"/>
    <n v="4.7"/>
    <s v="2023-05-28"/>
    <s v="2023-06-17"/>
    <s v="2023-06-18"/>
    <s v="Delayed"/>
    <n v="0.1358"/>
    <n v="44"/>
    <n v="2.25"/>
    <n v="519"/>
    <n v="147"/>
    <n v="73"/>
    <n v="1"/>
    <n v="-44.259999999999991"/>
    <n v="-3.1933621933621925E-2"/>
    <s v="May"/>
    <s v="Q2"/>
  </r>
  <r>
    <s v="ORD-88656"/>
    <s v="Service Package A"/>
    <s v="Service"/>
    <n v="121"/>
    <n v="25"/>
    <n v="3025"/>
    <n v="3051.88"/>
    <s v="North Plant"/>
    <x v="2"/>
    <n v="4.7"/>
    <s v="2023-05-02"/>
    <s v="2023-05-10"/>
    <s v="2023-05-10"/>
    <s v="On Time"/>
    <n v="7.6600000000000001E-2"/>
    <n v="9"/>
    <n v="0.62"/>
    <n v="56"/>
    <n v="82"/>
    <n v="80"/>
    <n v="0"/>
    <n v="26.880000000000109"/>
    <n v="8.8859504132231763E-3"/>
    <s v="May"/>
    <s v="Q2"/>
  </r>
  <r>
    <s v="ORD-97424"/>
    <s v="Basic Widget"/>
    <s v="Manufacturing"/>
    <n v="104"/>
    <n v="4.2"/>
    <n v="436.8"/>
    <n v="421.44"/>
    <s v="Central Hub"/>
    <x v="1"/>
    <n v="3.8"/>
    <s v="2023-01-26"/>
    <s v="2023-02-16"/>
    <s v="2023-02-16"/>
    <s v="On Time"/>
    <n v="0.10150000000000001"/>
    <n v="10"/>
    <n v="2.71"/>
    <n v="641"/>
    <n v="174"/>
    <n v="48"/>
    <n v="0"/>
    <n v="-15.360000000000014"/>
    <n v="-3.5164835164835193E-2"/>
    <s v="January"/>
    <s v="Q1"/>
  </r>
  <r>
    <s v="ORD-87983"/>
    <s v="Basic Widget"/>
    <s v="Manufacturing"/>
    <n v="223"/>
    <n v="4.2"/>
    <n v="936.6"/>
    <n v="982.84"/>
    <s v="North Plant"/>
    <x v="0"/>
    <n v="4.5"/>
    <s v="2023-02-25"/>
    <s v="2023-03-21"/>
    <s v="2023-03-21"/>
    <s v="On Time"/>
    <n v="3.2599999999999997E-2"/>
    <n v="7"/>
    <n v="2.3199999999999998"/>
    <n v="636"/>
    <n v="163"/>
    <n v="32"/>
    <n v="0"/>
    <n v="46.240000000000009"/>
    <n v="4.9370061926115746E-2"/>
    <s v="February"/>
    <s v="Q1"/>
  </r>
  <r>
    <s v="ORD-66010"/>
    <s v="Premium Widget"/>
    <s v="Manufacturing"/>
    <n v="57"/>
    <n v="8.9"/>
    <n v="507.3"/>
    <n v="520.91999999999996"/>
    <s v="Central Hub"/>
    <x v="3"/>
    <n v="4.2"/>
    <s v="2023-01-19"/>
    <s v="2023-02-16"/>
    <s v="2023-02-16"/>
    <s v="On Time"/>
    <n v="5.5199999999999999E-2"/>
    <n v="3"/>
    <n v="2.64"/>
    <n v="913"/>
    <n v="160"/>
    <n v="18"/>
    <n v="0"/>
    <n v="13.619999999999948"/>
    <n v="2.6848018923713676E-2"/>
    <s v="January"/>
    <s v="Q1"/>
  </r>
  <r>
    <s v="ORD-37400"/>
    <s v="Basic Widget"/>
    <s v="Manufacturing"/>
    <n v="365"/>
    <n v="4.2"/>
    <n v="1533"/>
    <n v="1588.1"/>
    <s v="West Plant"/>
    <x v="1"/>
    <n v="3.8"/>
    <s v="2023-03-04"/>
    <s v="2023-03-25"/>
    <s v="2023-03-25"/>
    <s v="On Time"/>
    <n v="5.6099999999999997E-2"/>
    <n v="20"/>
    <n v="1.42"/>
    <n v="676"/>
    <n v="34"/>
    <n v="23"/>
    <n v="0"/>
    <n v="55.099999999999909"/>
    <n v="3.5942596216568763E-2"/>
    <s v="March"/>
    <s v="Q1"/>
  </r>
  <r>
    <s v="ORD-51482"/>
    <s v="Service Package A"/>
    <s v="Service"/>
    <n v="380"/>
    <n v="25"/>
    <n v="9500"/>
    <n v="9679.2199999999993"/>
    <s v="Central Hub"/>
    <x v="0"/>
    <n v="4.5"/>
    <s v="2023-09-05"/>
    <s v="2023-09-23"/>
    <s v="2023-09-28"/>
    <s v="Delayed"/>
    <n v="0.14069999999999999"/>
    <n v="53"/>
    <n v="1.1399999999999999"/>
    <n v="588"/>
    <n v="167"/>
    <n v="89"/>
    <n v="5"/>
    <n v="179.21999999999935"/>
    <n v="1.8865263157894666E-2"/>
    <s v="September"/>
    <s v="Q3"/>
  </r>
  <r>
    <s v="ORD-48074"/>
    <s v="Basic Widget"/>
    <s v="Manufacturing"/>
    <n v="383"/>
    <n v="4.2"/>
    <n v="1608.6"/>
    <n v="1629.81"/>
    <s v="South Plant"/>
    <x v="2"/>
    <n v="4.7"/>
    <s v="2023-09-24"/>
    <s v="2023-10-13"/>
    <s v="2023-10-13"/>
    <s v="On Time"/>
    <n v="7.9000000000000001E-2"/>
    <n v="30"/>
    <n v="2.2200000000000002"/>
    <n v="248"/>
    <n v="20"/>
    <n v="25"/>
    <n v="0"/>
    <n v="21.210000000000036"/>
    <n v="1.3185378590078352E-2"/>
    <s v="September"/>
    <s v="Q3"/>
  </r>
  <r>
    <s v="ORD-93558"/>
    <s v="Montair™ 4 ODT"/>
    <s v="Pharmaceutical"/>
    <n v="419"/>
    <n v="12.5"/>
    <n v="5237.5"/>
    <n v="5297.89"/>
    <s v="West Plant"/>
    <x v="0"/>
    <n v="4.5"/>
    <s v="2023-04-17"/>
    <s v="2023-05-04"/>
    <s v="2023-05-04"/>
    <s v="On Time"/>
    <n v="6.8000000000000005E-2"/>
    <n v="28"/>
    <n v="3.02"/>
    <n v="267"/>
    <n v="22"/>
    <n v="91"/>
    <n v="0"/>
    <n v="60.390000000000327"/>
    <n v="1.1530310262529896E-2"/>
    <s v="April"/>
    <s v="Q2"/>
  </r>
  <r>
    <s v="ORD-53684"/>
    <s v="Montair™ 5 ODT"/>
    <s v="Pharmaceutical"/>
    <n v="167"/>
    <n v="15.75"/>
    <n v="2630.25"/>
    <n v="2577.7199999999998"/>
    <s v="East Plant"/>
    <x v="3"/>
    <n v="4.2"/>
    <s v="2023-02-04"/>
    <s v="2023-02-25"/>
    <s v="2023-02-25"/>
    <s v="On Time"/>
    <n v="8.6999999999999994E-2"/>
    <n v="14"/>
    <n v="2.67"/>
    <n v="399"/>
    <n v="121"/>
    <n v="82"/>
    <n v="0"/>
    <n v="-52.5300000000002"/>
    <n v="-1.9971485600228191E-2"/>
    <s v="February"/>
    <s v="Q1"/>
  </r>
  <r>
    <s v="ORD-14660"/>
    <s v="Service Package A"/>
    <s v="Service"/>
    <n v="179"/>
    <n v="25"/>
    <n v="4475"/>
    <n v="4624.3900000000003"/>
    <s v="North Plant"/>
    <x v="1"/>
    <n v="3.8"/>
    <s v="2023-04-10"/>
    <s v="2023-04-20"/>
    <s v="2023-04-20"/>
    <s v="On Time"/>
    <n v="0.1391"/>
    <n v="24"/>
    <n v="1.21"/>
    <n v="711"/>
    <n v="54"/>
    <n v="71"/>
    <n v="0"/>
    <n v="149.39000000000033"/>
    <n v="3.3383240223463763E-2"/>
    <s v="April"/>
    <s v="Q2"/>
  </r>
  <r>
    <s v="ORD-84048"/>
    <s v="Montair™ 5 ODT"/>
    <s v="Pharmaceutical"/>
    <n v="411"/>
    <n v="15.75"/>
    <n v="6473.25"/>
    <n v="6676.62"/>
    <s v="West Plant"/>
    <x v="3"/>
    <n v="4.2"/>
    <s v="2023-08-25"/>
    <s v="2023-09-15"/>
    <s v="2023-09-15"/>
    <s v="On Time"/>
    <n v="0.1399"/>
    <n v="57"/>
    <n v="3.28"/>
    <n v="792"/>
    <n v="193"/>
    <n v="50"/>
    <n v="0"/>
    <n v="203.36999999999989"/>
    <n v="3.1416985285598407E-2"/>
    <s v="August"/>
    <s v="Q3"/>
  </r>
  <r>
    <s v="ORD-29569"/>
    <s v="Service Package A"/>
    <s v="Service"/>
    <n v="305"/>
    <n v="25"/>
    <n v="7625"/>
    <n v="7766.44"/>
    <s v="Central Hub"/>
    <x v="0"/>
    <n v="4.5"/>
    <s v="2023-04-17"/>
    <s v="2023-04-30"/>
    <s v="2023-04-30"/>
    <s v="On Time"/>
    <n v="0.12189999999999999"/>
    <n v="37"/>
    <n v="1.03"/>
    <n v="337"/>
    <n v="27"/>
    <n v="53"/>
    <n v="0"/>
    <n v="141.4399999999996"/>
    <n v="1.854950819672126E-2"/>
    <s v="April"/>
    <s v="Q2"/>
  </r>
  <r>
    <s v="ORD-51222"/>
    <s v="Premium Widget"/>
    <s v="Manufacturing"/>
    <n v="320"/>
    <n v="8.9"/>
    <n v="2848"/>
    <n v="2816.55"/>
    <s v="Central Hub"/>
    <x v="1"/>
    <n v="3.8"/>
    <s v="2023-10-20"/>
    <s v="2023-11-10"/>
    <s v="2023-11-10"/>
    <s v="On Time"/>
    <n v="9.3299999999999994E-2"/>
    <n v="29"/>
    <n v="2.5"/>
    <n v="776"/>
    <n v="28"/>
    <n v="44"/>
    <n v="0"/>
    <n v="-31.449999999999818"/>
    <n v="-1.1042837078651621E-2"/>
    <s v="October"/>
    <s v="Q4"/>
  </r>
  <r>
    <s v="ORD-24710"/>
    <s v="Premium Widget"/>
    <s v="Manufacturing"/>
    <n v="200"/>
    <n v="8.9"/>
    <n v="1780"/>
    <n v="1771.44"/>
    <s v="North Plant"/>
    <x v="2"/>
    <n v="4.7"/>
    <s v="2023-05-02"/>
    <s v="2023-05-21"/>
    <s v="2023-05-21"/>
    <s v="On Time"/>
    <n v="0.1431"/>
    <n v="28"/>
    <n v="1.6"/>
    <n v="433"/>
    <n v="29"/>
    <n v="35"/>
    <n v="0"/>
    <n v="-8.5599999999999454"/>
    <n v="-4.8089887640449134E-3"/>
    <s v="May"/>
    <s v="Q2"/>
  </r>
  <r>
    <s v="ORD-50679"/>
    <s v="Montair™ 4 ODT"/>
    <s v="Pharmaceutical"/>
    <n v="473"/>
    <n v="12.5"/>
    <n v="5912.5"/>
    <n v="5912.53"/>
    <s v="West Plant"/>
    <x v="0"/>
    <n v="4.5"/>
    <s v="2023-09-05"/>
    <s v="2023-10-04"/>
    <s v="2023-10-17"/>
    <s v="Delayed"/>
    <n v="3.6600000000000001E-2"/>
    <n v="17"/>
    <n v="3.81"/>
    <n v="385"/>
    <n v="56"/>
    <n v="22"/>
    <n v="13"/>
    <n v="2.9999999999745341E-2"/>
    <n v="5.0739957716271187E-6"/>
    <s v="September"/>
    <s v="Q3"/>
  </r>
  <r>
    <s v="ORD-15771"/>
    <s v="Service Package A"/>
    <s v="Service"/>
    <n v="245"/>
    <n v="25"/>
    <n v="6125"/>
    <n v="6056.15"/>
    <s v="South Plant"/>
    <x v="1"/>
    <n v="3.8"/>
    <s v="2023-01-19"/>
    <s v="2023-01-29"/>
    <s v="2023-01-29"/>
    <s v="On Time"/>
    <n v="0.13109999999999999"/>
    <n v="32"/>
    <n v="0.97"/>
    <n v="753"/>
    <n v="172"/>
    <n v="21"/>
    <n v="0"/>
    <n v="-68.850000000000364"/>
    <n v="-1.1240816326530671E-2"/>
    <s v="January"/>
    <s v="Q1"/>
  </r>
  <r>
    <s v="ORD-93735"/>
    <s v="Basic Widget"/>
    <s v="Manufacturing"/>
    <n v="276"/>
    <n v="4.2"/>
    <n v="1159.2"/>
    <n v="1190.06"/>
    <s v="West Plant"/>
    <x v="0"/>
    <n v="4.5"/>
    <s v="2023-02-22"/>
    <s v="2023-03-18"/>
    <s v="2023-03-18"/>
    <s v="On Time"/>
    <n v="0.1144"/>
    <n v="31"/>
    <n v="2.52"/>
    <n v="963"/>
    <n v="73"/>
    <n v="51"/>
    <n v="0"/>
    <n v="30.8599999999999"/>
    <n v="2.6621808143547188E-2"/>
    <s v="February"/>
    <s v="Q1"/>
  </r>
  <r>
    <s v="ORD-45866"/>
    <s v="Montair™ 5 ODT"/>
    <s v="Pharmaceutical"/>
    <n v="282"/>
    <n v="15.75"/>
    <n v="4441.5"/>
    <n v="4361.18"/>
    <s v="South Plant"/>
    <x v="3"/>
    <n v="4.2"/>
    <s v="2023-05-22"/>
    <s v="2023-06-12"/>
    <s v="2023-06-12"/>
    <s v="On Time"/>
    <n v="7.1800000000000003E-2"/>
    <n v="20"/>
    <n v="2.72"/>
    <n v="167"/>
    <n v="23"/>
    <n v="89"/>
    <n v="0"/>
    <n v="-80.319999999999709"/>
    <n v="-1.8083980637172061E-2"/>
    <s v="May"/>
    <s v="Q2"/>
  </r>
  <r>
    <s v="ORD-47128"/>
    <s v="Service Package A"/>
    <s v="Service"/>
    <n v="287"/>
    <n v="25"/>
    <n v="7175"/>
    <n v="7067.6"/>
    <s v="Central Hub"/>
    <x v="0"/>
    <n v="4.5"/>
    <s v="2023-04-16"/>
    <s v="2023-04-29"/>
    <s v="2023-04-29"/>
    <s v="On Time"/>
    <n v="5.4600000000000003E-2"/>
    <n v="15"/>
    <n v="1.56"/>
    <n v="637"/>
    <n v="82"/>
    <n v="31"/>
    <n v="0"/>
    <n v="-107.39999999999964"/>
    <n v="-1.4968641114982528E-2"/>
    <s v="April"/>
    <s v="Q2"/>
  </r>
  <r>
    <s v="ORD-17051"/>
    <s v="Montair™ 4 ODT"/>
    <s v="Pharmaceutical"/>
    <n v="237"/>
    <n v="12.5"/>
    <n v="2962.5"/>
    <n v="2829.4"/>
    <s v="East Plant"/>
    <x v="3"/>
    <n v="4.2"/>
    <s v="2023-10-04"/>
    <s v="2023-10-26"/>
    <s v="2023-10-28"/>
    <s v="Delayed"/>
    <n v="1.41E-2"/>
    <n v="3"/>
    <n v="2.66"/>
    <n v="486"/>
    <n v="120"/>
    <n v="32"/>
    <n v="2"/>
    <n v="-133.09999999999991"/>
    <n v="-4.492827004219406E-2"/>
    <s v="October"/>
    <s v="Q4"/>
  </r>
  <r>
    <s v="ORD-79924"/>
    <s v="Service Package B"/>
    <s v="Service"/>
    <n v="192"/>
    <n v="45"/>
    <n v="8640"/>
    <n v="8477.9500000000007"/>
    <s v="Central Hub"/>
    <x v="2"/>
    <n v="4.7"/>
    <s v="2023-11-12"/>
    <s v="2023-11-20"/>
    <s v="2023-11-20"/>
    <s v="On Time"/>
    <n v="0.1244"/>
    <n v="23"/>
    <n v="1.51"/>
    <n v="130"/>
    <n v="139"/>
    <n v="82"/>
    <n v="0"/>
    <n v="-162.04999999999927"/>
    <n v="-1.8755787037036953E-2"/>
    <s v="November"/>
    <s v="Q4"/>
  </r>
  <r>
    <s v="ORD-39333"/>
    <s v="Montair™ 5 ODT"/>
    <s v="Pharmaceutical"/>
    <n v="243"/>
    <n v="15.75"/>
    <n v="3827.25"/>
    <n v="3754.68"/>
    <s v="North Plant"/>
    <x v="2"/>
    <n v="4.7"/>
    <s v="2023-02-19"/>
    <s v="2023-03-03"/>
    <s v="2023-03-03"/>
    <s v="On Time"/>
    <n v="0.1002"/>
    <n v="24"/>
    <n v="3.21"/>
    <n v="197"/>
    <n v="177"/>
    <n v="43"/>
    <n v="0"/>
    <n v="-72.570000000000164"/>
    <n v="-1.8961395257691596E-2"/>
    <s v="February"/>
    <s v="Q1"/>
  </r>
  <r>
    <s v="ORD-13966"/>
    <s v="Basic Widget"/>
    <s v="Manufacturing"/>
    <n v="479"/>
    <n v="4.2"/>
    <n v="2011.8"/>
    <n v="2045.03"/>
    <s v="West Plant"/>
    <x v="1"/>
    <n v="3.8"/>
    <s v="2023-12-25"/>
    <s v="2024-01-15"/>
    <s v="2024-01-15"/>
    <s v="On Time"/>
    <n v="0.12039999999999999"/>
    <n v="57"/>
    <n v="1.91"/>
    <n v="116"/>
    <n v="141"/>
    <n v="24"/>
    <n v="0"/>
    <n v="33.230000000000018"/>
    <n v="1.6517546475792833E-2"/>
    <s v="December"/>
    <s v="Q4"/>
  </r>
  <r>
    <s v="ORD-24022"/>
    <s v="Basic Widget"/>
    <s v="Manufacturing"/>
    <n v="154"/>
    <n v="4.2"/>
    <n v="646.79999999999995"/>
    <n v="664.13"/>
    <s v="West Plant"/>
    <x v="2"/>
    <n v="4.7"/>
    <s v="2023-03-29"/>
    <s v="2023-04-17"/>
    <s v="2023-04-17"/>
    <s v="On Time"/>
    <n v="9.4600000000000004E-2"/>
    <n v="14"/>
    <n v="1.21"/>
    <n v="383"/>
    <n v="162"/>
    <n v="93"/>
    <n v="0"/>
    <n v="17.330000000000041"/>
    <n v="2.6793444650587573E-2"/>
    <s v="March"/>
    <s v="Q1"/>
  </r>
  <r>
    <s v="ORD-60307"/>
    <s v="Montair™ 4 ODT"/>
    <s v="Pharmaceutical"/>
    <n v="312"/>
    <n v="12.5"/>
    <n v="3900"/>
    <n v="3866.24"/>
    <s v="East Plant"/>
    <x v="2"/>
    <n v="4.7"/>
    <s v="2023-07-25"/>
    <s v="2023-08-06"/>
    <s v="2023-08-06"/>
    <s v="On Time"/>
    <n v="9.69E-2"/>
    <n v="30"/>
    <n v="3.96"/>
    <n v="117"/>
    <n v="107"/>
    <n v="36"/>
    <n v="0"/>
    <n v="-33.760000000000218"/>
    <n v="-8.6564102564103129E-3"/>
    <s v="July"/>
    <s v="Q3"/>
  </r>
  <r>
    <s v="ORD-20209"/>
    <s v="Service Package B"/>
    <s v="Service"/>
    <n v="300"/>
    <n v="45"/>
    <n v="13500"/>
    <n v="13887.89"/>
    <s v="Central Hub"/>
    <x v="2"/>
    <n v="4.7"/>
    <s v="2023-08-11"/>
    <s v="2023-08-19"/>
    <s v="2023-08-19"/>
    <s v="On Time"/>
    <n v="8.6199999999999999E-2"/>
    <n v="25"/>
    <n v="1.49"/>
    <n v="807"/>
    <n v="166"/>
    <n v="72"/>
    <n v="0"/>
    <n v="387.88999999999942"/>
    <n v="2.8732592592592549E-2"/>
    <s v="August"/>
    <s v="Q3"/>
  </r>
  <r>
    <s v="ORD-88415"/>
    <s v="Montair™ 4 ODT"/>
    <s v="Pharmaceutical"/>
    <n v="294"/>
    <n v="12.5"/>
    <n v="3675"/>
    <n v="3527.14"/>
    <s v="Central Hub"/>
    <x v="2"/>
    <n v="4.7"/>
    <s v="2023-06-16"/>
    <s v="2023-06-28"/>
    <s v="2023-06-28"/>
    <s v="On Time"/>
    <n v="7.2300000000000003E-2"/>
    <n v="21"/>
    <n v="3.11"/>
    <n v="161"/>
    <n v="195"/>
    <n v="86"/>
    <n v="0"/>
    <n v="-147.86000000000013"/>
    <n v="-4.0234013605442209E-2"/>
    <s v="June"/>
    <s v="Q2"/>
  </r>
  <r>
    <s v="ORD-93379"/>
    <s v="Premium Widget"/>
    <s v="Manufacturing"/>
    <n v="348"/>
    <n v="8.9"/>
    <n v="3097.2"/>
    <n v="2961.38"/>
    <s v="East Plant"/>
    <x v="2"/>
    <n v="4.7"/>
    <s v="2023-11-27"/>
    <s v="2023-12-16"/>
    <s v="2023-12-16"/>
    <s v="On Time"/>
    <n v="4.0500000000000001E-2"/>
    <n v="14"/>
    <n v="2.16"/>
    <n v="879"/>
    <n v="20"/>
    <n v="28"/>
    <n v="0"/>
    <n v="-135.81999999999971"/>
    <n v="-4.3852511946273966E-2"/>
    <s v="November"/>
    <s v="Q4"/>
  </r>
  <r>
    <s v="ORD-51497"/>
    <s v="Service Package B"/>
    <s v="Service"/>
    <n v="159"/>
    <n v="45"/>
    <n v="7155"/>
    <n v="7076.28"/>
    <s v="South Plant"/>
    <x v="2"/>
    <n v="4.7"/>
    <s v="2023-09-30"/>
    <s v="2023-10-08"/>
    <s v="2023-10-08"/>
    <s v="On Time"/>
    <n v="9.0899999999999995E-2"/>
    <n v="14"/>
    <n v="1.52"/>
    <n v="356"/>
    <n v="165"/>
    <n v="96"/>
    <n v="0"/>
    <n v="-78.720000000000255"/>
    <n v="-1.1002096436058735E-2"/>
    <s v="September"/>
    <s v="Q3"/>
  </r>
  <r>
    <s v="ORD-48559"/>
    <s v="Basic Widget"/>
    <s v="Manufacturing"/>
    <n v="308"/>
    <n v="4.2"/>
    <n v="1293.5999999999999"/>
    <n v="1229.97"/>
    <s v="West Plant"/>
    <x v="3"/>
    <n v="4.2"/>
    <s v="2023-02-15"/>
    <s v="2023-03-15"/>
    <s v="2023-03-15"/>
    <s v="On Time"/>
    <n v="0.14810000000000001"/>
    <n v="45"/>
    <n v="1.26"/>
    <n v="113"/>
    <n v="114"/>
    <n v="80"/>
    <n v="0"/>
    <n v="-63.629999999999882"/>
    <n v="-4.9188311688311601E-2"/>
    <s v="February"/>
    <s v="Q1"/>
  </r>
  <r>
    <s v="ORD-91948"/>
    <s v="Montair™ 4 ODT"/>
    <s v="Pharmaceutical"/>
    <n v="450"/>
    <n v="12.5"/>
    <n v="5625"/>
    <n v="5502.49"/>
    <s v="North Plant"/>
    <x v="3"/>
    <n v="4.2"/>
    <s v="2023-02-26"/>
    <s v="2023-03-19"/>
    <s v="2023-03-19"/>
    <s v="On Time"/>
    <n v="1.44E-2"/>
    <n v="6"/>
    <n v="3.39"/>
    <n v="375"/>
    <n v="117"/>
    <n v="61"/>
    <n v="0"/>
    <n v="-122.51000000000022"/>
    <n v="-2.1779555555555594E-2"/>
    <s v="February"/>
    <s v="Q1"/>
  </r>
  <r>
    <s v="ORD-64687"/>
    <s v="Premium Widget"/>
    <s v="Manufacturing"/>
    <n v="98"/>
    <n v="8.9"/>
    <n v="872.2"/>
    <n v="870.01"/>
    <s v="West Plant"/>
    <x v="1"/>
    <n v="3.8"/>
    <s v="2023-12-06"/>
    <s v="2023-12-27"/>
    <s v="2023-12-27"/>
    <s v="On Time"/>
    <n v="3.6400000000000002E-2"/>
    <n v="3"/>
    <n v="2.85"/>
    <n v="207"/>
    <n v="93"/>
    <n v="95"/>
    <n v="0"/>
    <n v="-2.1900000000000546"/>
    <n v="-2.5108919972484001E-3"/>
    <s v="December"/>
    <s v="Q4"/>
  </r>
  <r>
    <s v="ORD-27796"/>
    <s v="Montair™ 5 ODT"/>
    <s v="Pharmaceutical"/>
    <n v="341"/>
    <n v="15.75"/>
    <n v="5370.75"/>
    <n v="5110.6499999999996"/>
    <s v="South Plant"/>
    <x v="0"/>
    <n v="4.5"/>
    <s v="2023-02-06"/>
    <s v="2023-02-23"/>
    <s v="2023-02-23"/>
    <s v="On Time"/>
    <n v="0.111"/>
    <n v="37"/>
    <n v="3.16"/>
    <n v="136"/>
    <n v="55"/>
    <n v="92"/>
    <n v="0"/>
    <n v="-260.10000000000036"/>
    <n v="-4.8428990364474303E-2"/>
    <s v="February"/>
    <s v="Q1"/>
  </r>
  <r>
    <s v="ORD-39588"/>
    <s v="Premium Widget"/>
    <s v="Manufacturing"/>
    <n v="102"/>
    <n v="8.9"/>
    <n v="907.8"/>
    <n v="903.66"/>
    <s v="West Plant"/>
    <x v="2"/>
    <n v="4.7"/>
    <s v="2023-11-16"/>
    <s v="2023-12-05"/>
    <s v="2023-12-05"/>
    <s v="On Time"/>
    <n v="6.9400000000000003E-2"/>
    <n v="7"/>
    <n v="1.77"/>
    <n v="240"/>
    <n v="128"/>
    <n v="87"/>
    <n v="0"/>
    <n v="-4.1399999999999864"/>
    <n v="-4.5604758757435407E-3"/>
    <s v="November"/>
    <s v="Q4"/>
  </r>
  <r>
    <s v="ORD-14963"/>
    <s v="Montair™ 4 ODT"/>
    <s v="Pharmaceutical"/>
    <n v="374"/>
    <n v="12.5"/>
    <n v="4675"/>
    <n v="4675.8100000000004"/>
    <s v="Central Hub"/>
    <x v="2"/>
    <n v="4.7"/>
    <s v="2023-05-02"/>
    <s v="2023-05-14"/>
    <s v="2023-05-14"/>
    <s v="On Time"/>
    <n v="6.7500000000000004E-2"/>
    <n v="25"/>
    <n v="3.05"/>
    <n v="631"/>
    <n v="143"/>
    <n v="100"/>
    <n v="0"/>
    <n v="0.81000000000040018"/>
    <n v="1.7326203208564711E-4"/>
    <s v="May"/>
    <s v="Q2"/>
  </r>
  <r>
    <s v="ORD-70940"/>
    <s v="Basic Widget"/>
    <s v="Manufacturing"/>
    <n v="50"/>
    <n v="4.2"/>
    <n v="210"/>
    <n v="202.48"/>
    <s v="North Plant"/>
    <x v="2"/>
    <n v="4.7"/>
    <s v="2023-12-20"/>
    <s v="2024-01-21"/>
    <s v="2024-01-30"/>
    <s v="Delayed"/>
    <n v="0.1124"/>
    <n v="5"/>
    <n v="2.56"/>
    <n v="130"/>
    <n v="153"/>
    <n v="88"/>
    <n v="9"/>
    <n v="-7.5200000000000102"/>
    <n v="-3.580952380952386E-2"/>
    <s v="December"/>
    <s v="Q4"/>
  </r>
  <r>
    <s v="ORD-85973"/>
    <s v="Montair™ 4 ODT"/>
    <s v="Pharmaceutical"/>
    <n v="389"/>
    <n v="12.5"/>
    <n v="4862.5"/>
    <n v="4942.12"/>
    <s v="South Plant"/>
    <x v="2"/>
    <n v="4.7"/>
    <s v="2023-11-19"/>
    <s v="2023-12-01"/>
    <s v="2023-12-01"/>
    <s v="On Time"/>
    <n v="0.1036"/>
    <n v="40"/>
    <n v="3.31"/>
    <n v="369"/>
    <n v="176"/>
    <n v="16"/>
    <n v="0"/>
    <n v="79.619999999999891"/>
    <n v="1.6374293059125942E-2"/>
    <s v="November"/>
    <s v="Q4"/>
  </r>
  <r>
    <s v="ORD-48616"/>
    <s v="Basic Widget"/>
    <s v="Manufacturing"/>
    <n v="242"/>
    <n v="4.2"/>
    <n v="1016.4"/>
    <n v="1017.69"/>
    <s v="Central Hub"/>
    <x v="0"/>
    <n v="4.5"/>
    <s v="2023-08-29"/>
    <s v="2023-09-22"/>
    <s v="2023-09-22"/>
    <s v="On Time"/>
    <n v="7.5700000000000003E-2"/>
    <n v="18"/>
    <n v="1.84"/>
    <n v="346"/>
    <n v="62"/>
    <n v="14"/>
    <n v="0"/>
    <n v="1.2900000000000773"/>
    <n v="1.269185360094527E-3"/>
    <s v="August"/>
    <s v="Q3"/>
  </r>
  <r>
    <s v="ORD-48240"/>
    <s v="Service Package B"/>
    <s v="Service"/>
    <n v="143"/>
    <n v="45"/>
    <n v="6435"/>
    <n v="6152.77"/>
    <s v="Central Hub"/>
    <x v="3"/>
    <n v="4.2"/>
    <s v="2023-10-16"/>
    <s v="2023-11-02"/>
    <s v="2023-11-02"/>
    <s v="On Time"/>
    <n v="7.6200000000000004E-2"/>
    <n v="10"/>
    <n v="0.57999999999999996"/>
    <n v="878"/>
    <n v="179"/>
    <n v="13"/>
    <n v="0"/>
    <n v="-282.22999999999956"/>
    <n v="-4.3858585858585791E-2"/>
    <s v="October"/>
    <s v="Q4"/>
  </r>
  <r>
    <s v="ORD-46073"/>
    <s v="Basic Widget"/>
    <s v="Manufacturing"/>
    <n v="268"/>
    <n v="4.2"/>
    <n v="1125.5999999999999"/>
    <n v="1077.97"/>
    <s v="West Plant"/>
    <x v="0"/>
    <n v="4.5"/>
    <s v="2023-03-06"/>
    <s v="2023-03-30"/>
    <s v="2023-03-30"/>
    <s v="On Time"/>
    <n v="0.1197"/>
    <n v="32"/>
    <n v="2.23"/>
    <n v="928"/>
    <n v="85"/>
    <n v="11"/>
    <n v="0"/>
    <n v="-47.629999999999882"/>
    <n v="-4.2315209665955832E-2"/>
    <s v="March"/>
    <s v="Q1"/>
  </r>
  <r>
    <s v="ORD-40958"/>
    <s v="Service Package B"/>
    <s v="Service"/>
    <n v="388"/>
    <n v="45"/>
    <n v="17460"/>
    <n v="16850.88"/>
    <s v="North Plant"/>
    <x v="1"/>
    <n v="3.8"/>
    <s v="2023-10-30"/>
    <s v="2023-11-09"/>
    <s v="2023-11-09"/>
    <s v="On Time"/>
    <n v="7.2499999999999995E-2"/>
    <n v="28"/>
    <n v="0.89"/>
    <n v="546"/>
    <n v="66"/>
    <n v="77"/>
    <n v="0"/>
    <n v="-609.11999999999898"/>
    <n v="-3.4886597938144269E-2"/>
    <s v="October"/>
    <s v="Q4"/>
  </r>
  <r>
    <s v="ORD-60222"/>
    <s v="Montair™ 4 ODT"/>
    <s v="Pharmaceutical"/>
    <n v="314"/>
    <n v="12.5"/>
    <n v="3925"/>
    <n v="4095.32"/>
    <s v="East Plant"/>
    <x v="0"/>
    <n v="4.5"/>
    <s v="2023-03-16"/>
    <s v="2023-04-02"/>
    <s v="2023-04-02"/>
    <s v="On Time"/>
    <n v="3.1600000000000003E-2"/>
    <n v="9"/>
    <n v="3.99"/>
    <n v="293"/>
    <n v="189"/>
    <n v="66"/>
    <n v="0"/>
    <n v="170.32000000000016"/>
    <n v="4.3393630573248451E-2"/>
    <s v="March"/>
    <s v="Q1"/>
  </r>
  <r>
    <s v="ORD-16884"/>
    <s v="Service Package B"/>
    <s v="Service"/>
    <n v="385"/>
    <n v="45"/>
    <n v="17325"/>
    <n v="17917.23"/>
    <s v="South Plant"/>
    <x v="1"/>
    <n v="3.8"/>
    <s v="2023-10-23"/>
    <s v="2023-11-02"/>
    <s v="2023-11-02"/>
    <s v="On Time"/>
    <n v="1.7600000000000001E-2"/>
    <n v="6"/>
    <n v="1.73"/>
    <n v="221"/>
    <n v="138"/>
    <n v="61"/>
    <n v="0"/>
    <n v="592.22999999999956"/>
    <n v="3.418354978354976E-2"/>
    <s v="October"/>
    <s v="Q4"/>
  </r>
  <r>
    <s v="ORD-66981"/>
    <s v="Premium Widget"/>
    <s v="Manufacturing"/>
    <n v="129"/>
    <n v="8.9"/>
    <n v="1148.0999999999999"/>
    <n v="1134.3"/>
    <s v="East Plant"/>
    <x v="2"/>
    <n v="4.7"/>
    <s v="2023-09-30"/>
    <s v="2023-10-19"/>
    <s v="2023-10-19"/>
    <s v="On Time"/>
    <n v="0.10879999999999999"/>
    <n v="14"/>
    <n v="1.29"/>
    <n v="62"/>
    <n v="93"/>
    <n v="67"/>
    <n v="0"/>
    <n v="-13.799999999999955"/>
    <n v="-1.2019858897308559E-2"/>
    <s v="September"/>
    <s v="Q3"/>
  </r>
  <r>
    <s v="ORD-95467"/>
    <s v="Premium Widget"/>
    <s v="Manufacturing"/>
    <n v="479"/>
    <n v="8.9"/>
    <n v="4263.1000000000004"/>
    <n v="4276.4399999999996"/>
    <s v="East Plant"/>
    <x v="0"/>
    <n v="4.5"/>
    <s v="2023-02-19"/>
    <s v="2023-03-15"/>
    <s v="2023-03-15"/>
    <s v="On Time"/>
    <n v="5.9499999999999997E-2"/>
    <n v="28"/>
    <n v="2.2200000000000002"/>
    <n v="928"/>
    <n v="89"/>
    <n v="52"/>
    <n v="0"/>
    <n v="13.339999999999236"/>
    <n v="3.1291782974828728E-3"/>
    <s v="February"/>
    <s v="Q1"/>
  </r>
  <r>
    <s v="ORD-98065"/>
    <s v="Basic Widget"/>
    <s v="Manufacturing"/>
    <n v="345"/>
    <n v="4.2"/>
    <n v="1449"/>
    <n v="1461.2"/>
    <s v="East Plant"/>
    <x v="0"/>
    <n v="4.5"/>
    <s v="2023-05-11"/>
    <s v="2023-06-04"/>
    <s v="2023-06-04"/>
    <s v="On Time"/>
    <n v="7.46E-2"/>
    <n v="25"/>
    <n v="1.48"/>
    <n v="652"/>
    <n v="69"/>
    <n v="76"/>
    <n v="0"/>
    <n v="12.200000000000045"/>
    <n v="8.4195997239475823E-3"/>
    <s v="May"/>
    <s v="Q2"/>
  </r>
  <r>
    <s v="ORD-23619"/>
    <s v="Basic Widget"/>
    <s v="Manufacturing"/>
    <n v="15"/>
    <n v="4.2"/>
    <n v="63"/>
    <n v="64.09"/>
    <s v="South Plant"/>
    <x v="3"/>
    <n v="4.2"/>
    <s v="2023-10-08"/>
    <s v="2023-11-05"/>
    <s v="2023-11-05"/>
    <s v="On Time"/>
    <n v="0.12640000000000001"/>
    <n v="1"/>
    <n v="1.2"/>
    <n v="751"/>
    <n v="134"/>
    <n v="54"/>
    <n v="0"/>
    <n v="1.0900000000000034"/>
    <n v="1.7301587301587356E-2"/>
    <s v="October"/>
    <s v="Q4"/>
  </r>
  <r>
    <s v="ORD-38419"/>
    <s v="Montair™ 5 ODT"/>
    <s v="Pharmaceutical"/>
    <n v="27"/>
    <n v="15.75"/>
    <n v="425.25"/>
    <n v="405"/>
    <s v="East Plant"/>
    <x v="3"/>
    <n v="4.2"/>
    <s v="2023-04-09"/>
    <s v="2023-05-11"/>
    <s v="2023-05-21"/>
    <s v="Delayed"/>
    <n v="2.29E-2"/>
    <n v="0"/>
    <n v="3.84"/>
    <n v="703"/>
    <n v="51"/>
    <n v="100"/>
    <n v="10"/>
    <n v="-20.25"/>
    <n v="-4.7619047619047616E-2"/>
    <s v="April"/>
    <s v="Q2"/>
  </r>
  <r>
    <s v="ORD-24528"/>
    <s v="Montair™ 4 ODT"/>
    <s v="Pharmaceutical"/>
    <n v="346"/>
    <n v="12.5"/>
    <n v="4325"/>
    <n v="4439.12"/>
    <s v="North Plant"/>
    <x v="1"/>
    <n v="3.8"/>
    <s v="2023-07-12"/>
    <s v="2023-07-26"/>
    <s v="2023-07-26"/>
    <s v="On Time"/>
    <n v="0.1007"/>
    <n v="34"/>
    <n v="2.78"/>
    <n v="762"/>
    <n v="67"/>
    <n v="42"/>
    <n v="0"/>
    <n v="114.11999999999989"/>
    <n v="2.6386127167630034E-2"/>
    <s v="July"/>
    <s v="Q3"/>
  </r>
  <r>
    <s v="ORD-52389"/>
    <s v="Basic Widget"/>
    <s v="Manufacturing"/>
    <n v="242"/>
    <n v="4.2"/>
    <n v="1016.4"/>
    <n v="1059.3599999999999"/>
    <s v="West Plant"/>
    <x v="0"/>
    <n v="4.5"/>
    <s v="2023-11-24"/>
    <s v="2023-12-18"/>
    <s v="2023-12-18"/>
    <s v="On Time"/>
    <n v="4.87E-2"/>
    <n v="11"/>
    <n v="2.81"/>
    <n v="313"/>
    <n v="61"/>
    <n v="19"/>
    <n v="0"/>
    <n v="42.959999999999923"/>
    <n v="4.226682408500583E-2"/>
    <s v="November"/>
    <s v="Q4"/>
  </r>
  <r>
    <s v="ORD-19096"/>
    <s v="Basic Widget"/>
    <s v="Manufacturing"/>
    <n v="180"/>
    <n v="4.2"/>
    <n v="756"/>
    <n v="793.49"/>
    <s v="North Plant"/>
    <x v="2"/>
    <n v="4.7"/>
    <s v="2023-07-18"/>
    <s v="2023-08-06"/>
    <s v="2023-08-06"/>
    <s v="On Time"/>
    <n v="4.6199999999999998E-2"/>
    <n v="8"/>
    <n v="1.36"/>
    <n v="553"/>
    <n v="71"/>
    <n v="88"/>
    <n v="0"/>
    <n v="37.490000000000009"/>
    <n v="4.9589947089947101E-2"/>
    <s v="July"/>
    <s v="Q3"/>
  </r>
  <r>
    <s v="ORD-67878"/>
    <s v="Premium Widget"/>
    <s v="Manufacturing"/>
    <n v="83"/>
    <n v="8.9"/>
    <n v="738.7"/>
    <n v="741.7"/>
    <s v="South Plant"/>
    <x v="2"/>
    <n v="4.7"/>
    <s v="2023-02-25"/>
    <s v="2023-03-16"/>
    <s v="2023-03-16"/>
    <s v="On Time"/>
    <n v="7.0400000000000004E-2"/>
    <n v="5"/>
    <n v="1.21"/>
    <n v="782"/>
    <n v="86"/>
    <n v="23"/>
    <n v="0"/>
    <n v="3"/>
    <n v="4.0611885745228098E-3"/>
    <s v="February"/>
    <s v="Q1"/>
  </r>
  <r>
    <s v="ORD-93930"/>
    <s v="Montair™ 4 ODT"/>
    <s v="Pharmaceutical"/>
    <n v="382"/>
    <n v="12.5"/>
    <n v="4775"/>
    <n v="4655.91"/>
    <s v="North Plant"/>
    <x v="0"/>
    <n v="4.5"/>
    <s v="2023-10-20"/>
    <s v="2023-11-06"/>
    <s v="2023-11-06"/>
    <s v="On Time"/>
    <n v="7.2400000000000006E-2"/>
    <n v="27"/>
    <n v="2.72"/>
    <n v="50"/>
    <n v="29"/>
    <n v="95"/>
    <n v="0"/>
    <n v="-119.09000000000015"/>
    <n v="-2.4940314136125685E-2"/>
    <s v="October"/>
    <s v="Q4"/>
  </r>
  <r>
    <s v="ORD-74314"/>
    <s v="Premium Widget"/>
    <s v="Manufacturing"/>
    <n v="178"/>
    <n v="8.9"/>
    <n v="1584.2"/>
    <n v="1648.3"/>
    <s v="East Plant"/>
    <x v="1"/>
    <n v="3.8"/>
    <s v="2023-12-25"/>
    <s v="2024-01-15"/>
    <s v="2024-01-15"/>
    <s v="On Time"/>
    <n v="9.0399999999999994E-2"/>
    <n v="16"/>
    <n v="2.88"/>
    <n v="539"/>
    <n v="131"/>
    <n v="61"/>
    <n v="0"/>
    <n v="64.099999999999909"/>
    <n v="4.046206287084958E-2"/>
    <s v="December"/>
    <s v="Q4"/>
  </r>
  <r>
    <s v="ORD-57044"/>
    <s v="Service Package B"/>
    <s v="Service"/>
    <n v="206"/>
    <n v="45"/>
    <n v="9270"/>
    <n v="9691"/>
    <s v="North Plant"/>
    <x v="1"/>
    <n v="3.8"/>
    <s v="2023-01-02"/>
    <s v="2023-01-12"/>
    <s v="2023-01-12"/>
    <s v="On Time"/>
    <n v="0.1245"/>
    <n v="25"/>
    <n v="1.35"/>
    <n v="391"/>
    <n v="194"/>
    <n v="48"/>
    <n v="0"/>
    <n v="421"/>
    <n v="4.5415318230852209E-2"/>
    <s v="January"/>
    <s v="Q1"/>
  </r>
  <r>
    <s v="ORD-48005"/>
    <s v="Premium Widget"/>
    <s v="Manufacturing"/>
    <n v="283"/>
    <n v="8.9"/>
    <n v="2518.6999999999998"/>
    <n v="2607.6999999999998"/>
    <s v="North Plant"/>
    <x v="0"/>
    <n v="4.5"/>
    <s v="2023-07-07"/>
    <s v="2023-07-31"/>
    <s v="2023-07-31"/>
    <s v="On Time"/>
    <n v="5.7599999999999998E-2"/>
    <n v="16"/>
    <n v="2.52"/>
    <n v="713"/>
    <n v="71"/>
    <n v="32"/>
    <n v="0"/>
    <n v="89"/>
    <n v="3.5335689045936397E-2"/>
    <s v="July"/>
    <s v="Q3"/>
  </r>
  <r>
    <s v="ORD-73766"/>
    <s v="Service Package A"/>
    <s v="Service"/>
    <n v="107"/>
    <n v="25"/>
    <n v="2675"/>
    <n v="2621.1999999999998"/>
    <s v="North Plant"/>
    <x v="2"/>
    <n v="4.7"/>
    <s v="2023-12-05"/>
    <s v="2023-12-13"/>
    <s v="2023-12-13"/>
    <s v="On Time"/>
    <n v="6.4600000000000005E-2"/>
    <n v="6"/>
    <n v="1.53"/>
    <n v="136"/>
    <n v="181"/>
    <n v="66"/>
    <n v="0"/>
    <n v="-53.800000000000182"/>
    <n v="-2.0112149532710347E-2"/>
    <s v="December"/>
    <s v="Q4"/>
  </r>
  <r>
    <s v="ORD-80851"/>
    <s v="Service Package B"/>
    <s v="Service"/>
    <n v="108"/>
    <n v="45"/>
    <n v="4860"/>
    <n v="4629.33"/>
    <s v="South Plant"/>
    <x v="1"/>
    <n v="3.8"/>
    <s v="2023-01-19"/>
    <s v="2023-01-29"/>
    <s v="2023-01-29"/>
    <s v="On Time"/>
    <n v="0.14949999999999999"/>
    <n v="16"/>
    <n v="1.08"/>
    <n v="708"/>
    <n v="98"/>
    <n v="73"/>
    <n v="0"/>
    <n v="-230.67000000000007"/>
    <n v="-4.7462962962962978E-2"/>
    <s v="January"/>
    <s v="Q1"/>
  </r>
  <r>
    <s v="ORD-95701"/>
    <s v="Service Package A"/>
    <s v="Service"/>
    <n v="183"/>
    <n v="25"/>
    <n v="4575"/>
    <n v="4371.8900000000003"/>
    <s v="West Plant"/>
    <x v="0"/>
    <n v="4.5"/>
    <s v="2023-01-19"/>
    <s v="2023-02-01"/>
    <s v="2023-02-01"/>
    <s v="On Time"/>
    <n v="0.1203"/>
    <n v="22"/>
    <n v="0.68"/>
    <n v="733"/>
    <n v="153"/>
    <n v="68"/>
    <n v="0"/>
    <n v="-203.10999999999967"/>
    <n v="-4.4395628415300474E-2"/>
    <s v="January"/>
    <s v="Q1"/>
  </r>
  <r>
    <s v="ORD-71763"/>
    <s v="Service Package B"/>
    <s v="Service"/>
    <n v="129"/>
    <n v="45"/>
    <n v="5805"/>
    <n v="6051.61"/>
    <s v="Central Hub"/>
    <x v="1"/>
    <n v="3.8"/>
    <s v="2023-10-24"/>
    <s v="2023-11-03"/>
    <s v="2023-11-03"/>
    <s v="On Time"/>
    <n v="1.52E-2"/>
    <n v="1"/>
    <n v="1.48"/>
    <n v="978"/>
    <n v="178"/>
    <n v="15"/>
    <n v="0"/>
    <n v="246.60999999999967"/>
    <n v="4.2482342807924144E-2"/>
    <s v="October"/>
    <s v="Q4"/>
  </r>
  <r>
    <s v="ORD-32372"/>
    <s v="Montair™ 5 ODT"/>
    <s v="Pharmaceutical"/>
    <n v="333"/>
    <n v="15.75"/>
    <n v="5244.75"/>
    <n v="5008.71"/>
    <s v="South Plant"/>
    <x v="0"/>
    <n v="4.5"/>
    <s v="2023-03-30"/>
    <s v="2023-04-16"/>
    <s v="2023-04-16"/>
    <s v="On Time"/>
    <n v="5.2999999999999999E-2"/>
    <n v="17"/>
    <n v="3.18"/>
    <n v="905"/>
    <n v="171"/>
    <n v="18"/>
    <n v="0"/>
    <n v="-236.03999999999996"/>
    <n v="-4.5005005005004997E-2"/>
    <s v="March"/>
    <s v="Q1"/>
  </r>
  <r>
    <s v="ORD-98918"/>
    <s v="Montair™ 4 ODT"/>
    <s v="Pharmaceutical"/>
    <n v="419"/>
    <n v="12.5"/>
    <n v="5237.5"/>
    <n v="5298.06"/>
    <s v="North Plant"/>
    <x v="2"/>
    <n v="4.7"/>
    <s v="2023-11-01"/>
    <s v="2023-11-13"/>
    <s v="2023-11-13"/>
    <s v="On Time"/>
    <n v="1.8800000000000001E-2"/>
    <n v="7"/>
    <n v="3.01"/>
    <n v="461"/>
    <n v="103"/>
    <n v="25"/>
    <n v="0"/>
    <n v="60.5600000000004"/>
    <n v="1.1562768496420125E-2"/>
    <s v="November"/>
    <s v="Q4"/>
  </r>
  <r>
    <s v="ORD-18286"/>
    <s v="Service Package B"/>
    <s v="Service"/>
    <n v="438"/>
    <n v="45"/>
    <n v="19710"/>
    <n v="20625.91"/>
    <s v="Central Hub"/>
    <x v="1"/>
    <n v="3.8"/>
    <s v="2023-06-14"/>
    <s v="2023-06-24"/>
    <s v="2023-06-24"/>
    <s v="On Time"/>
    <n v="3.9899999999999998E-2"/>
    <n v="17"/>
    <n v="0.76"/>
    <n v="173"/>
    <n v="90"/>
    <n v="28"/>
    <n v="0"/>
    <n v="915.90999999999985"/>
    <n v="4.6469304921359707E-2"/>
    <s v="June"/>
    <s v="Q2"/>
  </r>
  <r>
    <s v="ORD-92863"/>
    <s v="Premium Widget"/>
    <s v="Manufacturing"/>
    <n v="94"/>
    <n v="8.9"/>
    <n v="836.6"/>
    <n v="831.47"/>
    <s v="South Plant"/>
    <x v="3"/>
    <n v="4.2"/>
    <s v="2023-10-11"/>
    <s v="2023-11-08"/>
    <s v="2023-11-08"/>
    <s v="On Time"/>
    <n v="0.1396"/>
    <n v="13"/>
    <n v="1.2"/>
    <n v="677"/>
    <n v="116"/>
    <n v="30"/>
    <n v="0"/>
    <n v="-5.1299999999999955"/>
    <n v="-6.1319627061917226E-3"/>
    <s v="October"/>
    <s v="Q4"/>
  </r>
  <r>
    <s v="ORD-64555"/>
    <s v="Montair™ 4 ODT"/>
    <s v="Pharmaceutical"/>
    <n v="13"/>
    <n v="12.5"/>
    <n v="162.5"/>
    <n v="157.29"/>
    <s v="West Plant"/>
    <x v="0"/>
    <n v="4.5"/>
    <s v="2023-01-04"/>
    <s v="2023-01-21"/>
    <s v="2023-01-21"/>
    <s v="On Time"/>
    <n v="2.2499999999999999E-2"/>
    <n v="0"/>
    <n v="3.83"/>
    <n v="760"/>
    <n v="141"/>
    <n v="98"/>
    <n v="0"/>
    <n v="-5.210000000000008"/>
    <n v="-3.2061538461538509E-2"/>
    <s v="January"/>
    <s v="Q1"/>
  </r>
  <r>
    <s v="ORD-88154"/>
    <s v="Montair™ 5 ODT"/>
    <s v="Pharmaceutical"/>
    <n v="148"/>
    <n v="15.75"/>
    <n v="2331"/>
    <n v="2336.38"/>
    <s v="South Plant"/>
    <x v="1"/>
    <n v="3.8"/>
    <s v="2023-11-24"/>
    <s v="2023-12-18"/>
    <s v="2023-12-21"/>
    <s v="Delayed"/>
    <n v="6.7699999999999996E-2"/>
    <n v="10"/>
    <n v="3.54"/>
    <n v="784"/>
    <n v="147"/>
    <n v="88"/>
    <n v="3"/>
    <n v="5.3800000000001091"/>
    <n v="2.3080223080223549E-3"/>
    <s v="November"/>
    <s v="Q4"/>
  </r>
  <r>
    <s v="ORD-80742"/>
    <s v="Montair™ 4 ODT"/>
    <s v="Pharmaceutical"/>
    <n v="12"/>
    <n v="12.5"/>
    <n v="150"/>
    <n v="150.87"/>
    <s v="East Plant"/>
    <x v="3"/>
    <n v="4.2"/>
    <s v="2023-08-03"/>
    <s v="2023-08-26"/>
    <s v="2023-09-04"/>
    <s v="Delayed"/>
    <n v="3.6900000000000002E-2"/>
    <n v="0"/>
    <n v="3.43"/>
    <n v="274"/>
    <n v="138"/>
    <n v="90"/>
    <n v="9"/>
    <n v="0.87000000000000455"/>
    <n v="5.80000000000003E-3"/>
    <s v="August"/>
    <s v="Q3"/>
  </r>
  <r>
    <s v="ORD-75210"/>
    <s v="Service Package B"/>
    <s v="Service"/>
    <n v="109"/>
    <n v="45"/>
    <n v="4905"/>
    <n v="4715.0200000000004"/>
    <s v="South Plant"/>
    <x v="3"/>
    <n v="4.2"/>
    <s v="2023-01-28"/>
    <s v="2023-02-14"/>
    <s v="2023-02-14"/>
    <s v="On Time"/>
    <n v="3.09E-2"/>
    <n v="3"/>
    <n v="1.87"/>
    <n v="230"/>
    <n v="60"/>
    <n v="95"/>
    <n v="0"/>
    <n v="-189.97999999999956"/>
    <n v="-3.8731906218144659E-2"/>
    <s v="January"/>
    <s v="Q1"/>
  </r>
  <r>
    <s v="ORD-15677"/>
    <s v="Montair™ 4 ODT"/>
    <s v="Pharmaceutical"/>
    <n v="117"/>
    <n v="12.5"/>
    <n v="1462.5"/>
    <n v="1452.95"/>
    <s v="North Plant"/>
    <x v="3"/>
    <n v="4.2"/>
    <s v="2023-05-26"/>
    <s v="2023-06-16"/>
    <s v="2023-06-16"/>
    <s v="On Time"/>
    <n v="5.6800000000000003E-2"/>
    <n v="6"/>
    <n v="3.64"/>
    <n v="156"/>
    <n v="33"/>
    <n v="78"/>
    <n v="0"/>
    <n v="-9.5499999999999545"/>
    <n v="-6.5299145299144989E-3"/>
    <s v="May"/>
    <s v="Q2"/>
  </r>
  <r>
    <s v="ORD-52725"/>
    <s v="Montair™ 5 ODT"/>
    <s v="Pharmaceutical"/>
    <n v="273"/>
    <n v="15.75"/>
    <n v="4299.75"/>
    <n v="4134.67"/>
    <s v="South Plant"/>
    <x v="0"/>
    <n v="4.5"/>
    <s v="2023-09-06"/>
    <s v="2023-09-23"/>
    <s v="2023-09-23"/>
    <s v="On Time"/>
    <n v="0.1353"/>
    <n v="36"/>
    <n v="3.39"/>
    <n v="479"/>
    <n v="70"/>
    <n v="96"/>
    <n v="0"/>
    <n v="-165.07999999999993"/>
    <n v="-3.8392929821501234E-2"/>
    <s v="September"/>
    <s v="Q3"/>
  </r>
  <r>
    <s v="ORD-38922"/>
    <s v="Basic Widget"/>
    <s v="Manufacturing"/>
    <n v="126"/>
    <n v="4.2"/>
    <n v="529.20000000000005"/>
    <n v="507.93"/>
    <s v="South Plant"/>
    <x v="0"/>
    <n v="4.5"/>
    <s v="2023-06-16"/>
    <s v="2023-07-10"/>
    <s v="2023-07-10"/>
    <s v="On Time"/>
    <n v="0.1133"/>
    <n v="14"/>
    <n v="1.75"/>
    <n v="125"/>
    <n v="140"/>
    <n v="84"/>
    <n v="0"/>
    <n v="-21.270000000000039"/>
    <n v="-4.0192743764172402E-2"/>
    <s v="June"/>
    <s v="Q2"/>
  </r>
  <r>
    <s v="ORD-35448"/>
    <s v="Premium Widget"/>
    <s v="Manufacturing"/>
    <n v="120"/>
    <n v="8.9"/>
    <n v="1068"/>
    <n v="1113.7"/>
    <s v="North Plant"/>
    <x v="2"/>
    <n v="4.7"/>
    <s v="2023-03-16"/>
    <s v="2023-04-04"/>
    <s v="2023-04-04"/>
    <s v="On Time"/>
    <n v="7.3700000000000002E-2"/>
    <n v="8"/>
    <n v="1.27"/>
    <n v="697"/>
    <n v="111"/>
    <n v="44"/>
    <n v="0"/>
    <n v="45.700000000000045"/>
    <n v="4.2790262172284689E-2"/>
    <s v="March"/>
    <s v="Q1"/>
  </r>
  <r>
    <s v="ORD-64817"/>
    <s v="Montair™ 5 ODT"/>
    <s v="Pharmaceutical"/>
    <n v="364"/>
    <n v="15.75"/>
    <n v="5733"/>
    <n v="5772.37"/>
    <s v="East Plant"/>
    <x v="1"/>
    <n v="3.8"/>
    <s v="2023-01-17"/>
    <s v="2023-01-31"/>
    <s v="2023-01-31"/>
    <s v="On Time"/>
    <n v="4.9299999999999997E-2"/>
    <n v="17"/>
    <n v="3.2"/>
    <n v="225"/>
    <n v="107"/>
    <n v="38"/>
    <n v="0"/>
    <n v="39.369999999999891"/>
    <n v="6.8672597244025628E-3"/>
    <s v="January"/>
    <s v="Q1"/>
  </r>
  <r>
    <s v="ORD-63961"/>
    <s v="Basic Widget"/>
    <s v="Manufacturing"/>
    <n v="497"/>
    <n v="4.2"/>
    <n v="2087.4"/>
    <n v="2110.6799999999998"/>
    <s v="Central Hub"/>
    <x v="1"/>
    <n v="3.8"/>
    <s v="2023-11-23"/>
    <s v="2023-12-28"/>
    <s v="2024-01-11"/>
    <s v="Delayed"/>
    <n v="3.3799999999999997E-2"/>
    <n v="16"/>
    <n v="1.46"/>
    <n v="584"/>
    <n v="145"/>
    <n v="37"/>
    <n v="14"/>
    <n v="23.279999999999745"/>
    <n v="1.1152630066110829E-2"/>
    <s v="November"/>
    <s v="Q4"/>
  </r>
  <r>
    <s v="ORD-85951"/>
    <s v="Service Package A"/>
    <s v="Service"/>
    <n v="17"/>
    <n v="25"/>
    <n v="425"/>
    <n v="434.78"/>
    <s v="West Plant"/>
    <x v="2"/>
    <n v="4.7"/>
    <s v="2023-05-23"/>
    <s v="2023-05-31"/>
    <s v="2023-05-31"/>
    <s v="On Time"/>
    <n v="0.11310000000000001"/>
    <n v="1"/>
    <n v="0.99"/>
    <n v="277"/>
    <n v="171"/>
    <n v="29"/>
    <n v="0"/>
    <n v="9.7799999999999727"/>
    <n v="2.3011764705882287E-2"/>
    <s v="May"/>
    <s v="Q2"/>
  </r>
  <r>
    <s v="ORD-61684"/>
    <s v="Service Package A"/>
    <s v="Service"/>
    <n v="30"/>
    <n v="25"/>
    <n v="750"/>
    <n v="786.85"/>
    <s v="North Plant"/>
    <x v="2"/>
    <n v="4.7"/>
    <s v="2023-01-23"/>
    <s v="2023-01-31"/>
    <s v="2023-01-31"/>
    <s v="On Time"/>
    <n v="0.11269999999999999"/>
    <n v="3"/>
    <n v="1.1399999999999999"/>
    <n v="540"/>
    <n v="198"/>
    <n v="22"/>
    <n v="0"/>
    <n v="36.850000000000023"/>
    <n v="4.9133333333333362E-2"/>
    <s v="January"/>
    <s v="Q1"/>
  </r>
  <r>
    <s v="ORD-56976"/>
    <s v="Premium Widget"/>
    <s v="Manufacturing"/>
    <n v="295"/>
    <n v="8.9"/>
    <n v="2625.5"/>
    <n v="2691.95"/>
    <s v="West Plant"/>
    <x v="1"/>
    <n v="3.8"/>
    <s v="2023-02-12"/>
    <s v="2023-03-05"/>
    <s v="2023-03-05"/>
    <s v="On Time"/>
    <n v="0.107"/>
    <n v="31"/>
    <n v="1.44"/>
    <n v="352"/>
    <n v="81"/>
    <n v="92"/>
    <n v="0"/>
    <n v="66.449999999999818"/>
    <n v="2.5309464863835389E-2"/>
    <s v="February"/>
    <s v="Q1"/>
  </r>
  <r>
    <s v="ORD-69616"/>
    <s v="Montair™ 4 ODT"/>
    <s v="Pharmaceutical"/>
    <n v="166"/>
    <n v="12.5"/>
    <n v="2075"/>
    <n v="2004.82"/>
    <s v="North Plant"/>
    <x v="2"/>
    <n v="4.7"/>
    <s v="2023-12-09"/>
    <s v="2023-12-21"/>
    <s v="2023-12-21"/>
    <s v="On Time"/>
    <n v="7.4300000000000005E-2"/>
    <n v="12"/>
    <n v="3.38"/>
    <n v="524"/>
    <n v="55"/>
    <n v="100"/>
    <n v="0"/>
    <n v="-70.180000000000064"/>
    <n v="-3.3821686746987982E-2"/>
    <s v="December"/>
    <s v="Q4"/>
  </r>
  <r>
    <s v="ORD-53634"/>
    <s v="Premium Widget"/>
    <s v="Manufacturing"/>
    <n v="247"/>
    <n v="8.9"/>
    <n v="2198.3000000000002"/>
    <n v="2243.12"/>
    <s v="South Plant"/>
    <x v="3"/>
    <n v="4.2"/>
    <s v="2023-11-17"/>
    <s v="2023-12-15"/>
    <s v="2023-12-15"/>
    <s v="On Time"/>
    <n v="1.0200000000000001E-2"/>
    <n v="2"/>
    <n v="1.77"/>
    <n v="593"/>
    <n v="28"/>
    <n v="47"/>
    <n v="0"/>
    <n v="44.819999999999709"/>
    <n v="2.0388482008824867E-2"/>
    <s v="November"/>
    <s v="Q4"/>
  </r>
  <r>
    <s v="ORD-98428"/>
    <s v="Premium Widget"/>
    <s v="Manufacturing"/>
    <n v="51"/>
    <n v="8.9"/>
    <n v="453.9"/>
    <n v="459.37"/>
    <s v="East Plant"/>
    <x v="1"/>
    <n v="3.8"/>
    <s v="2023-12-17"/>
    <s v="2024-01-16"/>
    <s v="2024-01-22"/>
    <s v="Delayed"/>
    <n v="5.7000000000000002E-2"/>
    <n v="2"/>
    <n v="2.89"/>
    <n v="959"/>
    <n v="33"/>
    <n v="24"/>
    <n v="6"/>
    <n v="5.4700000000000273"/>
    <n v="1.2051112579863467E-2"/>
    <s v="December"/>
    <s v="Q4"/>
  </r>
  <r>
    <s v="ORD-36832"/>
    <s v="Premium Widget"/>
    <s v="Manufacturing"/>
    <n v="30"/>
    <n v="8.9"/>
    <n v="267"/>
    <n v="263.41000000000003"/>
    <s v="East Plant"/>
    <x v="2"/>
    <n v="4.7"/>
    <s v="2023-11-13"/>
    <s v="2023-12-02"/>
    <s v="2023-12-02"/>
    <s v="On Time"/>
    <n v="3.4500000000000003E-2"/>
    <n v="1"/>
    <n v="1.1299999999999999"/>
    <n v="191"/>
    <n v="105"/>
    <n v="40"/>
    <n v="0"/>
    <n v="-3.589999999999975"/>
    <n v="-1.3445692883895037E-2"/>
    <s v="November"/>
    <s v="Q4"/>
  </r>
  <r>
    <s v="ORD-56230"/>
    <s v="Service Package A"/>
    <s v="Service"/>
    <n v="456"/>
    <n v="25"/>
    <n v="11400"/>
    <n v="11923.38"/>
    <s v="North Plant"/>
    <x v="2"/>
    <n v="4.7"/>
    <s v="2023-10-25"/>
    <s v="2023-11-02"/>
    <s v="2023-11-02"/>
    <s v="On Time"/>
    <n v="3.9399999999999998E-2"/>
    <n v="17"/>
    <n v="0.84"/>
    <n v="969"/>
    <n v="88"/>
    <n v="74"/>
    <n v="0"/>
    <n v="523.3799999999992"/>
    <n v="4.5910526315789402E-2"/>
    <s v="October"/>
    <s v="Q4"/>
  </r>
  <r>
    <s v="ORD-71625"/>
    <s v="Service Package B"/>
    <s v="Service"/>
    <n v="42"/>
    <n v="45"/>
    <n v="1890"/>
    <n v="1865.96"/>
    <s v="West Plant"/>
    <x v="3"/>
    <n v="4.2"/>
    <s v="2023-01-28"/>
    <s v="2023-02-14"/>
    <s v="2023-02-14"/>
    <s v="On Time"/>
    <n v="7.3300000000000004E-2"/>
    <n v="3"/>
    <n v="1.74"/>
    <n v="776"/>
    <n v="156"/>
    <n v="96"/>
    <n v="0"/>
    <n v="-24.039999999999964"/>
    <n v="-1.27195767195767E-2"/>
    <s v="January"/>
    <s v="Q1"/>
  </r>
  <r>
    <s v="ORD-18601"/>
    <s v="Service Package A"/>
    <s v="Service"/>
    <n v="198"/>
    <n v="25"/>
    <n v="4950"/>
    <n v="5098.45"/>
    <s v="East Plant"/>
    <x v="2"/>
    <n v="4.7"/>
    <s v="2023-11-14"/>
    <s v="2023-11-22"/>
    <s v="2023-11-22"/>
    <s v="On Time"/>
    <n v="0.1424"/>
    <n v="28"/>
    <n v="1.91"/>
    <n v="242"/>
    <n v="137"/>
    <n v="21"/>
    <n v="0"/>
    <n v="148.44999999999982"/>
    <n v="2.9989898989898952E-2"/>
    <s v="November"/>
    <s v="Q4"/>
  </r>
  <r>
    <s v="ORD-75054"/>
    <s v="Montair™ 4 ODT"/>
    <s v="Pharmaceutical"/>
    <n v="500"/>
    <n v="12.5"/>
    <n v="6250"/>
    <n v="6535.39"/>
    <s v="West Plant"/>
    <x v="1"/>
    <n v="3.8"/>
    <s v="2023-05-28"/>
    <s v="2023-06-11"/>
    <s v="2023-06-11"/>
    <s v="On Time"/>
    <n v="2.53E-2"/>
    <n v="12"/>
    <n v="3.55"/>
    <n v="204"/>
    <n v="72"/>
    <n v="76"/>
    <n v="0"/>
    <n v="285.39000000000033"/>
    <n v="4.5662400000000054E-2"/>
    <s v="May"/>
    <s v="Q2"/>
  </r>
  <r>
    <s v="ORD-94500"/>
    <s v="Service Package B"/>
    <s v="Service"/>
    <n v="359"/>
    <n v="45"/>
    <n v="16155"/>
    <n v="16221.94"/>
    <s v="North Plant"/>
    <x v="3"/>
    <n v="4.2"/>
    <s v="2023-08-02"/>
    <s v="2023-08-19"/>
    <s v="2023-08-19"/>
    <s v="On Time"/>
    <n v="2.8500000000000001E-2"/>
    <n v="10"/>
    <n v="1.17"/>
    <n v="71"/>
    <n v="94"/>
    <n v="34"/>
    <n v="0"/>
    <n v="66.940000000000509"/>
    <n v="4.143608789848376E-3"/>
    <s v="August"/>
    <s v="Q3"/>
  </r>
  <r>
    <s v="ORD-73720"/>
    <s v="Montair™ 4 ODT"/>
    <s v="Pharmaceutical"/>
    <n v="340"/>
    <n v="12.5"/>
    <n v="4250"/>
    <n v="4180.25"/>
    <s v="North Plant"/>
    <x v="1"/>
    <n v="3.8"/>
    <s v="2023-09-24"/>
    <s v="2023-10-08"/>
    <s v="2023-10-08"/>
    <s v="On Time"/>
    <n v="9.0999999999999998E-2"/>
    <n v="30"/>
    <n v="3.68"/>
    <n v="657"/>
    <n v="190"/>
    <n v="99"/>
    <n v="0"/>
    <n v="-69.75"/>
    <n v="-1.6411764705882351E-2"/>
    <s v="September"/>
    <s v="Q3"/>
  </r>
  <r>
    <s v="ORD-39724"/>
    <s v="Service Package A"/>
    <s v="Service"/>
    <n v="165"/>
    <n v="25"/>
    <n v="4125"/>
    <n v="4152.74"/>
    <s v="Central Hub"/>
    <x v="2"/>
    <n v="4.7"/>
    <s v="2023-08-23"/>
    <s v="2023-08-31"/>
    <s v="2023-08-31"/>
    <s v="On Time"/>
    <n v="0.1358"/>
    <n v="22"/>
    <n v="1.68"/>
    <n v="545"/>
    <n v="115"/>
    <n v="46"/>
    <n v="0"/>
    <n v="27.739999999999782"/>
    <n v="6.7248484848484317E-3"/>
    <s v="August"/>
    <s v="Q3"/>
  </r>
  <r>
    <s v="ORD-33891"/>
    <s v="Montair™ 4 ODT"/>
    <s v="Pharmaceutical"/>
    <n v="243"/>
    <n v="12.5"/>
    <n v="3037.5"/>
    <n v="3176.07"/>
    <s v="South Plant"/>
    <x v="3"/>
    <n v="4.2"/>
    <s v="2023-05-26"/>
    <s v="2023-06-16"/>
    <s v="2023-06-16"/>
    <s v="On Time"/>
    <n v="9.6600000000000005E-2"/>
    <n v="23"/>
    <n v="3.3"/>
    <n v="229"/>
    <n v="197"/>
    <n v="95"/>
    <n v="0"/>
    <n v="138.57000000000016"/>
    <n v="4.5619753086419808E-2"/>
    <s v="May"/>
    <s v="Q2"/>
  </r>
  <r>
    <s v="ORD-36890"/>
    <s v="Montair™ 5 ODT"/>
    <s v="Pharmaceutical"/>
    <n v="31"/>
    <n v="15.75"/>
    <n v="488.25"/>
    <n v="512.36"/>
    <s v="South Plant"/>
    <x v="1"/>
    <n v="3.8"/>
    <s v="2023-03-01"/>
    <s v="2023-03-15"/>
    <s v="2023-03-15"/>
    <s v="On Time"/>
    <n v="9.0399999999999994E-2"/>
    <n v="2"/>
    <n v="3.05"/>
    <n v="625"/>
    <n v="28"/>
    <n v="95"/>
    <n v="0"/>
    <n v="24.110000000000014"/>
    <n v="4.9380440348182314E-2"/>
    <s v="March"/>
    <s v="Q1"/>
  </r>
  <r>
    <s v="ORD-63026"/>
    <s v="Basic Widget"/>
    <s v="Manufacturing"/>
    <n v="239"/>
    <n v="4.2"/>
    <n v="1003.8"/>
    <n v="1007.8"/>
    <s v="East Plant"/>
    <x v="1"/>
    <n v="3.8"/>
    <s v="2023-07-10"/>
    <s v="2023-07-31"/>
    <s v="2023-07-31"/>
    <s v="On Time"/>
    <n v="3.2800000000000003E-2"/>
    <n v="7"/>
    <n v="2.84"/>
    <n v="561"/>
    <n v="57"/>
    <n v="68"/>
    <n v="0"/>
    <n v="4"/>
    <n v="3.9848575413428972E-3"/>
    <s v="July"/>
    <s v="Q3"/>
  </r>
  <r>
    <s v="ORD-85199"/>
    <s v="Basic Widget"/>
    <s v="Manufacturing"/>
    <n v="269"/>
    <n v="4.2"/>
    <n v="1129.8"/>
    <n v="1110.74"/>
    <s v="South Plant"/>
    <x v="0"/>
    <n v="4.5"/>
    <s v="2023-10-07"/>
    <s v="2023-10-31"/>
    <s v="2023-10-31"/>
    <s v="On Time"/>
    <n v="0.10879999999999999"/>
    <n v="29"/>
    <n v="1.58"/>
    <n v="732"/>
    <n v="57"/>
    <n v="82"/>
    <n v="0"/>
    <n v="-19.059999999999945"/>
    <n v="-1.6870242520800095E-2"/>
    <s v="October"/>
    <s v="Q4"/>
  </r>
  <r>
    <s v="ORD-50380"/>
    <s v="Service Package B"/>
    <s v="Service"/>
    <n v="67"/>
    <n v="45"/>
    <n v="3015"/>
    <n v="3084.84"/>
    <s v="West Plant"/>
    <x v="3"/>
    <n v="4.2"/>
    <s v="2023-12-19"/>
    <s v="2024-01-05"/>
    <s v="2024-01-05"/>
    <s v="On Time"/>
    <n v="0.13600000000000001"/>
    <n v="9"/>
    <n v="1.33"/>
    <n v="75"/>
    <n v="122"/>
    <n v="89"/>
    <n v="0"/>
    <n v="69.840000000000146"/>
    <n v="2.3164179104477659E-2"/>
    <s v="December"/>
    <s v="Q4"/>
  </r>
  <r>
    <s v="ORD-46428"/>
    <s v="Montair™ 5 ODT"/>
    <s v="Pharmaceutical"/>
    <n v="177"/>
    <n v="15.75"/>
    <n v="2787.75"/>
    <n v="2663.7"/>
    <s v="West Plant"/>
    <x v="3"/>
    <n v="4.2"/>
    <s v="2023-02-17"/>
    <s v="2023-03-10"/>
    <s v="2023-03-10"/>
    <s v="On Time"/>
    <n v="9.98E-2"/>
    <n v="17"/>
    <n v="2.83"/>
    <n v="250"/>
    <n v="25"/>
    <n v="20"/>
    <n v="0"/>
    <n v="-124.05000000000018"/>
    <n v="-4.4498251277912362E-2"/>
    <s v="February"/>
    <s v="Q1"/>
  </r>
  <r>
    <s v="ORD-97394"/>
    <s v="Service Package A"/>
    <s v="Service"/>
    <n v="211"/>
    <n v="25"/>
    <n v="5275"/>
    <n v="5113.82"/>
    <s v="West Plant"/>
    <x v="0"/>
    <n v="4.5"/>
    <s v="2023-09-20"/>
    <s v="2023-10-03"/>
    <s v="2023-10-03"/>
    <s v="On Time"/>
    <n v="5.45E-2"/>
    <n v="11"/>
    <n v="1.92"/>
    <n v="419"/>
    <n v="121"/>
    <n v="28"/>
    <n v="0"/>
    <n v="-161.18000000000029"/>
    <n v="-3.0555450236966882E-2"/>
    <s v="September"/>
    <s v="Q3"/>
  </r>
  <r>
    <s v="ORD-83535"/>
    <s v="Service Package B"/>
    <s v="Service"/>
    <n v="200"/>
    <n v="45"/>
    <n v="9000"/>
    <n v="8560.9699999999993"/>
    <s v="West Plant"/>
    <x v="3"/>
    <n v="4.2"/>
    <s v="2023-07-17"/>
    <s v="2023-08-03"/>
    <s v="2023-08-03"/>
    <s v="On Time"/>
    <n v="5.8299999999999998E-2"/>
    <n v="11"/>
    <n v="1.17"/>
    <n v="139"/>
    <n v="75"/>
    <n v="66"/>
    <n v="0"/>
    <n v="-439.03000000000065"/>
    <n v="-4.8781111111111185E-2"/>
    <s v="July"/>
    <s v="Q3"/>
  </r>
  <r>
    <s v="ORD-28293"/>
    <s v="Service Package B"/>
    <s v="Service"/>
    <n v="93"/>
    <n v="45"/>
    <n v="4185"/>
    <n v="4312.92"/>
    <s v="West Plant"/>
    <x v="2"/>
    <n v="4.7"/>
    <s v="2023-05-28"/>
    <s v="2023-06-05"/>
    <s v="2023-06-05"/>
    <s v="On Time"/>
    <n v="0.1459"/>
    <n v="13"/>
    <n v="1.84"/>
    <n v="905"/>
    <n v="170"/>
    <n v="86"/>
    <n v="0"/>
    <n v="127.92000000000007"/>
    <n v="3.0566308243727615E-2"/>
    <s v="May"/>
    <s v="Q2"/>
  </r>
  <r>
    <s v="ORD-87421"/>
    <s v="Montair™ 4 ODT"/>
    <s v="Pharmaceutical"/>
    <n v="253"/>
    <n v="12.5"/>
    <n v="3162.5"/>
    <n v="3316.95"/>
    <s v="South Plant"/>
    <x v="1"/>
    <n v="3.8"/>
    <s v="2023-06-05"/>
    <s v="2023-06-19"/>
    <s v="2023-06-19"/>
    <s v="On Time"/>
    <n v="8.3500000000000005E-2"/>
    <n v="21"/>
    <n v="3.9"/>
    <n v="824"/>
    <n v="116"/>
    <n v="21"/>
    <n v="0"/>
    <n v="154.44999999999982"/>
    <n v="4.883794466403156E-2"/>
    <s v="June"/>
    <s v="Q2"/>
  </r>
  <r>
    <s v="ORD-34380"/>
    <s v="Montair™ 4 ODT"/>
    <s v="Pharmaceutical"/>
    <n v="99"/>
    <n v="12.5"/>
    <n v="1237.5"/>
    <n v="1244.4100000000001"/>
    <s v="West Plant"/>
    <x v="3"/>
    <n v="4.2"/>
    <s v="2023-08-01"/>
    <s v="2023-08-22"/>
    <s v="2023-08-22"/>
    <s v="On Time"/>
    <n v="0.1094"/>
    <n v="10"/>
    <n v="2.71"/>
    <n v="902"/>
    <n v="117"/>
    <n v="47"/>
    <n v="0"/>
    <n v="6.9100000000000819"/>
    <n v="5.5838383838384496E-3"/>
    <s v="August"/>
    <s v="Q3"/>
  </r>
  <r>
    <s v="ORD-10320"/>
    <s v="Service Package A"/>
    <s v="Service"/>
    <n v="437"/>
    <n v="25"/>
    <n v="10925"/>
    <n v="11018.09"/>
    <s v="West Plant"/>
    <x v="0"/>
    <n v="4.5"/>
    <s v="2023-06-04"/>
    <s v="2023-06-17"/>
    <s v="2023-06-17"/>
    <s v="On Time"/>
    <n v="7.9200000000000007E-2"/>
    <n v="34"/>
    <n v="0.84"/>
    <n v="207"/>
    <n v="87"/>
    <n v="48"/>
    <n v="0"/>
    <n v="93.090000000000146"/>
    <n v="8.5208237986270155E-3"/>
    <s v="June"/>
    <s v="Q2"/>
  </r>
  <r>
    <s v="ORD-42079"/>
    <s v="Service Package B"/>
    <s v="Service"/>
    <n v="350"/>
    <n v="45"/>
    <n v="15750"/>
    <n v="16368.48"/>
    <s v="West Plant"/>
    <x v="0"/>
    <n v="4.5"/>
    <s v="2023-12-01"/>
    <s v="2023-12-14"/>
    <s v="2023-12-14"/>
    <s v="On Time"/>
    <n v="6.8400000000000002E-2"/>
    <n v="23"/>
    <n v="1.53"/>
    <n v="79"/>
    <n v="50"/>
    <n v="45"/>
    <n v="0"/>
    <n v="618.47999999999956"/>
    <n v="3.9268571428571403E-2"/>
    <s v="December"/>
    <s v="Q4"/>
  </r>
  <r>
    <s v="ORD-25674"/>
    <s v="Premium Widget"/>
    <s v="Manufacturing"/>
    <n v="256"/>
    <n v="8.9"/>
    <n v="2278.4"/>
    <n v="2293.34"/>
    <s v="North Plant"/>
    <x v="3"/>
    <n v="4.2"/>
    <s v="2023-10-25"/>
    <s v="2023-11-22"/>
    <s v="2023-11-22"/>
    <s v="On Time"/>
    <n v="0.13159999999999999"/>
    <n v="33"/>
    <n v="1.95"/>
    <n v="432"/>
    <n v="151"/>
    <n v="83"/>
    <n v="0"/>
    <n v="14.940000000000055"/>
    <n v="6.5572331460674394E-3"/>
    <s v="October"/>
    <s v="Q4"/>
  </r>
  <r>
    <s v="ORD-16932"/>
    <s v="Montair™ 4 ODT"/>
    <s v="Pharmaceutical"/>
    <n v="39"/>
    <n v="12.5"/>
    <n v="487.5"/>
    <n v="470.25"/>
    <s v="East Plant"/>
    <x v="1"/>
    <n v="3.8"/>
    <s v="2023-10-25"/>
    <s v="2023-11-08"/>
    <s v="2023-11-08"/>
    <s v="On Time"/>
    <n v="7.4499999999999997E-2"/>
    <n v="2"/>
    <n v="3.04"/>
    <n v="329"/>
    <n v="112"/>
    <n v="63"/>
    <n v="0"/>
    <n v="-17.25"/>
    <n v="-3.5384615384615382E-2"/>
    <s v="October"/>
    <s v="Q4"/>
  </r>
  <r>
    <s v="ORD-34018"/>
    <s v="Service Package B"/>
    <s v="Service"/>
    <n v="159"/>
    <n v="45"/>
    <n v="7155"/>
    <n v="7176.19"/>
    <s v="East Plant"/>
    <x v="0"/>
    <n v="4.5"/>
    <s v="2023-05-29"/>
    <s v="2023-06-11"/>
    <s v="2023-06-11"/>
    <s v="On Time"/>
    <n v="0.1411"/>
    <n v="22"/>
    <n v="1.65"/>
    <n v="833"/>
    <n v="44"/>
    <n v="86"/>
    <n v="0"/>
    <n v="21.1899999999996"/>
    <n v="2.9615653389237734E-3"/>
    <s v="May"/>
    <s v="Q2"/>
  </r>
  <r>
    <s v="ORD-57516"/>
    <s v="Montair™ 5 ODT"/>
    <s v="Pharmaceutical"/>
    <n v="433"/>
    <n v="15.75"/>
    <n v="6819.75"/>
    <n v="7055.03"/>
    <s v="Central Hub"/>
    <x v="3"/>
    <n v="4.2"/>
    <s v="2023-06-11"/>
    <s v="2023-07-02"/>
    <s v="2023-07-02"/>
    <s v="On Time"/>
    <n v="0.122"/>
    <n v="52"/>
    <n v="3.55"/>
    <n v="148"/>
    <n v="156"/>
    <n v="84"/>
    <n v="0"/>
    <n v="235.27999999999975"/>
    <n v="3.4499798379705966E-2"/>
    <s v="June"/>
    <s v="Q2"/>
  </r>
  <r>
    <s v="ORD-31368"/>
    <s v="Basic Widget"/>
    <s v="Manufacturing"/>
    <n v="275"/>
    <n v="4.2"/>
    <n v="1155"/>
    <n v="1129.75"/>
    <s v="South Plant"/>
    <x v="0"/>
    <n v="4.5"/>
    <s v="2023-03-12"/>
    <s v="2023-04-05"/>
    <s v="2023-04-05"/>
    <s v="On Time"/>
    <n v="0.11899999999999999"/>
    <n v="32"/>
    <n v="2.84"/>
    <n v="154"/>
    <n v="75"/>
    <n v="29"/>
    <n v="0"/>
    <n v="-25.25"/>
    <n v="-2.1861471861471863E-2"/>
    <s v="March"/>
    <s v="Q1"/>
  </r>
  <r>
    <s v="ORD-24937"/>
    <s v="Service Package A"/>
    <s v="Service"/>
    <n v="324"/>
    <n v="25"/>
    <n v="8100"/>
    <n v="8253.6200000000008"/>
    <s v="South Plant"/>
    <x v="1"/>
    <n v="3.8"/>
    <s v="2023-10-14"/>
    <s v="2023-10-24"/>
    <s v="2023-10-24"/>
    <s v="On Time"/>
    <n v="0.14330000000000001"/>
    <n v="46"/>
    <n v="1.57"/>
    <n v="477"/>
    <n v="137"/>
    <n v="19"/>
    <n v="0"/>
    <n v="153.6200000000008"/>
    <n v="1.8965432098765531E-2"/>
    <s v="October"/>
    <s v="Q4"/>
  </r>
  <r>
    <s v="ORD-88335"/>
    <s v="Montair™ 4 ODT"/>
    <s v="Pharmaceutical"/>
    <n v="188"/>
    <n v="12.5"/>
    <n v="2350"/>
    <n v="2305.7199999999998"/>
    <s v="South Plant"/>
    <x v="0"/>
    <n v="4.5"/>
    <s v="2023-09-03"/>
    <s v="2023-09-20"/>
    <s v="2023-09-20"/>
    <s v="On Time"/>
    <n v="6.08E-2"/>
    <n v="11"/>
    <n v="3.83"/>
    <n v="585"/>
    <n v="107"/>
    <n v="32"/>
    <n v="0"/>
    <n v="-44.2800000000002"/>
    <n v="-1.8842553191489447E-2"/>
    <s v="September"/>
    <s v="Q3"/>
  </r>
  <r>
    <s v="ORD-37504"/>
    <s v="Service Package B"/>
    <s v="Service"/>
    <n v="123"/>
    <n v="45"/>
    <n v="5535"/>
    <n v="5329.49"/>
    <s v="East Plant"/>
    <x v="0"/>
    <n v="4.5"/>
    <s v="2023-03-02"/>
    <s v="2023-03-15"/>
    <s v="2023-03-15"/>
    <s v="On Time"/>
    <n v="0.1072"/>
    <n v="13"/>
    <n v="0.96"/>
    <n v="183"/>
    <n v="40"/>
    <n v="64"/>
    <n v="0"/>
    <n v="-205.51000000000022"/>
    <n v="-3.7129177958446294E-2"/>
    <s v="March"/>
    <s v="Q1"/>
  </r>
  <r>
    <s v="ORD-96479"/>
    <s v="Service Package B"/>
    <s v="Service"/>
    <n v="406"/>
    <n v="45"/>
    <n v="18270"/>
    <n v="18241.23"/>
    <s v="North Plant"/>
    <x v="0"/>
    <n v="4.5"/>
    <s v="2023-01-10"/>
    <s v="2023-01-23"/>
    <s v="2023-01-23"/>
    <s v="On Time"/>
    <n v="7.0400000000000004E-2"/>
    <n v="28"/>
    <n v="0.55000000000000004"/>
    <n v="575"/>
    <n v="171"/>
    <n v="17"/>
    <n v="0"/>
    <n v="-28.770000000000437"/>
    <n v="-1.5747126436781848E-3"/>
    <s v="January"/>
    <s v="Q1"/>
  </r>
  <r>
    <s v="ORD-88878"/>
    <s v="Premium Widget"/>
    <s v="Manufacturing"/>
    <n v="43"/>
    <n v="8.9"/>
    <n v="382.7"/>
    <n v="375.11"/>
    <s v="North Plant"/>
    <x v="3"/>
    <n v="4.2"/>
    <s v="2023-01-23"/>
    <s v="2023-02-20"/>
    <s v="2023-02-20"/>
    <s v="On Time"/>
    <n v="1.14E-2"/>
    <n v="0"/>
    <n v="1.25"/>
    <n v="260"/>
    <n v="170"/>
    <n v="35"/>
    <n v="0"/>
    <n v="-7.589999999999975"/>
    <n v="-1.9832767180559121E-2"/>
    <s v="January"/>
    <s v="Q1"/>
  </r>
  <r>
    <s v="ORD-75619"/>
    <s v="Montair™ 5 ODT"/>
    <s v="Pharmaceutical"/>
    <n v="84"/>
    <n v="15.75"/>
    <n v="1323"/>
    <n v="1368.76"/>
    <s v="East Plant"/>
    <x v="0"/>
    <n v="4.5"/>
    <s v="2023-02-16"/>
    <s v="2023-03-11"/>
    <s v="2023-03-24"/>
    <s v="Delayed"/>
    <n v="0.1419"/>
    <n v="11"/>
    <n v="3.03"/>
    <n v="796"/>
    <n v="176"/>
    <n v="40"/>
    <n v="13"/>
    <n v="45.759999999999991"/>
    <n v="3.4588057445200299E-2"/>
    <s v="February"/>
    <s v="Q1"/>
  </r>
  <r>
    <s v="ORD-46943"/>
    <s v="Service Package A"/>
    <s v="Service"/>
    <n v="429"/>
    <n v="25"/>
    <n v="10725"/>
    <n v="10808.8"/>
    <s v="Central Hub"/>
    <x v="0"/>
    <n v="4.5"/>
    <s v="2023-02-20"/>
    <s v="2023-03-05"/>
    <s v="2023-03-05"/>
    <s v="On Time"/>
    <n v="1.2E-2"/>
    <n v="5"/>
    <n v="0.79"/>
    <n v="225"/>
    <n v="157"/>
    <n v="10"/>
    <n v="0"/>
    <n v="83.799999999999272"/>
    <n v="7.813519813519746E-3"/>
    <s v="February"/>
    <s v="Q1"/>
  </r>
  <r>
    <s v="ORD-24067"/>
    <s v="Service Package B"/>
    <s v="Service"/>
    <n v="445"/>
    <n v="45"/>
    <n v="20025"/>
    <n v="20441.03"/>
    <s v="North Plant"/>
    <x v="1"/>
    <n v="3.8"/>
    <s v="2023-09-16"/>
    <s v="2023-09-26"/>
    <s v="2023-09-26"/>
    <s v="On Time"/>
    <n v="6.13E-2"/>
    <n v="27"/>
    <n v="1.1599999999999999"/>
    <n v="235"/>
    <n v="110"/>
    <n v="58"/>
    <n v="0"/>
    <n v="416.02999999999884"/>
    <n v="2.0775530586766483E-2"/>
    <s v="September"/>
    <s v="Q3"/>
  </r>
  <r>
    <s v="ORD-74987"/>
    <s v="Premium Widget"/>
    <s v="Manufacturing"/>
    <n v="67"/>
    <n v="8.9"/>
    <n v="596.29999999999995"/>
    <n v="611.89"/>
    <s v="South Plant"/>
    <x v="1"/>
    <n v="3.8"/>
    <s v="2023-07-28"/>
    <s v="2023-08-18"/>
    <s v="2023-08-18"/>
    <s v="On Time"/>
    <n v="5.3999999999999999E-2"/>
    <n v="3"/>
    <n v="2.04"/>
    <n v="830"/>
    <n v="112"/>
    <n v="100"/>
    <n v="0"/>
    <n v="15.590000000000032"/>
    <n v="2.6144558108334787E-2"/>
    <s v="July"/>
    <s v="Q3"/>
  </r>
  <r>
    <s v="ORD-68190"/>
    <s v="Basic Widget"/>
    <s v="Manufacturing"/>
    <n v="177"/>
    <n v="4.2"/>
    <n v="743.4"/>
    <n v="742.93"/>
    <s v="Central Hub"/>
    <x v="0"/>
    <n v="4.5"/>
    <s v="2023-02-12"/>
    <s v="2023-03-08"/>
    <s v="2023-03-08"/>
    <s v="On Time"/>
    <n v="6.3899999999999998E-2"/>
    <n v="11"/>
    <n v="2.4700000000000002"/>
    <n v="281"/>
    <n v="161"/>
    <n v="62"/>
    <n v="0"/>
    <n v="-0.47000000000002728"/>
    <n v="-6.3223029324727912E-4"/>
    <s v="February"/>
    <s v="Q1"/>
  </r>
  <r>
    <s v="ORD-98363"/>
    <s v="Basic Widget"/>
    <s v="Manufacturing"/>
    <n v="468"/>
    <n v="4.2"/>
    <n v="1965.6"/>
    <n v="2032.64"/>
    <s v="West Plant"/>
    <x v="1"/>
    <n v="3.8"/>
    <s v="2023-02-05"/>
    <s v="2023-02-26"/>
    <s v="2023-02-26"/>
    <s v="On Time"/>
    <n v="7.6600000000000001E-2"/>
    <n v="35"/>
    <n v="1.36"/>
    <n v="553"/>
    <n v="192"/>
    <n v="23"/>
    <n v="0"/>
    <n v="67.040000000000191"/>
    <n v="3.4106634106634205E-2"/>
    <s v="February"/>
    <s v="Q1"/>
  </r>
  <r>
    <s v="ORD-32114"/>
    <s v="Premium Widget"/>
    <s v="Manufacturing"/>
    <n v="83"/>
    <n v="8.9"/>
    <n v="738.7"/>
    <n v="730.93"/>
    <s v="West Plant"/>
    <x v="0"/>
    <n v="4.5"/>
    <s v="2023-03-03"/>
    <s v="2023-04-08"/>
    <s v="2023-04-10"/>
    <s v="Delayed"/>
    <n v="0.10730000000000001"/>
    <n v="8"/>
    <n v="2.85"/>
    <n v="422"/>
    <n v="70"/>
    <n v="53"/>
    <n v="2"/>
    <n v="-7.7700000000000955"/>
    <n v="-1.0518478408014207E-2"/>
    <s v="March"/>
    <s v="Q1"/>
  </r>
  <r>
    <s v="ORD-86273"/>
    <s v="Montair™ 5 ODT"/>
    <s v="Pharmaceutical"/>
    <n v="129"/>
    <n v="15.75"/>
    <n v="2031.75"/>
    <n v="2100.4499999999998"/>
    <s v="Central Hub"/>
    <x v="2"/>
    <n v="4.7"/>
    <s v="2023-03-04"/>
    <s v="2023-03-16"/>
    <s v="2023-03-16"/>
    <s v="On Time"/>
    <n v="0.1115"/>
    <n v="14"/>
    <n v="3.57"/>
    <n v="657"/>
    <n v="89"/>
    <n v="92"/>
    <n v="0"/>
    <n v="68.699999999999818"/>
    <n v="3.3813215208563958E-2"/>
    <s v="March"/>
    <s v="Q1"/>
  </r>
  <r>
    <s v="ORD-69589"/>
    <s v="Premium Widget"/>
    <s v="Manufacturing"/>
    <n v="318"/>
    <n v="8.9"/>
    <n v="2830.2"/>
    <n v="2957.6"/>
    <s v="East Plant"/>
    <x v="2"/>
    <n v="4.7"/>
    <s v="2023-12-08"/>
    <s v="2023-12-27"/>
    <s v="2023-12-27"/>
    <s v="On Time"/>
    <n v="0.14829999999999999"/>
    <n v="47"/>
    <n v="1.29"/>
    <n v="160"/>
    <n v="51"/>
    <n v="42"/>
    <n v="0"/>
    <n v="127.40000000000009"/>
    <n v="4.5014486608720268E-2"/>
    <s v="December"/>
    <s v="Q4"/>
  </r>
  <r>
    <s v="ORD-98880"/>
    <s v="Premium Widget"/>
    <s v="Manufacturing"/>
    <n v="492"/>
    <n v="8.9"/>
    <n v="4378.8"/>
    <n v="4218.8"/>
    <s v="West Plant"/>
    <x v="1"/>
    <n v="3.8"/>
    <s v="2023-11-18"/>
    <s v="2023-12-09"/>
    <s v="2023-12-09"/>
    <s v="On Time"/>
    <n v="2.3900000000000001E-2"/>
    <n v="11"/>
    <n v="1.1399999999999999"/>
    <n v="77"/>
    <n v="65"/>
    <n v="58"/>
    <n v="0"/>
    <n v="-160"/>
    <n v="-3.6539691239609026E-2"/>
    <s v="November"/>
    <s v="Q4"/>
  </r>
  <r>
    <s v="ORD-74512"/>
    <s v="Service Package A"/>
    <s v="Service"/>
    <n v="328"/>
    <n v="25"/>
    <n v="8200"/>
    <n v="8301.0499999999993"/>
    <s v="East Plant"/>
    <x v="1"/>
    <n v="3.8"/>
    <s v="2023-06-05"/>
    <s v="2023-06-15"/>
    <s v="2023-06-15"/>
    <s v="On Time"/>
    <n v="0.1164"/>
    <n v="38"/>
    <n v="1.28"/>
    <n v="861"/>
    <n v="139"/>
    <n v="35"/>
    <n v="0"/>
    <n v="101.04999999999927"/>
    <n v="1.2323170731707229E-2"/>
    <s v="June"/>
    <s v="Q2"/>
  </r>
  <r>
    <s v="ORD-14141"/>
    <s v="Basic Widget"/>
    <s v="Manufacturing"/>
    <n v="143"/>
    <n v="4.2"/>
    <n v="600.6"/>
    <n v="603.15"/>
    <s v="West Plant"/>
    <x v="2"/>
    <n v="4.7"/>
    <s v="2023-09-16"/>
    <s v="2023-10-05"/>
    <s v="2023-10-05"/>
    <s v="On Time"/>
    <n v="0.12330000000000001"/>
    <n v="17"/>
    <n v="1.04"/>
    <n v="490"/>
    <n v="50"/>
    <n v="59"/>
    <n v="0"/>
    <n v="2.5499999999999545"/>
    <n v="4.2457542457541696E-3"/>
    <s v="September"/>
    <s v="Q3"/>
  </r>
  <r>
    <s v="ORD-31514"/>
    <s v="Premium Widget"/>
    <s v="Manufacturing"/>
    <n v="245"/>
    <n v="8.9"/>
    <n v="2180.5"/>
    <n v="2079.3200000000002"/>
    <s v="East Plant"/>
    <x v="2"/>
    <n v="4.7"/>
    <s v="2023-08-15"/>
    <s v="2023-09-03"/>
    <s v="2023-09-03"/>
    <s v="On Time"/>
    <n v="3.4799999999999998E-2"/>
    <n v="8"/>
    <n v="2.56"/>
    <n v="553"/>
    <n v="130"/>
    <n v="27"/>
    <n v="0"/>
    <n v="-101.17999999999984"/>
    <n v="-4.6402201329970118E-2"/>
    <s v="August"/>
    <s v="Q3"/>
  </r>
  <r>
    <s v="ORD-72378"/>
    <s v="Basic Widget"/>
    <s v="Manufacturing"/>
    <n v="301"/>
    <n v="4.2"/>
    <n v="1264.2"/>
    <n v="1286.33"/>
    <s v="West Plant"/>
    <x v="2"/>
    <n v="4.7"/>
    <s v="2023-02-26"/>
    <s v="2023-03-17"/>
    <s v="2023-03-17"/>
    <s v="On Time"/>
    <n v="0.1024"/>
    <n v="30"/>
    <n v="2.14"/>
    <n v="625"/>
    <n v="60"/>
    <n v="74"/>
    <n v="0"/>
    <n v="22.129999999999882"/>
    <n v="1.7505141591520234E-2"/>
    <s v="February"/>
    <s v="Q1"/>
  </r>
  <r>
    <s v="ORD-52006"/>
    <s v="Montair™ 4 ODT"/>
    <s v="Pharmaceutical"/>
    <n v="312"/>
    <n v="12.5"/>
    <n v="3900"/>
    <n v="4083.64"/>
    <s v="West Plant"/>
    <x v="3"/>
    <n v="4.2"/>
    <s v="2023-09-11"/>
    <s v="2023-10-02"/>
    <s v="2023-10-02"/>
    <s v="On Time"/>
    <n v="9.64E-2"/>
    <n v="30"/>
    <n v="3.97"/>
    <n v="112"/>
    <n v="27"/>
    <n v="85"/>
    <n v="0"/>
    <n v="183.63999999999987"/>
    <n v="4.7087179487179456E-2"/>
    <s v="September"/>
    <s v="Q3"/>
  </r>
  <r>
    <s v="ORD-22759"/>
    <s v="Montair™ 4 ODT"/>
    <s v="Pharmaceutical"/>
    <n v="424"/>
    <n v="12.5"/>
    <n v="5300"/>
    <n v="5428.29"/>
    <s v="South Plant"/>
    <x v="3"/>
    <n v="4.2"/>
    <s v="2023-06-28"/>
    <s v="2023-07-19"/>
    <s v="2023-07-19"/>
    <s v="On Time"/>
    <n v="1.38E-2"/>
    <n v="5"/>
    <n v="3.01"/>
    <n v="488"/>
    <n v="108"/>
    <n v="55"/>
    <n v="0"/>
    <n v="128.28999999999996"/>
    <n v="2.4205660377358485E-2"/>
    <s v="June"/>
    <s v="Q2"/>
  </r>
  <r>
    <s v="ORD-18585"/>
    <s v="Premium Widget"/>
    <s v="Manufacturing"/>
    <n v="135"/>
    <n v="8.9"/>
    <n v="1201.5"/>
    <n v="1171.18"/>
    <s v="East Plant"/>
    <x v="0"/>
    <n v="4.5"/>
    <s v="2023-12-05"/>
    <s v="2023-12-29"/>
    <s v="2023-12-29"/>
    <s v="On Time"/>
    <n v="0.1007"/>
    <n v="13"/>
    <n v="2.82"/>
    <n v="939"/>
    <n v="98"/>
    <n v="24"/>
    <n v="0"/>
    <n v="-30.319999999999936"/>
    <n v="-2.5235122763212599E-2"/>
    <s v="December"/>
    <s v="Q4"/>
  </r>
  <r>
    <s v="ORD-65203"/>
    <s v="Basic Widget"/>
    <s v="Manufacturing"/>
    <n v="176"/>
    <n v="4.2"/>
    <n v="739.2"/>
    <n v="705"/>
    <s v="South Plant"/>
    <x v="0"/>
    <n v="4.5"/>
    <s v="2023-10-03"/>
    <s v="2023-10-27"/>
    <s v="2023-10-27"/>
    <s v="On Time"/>
    <n v="0.1021"/>
    <n v="17"/>
    <n v="2.0299999999999998"/>
    <n v="323"/>
    <n v="25"/>
    <n v="99"/>
    <n v="0"/>
    <n v="-34.200000000000045"/>
    <n v="-4.6266233766233823E-2"/>
    <s v="October"/>
    <s v="Q4"/>
  </r>
  <r>
    <s v="ORD-98488"/>
    <s v="Premium Widget"/>
    <s v="Manufacturing"/>
    <n v="203"/>
    <n v="8.9"/>
    <n v="1806.7"/>
    <n v="1819.41"/>
    <s v="Central Hub"/>
    <x v="0"/>
    <n v="4.5"/>
    <s v="2023-06-12"/>
    <s v="2023-07-06"/>
    <s v="2023-07-06"/>
    <s v="On Time"/>
    <n v="5.5100000000000003E-2"/>
    <n v="11"/>
    <n v="1.98"/>
    <n v="260"/>
    <n v="106"/>
    <n v="73"/>
    <n v="0"/>
    <n v="12.710000000000036"/>
    <n v="7.0349255548790811E-3"/>
    <s v="June"/>
    <s v="Q2"/>
  </r>
  <r>
    <s v="ORD-19872"/>
    <s v="Service Package A"/>
    <s v="Service"/>
    <n v="163"/>
    <n v="25"/>
    <n v="4075"/>
    <n v="4019.31"/>
    <s v="East Plant"/>
    <x v="1"/>
    <n v="3.8"/>
    <s v="2023-11-11"/>
    <s v="2023-11-21"/>
    <s v="2023-11-21"/>
    <s v="On Time"/>
    <n v="7.0999999999999994E-2"/>
    <n v="11"/>
    <n v="1.77"/>
    <n v="910"/>
    <n v="157"/>
    <n v="37"/>
    <n v="0"/>
    <n v="-55.690000000000055"/>
    <n v="-1.366625766871167E-2"/>
    <s v="November"/>
    <s v="Q4"/>
  </r>
  <r>
    <s v="ORD-85784"/>
    <s v="Basic Widget"/>
    <s v="Manufacturing"/>
    <n v="303"/>
    <n v="4.2"/>
    <n v="1272.5999999999999"/>
    <n v="1260.1300000000001"/>
    <s v="East Plant"/>
    <x v="0"/>
    <n v="4.5"/>
    <s v="2023-06-02"/>
    <s v="2023-06-26"/>
    <s v="2023-06-26"/>
    <s v="On Time"/>
    <n v="4.1599999999999998E-2"/>
    <n v="12"/>
    <n v="1.18"/>
    <n v="147"/>
    <n v="171"/>
    <n v="53"/>
    <n v="0"/>
    <n v="-12.4699999999998"/>
    <n v="-9.7988370265596429E-3"/>
    <s v="June"/>
    <s v="Q2"/>
  </r>
  <r>
    <s v="ORD-49309"/>
    <s v="Basic Widget"/>
    <s v="Manufacturing"/>
    <n v="117"/>
    <n v="4.2"/>
    <n v="491.4"/>
    <n v="483.9"/>
    <s v="North Plant"/>
    <x v="2"/>
    <n v="4.7"/>
    <s v="2023-08-07"/>
    <s v="2023-08-26"/>
    <s v="2023-08-26"/>
    <s v="On Time"/>
    <n v="2.07E-2"/>
    <n v="2"/>
    <n v="2.0099999999999998"/>
    <n v="493"/>
    <n v="189"/>
    <n v="79"/>
    <n v="0"/>
    <n v="-7.5"/>
    <n v="-1.5262515262515264E-2"/>
    <s v="August"/>
    <s v="Q3"/>
  </r>
  <r>
    <s v="ORD-12438"/>
    <s v="Basic Widget"/>
    <s v="Manufacturing"/>
    <n v="138"/>
    <n v="4.2"/>
    <n v="579.6"/>
    <n v="586.84"/>
    <s v="South Plant"/>
    <x v="2"/>
    <n v="4.7"/>
    <s v="2023-07-25"/>
    <s v="2023-08-13"/>
    <s v="2023-08-13"/>
    <s v="On Time"/>
    <n v="7.3499999999999996E-2"/>
    <n v="10"/>
    <n v="1.36"/>
    <n v="692"/>
    <n v="200"/>
    <n v="76"/>
    <n v="0"/>
    <n v="7.2400000000000091"/>
    <n v="1.2491373360938593E-2"/>
    <s v="July"/>
    <s v="Q3"/>
  </r>
  <r>
    <s v="ORD-79824"/>
    <s v="Montair™ 5 ODT"/>
    <s v="Pharmaceutical"/>
    <n v="348"/>
    <n v="15.75"/>
    <n v="5481"/>
    <n v="5734.29"/>
    <s v="Central Hub"/>
    <x v="2"/>
    <n v="4.7"/>
    <s v="2023-04-20"/>
    <s v="2023-05-02"/>
    <s v="2023-05-02"/>
    <s v="On Time"/>
    <n v="0.1139"/>
    <n v="39"/>
    <n v="3.91"/>
    <n v="878"/>
    <n v="177"/>
    <n v="65"/>
    <n v="0"/>
    <n v="253.28999999999996"/>
    <n v="4.6212370005473444E-2"/>
    <s v="April"/>
    <s v="Q2"/>
  </r>
  <r>
    <s v="ORD-67067"/>
    <s v="Service Package A"/>
    <s v="Service"/>
    <n v="246"/>
    <n v="25"/>
    <n v="6150"/>
    <n v="5933.36"/>
    <s v="North Plant"/>
    <x v="1"/>
    <n v="3.8"/>
    <s v="2023-07-06"/>
    <s v="2023-07-16"/>
    <s v="2023-07-16"/>
    <s v="On Time"/>
    <n v="3.1099999999999999E-2"/>
    <n v="7"/>
    <n v="0.95"/>
    <n v="470"/>
    <n v="101"/>
    <n v="18"/>
    <n v="0"/>
    <n v="-216.64000000000033"/>
    <n v="-3.5226016260162654E-2"/>
    <s v="July"/>
    <s v="Q3"/>
  </r>
  <r>
    <s v="ORD-41258"/>
    <s v="Service Package B"/>
    <s v="Service"/>
    <n v="431"/>
    <n v="45"/>
    <n v="19395"/>
    <n v="18981.97"/>
    <s v="South Plant"/>
    <x v="2"/>
    <n v="4.7"/>
    <s v="2023-05-17"/>
    <s v="2023-05-25"/>
    <s v="2023-05-25"/>
    <s v="On Time"/>
    <n v="3.2500000000000001E-2"/>
    <n v="13"/>
    <n v="0.85"/>
    <n v="166"/>
    <n v="58"/>
    <n v="34"/>
    <n v="0"/>
    <n v="-413.02999999999884"/>
    <n v="-2.1295694766692387E-2"/>
    <s v="May"/>
    <s v="Q2"/>
  </r>
  <r>
    <s v="ORD-30887"/>
    <s v="Montair™ 4 ODT"/>
    <s v="Pharmaceutical"/>
    <n v="258"/>
    <n v="12.5"/>
    <n v="3225"/>
    <n v="3244.29"/>
    <s v="South Plant"/>
    <x v="3"/>
    <n v="4.2"/>
    <s v="2023-08-26"/>
    <s v="2023-09-16"/>
    <s v="2023-09-16"/>
    <s v="On Time"/>
    <n v="7.1099999999999997E-2"/>
    <n v="18"/>
    <n v="2.56"/>
    <n v="329"/>
    <n v="54"/>
    <n v="13"/>
    <n v="0"/>
    <n v="19.289999999999964"/>
    <n v="5.9813953488371983E-3"/>
    <s v="August"/>
    <s v="Q3"/>
  </r>
  <r>
    <s v="ORD-21000"/>
    <s v="Basic Widget"/>
    <s v="Manufacturing"/>
    <n v="446"/>
    <n v="4.2"/>
    <n v="1873.2"/>
    <n v="1787.45"/>
    <s v="East Plant"/>
    <x v="1"/>
    <n v="3.8"/>
    <s v="2023-11-26"/>
    <s v="2023-12-17"/>
    <s v="2023-12-17"/>
    <s v="On Time"/>
    <n v="0.1111"/>
    <n v="49"/>
    <n v="1.1100000000000001"/>
    <n v="371"/>
    <n v="174"/>
    <n v="48"/>
    <n v="0"/>
    <n v="-85.75"/>
    <n v="-4.5777279521674138E-2"/>
    <s v="November"/>
    <s v="Q4"/>
  </r>
  <r>
    <s v="ORD-40938"/>
    <s v="Montair™ 4 ODT"/>
    <s v="Pharmaceutical"/>
    <n v="346"/>
    <n v="12.5"/>
    <n v="4325"/>
    <n v="4491.82"/>
    <s v="West Plant"/>
    <x v="3"/>
    <n v="4.2"/>
    <s v="2023-12-10"/>
    <s v="2023-12-31"/>
    <s v="2023-12-31"/>
    <s v="On Time"/>
    <n v="6.5600000000000006E-2"/>
    <n v="22"/>
    <n v="3.76"/>
    <n v="164"/>
    <n v="166"/>
    <n v="74"/>
    <n v="0"/>
    <n v="166.81999999999971"/>
    <n v="3.8571098265895887E-2"/>
    <s v="December"/>
    <s v="Q4"/>
  </r>
  <r>
    <s v="ORD-86588"/>
    <s v="Montair™ 4 ODT"/>
    <s v="Pharmaceutical"/>
    <n v="462"/>
    <n v="12.5"/>
    <n v="5775"/>
    <n v="5538.37"/>
    <s v="Central Hub"/>
    <x v="3"/>
    <n v="4.2"/>
    <s v="2023-09-12"/>
    <s v="2023-10-03"/>
    <s v="2023-10-03"/>
    <s v="On Time"/>
    <n v="9.4E-2"/>
    <n v="43"/>
    <n v="2.97"/>
    <n v="804"/>
    <n v="119"/>
    <n v="40"/>
    <n v="0"/>
    <n v="-236.63000000000011"/>
    <n v="-4.0974891774891796E-2"/>
    <s v="September"/>
    <s v="Q3"/>
  </r>
  <r>
    <s v="ORD-17330"/>
    <s v="Premium Widget"/>
    <s v="Manufacturing"/>
    <n v="99"/>
    <n v="8.9"/>
    <n v="881.1"/>
    <n v="855.91"/>
    <s v="South Plant"/>
    <x v="1"/>
    <n v="3.8"/>
    <s v="2023-02-24"/>
    <s v="2023-03-17"/>
    <s v="2023-03-17"/>
    <s v="On Time"/>
    <n v="4.8399999999999999E-2"/>
    <n v="4"/>
    <n v="2.73"/>
    <n v="552"/>
    <n v="156"/>
    <n v="57"/>
    <n v="0"/>
    <n v="-25.190000000000055"/>
    <n v="-2.8589263420724157E-2"/>
    <s v="February"/>
    <s v="Q1"/>
  </r>
  <r>
    <s v="ORD-28993"/>
    <s v="Service Package B"/>
    <s v="Service"/>
    <n v="226"/>
    <n v="45"/>
    <n v="10170"/>
    <n v="10144.43"/>
    <s v="North Plant"/>
    <x v="3"/>
    <n v="4.2"/>
    <s v="2023-10-07"/>
    <s v="2023-10-24"/>
    <s v="2023-10-24"/>
    <s v="On Time"/>
    <n v="4.4499999999999998E-2"/>
    <n v="10"/>
    <n v="1.68"/>
    <n v="421"/>
    <n v="141"/>
    <n v="57"/>
    <n v="0"/>
    <n v="-25.569999999999709"/>
    <n v="-2.5142576204522822E-3"/>
    <s v="October"/>
    <s v="Q4"/>
  </r>
  <r>
    <s v="ORD-82447"/>
    <s v="Basic Widget"/>
    <s v="Manufacturing"/>
    <n v="419"/>
    <n v="4.2"/>
    <n v="1759.8"/>
    <n v="1837.38"/>
    <s v="North Plant"/>
    <x v="0"/>
    <n v="4.5"/>
    <s v="2023-12-06"/>
    <s v="2023-12-30"/>
    <s v="2023-12-30"/>
    <s v="On Time"/>
    <n v="0.1067"/>
    <n v="44"/>
    <n v="1.48"/>
    <n v="443"/>
    <n v="99"/>
    <n v="91"/>
    <n v="0"/>
    <n v="77.580000000000155"/>
    <n v="4.4084555063075438E-2"/>
    <s v="December"/>
    <s v="Q4"/>
  </r>
  <r>
    <s v="ORD-43493"/>
    <s v="Service Package B"/>
    <s v="Service"/>
    <n v="453"/>
    <n v="45"/>
    <n v="20385"/>
    <n v="19847.61"/>
    <s v="East Plant"/>
    <x v="0"/>
    <n v="4.5"/>
    <s v="2023-10-01"/>
    <s v="2023-10-14"/>
    <s v="2023-10-14"/>
    <s v="On Time"/>
    <n v="7.1900000000000006E-2"/>
    <n v="32"/>
    <n v="1.94"/>
    <n v="358"/>
    <n v="43"/>
    <n v="40"/>
    <n v="0"/>
    <n v="-537.38999999999942"/>
    <n v="-2.6362030905077233E-2"/>
    <s v="October"/>
    <s v="Q4"/>
  </r>
  <r>
    <s v="ORD-45918"/>
    <s v="Basic Widget"/>
    <s v="Manufacturing"/>
    <n v="333"/>
    <n v="4.2"/>
    <n v="1398.6"/>
    <n v="1373.03"/>
    <s v="South Plant"/>
    <x v="1"/>
    <n v="3.8"/>
    <s v="2023-08-13"/>
    <s v="2023-09-03"/>
    <s v="2023-09-03"/>
    <s v="On Time"/>
    <n v="0.1237"/>
    <n v="41"/>
    <n v="2.58"/>
    <n v="937"/>
    <n v="40"/>
    <n v="72"/>
    <n v="0"/>
    <n v="-25.569999999999936"/>
    <n v="-1.8282568282568239E-2"/>
    <s v="August"/>
    <s v="Q3"/>
  </r>
  <r>
    <s v="ORD-18698"/>
    <s v="Premium Widget"/>
    <s v="Manufacturing"/>
    <n v="458"/>
    <n v="8.9"/>
    <n v="4076.2"/>
    <n v="4246.8100000000004"/>
    <s v="West Plant"/>
    <x v="3"/>
    <n v="4.2"/>
    <s v="2023-08-05"/>
    <s v="2023-09-02"/>
    <s v="2023-09-02"/>
    <s v="On Time"/>
    <n v="2.41E-2"/>
    <n v="11"/>
    <n v="1.52"/>
    <n v="410"/>
    <n v="127"/>
    <n v="87"/>
    <n v="0"/>
    <n v="170.61000000000058"/>
    <n v="4.1855159216917862E-2"/>
    <s v="August"/>
    <s v="Q3"/>
  </r>
  <r>
    <s v="ORD-94030"/>
    <s v="Service Package B"/>
    <s v="Service"/>
    <n v="365"/>
    <n v="45"/>
    <n v="16425"/>
    <n v="15648.67"/>
    <s v="Central Hub"/>
    <x v="3"/>
    <n v="4.2"/>
    <s v="2023-08-21"/>
    <s v="2023-09-07"/>
    <s v="2023-09-07"/>
    <s v="On Time"/>
    <n v="1.7299999999999999E-2"/>
    <n v="6"/>
    <n v="1.45"/>
    <n v="189"/>
    <n v="20"/>
    <n v="61"/>
    <n v="0"/>
    <n v="-776.32999999999993"/>
    <n v="-4.7265144596651439E-2"/>
    <s v="August"/>
    <s v="Q3"/>
  </r>
  <r>
    <s v="ORD-95089"/>
    <s v="Montair™ 5 ODT"/>
    <s v="Pharmaceutical"/>
    <n v="52"/>
    <n v="15.75"/>
    <n v="819"/>
    <n v="787.13"/>
    <s v="East Plant"/>
    <x v="3"/>
    <n v="4.2"/>
    <s v="2023-10-22"/>
    <s v="2023-11-12"/>
    <s v="2023-11-12"/>
    <s v="On Time"/>
    <n v="4.4900000000000002E-2"/>
    <n v="2"/>
    <n v="3.65"/>
    <n v="831"/>
    <n v="53"/>
    <n v="86"/>
    <n v="0"/>
    <n v="-31.870000000000005"/>
    <n v="-3.8913308913308922E-2"/>
    <s v="October"/>
    <s v="Q4"/>
  </r>
  <r>
    <s v="ORD-52936"/>
    <s v="Service Package B"/>
    <s v="Service"/>
    <n v="254"/>
    <n v="45"/>
    <n v="11430"/>
    <n v="11856.92"/>
    <s v="West Plant"/>
    <x v="3"/>
    <n v="4.2"/>
    <s v="2023-08-20"/>
    <s v="2023-09-06"/>
    <s v="2023-09-06"/>
    <s v="On Time"/>
    <n v="2.87E-2"/>
    <n v="7"/>
    <n v="1.39"/>
    <n v="868"/>
    <n v="92"/>
    <n v="35"/>
    <n v="0"/>
    <n v="426.92000000000007"/>
    <n v="3.7350831146106746E-2"/>
    <s v="August"/>
    <s v="Q3"/>
  </r>
  <r>
    <s v="ORD-13010"/>
    <s v="Montair™ 4 ODT"/>
    <s v="Pharmaceutical"/>
    <n v="211"/>
    <n v="12.5"/>
    <n v="2637.5"/>
    <n v="2736.77"/>
    <s v="West Plant"/>
    <x v="3"/>
    <n v="4.2"/>
    <s v="2023-04-04"/>
    <s v="2023-04-25"/>
    <s v="2023-04-25"/>
    <s v="On Time"/>
    <n v="0.14230000000000001"/>
    <n v="30"/>
    <n v="2.84"/>
    <n v="995"/>
    <n v="162"/>
    <n v="92"/>
    <n v="0"/>
    <n v="99.269999999999982"/>
    <n v="3.7637914691943122E-2"/>
    <s v="April"/>
    <s v="Q2"/>
  </r>
  <r>
    <s v="ORD-88694"/>
    <s v="Service Package A"/>
    <s v="Service"/>
    <n v="111"/>
    <n v="25"/>
    <n v="2775"/>
    <n v="2708.89"/>
    <s v="South Plant"/>
    <x v="0"/>
    <n v="4.5"/>
    <s v="2023-08-25"/>
    <s v="2023-09-07"/>
    <s v="2023-09-07"/>
    <s v="On Time"/>
    <n v="0.1293"/>
    <n v="14"/>
    <n v="1.43"/>
    <n v="316"/>
    <n v="58"/>
    <n v="21"/>
    <n v="0"/>
    <n v="-66.110000000000127"/>
    <n v="-2.382342342342347E-2"/>
    <s v="August"/>
    <s v="Q3"/>
  </r>
  <r>
    <s v="ORD-25533"/>
    <s v="Basic Widget"/>
    <s v="Manufacturing"/>
    <n v="377"/>
    <n v="4.2"/>
    <n v="1583.4"/>
    <n v="1587.49"/>
    <s v="South Plant"/>
    <x v="0"/>
    <n v="4.5"/>
    <s v="2023-01-08"/>
    <s v="2023-02-15"/>
    <s v="2023-02-19"/>
    <s v="Delayed"/>
    <n v="0.1183"/>
    <n v="44"/>
    <n v="2.35"/>
    <n v="780"/>
    <n v="72"/>
    <n v="34"/>
    <n v="4"/>
    <n v="4.0899999999999181"/>
    <n v="2.5830491347732208E-3"/>
    <s v="January"/>
    <s v="Q1"/>
  </r>
  <r>
    <s v="ORD-98760"/>
    <s v="Basic Widget"/>
    <s v="Manufacturing"/>
    <n v="76"/>
    <n v="4.2"/>
    <n v="319.2"/>
    <n v="317.01"/>
    <s v="East Plant"/>
    <x v="2"/>
    <n v="4.7"/>
    <s v="2023-07-15"/>
    <s v="2023-08-03"/>
    <s v="2023-08-03"/>
    <s v="On Time"/>
    <n v="3.8899999999999997E-2"/>
    <n v="2"/>
    <n v="2.65"/>
    <n v="243"/>
    <n v="127"/>
    <n v="33"/>
    <n v="0"/>
    <n v="-2.1899999999999977"/>
    <n v="-6.8609022556390909E-3"/>
    <s v="July"/>
    <s v="Q3"/>
  </r>
  <r>
    <s v="ORD-94834"/>
    <s v="Premium Widget"/>
    <s v="Manufacturing"/>
    <n v="144"/>
    <n v="8.9"/>
    <n v="1281.5999999999999"/>
    <n v="1247.7"/>
    <s v="South Plant"/>
    <x v="0"/>
    <n v="4.5"/>
    <s v="2023-05-29"/>
    <s v="2023-06-22"/>
    <s v="2023-06-22"/>
    <s v="On Time"/>
    <n v="7.3099999999999998E-2"/>
    <n v="10"/>
    <n v="2.17"/>
    <n v="519"/>
    <n v="41"/>
    <n v="11"/>
    <n v="0"/>
    <n v="-33.899999999999864"/>
    <n v="-2.6451310861423116E-2"/>
    <s v="May"/>
    <s v="Q2"/>
  </r>
  <r>
    <s v="ORD-43584"/>
    <s v="Premium Widget"/>
    <s v="Manufacturing"/>
    <n v="213"/>
    <n v="8.9"/>
    <n v="1895.7"/>
    <n v="1931.12"/>
    <s v="South Plant"/>
    <x v="3"/>
    <n v="4.2"/>
    <s v="2023-12-21"/>
    <s v="2024-01-18"/>
    <s v="2024-01-18"/>
    <s v="On Time"/>
    <n v="0.1099"/>
    <n v="23"/>
    <n v="2.4700000000000002"/>
    <n v="124"/>
    <n v="44"/>
    <n v="81"/>
    <n v="0"/>
    <n v="35.419999999999845"/>
    <n v="1.868439099013549E-2"/>
    <s v="December"/>
    <s v="Q4"/>
  </r>
  <r>
    <s v="ORD-15965"/>
    <s v="Montair™ 4 ODT"/>
    <s v="Pharmaceutical"/>
    <n v="251"/>
    <n v="12.5"/>
    <n v="3137.5"/>
    <n v="3265.58"/>
    <s v="North Plant"/>
    <x v="3"/>
    <n v="4.2"/>
    <s v="2023-05-01"/>
    <s v="2023-06-04"/>
    <s v="2023-06-05"/>
    <s v="Delayed"/>
    <n v="0.14949999999999999"/>
    <n v="37"/>
    <n v="3.4"/>
    <n v="309"/>
    <n v="149"/>
    <n v="89"/>
    <n v="1"/>
    <n v="128.07999999999993"/>
    <n v="4.082231075697209E-2"/>
    <s v="May"/>
    <s v="Q2"/>
  </r>
  <r>
    <s v="ORD-32264"/>
    <s v="Premium Widget"/>
    <s v="Manufacturing"/>
    <n v="199"/>
    <n v="8.9"/>
    <n v="1771.1"/>
    <n v="1705.97"/>
    <s v="East Plant"/>
    <x v="2"/>
    <n v="4.7"/>
    <s v="2023-12-10"/>
    <s v="2023-12-29"/>
    <s v="2023-12-29"/>
    <s v="On Time"/>
    <n v="0.13489999999999999"/>
    <n v="26"/>
    <n v="1.36"/>
    <n v="565"/>
    <n v="146"/>
    <n v="53"/>
    <n v="0"/>
    <n v="-65.129999999999882"/>
    <n v="-3.6773756422562184E-2"/>
    <s v="December"/>
    <s v="Q4"/>
  </r>
  <r>
    <s v="ORD-26760"/>
    <s v="Premium Widget"/>
    <s v="Manufacturing"/>
    <n v="373"/>
    <n v="8.9"/>
    <n v="3319.7"/>
    <n v="3329.8"/>
    <s v="South Plant"/>
    <x v="0"/>
    <n v="4.5"/>
    <s v="2023-06-12"/>
    <s v="2023-07-06"/>
    <s v="2023-07-06"/>
    <s v="On Time"/>
    <n v="2.9899999999999999E-2"/>
    <n v="11"/>
    <n v="1.0900000000000001"/>
    <n v="561"/>
    <n v="91"/>
    <n v="56"/>
    <n v="0"/>
    <n v="10.100000000000364"/>
    <n v="3.0424435943007997E-3"/>
    <s v="June"/>
    <s v="Q2"/>
  </r>
  <r>
    <s v="ORD-51358"/>
    <s v="Premium Widget"/>
    <s v="Manufacturing"/>
    <n v="434"/>
    <n v="8.9"/>
    <n v="3862.6"/>
    <n v="3963.63"/>
    <s v="East Plant"/>
    <x v="3"/>
    <n v="4.2"/>
    <s v="2023-11-10"/>
    <s v="2023-12-08"/>
    <s v="2023-12-08"/>
    <s v="On Time"/>
    <n v="4.6899999999999997E-2"/>
    <n v="20"/>
    <n v="2.79"/>
    <n v="804"/>
    <n v="145"/>
    <n v="29"/>
    <n v="0"/>
    <n v="101.0300000000002"/>
    <n v="2.6155957127323617E-2"/>
    <s v="November"/>
    <s v="Q4"/>
  </r>
  <r>
    <s v="ORD-71228"/>
    <s v="Service Package A"/>
    <s v="Service"/>
    <n v="86"/>
    <n v="25"/>
    <n v="2150"/>
    <n v="2054.23"/>
    <s v="West Plant"/>
    <x v="0"/>
    <n v="4.5"/>
    <s v="2023-04-07"/>
    <s v="2023-04-20"/>
    <s v="2023-04-20"/>
    <s v="On Time"/>
    <n v="3.56E-2"/>
    <n v="3"/>
    <n v="0.75"/>
    <n v="496"/>
    <n v="49"/>
    <n v="73"/>
    <n v="0"/>
    <n v="-95.769999999999982"/>
    <n v="-4.454418604651162E-2"/>
    <s v="April"/>
    <s v="Q2"/>
  </r>
  <r>
    <s v="ORD-26207"/>
    <s v="Montair™ 4 ODT"/>
    <s v="Pharmaceutical"/>
    <n v="297"/>
    <n v="12.5"/>
    <n v="3712.5"/>
    <n v="3707.01"/>
    <s v="West Plant"/>
    <x v="3"/>
    <n v="4.2"/>
    <s v="2023-12-30"/>
    <s v="2024-01-20"/>
    <s v="2024-01-20"/>
    <s v="On Time"/>
    <n v="7.9000000000000001E-2"/>
    <n v="23"/>
    <n v="3.8"/>
    <n v="407"/>
    <n v="43"/>
    <n v="36"/>
    <n v="0"/>
    <n v="-5.4899999999997817"/>
    <n v="-1.4787878787878199E-3"/>
    <s v="December"/>
    <s v="Q4"/>
  </r>
  <r>
    <s v="ORD-10540"/>
    <s v="Basic Widget"/>
    <s v="Manufacturing"/>
    <n v="431"/>
    <n v="4.2"/>
    <n v="1810.2"/>
    <n v="1769.07"/>
    <s v="South Plant"/>
    <x v="1"/>
    <n v="3.8"/>
    <s v="2023-09-18"/>
    <s v="2023-10-09"/>
    <s v="2023-10-09"/>
    <s v="On Time"/>
    <n v="0.13469999999999999"/>
    <n v="58"/>
    <n v="2.17"/>
    <n v="588"/>
    <n v="166"/>
    <n v="33"/>
    <n v="0"/>
    <n v="-41.130000000000109"/>
    <n v="-2.272124627113032E-2"/>
    <s v="September"/>
    <s v="Q3"/>
  </r>
  <r>
    <s v="ORD-25989"/>
    <s v="Premium Widget"/>
    <s v="Manufacturing"/>
    <n v="356"/>
    <n v="8.9"/>
    <n v="3168.4"/>
    <n v="3039.86"/>
    <s v="North Plant"/>
    <x v="1"/>
    <n v="3.8"/>
    <s v="2023-09-13"/>
    <s v="2023-10-04"/>
    <s v="2023-10-04"/>
    <s v="On Time"/>
    <n v="5.6000000000000001E-2"/>
    <n v="19"/>
    <n v="2.96"/>
    <n v="453"/>
    <n v="115"/>
    <n v="85"/>
    <n v="0"/>
    <n v="-128.53999999999996"/>
    <n v="-4.0569372553970445E-2"/>
    <s v="September"/>
    <s v="Q3"/>
  </r>
  <r>
    <s v="ORD-45300"/>
    <s v="Montair™ 4 ODT"/>
    <s v="Pharmaceutical"/>
    <n v="51"/>
    <n v="12.5"/>
    <n v="637.5"/>
    <n v="634.96"/>
    <s v="East Plant"/>
    <x v="1"/>
    <n v="3.8"/>
    <s v="2023-01-15"/>
    <s v="2023-01-29"/>
    <s v="2023-01-29"/>
    <s v="On Time"/>
    <n v="0.1091"/>
    <n v="5"/>
    <n v="3.44"/>
    <n v="658"/>
    <n v="188"/>
    <n v="10"/>
    <n v="0"/>
    <n v="-2.5399999999999636"/>
    <n v="-3.9843137254901391E-3"/>
    <s v="January"/>
    <s v="Q1"/>
  </r>
  <r>
    <s v="ORD-16380"/>
    <s v="Basic Widget"/>
    <s v="Manufacturing"/>
    <n v="495"/>
    <n v="4.2"/>
    <n v="2079"/>
    <n v="2127.14"/>
    <s v="North Plant"/>
    <x v="2"/>
    <n v="4.7"/>
    <s v="2023-06-16"/>
    <s v="2023-07-15"/>
    <s v="2023-07-28"/>
    <s v="Delayed"/>
    <n v="0.1128"/>
    <n v="55"/>
    <n v="1.26"/>
    <n v="709"/>
    <n v="92"/>
    <n v="51"/>
    <n v="13"/>
    <n v="48.139999999999873"/>
    <n v="2.3155363155363096E-2"/>
    <s v="June"/>
    <s v="Q2"/>
  </r>
  <r>
    <s v="ORD-12688"/>
    <s v="Montair™ 4 ODT"/>
    <s v="Pharmaceutical"/>
    <n v="214"/>
    <n v="12.5"/>
    <n v="2675"/>
    <n v="2609.5100000000002"/>
    <s v="North Plant"/>
    <x v="2"/>
    <n v="4.7"/>
    <s v="2023-02-17"/>
    <s v="2023-03-01"/>
    <s v="2023-03-01"/>
    <s v="On Time"/>
    <n v="4.36E-2"/>
    <n v="9"/>
    <n v="3.1"/>
    <n v="922"/>
    <n v="73"/>
    <n v="30"/>
    <n v="0"/>
    <n v="-65.489999999999782"/>
    <n v="-2.4482242990654123E-2"/>
    <s v="February"/>
    <s v="Q1"/>
  </r>
  <r>
    <s v="ORD-50645"/>
    <s v="Premium Widget"/>
    <s v="Manufacturing"/>
    <n v="395"/>
    <n v="8.9"/>
    <n v="3515.5"/>
    <n v="3675.26"/>
    <s v="West Plant"/>
    <x v="3"/>
    <n v="4.2"/>
    <s v="2023-11-28"/>
    <s v="2023-12-26"/>
    <s v="2023-12-26"/>
    <s v="On Time"/>
    <n v="3.1600000000000003E-2"/>
    <n v="12"/>
    <n v="2.6"/>
    <n v="975"/>
    <n v="195"/>
    <n v="87"/>
    <n v="0"/>
    <n v="159.76000000000022"/>
    <n v="4.5444460247475525E-2"/>
    <s v="November"/>
    <s v="Q4"/>
  </r>
  <r>
    <s v="ORD-88687"/>
    <s v="Montair™ 5 ODT"/>
    <s v="Pharmaceutical"/>
    <n v="272"/>
    <n v="15.75"/>
    <n v="4284"/>
    <n v="4155.42"/>
    <s v="East Plant"/>
    <x v="0"/>
    <n v="4.5"/>
    <s v="2023-07-08"/>
    <s v="2023-07-25"/>
    <s v="2023-07-25"/>
    <s v="On Time"/>
    <n v="7.2400000000000006E-2"/>
    <n v="19"/>
    <n v="2.9"/>
    <n v="483"/>
    <n v="43"/>
    <n v="64"/>
    <n v="0"/>
    <n v="-128.57999999999993"/>
    <n v="-3.0014005602240879E-2"/>
    <s v="July"/>
    <s v="Q3"/>
  </r>
  <r>
    <s v="ORD-39390"/>
    <s v="Basic Widget"/>
    <s v="Manufacturing"/>
    <n v="332"/>
    <n v="4.2"/>
    <n v="1394.4"/>
    <n v="1384.08"/>
    <s v="Central Hub"/>
    <x v="1"/>
    <n v="3.8"/>
    <s v="2023-08-11"/>
    <s v="2023-09-01"/>
    <s v="2023-09-01"/>
    <s v="On Time"/>
    <n v="1.5699999999999999E-2"/>
    <n v="5"/>
    <n v="1.93"/>
    <n v="713"/>
    <n v="195"/>
    <n v="29"/>
    <n v="0"/>
    <n v="-10.320000000000164"/>
    <n v="-7.4010327022376388E-3"/>
    <s v="August"/>
    <s v="Q3"/>
  </r>
  <r>
    <s v="ORD-26749"/>
    <s v="Premium Widget"/>
    <s v="Manufacturing"/>
    <n v="249"/>
    <n v="8.9"/>
    <n v="2216.1"/>
    <n v="2202.2199999999998"/>
    <s v="Central Hub"/>
    <x v="0"/>
    <n v="4.5"/>
    <s v="2023-05-29"/>
    <s v="2023-06-22"/>
    <s v="2023-06-22"/>
    <s v="On Time"/>
    <n v="0.13700000000000001"/>
    <n v="34"/>
    <n v="1.3"/>
    <n v="750"/>
    <n v="96"/>
    <n v="41"/>
    <n v="0"/>
    <n v="-13.880000000000109"/>
    <n v="-6.2632552682641172E-3"/>
    <s v="May"/>
    <s v="Q2"/>
  </r>
  <r>
    <s v="ORD-64135"/>
    <s v="Service Package A"/>
    <s v="Service"/>
    <n v="34"/>
    <n v="25"/>
    <n v="850"/>
    <n v="854.33"/>
    <s v="West Plant"/>
    <x v="3"/>
    <n v="4.2"/>
    <s v="2023-10-19"/>
    <s v="2023-11-05"/>
    <s v="2023-11-05"/>
    <s v="On Time"/>
    <n v="0.1384"/>
    <n v="4"/>
    <n v="1.27"/>
    <n v="146"/>
    <n v="138"/>
    <n v="94"/>
    <n v="0"/>
    <n v="4.3300000000000409"/>
    <n v="5.0941176470588713E-3"/>
    <s v="October"/>
    <s v="Q4"/>
  </r>
  <r>
    <s v="ORD-70670"/>
    <s v="Service Package B"/>
    <s v="Service"/>
    <n v="140"/>
    <n v="45"/>
    <n v="6300"/>
    <n v="6353.91"/>
    <s v="Central Hub"/>
    <x v="3"/>
    <n v="4.2"/>
    <s v="2023-07-01"/>
    <s v="2023-07-18"/>
    <s v="2023-07-18"/>
    <s v="On Time"/>
    <n v="0.1176"/>
    <n v="16"/>
    <n v="1.61"/>
    <n v="233"/>
    <n v="66"/>
    <n v="60"/>
    <n v="0"/>
    <n v="53.909999999999854"/>
    <n v="8.5571428571428344E-3"/>
    <s v="July"/>
    <s v="Q3"/>
  </r>
  <r>
    <s v="ORD-44743"/>
    <s v="Montair™ 4 ODT"/>
    <s v="Pharmaceutical"/>
    <n v="162"/>
    <n v="12.5"/>
    <n v="2025"/>
    <n v="1987.32"/>
    <s v="North Plant"/>
    <x v="2"/>
    <n v="4.7"/>
    <s v="2023-12-27"/>
    <s v="2024-01-08"/>
    <s v="2024-01-08"/>
    <s v="On Time"/>
    <n v="0.1114"/>
    <n v="18"/>
    <n v="3.17"/>
    <n v="399"/>
    <n v="67"/>
    <n v="37"/>
    <n v="0"/>
    <n v="-37.680000000000064"/>
    <n v="-1.8607407407407441E-2"/>
    <s v="December"/>
    <s v="Q4"/>
  </r>
  <r>
    <s v="ORD-95957"/>
    <s v="Montair™ 5 ODT"/>
    <s v="Pharmaceutical"/>
    <n v="64"/>
    <n v="15.75"/>
    <n v="1008"/>
    <n v="1001.33"/>
    <s v="North Plant"/>
    <x v="3"/>
    <n v="4.2"/>
    <s v="2023-12-11"/>
    <s v="2024-01-01"/>
    <s v="2024-01-01"/>
    <s v="On Time"/>
    <n v="1.2500000000000001E-2"/>
    <n v="0"/>
    <n v="2.52"/>
    <n v="538"/>
    <n v="137"/>
    <n v="98"/>
    <n v="0"/>
    <n v="-6.6699999999999591"/>
    <n v="-6.617063492063451E-3"/>
    <s v="December"/>
    <s v="Q4"/>
  </r>
  <r>
    <s v="ORD-98487"/>
    <s v="Premium Widget"/>
    <s v="Manufacturing"/>
    <n v="326"/>
    <n v="8.9"/>
    <n v="2901.4"/>
    <n v="2992.25"/>
    <s v="Central Hub"/>
    <x v="2"/>
    <n v="4.7"/>
    <s v="2023-06-05"/>
    <s v="2023-06-24"/>
    <s v="2023-06-24"/>
    <s v="On Time"/>
    <n v="9.6299999999999997E-2"/>
    <n v="31"/>
    <n v="2.93"/>
    <n v="454"/>
    <n v="97"/>
    <n v="21"/>
    <n v="0"/>
    <n v="90.849999999999909"/>
    <n v="3.1312469842145141E-2"/>
    <s v="June"/>
    <s v="Q2"/>
  </r>
  <r>
    <s v="ORD-73060"/>
    <s v="Montair™ 5 ODT"/>
    <s v="Pharmaceutical"/>
    <n v="67"/>
    <n v="15.75"/>
    <n v="1055.25"/>
    <n v="1088.5899999999999"/>
    <s v="South Plant"/>
    <x v="0"/>
    <n v="4.5"/>
    <s v="2023-04-08"/>
    <s v="2023-04-25"/>
    <s v="2023-04-25"/>
    <s v="On Time"/>
    <n v="0.1074"/>
    <n v="7"/>
    <n v="2.54"/>
    <n v="714"/>
    <n v="57"/>
    <n v="93"/>
    <n v="0"/>
    <n v="33.339999999999918"/>
    <n v="3.1594408907841667E-2"/>
    <s v="April"/>
    <s v="Q2"/>
  </r>
  <r>
    <s v="ORD-29978"/>
    <s v="Montair™ 5 ODT"/>
    <s v="Pharmaceutical"/>
    <n v="164"/>
    <n v="15.75"/>
    <n v="2583"/>
    <n v="2652.67"/>
    <s v="West Plant"/>
    <x v="1"/>
    <n v="3.8"/>
    <s v="2023-02-14"/>
    <s v="2023-02-28"/>
    <s v="2023-02-28"/>
    <s v="On Time"/>
    <n v="3.0700000000000002E-2"/>
    <n v="5"/>
    <n v="2.67"/>
    <n v="806"/>
    <n v="199"/>
    <n v="66"/>
    <n v="0"/>
    <n v="69.670000000000073"/>
    <n v="2.697251258226871E-2"/>
    <s v="February"/>
    <s v="Q1"/>
  </r>
  <r>
    <s v="ORD-53758"/>
    <s v="Premium Widget"/>
    <s v="Manufacturing"/>
    <n v="309"/>
    <n v="8.9"/>
    <n v="2750.1"/>
    <n v="2679.32"/>
    <s v="West Plant"/>
    <x v="0"/>
    <n v="4.5"/>
    <s v="2023-08-19"/>
    <s v="2023-09-12"/>
    <s v="2023-09-12"/>
    <s v="On Time"/>
    <n v="5.1299999999999998E-2"/>
    <n v="15"/>
    <n v="1.78"/>
    <n v="58"/>
    <n v="46"/>
    <n v="90"/>
    <n v="0"/>
    <n v="-70.779999999999745"/>
    <n v="-2.573724591833015E-2"/>
    <s v="August"/>
    <s v="Q3"/>
  </r>
  <r>
    <s v="ORD-73714"/>
    <s v="Service Package B"/>
    <s v="Service"/>
    <n v="387"/>
    <n v="45"/>
    <n v="17415"/>
    <n v="17551.990000000002"/>
    <s v="West Plant"/>
    <x v="2"/>
    <n v="4.7"/>
    <s v="2023-09-11"/>
    <s v="2023-09-20"/>
    <s v="2023-09-29"/>
    <s v="Delayed"/>
    <n v="0.1124"/>
    <n v="43"/>
    <n v="1.23"/>
    <n v="655"/>
    <n v="176"/>
    <n v="96"/>
    <n v="9"/>
    <n v="136.9900000000016"/>
    <n v="7.8662072925639731E-3"/>
    <s v="September"/>
    <s v="Q3"/>
  </r>
  <r>
    <s v="ORD-64675"/>
    <s v="Premium Widget"/>
    <s v="Manufacturing"/>
    <n v="19"/>
    <n v="8.9"/>
    <n v="169.1"/>
    <n v="167.78"/>
    <s v="South Plant"/>
    <x v="0"/>
    <n v="4.5"/>
    <s v="2023-09-28"/>
    <s v="2023-10-22"/>
    <s v="2023-10-22"/>
    <s v="On Time"/>
    <n v="5.4199999999999998E-2"/>
    <n v="1"/>
    <n v="2.79"/>
    <n v="960"/>
    <n v="141"/>
    <n v="24"/>
    <n v="0"/>
    <n v="-1.3199999999999932"/>
    <n v="-7.8060319337669619E-3"/>
    <s v="September"/>
    <s v="Q3"/>
  </r>
  <r>
    <s v="ORD-67424"/>
    <s v="Premium Widget"/>
    <s v="Manufacturing"/>
    <n v="367"/>
    <n v="8.9"/>
    <n v="3266.3"/>
    <n v="3245.47"/>
    <s v="Central Hub"/>
    <x v="3"/>
    <n v="4.2"/>
    <s v="2023-08-18"/>
    <s v="2023-09-15"/>
    <s v="2023-09-15"/>
    <s v="On Time"/>
    <n v="3.2599999999999997E-2"/>
    <n v="11"/>
    <n v="1.94"/>
    <n v="287"/>
    <n v="149"/>
    <n v="38"/>
    <n v="0"/>
    <n v="-20.830000000000382"/>
    <n v="-6.3772464256193189E-3"/>
    <s v="August"/>
    <s v="Q3"/>
  </r>
  <r>
    <s v="ORD-95524"/>
    <s v="Service Package A"/>
    <s v="Service"/>
    <n v="462"/>
    <n v="25"/>
    <n v="11550"/>
    <n v="11311.37"/>
    <s v="East Plant"/>
    <x v="2"/>
    <n v="4.7"/>
    <s v="2023-03-09"/>
    <s v="2023-03-31"/>
    <s v="2023-04-12"/>
    <s v="Delayed"/>
    <n v="0.1096"/>
    <n v="50"/>
    <n v="1.91"/>
    <n v="418"/>
    <n v="140"/>
    <n v="30"/>
    <n v="12"/>
    <n v="-238.6299999999992"/>
    <n v="-2.066060606060599E-2"/>
    <s v="March"/>
    <s v="Q1"/>
  </r>
  <r>
    <s v="ORD-74511"/>
    <s v="Service Package A"/>
    <s v="Service"/>
    <n v="393"/>
    <n v="25"/>
    <n v="9825"/>
    <n v="9418.43"/>
    <s v="South Plant"/>
    <x v="3"/>
    <n v="4.2"/>
    <s v="2023-12-20"/>
    <s v="2024-01-06"/>
    <s v="2024-01-06"/>
    <s v="On Time"/>
    <n v="7.7600000000000002E-2"/>
    <n v="30"/>
    <n v="0.73"/>
    <n v="153"/>
    <n v="126"/>
    <n v="73"/>
    <n v="0"/>
    <n v="-406.56999999999971"/>
    <n v="-4.138117048346053E-2"/>
    <s v="December"/>
    <s v="Q4"/>
  </r>
  <r>
    <s v="ORD-32900"/>
    <s v="Basic Widget"/>
    <s v="Manufacturing"/>
    <n v="34"/>
    <n v="4.2"/>
    <n v="142.80000000000001"/>
    <n v="149.93"/>
    <s v="South Plant"/>
    <x v="1"/>
    <n v="3.8"/>
    <s v="2023-10-13"/>
    <s v="2023-11-03"/>
    <s v="2023-11-03"/>
    <s v="On Time"/>
    <n v="6.0199999999999997E-2"/>
    <n v="2"/>
    <n v="2.35"/>
    <n v="897"/>
    <n v="148"/>
    <n v="14"/>
    <n v="0"/>
    <n v="7.1299999999999955"/>
    <n v="4.992997198879548E-2"/>
    <s v="October"/>
    <s v="Q4"/>
  </r>
  <r>
    <s v="ORD-56562"/>
    <s v="Montair™ 4 ODT"/>
    <s v="Pharmaceutical"/>
    <n v="326"/>
    <n v="12.5"/>
    <n v="4075"/>
    <n v="3963.63"/>
    <s v="East Plant"/>
    <x v="2"/>
    <n v="4.7"/>
    <s v="2023-02-28"/>
    <s v="2023-03-12"/>
    <s v="2023-03-12"/>
    <s v="On Time"/>
    <n v="8.8700000000000001E-2"/>
    <n v="28"/>
    <n v="3.99"/>
    <n v="837"/>
    <n v="31"/>
    <n v="81"/>
    <n v="0"/>
    <n v="-111.36999999999989"/>
    <n v="-2.7330061349693225E-2"/>
    <s v="February"/>
    <s v="Q1"/>
  </r>
  <r>
    <s v="ORD-24539"/>
    <s v="Basic Widget"/>
    <s v="Manufacturing"/>
    <n v="35"/>
    <n v="4.2"/>
    <n v="147"/>
    <n v="153.27000000000001"/>
    <s v="South Plant"/>
    <x v="0"/>
    <n v="4.5"/>
    <s v="2023-12-28"/>
    <s v="2024-01-21"/>
    <s v="2024-01-21"/>
    <s v="On Time"/>
    <n v="7.1300000000000002E-2"/>
    <n v="2"/>
    <n v="2.68"/>
    <n v="158"/>
    <n v="176"/>
    <n v="88"/>
    <n v="0"/>
    <n v="6.2700000000000102"/>
    <n v="4.2653061224489863E-2"/>
    <s v="December"/>
    <s v="Q4"/>
  </r>
  <r>
    <s v="ORD-48289"/>
    <s v="Montair™ 4 ODT"/>
    <s v="Pharmaceutical"/>
    <n v="63"/>
    <n v="12.5"/>
    <n v="787.5"/>
    <n v="761.28"/>
    <s v="Central Hub"/>
    <x v="0"/>
    <n v="4.5"/>
    <s v="2023-09-17"/>
    <s v="2023-10-04"/>
    <s v="2023-10-04"/>
    <s v="On Time"/>
    <n v="2.6499999999999999E-2"/>
    <n v="1"/>
    <n v="3.04"/>
    <n v="775"/>
    <n v="133"/>
    <n v="74"/>
    <n v="0"/>
    <n v="-26.220000000000027"/>
    <n v="-3.3295238095238128E-2"/>
    <s v="September"/>
    <s v="Q3"/>
  </r>
  <r>
    <s v="ORD-64493"/>
    <s v="Premium Widget"/>
    <s v="Manufacturing"/>
    <n v="196"/>
    <n v="8.9"/>
    <n v="1744.4"/>
    <n v="1715.55"/>
    <s v="North Plant"/>
    <x v="1"/>
    <n v="3.8"/>
    <s v="2023-11-28"/>
    <s v="2023-12-19"/>
    <s v="2023-12-19"/>
    <s v="On Time"/>
    <n v="2.93E-2"/>
    <n v="5"/>
    <n v="1.88"/>
    <n v="837"/>
    <n v="21"/>
    <n v="41"/>
    <n v="0"/>
    <n v="-28.850000000000136"/>
    <n v="-1.6538637927081021E-2"/>
    <s v="November"/>
    <s v="Q4"/>
  </r>
  <r>
    <s v="ORD-97162"/>
    <s v="Premium Widget"/>
    <s v="Manufacturing"/>
    <n v="97"/>
    <n v="8.9"/>
    <n v="863.3"/>
    <n v="827.49"/>
    <s v="East Plant"/>
    <x v="3"/>
    <n v="4.2"/>
    <s v="2023-09-16"/>
    <s v="2023-10-14"/>
    <s v="2023-10-14"/>
    <s v="On Time"/>
    <n v="6.2100000000000002E-2"/>
    <n v="6"/>
    <n v="1.72"/>
    <n v="301"/>
    <n v="58"/>
    <n v="77"/>
    <n v="0"/>
    <n v="-35.809999999999945"/>
    <n v="-4.1480366037298676E-2"/>
    <s v="September"/>
    <s v="Q3"/>
  </r>
  <r>
    <s v="ORD-57418"/>
    <s v="Premium Widget"/>
    <s v="Manufacturing"/>
    <n v="221"/>
    <n v="8.9"/>
    <n v="1966.9"/>
    <n v="2049.12"/>
    <s v="South Plant"/>
    <x v="1"/>
    <n v="3.8"/>
    <s v="2023-08-08"/>
    <s v="2023-09-07"/>
    <s v="2023-09-08"/>
    <s v="Delayed"/>
    <n v="0.13569999999999999"/>
    <n v="29"/>
    <n v="2.59"/>
    <n v="503"/>
    <n v="57"/>
    <n v="11"/>
    <n v="1"/>
    <n v="82.2199999999998"/>
    <n v="4.1801820123036147E-2"/>
    <s v="August"/>
    <s v="Q3"/>
  </r>
  <r>
    <s v="ORD-14861"/>
    <s v="Service Package B"/>
    <s v="Service"/>
    <n v="183"/>
    <n v="45"/>
    <n v="8235"/>
    <n v="8082.49"/>
    <s v="Central Hub"/>
    <x v="0"/>
    <n v="4.5"/>
    <s v="2023-02-13"/>
    <s v="2023-02-26"/>
    <s v="2023-02-26"/>
    <s v="On Time"/>
    <n v="0.14749999999999999"/>
    <n v="26"/>
    <n v="0.59"/>
    <n v="726"/>
    <n v="184"/>
    <n v="29"/>
    <n v="0"/>
    <n v="-152.51000000000022"/>
    <n v="-1.8519732847601725E-2"/>
    <s v="February"/>
    <s v="Q1"/>
  </r>
  <r>
    <s v="ORD-51116"/>
    <s v="Service Package A"/>
    <s v="Service"/>
    <n v="215"/>
    <n v="25"/>
    <n v="5375"/>
    <n v="5582.36"/>
    <s v="North Plant"/>
    <x v="3"/>
    <n v="4.2"/>
    <s v="2023-08-03"/>
    <s v="2023-08-20"/>
    <s v="2023-08-20"/>
    <s v="On Time"/>
    <n v="0.1081"/>
    <n v="23"/>
    <n v="1.58"/>
    <n v="981"/>
    <n v="108"/>
    <n v="11"/>
    <n v="0"/>
    <n v="207.35999999999967"/>
    <n v="3.857860465116273E-2"/>
    <s v="August"/>
    <s v="Q3"/>
  </r>
  <r>
    <s v="ORD-95463"/>
    <s v="Basic Widget"/>
    <s v="Manufacturing"/>
    <n v="216"/>
    <n v="4.2"/>
    <n v="907.2"/>
    <n v="902.32"/>
    <s v="Central Hub"/>
    <x v="1"/>
    <n v="3.8"/>
    <s v="2023-12-25"/>
    <s v="2024-01-15"/>
    <s v="2024-01-15"/>
    <s v="On Time"/>
    <n v="3.8699999999999998E-2"/>
    <n v="8"/>
    <n v="2.58"/>
    <n v="502"/>
    <n v="198"/>
    <n v="54"/>
    <n v="0"/>
    <n v="-4.8799999999999955"/>
    <n v="-5.3791887125220405E-3"/>
    <s v="December"/>
    <s v="Q4"/>
  </r>
  <r>
    <s v="ORD-26515"/>
    <s v="Service Package B"/>
    <s v="Service"/>
    <n v="53"/>
    <n v="45"/>
    <n v="2385"/>
    <n v="2274.5700000000002"/>
    <s v="West Plant"/>
    <x v="1"/>
    <n v="3.8"/>
    <s v="2023-06-04"/>
    <s v="2023-06-14"/>
    <s v="2023-06-14"/>
    <s v="On Time"/>
    <n v="5.6800000000000003E-2"/>
    <n v="3"/>
    <n v="1.61"/>
    <n v="582"/>
    <n v="158"/>
    <n v="46"/>
    <n v="0"/>
    <n v="-110.42999999999984"/>
    <n v="-4.6301886792452764E-2"/>
    <s v="June"/>
    <s v="Q2"/>
  </r>
  <r>
    <s v="ORD-87660"/>
    <s v="Montair™ 5 ODT"/>
    <s v="Pharmaceutical"/>
    <n v="184"/>
    <n v="15.75"/>
    <n v="2898"/>
    <n v="2972.49"/>
    <s v="North Plant"/>
    <x v="3"/>
    <n v="4.2"/>
    <s v="2023-09-24"/>
    <s v="2023-10-15"/>
    <s v="2023-10-15"/>
    <s v="On Time"/>
    <n v="3.2399999999999998E-2"/>
    <n v="5"/>
    <n v="3.69"/>
    <n v="314"/>
    <n v="81"/>
    <n v="48"/>
    <n v="0"/>
    <n v="74.489999999999782"/>
    <n v="2.5703933747411933E-2"/>
    <s v="September"/>
    <s v="Q3"/>
  </r>
  <r>
    <s v="ORD-95322"/>
    <s v="Service Package B"/>
    <s v="Service"/>
    <n v="440"/>
    <n v="45"/>
    <n v="19800"/>
    <n v="19548.5"/>
    <s v="West Plant"/>
    <x v="0"/>
    <n v="4.5"/>
    <s v="2023-01-31"/>
    <s v="2023-02-13"/>
    <s v="2023-02-13"/>
    <s v="On Time"/>
    <n v="9.7799999999999998E-2"/>
    <n v="43"/>
    <n v="0.56999999999999995"/>
    <n v="177"/>
    <n v="134"/>
    <n v="48"/>
    <n v="0"/>
    <n v="-251.5"/>
    <n v="-1.2702020202020202E-2"/>
    <s v="January"/>
    <s v="Q1"/>
  </r>
  <r>
    <s v="ORD-92279"/>
    <s v="Service Package A"/>
    <s v="Service"/>
    <n v="130"/>
    <n v="25"/>
    <n v="3250"/>
    <n v="3349.25"/>
    <s v="North Plant"/>
    <x v="2"/>
    <n v="4.7"/>
    <s v="2023-06-23"/>
    <s v="2023-07-01"/>
    <s v="2023-07-01"/>
    <s v="On Time"/>
    <n v="0.14849999999999999"/>
    <n v="19"/>
    <n v="1.84"/>
    <n v="731"/>
    <n v="156"/>
    <n v="86"/>
    <n v="0"/>
    <n v="99.25"/>
    <n v="3.0538461538461539E-2"/>
    <s v="June"/>
    <s v="Q2"/>
  </r>
  <r>
    <s v="ORD-78113"/>
    <s v="Montair™ 5 ODT"/>
    <s v="Pharmaceutical"/>
    <n v="351"/>
    <n v="15.75"/>
    <n v="5528.25"/>
    <n v="5685.69"/>
    <s v="East Plant"/>
    <x v="3"/>
    <n v="4.2"/>
    <s v="2023-05-26"/>
    <s v="2023-06-16"/>
    <s v="2023-06-16"/>
    <s v="On Time"/>
    <n v="0.1101"/>
    <n v="38"/>
    <n v="3.57"/>
    <n v="805"/>
    <n v="83"/>
    <n v="23"/>
    <n v="0"/>
    <n v="157.4399999999996"/>
    <n v="2.847917514584174E-2"/>
    <s v="May"/>
    <s v="Q2"/>
  </r>
  <r>
    <s v="ORD-18151"/>
    <s v="Basic Widget"/>
    <s v="Manufacturing"/>
    <n v="242"/>
    <n v="4.2"/>
    <n v="1016.4"/>
    <n v="975.54"/>
    <s v="Central Hub"/>
    <x v="1"/>
    <n v="3.8"/>
    <s v="2023-07-04"/>
    <s v="2023-07-25"/>
    <s v="2023-07-25"/>
    <s v="On Time"/>
    <n v="0.1096"/>
    <n v="26"/>
    <n v="1.1599999999999999"/>
    <n v="485"/>
    <n v="53"/>
    <n v="70"/>
    <n v="0"/>
    <n v="-40.860000000000014"/>
    <n v="-4.0200708382526582E-2"/>
    <s v="July"/>
    <s v="Q3"/>
  </r>
  <r>
    <s v="ORD-44562"/>
    <s v="Montair™ 5 ODT"/>
    <s v="Pharmaceutical"/>
    <n v="356"/>
    <n v="15.75"/>
    <n v="5607"/>
    <n v="5621.72"/>
    <s v="West Plant"/>
    <x v="0"/>
    <n v="4.5"/>
    <s v="2023-07-09"/>
    <s v="2023-07-26"/>
    <s v="2023-07-26"/>
    <s v="On Time"/>
    <n v="9.2399999999999996E-2"/>
    <n v="32"/>
    <n v="3.09"/>
    <n v="648"/>
    <n v="147"/>
    <n v="91"/>
    <n v="0"/>
    <n v="14.720000000000255"/>
    <n v="2.6252898163010977E-3"/>
    <s v="July"/>
    <s v="Q3"/>
  </r>
  <r>
    <s v="ORD-77264"/>
    <s v="Premium Widget"/>
    <s v="Manufacturing"/>
    <n v="431"/>
    <n v="8.9"/>
    <n v="3835.9"/>
    <n v="3706.57"/>
    <s v="West Plant"/>
    <x v="2"/>
    <n v="4.7"/>
    <s v="2023-08-02"/>
    <s v="2023-08-21"/>
    <s v="2023-08-21"/>
    <s v="On Time"/>
    <n v="8.0799999999999997E-2"/>
    <n v="34"/>
    <n v="1.92"/>
    <n v="933"/>
    <n v="155"/>
    <n v="25"/>
    <n v="0"/>
    <n v="-129.32999999999993"/>
    <n v="-3.3715686018926438E-2"/>
    <s v="August"/>
    <s v="Q3"/>
  </r>
  <r>
    <s v="ORD-88852"/>
    <s v="Service Package B"/>
    <s v="Service"/>
    <n v="26"/>
    <n v="45"/>
    <n v="1170"/>
    <n v="1198.8399999999999"/>
    <s v="South Plant"/>
    <x v="2"/>
    <n v="4.7"/>
    <s v="2023-08-31"/>
    <s v="2023-09-08"/>
    <s v="2023-09-08"/>
    <s v="On Time"/>
    <n v="0.14219999999999999"/>
    <n v="3"/>
    <n v="1.93"/>
    <n v="922"/>
    <n v="124"/>
    <n v="24"/>
    <n v="0"/>
    <n v="28.839999999999918"/>
    <n v="2.4649572649572581E-2"/>
    <s v="August"/>
    <s v="Q3"/>
  </r>
  <r>
    <s v="ORD-13667"/>
    <s v="Montair™ 4 ODT"/>
    <s v="Pharmaceutical"/>
    <n v="277"/>
    <n v="12.5"/>
    <n v="3462.5"/>
    <n v="3342.46"/>
    <s v="East Plant"/>
    <x v="3"/>
    <n v="4.2"/>
    <s v="2023-01-21"/>
    <s v="2023-02-16"/>
    <s v="2023-03-01"/>
    <s v="Delayed"/>
    <n v="6.2E-2"/>
    <n v="17"/>
    <n v="2.94"/>
    <n v="196"/>
    <n v="56"/>
    <n v="85"/>
    <n v="13"/>
    <n v="-120.03999999999996"/>
    <n v="-3.4668592057761724E-2"/>
    <s v="January"/>
    <s v="Q1"/>
  </r>
  <r>
    <s v="ORD-18855"/>
    <s v="Premium Widget"/>
    <s v="Manufacturing"/>
    <n v="120"/>
    <n v="8.9"/>
    <n v="1068"/>
    <n v="1034.1500000000001"/>
    <s v="North Plant"/>
    <x v="3"/>
    <n v="4.2"/>
    <s v="2023-05-26"/>
    <s v="2023-06-23"/>
    <s v="2023-06-23"/>
    <s v="On Time"/>
    <n v="0.11360000000000001"/>
    <n v="13"/>
    <n v="2.1"/>
    <n v="941"/>
    <n v="31"/>
    <n v="63"/>
    <n v="0"/>
    <n v="-33.849999999999909"/>
    <n v="-3.1694756554307028E-2"/>
    <s v="May"/>
    <s v="Q2"/>
  </r>
  <r>
    <s v="ORD-89391"/>
    <s v="Premium Widget"/>
    <s v="Manufacturing"/>
    <n v="241"/>
    <n v="8.9"/>
    <n v="2144.9"/>
    <n v="2230.7600000000002"/>
    <s v="Central Hub"/>
    <x v="3"/>
    <n v="4.2"/>
    <s v="2023-10-17"/>
    <s v="2023-11-14"/>
    <s v="2023-11-14"/>
    <s v="On Time"/>
    <n v="0.11940000000000001"/>
    <n v="28"/>
    <n v="2.44"/>
    <n v="185"/>
    <n v="55"/>
    <n v="74"/>
    <n v="0"/>
    <n v="85.860000000000127"/>
    <n v="4.002983822089614E-2"/>
    <s v="October"/>
    <s v="Q4"/>
  </r>
  <r>
    <s v="ORD-91735"/>
    <s v="Service Package B"/>
    <s v="Service"/>
    <n v="239"/>
    <n v="45"/>
    <n v="10755"/>
    <n v="10377.48"/>
    <s v="West Plant"/>
    <x v="2"/>
    <n v="4.7"/>
    <s v="2023-12-08"/>
    <s v="2023-12-16"/>
    <s v="2023-12-16"/>
    <s v="On Time"/>
    <n v="0.1119"/>
    <n v="26"/>
    <n v="1.44"/>
    <n v="469"/>
    <n v="119"/>
    <n v="39"/>
    <n v="0"/>
    <n v="-377.52000000000044"/>
    <n v="-3.5101813110181353E-2"/>
    <s v="December"/>
    <s v="Q4"/>
  </r>
  <r>
    <s v="ORD-13251"/>
    <s v="Premium Widget"/>
    <s v="Manufacturing"/>
    <n v="465"/>
    <n v="8.9"/>
    <n v="4138.5"/>
    <n v="4114.95"/>
    <s v="East Plant"/>
    <x v="0"/>
    <n v="4.5"/>
    <s v="2023-12-10"/>
    <s v="2024-01-03"/>
    <s v="2024-01-03"/>
    <s v="On Time"/>
    <n v="4.8800000000000003E-2"/>
    <n v="22"/>
    <n v="1.33"/>
    <n v="635"/>
    <n v="181"/>
    <n v="100"/>
    <n v="0"/>
    <n v="-23.550000000000182"/>
    <n v="-5.6904675607104462E-3"/>
    <s v="December"/>
    <s v="Q4"/>
  </r>
  <r>
    <s v="ORD-84743"/>
    <s v="Basic Widget"/>
    <s v="Manufacturing"/>
    <n v="296"/>
    <n v="4.2"/>
    <n v="1243.2"/>
    <n v="1191.6300000000001"/>
    <s v="Central Hub"/>
    <x v="0"/>
    <n v="4.5"/>
    <s v="2023-11-26"/>
    <s v="2023-12-20"/>
    <s v="2023-12-20"/>
    <s v="On Time"/>
    <n v="0.14369999999999999"/>
    <n v="42"/>
    <n v="2.52"/>
    <n v="584"/>
    <n v="68"/>
    <n v="70"/>
    <n v="0"/>
    <n v="-51.569999999999936"/>
    <n v="-4.1481660231660181E-2"/>
    <s v="November"/>
    <s v="Q4"/>
  </r>
  <r>
    <s v="ORD-85963"/>
    <s v="Service Package A"/>
    <s v="Service"/>
    <n v="489"/>
    <n v="25"/>
    <n v="12225"/>
    <n v="12263.95"/>
    <s v="North Plant"/>
    <x v="0"/>
    <n v="4.5"/>
    <s v="2023-12-04"/>
    <s v="2023-12-17"/>
    <s v="2023-12-17"/>
    <s v="On Time"/>
    <n v="0.1447"/>
    <n v="70"/>
    <n v="0.81"/>
    <n v="504"/>
    <n v="41"/>
    <n v="78"/>
    <n v="0"/>
    <n v="38.950000000000728"/>
    <n v="3.1860940695297118E-3"/>
    <s v="December"/>
    <s v="Q4"/>
  </r>
  <r>
    <s v="ORD-13153"/>
    <s v="Service Package A"/>
    <s v="Service"/>
    <n v="33"/>
    <n v="25"/>
    <n v="825"/>
    <n v="824.3"/>
    <s v="East Plant"/>
    <x v="2"/>
    <n v="4.7"/>
    <s v="2023-10-29"/>
    <s v="2023-11-06"/>
    <s v="2023-11-06"/>
    <s v="On Time"/>
    <n v="0.14069999999999999"/>
    <n v="4"/>
    <n v="0.77"/>
    <n v="930"/>
    <n v="155"/>
    <n v="50"/>
    <n v="0"/>
    <n v="-0.70000000000004547"/>
    <n v="-8.4848484848490358E-4"/>
    <s v="October"/>
    <s v="Q4"/>
  </r>
  <r>
    <s v="ORD-30214"/>
    <s v="Premium Widget"/>
    <s v="Manufacturing"/>
    <n v="60"/>
    <n v="8.9"/>
    <n v="534"/>
    <n v="536.23"/>
    <s v="East Plant"/>
    <x v="0"/>
    <n v="4.5"/>
    <s v="2023-02-28"/>
    <s v="2023-03-24"/>
    <s v="2023-03-24"/>
    <s v="On Time"/>
    <n v="4.99E-2"/>
    <n v="2"/>
    <n v="2.54"/>
    <n v="364"/>
    <n v="124"/>
    <n v="96"/>
    <n v="0"/>
    <n v="2.2300000000000182"/>
    <n v="4.1760299625468508E-3"/>
    <s v="February"/>
    <s v="Q1"/>
  </r>
  <r>
    <s v="ORD-52495"/>
    <s v="Montair™ 5 ODT"/>
    <s v="Pharmaceutical"/>
    <n v="23"/>
    <n v="15.75"/>
    <n v="362.25"/>
    <n v="369.98"/>
    <s v="North Plant"/>
    <x v="3"/>
    <n v="4.2"/>
    <s v="2023-04-03"/>
    <s v="2023-04-24"/>
    <s v="2023-04-24"/>
    <s v="On Time"/>
    <n v="5.1700000000000003E-2"/>
    <n v="1"/>
    <n v="2.71"/>
    <n v="314"/>
    <n v="116"/>
    <n v="25"/>
    <n v="0"/>
    <n v="7.7300000000000182"/>
    <n v="2.1338854382332694E-2"/>
    <s v="April"/>
    <s v="Q2"/>
  </r>
  <r>
    <s v="ORD-45296"/>
    <s v="Montair™ 4 ODT"/>
    <s v="Pharmaceutical"/>
    <n v="310"/>
    <n v="12.5"/>
    <n v="3875"/>
    <n v="3772.89"/>
    <s v="South Plant"/>
    <x v="1"/>
    <n v="3.8"/>
    <s v="2023-11-02"/>
    <s v="2023-11-16"/>
    <s v="2023-11-16"/>
    <s v="On Time"/>
    <n v="8.1199999999999994E-2"/>
    <n v="25"/>
    <n v="3.92"/>
    <n v="112"/>
    <n v="101"/>
    <n v="69"/>
    <n v="0"/>
    <n v="-102.11000000000013"/>
    <n v="-2.6350967741935516E-2"/>
    <s v="November"/>
    <s v="Q4"/>
  </r>
  <r>
    <s v="ORD-86830"/>
    <s v="Service Package A"/>
    <s v="Service"/>
    <n v="24"/>
    <n v="25"/>
    <n v="600"/>
    <n v="594.45000000000005"/>
    <s v="West Plant"/>
    <x v="0"/>
    <n v="4.5"/>
    <s v="2023-09-05"/>
    <s v="2023-09-18"/>
    <s v="2023-09-18"/>
    <s v="On Time"/>
    <n v="4.2700000000000002E-2"/>
    <n v="1"/>
    <n v="0.9"/>
    <n v="741"/>
    <n v="45"/>
    <n v="41"/>
    <n v="0"/>
    <n v="-5.5499999999999545"/>
    <n v="-9.2499999999999249E-3"/>
    <s v="September"/>
    <s v="Q3"/>
  </r>
  <r>
    <s v="ORD-28660"/>
    <s v="Service Package A"/>
    <s v="Service"/>
    <n v="218"/>
    <n v="25"/>
    <n v="5450"/>
    <n v="5420.56"/>
    <s v="South Plant"/>
    <x v="3"/>
    <n v="4.2"/>
    <s v="2023-10-18"/>
    <s v="2023-11-04"/>
    <s v="2023-11-04"/>
    <s v="On Time"/>
    <n v="0.1285"/>
    <n v="28"/>
    <n v="1.67"/>
    <n v="432"/>
    <n v="158"/>
    <n v="31"/>
    <n v="0"/>
    <n v="-29.4399999999996"/>
    <n v="-5.4018348623852477E-3"/>
    <s v="October"/>
    <s v="Q4"/>
  </r>
  <r>
    <s v="ORD-31939"/>
    <s v="Montair™ 5 ODT"/>
    <s v="Pharmaceutical"/>
    <n v="241"/>
    <n v="15.75"/>
    <n v="3795.75"/>
    <n v="3621.83"/>
    <s v="Central Hub"/>
    <x v="2"/>
    <n v="4.7"/>
    <s v="2023-10-12"/>
    <s v="2023-11-03"/>
    <s v="2023-11-04"/>
    <s v="Delayed"/>
    <n v="0.12379999999999999"/>
    <n v="29"/>
    <n v="2.93"/>
    <n v="111"/>
    <n v="143"/>
    <n v="44"/>
    <n v="1"/>
    <n v="-173.92000000000007"/>
    <n v="-4.5819666732529823E-2"/>
    <s v="October"/>
    <s v="Q4"/>
  </r>
  <r>
    <s v="ORD-80004"/>
    <s v="Service Package A"/>
    <s v="Service"/>
    <n v="441"/>
    <n v="25"/>
    <n v="11025"/>
    <n v="11170.76"/>
    <s v="East Plant"/>
    <x v="2"/>
    <n v="4.7"/>
    <s v="2023-06-29"/>
    <s v="2023-07-07"/>
    <s v="2023-07-07"/>
    <s v="On Time"/>
    <n v="9.1899999999999996E-2"/>
    <n v="40"/>
    <n v="0.56999999999999995"/>
    <n v="626"/>
    <n v="37"/>
    <n v="48"/>
    <n v="0"/>
    <n v="145.76000000000022"/>
    <n v="1.3220861678004556E-2"/>
    <s v="June"/>
    <s v="Q2"/>
  </r>
  <r>
    <s v="ORD-51720"/>
    <s v="Montair™ 4 ODT"/>
    <s v="Pharmaceutical"/>
    <n v="381"/>
    <n v="12.5"/>
    <n v="4762.5"/>
    <n v="4789.3999999999996"/>
    <s v="West Plant"/>
    <x v="0"/>
    <n v="4.5"/>
    <s v="2023-03-13"/>
    <s v="2023-03-30"/>
    <s v="2023-03-30"/>
    <s v="On Time"/>
    <n v="4.9099999999999998E-2"/>
    <n v="18"/>
    <n v="3.42"/>
    <n v="955"/>
    <n v="194"/>
    <n v="53"/>
    <n v="0"/>
    <n v="26.899999999999636"/>
    <n v="5.6482939632545165E-3"/>
    <s v="March"/>
    <s v="Q1"/>
  </r>
  <r>
    <s v="ORD-53051"/>
    <s v="Service Package B"/>
    <s v="Service"/>
    <n v="135"/>
    <n v="45"/>
    <n v="6075"/>
    <n v="6173.58"/>
    <s v="East Plant"/>
    <x v="2"/>
    <n v="4.7"/>
    <s v="2023-05-20"/>
    <s v="2023-05-28"/>
    <s v="2023-05-28"/>
    <s v="On Time"/>
    <n v="5.5E-2"/>
    <n v="7"/>
    <n v="1.94"/>
    <n v="66"/>
    <n v="197"/>
    <n v="27"/>
    <n v="0"/>
    <n v="98.579999999999927"/>
    <n v="1.622716049382715E-2"/>
    <s v="May"/>
    <s v="Q2"/>
  </r>
  <r>
    <s v="ORD-74091"/>
    <s v="Service Package B"/>
    <s v="Service"/>
    <n v="471"/>
    <n v="45"/>
    <n v="21195"/>
    <n v="20155.55"/>
    <s v="North Plant"/>
    <x v="2"/>
    <n v="4.7"/>
    <s v="2023-01-03"/>
    <s v="2023-01-11"/>
    <s v="2023-01-11"/>
    <s v="On Time"/>
    <n v="3.4299999999999997E-2"/>
    <n v="16"/>
    <n v="1.54"/>
    <n v="830"/>
    <n v="120"/>
    <n v="78"/>
    <n v="0"/>
    <n v="-1039.4500000000007"/>
    <n v="-4.9042226940316146E-2"/>
    <s v="January"/>
    <s v="Q1"/>
  </r>
  <r>
    <s v="ORD-56919"/>
    <s v="Montair™ 4 ODT"/>
    <s v="Pharmaceutical"/>
    <n v="237"/>
    <n v="12.5"/>
    <n v="2962.5"/>
    <n v="3013.53"/>
    <s v="North Plant"/>
    <x v="0"/>
    <n v="4.5"/>
    <s v="2023-12-10"/>
    <s v="2023-12-27"/>
    <s v="2023-12-27"/>
    <s v="On Time"/>
    <n v="5.9400000000000001E-2"/>
    <n v="14"/>
    <n v="3.74"/>
    <n v="446"/>
    <n v="65"/>
    <n v="99"/>
    <n v="0"/>
    <n v="51.0300000000002"/>
    <n v="1.722531645569627E-2"/>
    <s v="December"/>
    <s v="Q4"/>
  </r>
  <r>
    <s v="ORD-99201"/>
    <s v="Montair™ 4 ODT"/>
    <s v="Pharmaceutical"/>
    <n v="489"/>
    <n v="12.5"/>
    <n v="6112.5"/>
    <n v="5924.84"/>
    <s v="North Plant"/>
    <x v="2"/>
    <n v="4.7"/>
    <s v="2023-07-09"/>
    <s v="2023-07-21"/>
    <s v="2023-07-21"/>
    <s v="On Time"/>
    <n v="1.1299999999999999E-2"/>
    <n v="5"/>
    <n v="3.64"/>
    <n v="993"/>
    <n v="111"/>
    <n v="34"/>
    <n v="0"/>
    <n v="-187.65999999999985"/>
    <n v="-3.07010224948875E-2"/>
    <s v="July"/>
    <s v="Q3"/>
  </r>
  <r>
    <s v="ORD-89433"/>
    <s v="Montair™ 4 ODT"/>
    <s v="Pharmaceutical"/>
    <n v="129"/>
    <n v="12.5"/>
    <n v="1612.5"/>
    <n v="1689.92"/>
    <s v="Central Hub"/>
    <x v="3"/>
    <n v="4.2"/>
    <s v="2023-04-24"/>
    <s v="2023-05-15"/>
    <s v="2023-05-15"/>
    <s v="On Time"/>
    <n v="0.1454"/>
    <n v="18"/>
    <n v="3.24"/>
    <n v="264"/>
    <n v="21"/>
    <n v="35"/>
    <n v="0"/>
    <n v="77.420000000000073"/>
    <n v="4.8012403100775237E-2"/>
    <s v="April"/>
    <s v="Q2"/>
  </r>
  <r>
    <s v="ORD-98103"/>
    <s v="Service Package B"/>
    <s v="Service"/>
    <n v="301"/>
    <n v="45"/>
    <n v="13545"/>
    <n v="13545.44"/>
    <s v="West Plant"/>
    <x v="0"/>
    <n v="4.5"/>
    <s v="2023-05-23"/>
    <s v="2023-06-05"/>
    <s v="2023-06-05"/>
    <s v="On Time"/>
    <n v="3.39E-2"/>
    <n v="10"/>
    <n v="1.61"/>
    <n v="748"/>
    <n v="174"/>
    <n v="82"/>
    <n v="0"/>
    <n v="0.44000000000050932"/>
    <n v="3.2484311554116601E-5"/>
    <s v="May"/>
    <s v="Q2"/>
  </r>
  <r>
    <s v="ORD-45956"/>
    <s v="Montair™ 5 ODT"/>
    <s v="Pharmaceutical"/>
    <n v="75"/>
    <n v="15.75"/>
    <n v="1181.25"/>
    <n v="1152.8599999999999"/>
    <s v="North Plant"/>
    <x v="1"/>
    <n v="3.8"/>
    <s v="2023-02-03"/>
    <s v="2023-02-17"/>
    <s v="2023-02-17"/>
    <s v="On Time"/>
    <n v="8.9800000000000005E-2"/>
    <n v="6"/>
    <n v="3.28"/>
    <n v="246"/>
    <n v="193"/>
    <n v="12"/>
    <n v="0"/>
    <n v="-28.3900000000001"/>
    <n v="-2.4033862433862518E-2"/>
    <s v="February"/>
    <s v="Q1"/>
  </r>
  <r>
    <s v="ORD-95200"/>
    <s v="Service Package B"/>
    <s v="Service"/>
    <n v="296"/>
    <n v="45"/>
    <n v="13320"/>
    <n v="13830.29"/>
    <s v="Central Hub"/>
    <x v="3"/>
    <n v="4.2"/>
    <s v="2023-12-15"/>
    <s v="2024-01-01"/>
    <s v="2024-01-01"/>
    <s v="On Time"/>
    <n v="1.03E-2"/>
    <n v="3"/>
    <n v="1.51"/>
    <n v="103"/>
    <n v="102"/>
    <n v="65"/>
    <n v="0"/>
    <n v="510.29000000000087"/>
    <n v="3.8310060060060123E-2"/>
    <s v="December"/>
    <s v="Q4"/>
  </r>
  <r>
    <s v="ORD-39431"/>
    <s v="Premium Widget"/>
    <s v="Manufacturing"/>
    <n v="275"/>
    <n v="8.9"/>
    <n v="2447.5"/>
    <n v="2439.3200000000002"/>
    <s v="East Plant"/>
    <x v="0"/>
    <n v="4.5"/>
    <s v="2023-12-15"/>
    <s v="2024-01-08"/>
    <s v="2024-01-08"/>
    <s v="On Time"/>
    <n v="6.0600000000000001E-2"/>
    <n v="16"/>
    <n v="2.77"/>
    <n v="98"/>
    <n v="91"/>
    <n v="63"/>
    <n v="0"/>
    <n v="-8.1799999999998363"/>
    <n v="-3.3421859039835899E-3"/>
    <s v="December"/>
    <s v="Q4"/>
  </r>
  <r>
    <s v="ORD-39573"/>
    <s v="Service Package A"/>
    <s v="Service"/>
    <n v="210"/>
    <n v="25"/>
    <n v="5250"/>
    <n v="5089.67"/>
    <s v="West Plant"/>
    <x v="3"/>
    <n v="4.2"/>
    <s v="2023-01-03"/>
    <s v="2023-01-20"/>
    <s v="2023-01-20"/>
    <s v="On Time"/>
    <n v="2.1499999999999998E-2"/>
    <n v="4"/>
    <n v="0.54"/>
    <n v="756"/>
    <n v="128"/>
    <n v="19"/>
    <n v="0"/>
    <n v="-160.32999999999993"/>
    <n v="-3.0539047619047605E-2"/>
    <s v="January"/>
    <s v="Q1"/>
  </r>
  <r>
    <s v="ORD-13148"/>
    <s v="Montair™ 5 ODT"/>
    <s v="Pharmaceutical"/>
    <n v="169"/>
    <n v="15.75"/>
    <n v="2661.75"/>
    <n v="2545.39"/>
    <s v="South Plant"/>
    <x v="1"/>
    <n v="3.8"/>
    <s v="2023-06-18"/>
    <s v="2023-07-02"/>
    <s v="2023-07-02"/>
    <s v="On Time"/>
    <n v="9.7500000000000003E-2"/>
    <n v="16"/>
    <n v="3.15"/>
    <n v="656"/>
    <n v="180"/>
    <n v="52"/>
    <n v="0"/>
    <n v="-116.36000000000013"/>
    <n v="-4.3715600638677611E-2"/>
    <s v="June"/>
    <s v="Q2"/>
  </r>
  <r>
    <s v="ORD-41030"/>
    <s v="Basic Widget"/>
    <s v="Manufacturing"/>
    <n v="132"/>
    <n v="4.2"/>
    <n v="554.4"/>
    <n v="579.84"/>
    <s v="South Plant"/>
    <x v="0"/>
    <n v="4.5"/>
    <s v="2023-08-31"/>
    <s v="2023-09-24"/>
    <s v="2023-09-24"/>
    <s v="On Time"/>
    <n v="0.12659999999999999"/>
    <n v="16"/>
    <n v="2.04"/>
    <n v="124"/>
    <n v="173"/>
    <n v="89"/>
    <n v="0"/>
    <n v="25.440000000000055"/>
    <n v="4.5887445887445991E-2"/>
    <s v="August"/>
    <s v="Q3"/>
  </r>
  <r>
    <s v="ORD-18523"/>
    <s v="Premium Widget"/>
    <s v="Manufacturing"/>
    <n v="73"/>
    <n v="8.9"/>
    <n v="649.70000000000005"/>
    <n v="622.77"/>
    <s v="North Plant"/>
    <x v="2"/>
    <n v="4.7"/>
    <s v="2023-10-24"/>
    <s v="2023-11-12"/>
    <s v="2023-11-12"/>
    <s v="On Time"/>
    <n v="1.8499999999999999E-2"/>
    <n v="1"/>
    <n v="1.63"/>
    <n v="851"/>
    <n v="52"/>
    <n v="17"/>
    <n v="0"/>
    <n v="-26.930000000000064"/>
    <n v="-4.1449899953824934E-2"/>
    <s v="October"/>
    <s v="Q4"/>
  </r>
  <r>
    <s v="ORD-59998"/>
    <s v="Premium Widget"/>
    <s v="Manufacturing"/>
    <n v="330"/>
    <n v="8.9"/>
    <n v="2937"/>
    <n v="2916.98"/>
    <s v="North Plant"/>
    <x v="3"/>
    <n v="4.2"/>
    <s v="2023-11-09"/>
    <s v="2023-12-07"/>
    <s v="2023-12-07"/>
    <s v="On Time"/>
    <n v="2.4299999999999999E-2"/>
    <n v="8"/>
    <n v="1.1000000000000001"/>
    <n v="461"/>
    <n v="44"/>
    <n v="89"/>
    <n v="0"/>
    <n v="-20.019999999999982"/>
    <n v="-6.8164794007490575E-3"/>
    <s v="November"/>
    <s v="Q4"/>
  </r>
  <r>
    <s v="ORD-95317"/>
    <s v="Premium Widget"/>
    <s v="Manufacturing"/>
    <n v="206"/>
    <n v="8.9"/>
    <n v="1833.4"/>
    <n v="1826.84"/>
    <s v="South Plant"/>
    <x v="0"/>
    <n v="4.5"/>
    <s v="2023-08-21"/>
    <s v="2023-09-14"/>
    <s v="2023-09-14"/>
    <s v="On Time"/>
    <n v="6.9900000000000004E-2"/>
    <n v="14"/>
    <n v="1.2"/>
    <n v="741"/>
    <n v="26"/>
    <n v="68"/>
    <n v="0"/>
    <n v="-6.5600000000001728"/>
    <n v="-3.578051707210741E-3"/>
    <s v="August"/>
    <s v="Q3"/>
  </r>
  <r>
    <s v="ORD-85132"/>
    <s v="Service Package A"/>
    <s v="Service"/>
    <n v="62"/>
    <n v="25"/>
    <n v="1550"/>
    <n v="1474.4"/>
    <s v="East Plant"/>
    <x v="1"/>
    <n v="3.8"/>
    <s v="2023-02-25"/>
    <s v="2023-03-07"/>
    <s v="2023-03-07"/>
    <s v="On Time"/>
    <n v="0.1099"/>
    <n v="6"/>
    <n v="1.76"/>
    <n v="179"/>
    <n v="183"/>
    <n v="75"/>
    <n v="0"/>
    <n v="-75.599999999999909"/>
    <n v="-4.8774193548387038E-2"/>
    <s v="February"/>
    <s v="Q1"/>
  </r>
  <r>
    <s v="ORD-26735"/>
    <s v="Basic Widget"/>
    <s v="Manufacturing"/>
    <n v="381"/>
    <n v="4.2"/>
    <n v="1600.2"/>
    <n v="1619.54"/>
    <s v="East Plant"/>
    <x v="2"/>
    <n v="4.7"/>
    <s v="2023-09-04"/>
    <s v="2023-09-23"/>
    <s v="2023-09-23"/>
    <s v="On Time"/>
    <n v="3.5999999999999997E-2"/>
    <n v="13"/>
    <n v="1.0900000000000001"/>
    <n v="369"/>
    <n v="169"/>
    <n v="65"/>
    <n v="0"/>
    <n v="19.339999999999918"/>
    <n v="1.2085989251343531E-2"/>
    <s v="September"/>
    <s v="Q3"/>
  </r>
  <r>
    <s v="ORD-48150"/>
    <s v="Service Package A"/>
    <s v="Service"/>
    <n v="463"/>
    <n v="25"/>
    <n v="11575"/>
    <n v="11622.62"/>
    <s v="East Plant"/>
    <x v="3"/>
    <n v="4.2"/>
    <s v="2023-10-26"/>
    <s v="2023-11-12"/>
    <s v="2023-11-12"/>
    <s v="On Time"/>
    <n v="3.04E-2"/>
    <n v="14"/>
    <n v="1.4"/>
    <n v="427"/>
    <n v="22"/>
    <n v="76"/>
    <n v="0"/>
    <n v="47.6200000000008"/>
    <n v="4.1140388768899179E-3"/>
    <s v="October"/>
    <s v="Q4"/>
  </r>
  <r>
    <s v="ORD-36263"/>
    <s v="Service Package A"/>
    <s v="Service"/>
    <n v="269"/>
    <n v="25"/>
    <n v="6725"/>
    <n v="6939.65"/>
    <s v="South Plant"/>
    <x v="0"/>
    <n v="4.5"/>
    <s v="2023-05-02"/>
    <s v="2023-05-15"/>
    <s v="2023-05-15"/>
    <s v="On Time"/>
    <n v="8.8300000000000003E-2"/>
    <n v="23"/>
    <n v="1.02"/>
    <n v="705"/>
    <n v="71"/>
    <n v="18"/>
    <n v="0"/>
    <n v="214.64999999999964"/>
    <n v="3.1918215613382844E-2"/>
    <s v="May"/>
    <s v="Q2"/>
  </r>
  <r>
    <s v="ORD-53995"/>
    <s v="Basic Widget"/>
    <s v="Manufacturing"/>
    <n v="364"/>
    <n v="4.2"/>
    <n v="1528.8"/>
    <n v="1602.48"/>
    <s v="South Plant"/>
    <x v="2"/>
    <n v="4.7"/>
    <s v="2023-12-22"/>
    <s v="2024-01-10"/>
    <s v="2024-01-10"/>
    <s v="On Time"/>
    <n v="9.4E-2"/>
    <n v="34"/>
    <n v="2.16"/>
    <n v="680"/>
    <n v="96"/>
    <n v="63"/>
    <n v="0"/>
    <n v="73.680000000000064"/>
    <n v="4.8194662480376807E-2"/>
    <s v="December"/>
    <s v="Q4"/>
  </r>
  <r>
    <s v="ORD-39232"/>
    <s v="Basic Widget"/>
    <s v="Manufacturing"/>
    <n v="458"/>
    <n v="4.2"/>
    <n v="1923.6"/>
    <n v="1979.23"/>
    <s v="South Plant"/>
    <x v="0"/>
    <n v="4.5"/>
    <s v="2023-08-21"/>
    <s v="2023-09-14"/>
    <s v="2023-09-14"/>
    <s v="On Time"/>
    <n v="1.5900000000000001E-2"/>
    <n v="7"/>
    <n v="1.01"/>
    <n v="759"/>
    <n v="78"/>
    <n v="69"/>
    <n v="0"/>
    <n v="55.630000000000109"/>
    <n v="2.8919733832397647E-2"/>
    <s v="August"/>
    <s v="Q3"/>
  </r>
  <r>
    <s v="ORD-62469"/>
    <s v="Service Package A"/>
    <s v="Service"/>
    <n v="386"/>
    <n v="25"/>
    <n v="9650"/>
    <n v="9908.9599999999991"/>
    <s v="South Plant"/>
    <x v="1"/>
    <n v="3.8"/>
    <s v="2023-09-04"/>
    <s v="2023-09-14"/>
    <s v="2023-09-14"/>
    <s v="On Time"/>
    <n v="0.1241"/>
    <n v="47"/>
    <n v="1.06"/>
    <n v="238"/>
    <n v="21"/>
    <n v="56"/>
    <n v="0"/>
    <n v="258.95999999999913"/>
    <n v="2.6835233160621672E-2"/>
    <s v="September"/>
    <s v="Q3"/>
  </r>
  <r>
    <s v="ORD-57174"/>
    <s v="Montair™ 4 ODT"/>
    <s v="Pharmaceutical"/>
    <n v="294"/>
    <n v="12.5"/>
    <n v="3675"/>
    <n v="3533.58"/>
    <s v="North Plant"/>
    <x v="3"/>
    <n v="4.2"/>
    <s v="2023-01-16"/>
    <s v="2023-02-06"/>
    <s v="2023-02-06"/>
    <s v="On Time"/>
    <n v="5.0700000000000002E-2"/>
    <n v="14"/>
    <n v="3.38"/>
    <n v="94"/>
    <n v="27"/>
    <n v="35"/>
    <n v="0"/>
    <n v="-141.42000000000007"/>
    <n v="-3.8481632653061246E-2"/>
    <s v="January"/>
    <s v="Q1"/>
  </r>
  <r>
    <s v="ORD-35688"/>
    <s v="Montair™ 5 ODT"/>
    <s v="Pharmaceutical"/>
    <n v="463"/>
    <n v="15.75"/>
    <n v="7292.25"/>
    <n v="7118.69"/>
    <s v="East Plant"/>
    <x v="1"/>
    <n v="3.8"/>
    <s v="2023-04-23"/>
    <s v="2023-05-07"/>
    <s v="2023-05-07"/>
    <s v="On Time"/>
    <n v="3.44E-2"/>
    <n v="15"/>
    <n v="2.87"/>
    <n v="72"/>
    <n v="65"/>
    <n v="43"/>
    <n v="0"/>
    <n v="-173.5600000000004"/>
    <n v="-2.3800610236895389E-2"/>
    <s v="April"/>
    <s v="Q2"/>
  </r>
  <r>
    <s v="ORD-58449"/>
    <s v="Montair™ 4 ODT"/>
    <s v="Pharmaceutical"/>
    <n v="345"/>
    <n v="12.5"/>
    <n v="4312.5"/>
    <n v="4436.45"/>
    <s v="North Plant"/>
    <x v="1"/>
    <n v="3.8"/>
    <s v="2023-07-14"/>
    <s v="2023-08-02"/>
    <s v="2023-08-15"/>
    <s v="Delayed"/>
    <n v="2.5499999999999998E-2"/>
    <n v="8"/>
    <n v="3.18"/>
    <n v="431"/>
    <n v="189"/>
    <n v="31"/>
    <n v="13"/>
    <n v="123.94999999999982"/>
    <n v="2.8742028985507203E-2"/>
    <s v="July"/>
    <s v="Q3"/>
  </r>
  <r>
    <s v="ORD-79803"/>
    <s v="Service Package A"/>
    <s v="Service"/>
    <n v="43"/>
    <n v="25"/>
    <n v="1075"/>
    <n v="1033.99"/>
    <s v="Central Hub"/>
    <x v="2"/>
    <n v="4.7"/>
    <s v="2023-12-31"/>
    <s v="2024-01-08"/>
    <s v="2024-01-08"/>
    <s v="On Time"/>
    <n v="0.1336"/>
    <n v="5"/>
    <n v="0.78"/>
    <n v="437"/>
    <n v="197"/>
    <n v="57"/>
    <n v="0"/>
    <n v="-41.009999999999991"/>
    <n v="-3.8148837209302316E-2"/>
    <s v="December"/>
    <s v="Q4"/>
  </r>
  <r>
    <s v="ORD-48559"/>
    <s v="Basic Widget"/>
    <s v="Manufacturing"/>
    <n v="135"/>
    <n v="4.2"/>
    <n v="567"/>
    <n v="590.87"/>
    <s v="Central Hub"/>
    <x v="2"/>
    <n v="4.7"/>
    <s v="2023-11-22"/>
    <s v="2023-12-11"/>
    <s v="2023-12-11"/>
    <s v="On Time"/>
    <n v="0.1168"/>
    <n v="15"/>
    <n v="2.71"/>
    <n v="858"/>
    <n v="58"/>
    <n v="51"/>
    <n v="0"/>
    <n v="23.870000000000005"/>
    <n v="4.2098765432098777E-2"/>
    <s v="November"/>
    <s v="Q4"/>
  </r>
  <r>
    <s v="ORD-71691"/>
    <s v="Montair™ 5 ODT"/>
    <s v="Pharmaceutical"/>
    <n v="445"/>
    <n v="15.75"/>
    <n v="7008.75"/>
    <n v="7014.55"/>
    <s v="North Plant"/>
    <x v="3"/>
    <n v="4.2"/>
    <s v="2023-03-06"/>
    <s v="2023-03-27"/>
    <s v="2023-03-27"/>
    <s v="On Time"/>
    <n v="9.1800000000000007E-2"/>
    <n v="40"/>
    <n v="3.59"/>
    <n v="859"/>
    <n v="189"/>
    <n v="88"/>
    <n v="0"/>
    <n v="5.8000000000001819"/>
    <n v="8.2753700731231421E-4"/>
    <s v="March"/>
    <s v="Q1"/>
  </r>
  <r>
    <s v="ORD-59005"/>
    <s v="Montair™ 4 ODT"/>
    <s v="Pharmaceutical"/>
    <n v="394"/>
    <n v="12.5"/>
    <n v="4925"/>
    <n v="4929.51"/>
    <s v="South Plant"/>
    <x v="2"/>
    <n v="4.7"/>
    <s v="2023-11-27"/>
    <s v="2023-12-09"/>
    <s v="2023-12-09"/>
    <s v="On Time"/>
    <n v="7.9799999999999996E-2"/>
    <n v="31"/>
    <n v="2.98"/>
    <n v="588"/>
    <n v="197"/>
    <n v="71"/>
    <n v="0"/>
    <n v="4.5100000000002183"/>
    <n v="9.1573604060918138E-4"/>
    <s v="November"/>
    <s v="Q4"/>
  </r>
  <r>
    <s v="ORD-38773"/>
    <s v="Service Package B"/>
    <s v="Service"/>
    <n v="307"/>
    <n v="45"/>
    <n v="13815"/>
    <n v="13678.16"/>
    <s v="West Plant"/>
    <x v="2"/>
    <n v="4.7"/>
    <s v="2023-05-18"/>
    <s v="2023-05-26"/>
    <s v="2023-05-26"/>
    <s v="On Time"/>
    <n v="0.13900000000000001"/>
    <n v="42"/>
    <n v="0.55000000000000004"/>
    <n v="966"/>
    <n v="71"/>
    <n v="67"/>
    <n v="0"/>
    <n v="-136.84000000000015"/>
    <n v="-9.9051755338400403E-3"/>
    <s v="May"/>
    <s v="Q2"/>
  </r>
  <r>
    <s v="ORD-21109"/>
    <s v="Montair™ 5 ODT"/>
    <s v="Pharmaceutical"/>
    <n v="227"/>
    <n v="15.75"/>
    <n v="3575.25"/>
    <n v="3714.22"/>
    <s v="West Plant"/>
    <x v="1"/>
    <n v="3.8"/>
    <s v="2023-06-06"/>
    <s v="2023-06-26"/>
    <s v="2023-06-29"/>
    <s v="Delayed"/>
    <n v="0.09"/>
    <n v="20"/>
    <n v="2.88"/>
    <n v="819"/>
    <n v="41"/>
    <n v="47"/>
    <n v="3"/>
    <n v="138.9699999999998"/>
    <n v="3.8870009090273348E-2"/>
    <s v="June"/>
    <s v="Q2"/>
  </r>
  <r>
    <s v="ORD-66689"/>
    <s v="Premium Widget"/>
    <s v="Manufacturing"/>
    <n v="308"/>
    <n v="8.9"/>
    <n v="2741.2"/>
    <n v="2615.42"/>
    <s v="Central Hub"/>
    <x v="3"/>
    <n v="4.2"/>
    <s v="2023-04-28"/>
    <s v="2023-05-26"/>
    <s v="2023-05-26"/>
    <s v="On Time"/>
    <n v="8.1699999999999995E-2"/>
    <n v="25"/>
    <n v="1.9"/>
    <n v="468"/>
    <n v="114"/>
    <n v="73"/>
    <n v="0"/>
    <n v="-125.77999999999975"/>
    <n v="-4.588501386254186E-2"/>
    <s v="April"/>
    <s v="Q2"/>
  </r>
  <r>
    <s v="ORD-48603"/>
    <s v="Basic Widget"/>
    <s v="Manufacturing"/>
    <n v="101"/>
    <n v="4.2"/>
    <n v="424.2"/>
    <n v="421.73"/>
    <s v="East Plant"/>
    <x v="2"/>
    <n v="4.7"/>
    <s v="2023-01-13"/>
    <s v="2023-02-01"/>
    <s v="2023-02-01"/>
    <s v="On Time"/>
    <n v="4.7199999999999999E-2"/>
    <n v="4"/>
    <n v="2.8"/>
    <n v="912"/>
    <n v="148"/>
    <n v="75"/>
    <n v="0"/>
    <n v="-2.4699999999999704"/>
    <n v="-5.8227251296557531E-3"/>
    <s v="January"/>
    <s v="Q1"/>
  </r>
  <r>
    <s v="ORD-98487"/>
    <s v="Service Package A"/>
    <s v="Service"/>
    <n v="60"/>
    <n v="25"/>
    <n v="1500"/>
    <n v="1442.79"/>
    <s v="North Plant"/>
    <x v="3"/>
    <n v="4.2"/>
    <s v="2023-04-27"/>
    <s v="2023-05-14"/>
    <s v="2023-05-14"/>
    <s v="On Time"/>
    <n v="6.0400000000000002E-2"/>
    <n v="3"/>
    <n v="1"/>
    <n v="387"/>
    <n v="84"/>
    <n v="48"/>
    <n v="0"/>
    <n v="-57.210000000000036"/>
    <n v="-3.8140000000000021E-2"/>
    <s v="April"/>
    <s v="Q2"/>
  </r>
  <r>
    <s v="ORD-44227"/>
    <s v="Service Package B"/>
    <s v="Service"/>
    <n v="319"/>
    <n v="45"/>
    <n v="14355"/>
    <n v="15069.87"/>
    <s v="East Plant"/>
    <x v="1"/>
    <n v="3.8"/>
    <s v="2023-12-28"/>
    <s v="2024-01-07"/>
    <s v="2024-01-07"/>
    <s v="On Time"/>
    <n v="0.14979999999999999"/>
    <n v="47"/>
    <n v="1.61"/>
    <n v="58"/>
    <n v="96"/>
    <n v="46"/>
    <n v="0"/>
    <n v="714.8700000000008"/>
    <n v="4.9799373040752409E-2"/>
    <s v="December"/>
    <s v="Q4"/>
  </r>
  <r>
    <s v="ORD-29566"/>
    <s v="Basic Widget"/>
    <s v="Manufacturing"/>
    <n v="397"/>
    <n v="4.2"/>
    <n v="1667.4"/>
    <n v="1693.3"/>
    <s v="West Plant"/>
    <x v="2"/>
    <n v="4.7"/>
    <s v="2023-10-24"/>
    <s v="2023-11-12"/>
    <s v="2023-11-12"/>
    <s v="On Time"/>
    <n v="7.6100000000000001E-2"/>
    <n v="30"/>
    <n v="2.52"/>
    <n v="936"/>
    <n v="121"/>
    <n v="39"/>
    <n v="0"/>
    <n v="25.899999999999864"/>
    <n v="1.553316540722074E-2"/>
    <s v="October"/>
    <s v="Q4"/>
  </r>
  <r>
    <s v="ORD-54650"/>
    <s v="Montair™ 5 ODT"/>
    <s v="Pharmaceutical"/>
    <n v="274"/>
    <n v="15.75"/>
    <n v="4315.5"/>
    <n v="4353.05"/>
    <s v="South Plant"/>
    <x v="2"/>
    <n v="4.7"/>
    <s v="2023-04-30"/>
    <s v="2023-05-12"/>
    <s v="2023-05-12"/>
    <s v="On Time"/>
    <n v="8.7400000000000005E-2"/>
    <n v="23"/>
    <n v="3.72"/>
    <n v="860"/>
    <n v="41"/>
    <n v="50"/>
    <n v="0"/>
    <n v="37.550000000000182"/>
    <n v="8.7011933727262607E-3"/>
    <s v="April"/>
    <s v="Q2"/>
  </r>
  <r>
    <s v="ORD-26822"/>
    <s v="Montair™ 5 ODT"/>
    <s v="Pharmaceutical"/>
    <n v="234"/>
    <n v="15.75"/>
    <n v="3685.5"/>
    <n v="3667.06"/>
    <s v="West Plant"/>
    <x v="2"/>
    <n v="4.7"/>
    <s v="2023-04-18"/>
    <s v="2023-04-30"/>
    <s v="2023-04-30"/>
    <s v="On Time"/>
    <n v="8.8200000000000001E-2"/>
    <n v="20"/>
    <n v="3.37"/>
    <n v="362"/>
    <n v="22"/>
    <n v="73"/>
    <n v="0"/>
    <n v="-18.440000000000055"/>
    <n v="-5.0033916700583519E-3"/>
    <s v="April"/>
    <s v="Q2"/>
  </r>
  <r>
    <s v="ORD-49274"/>
    <s v="Service Package B"/>
    <s v="Service"/>
    <n v="224"/>
    <n v="45"/>
    <n v="10080"/>
    <n v="10005.129999999999"/>
    <s v="East Plant"/>
    <x v="3"/>
    <n v="4.2"/>
    <s v="2023-04-26"/>
    <s v="2023-05-13"/>
    <s v="2023-05-13"/>
    <s v="On Time"/>
    <n v="0.1154"/>
    <n v="25"/>
    <n v="1.54"/>
    <n v="383"/>
    <n v="170"/>
    <n v="12"/>
    <n v="0"/>
    <n v="-74.8700000000008"/>
    <n v="-7.4275793650794442E-3"/>
    <s v="April"/>
    <s v="Q2"/>
  </r>
  <r>
    <s v="ORD-85219"/>
    <s v="Service Package A"/>
    <s v="Service"/>
    <n v="497"/>
    <n v="25"/>
    <n v="12425"/>
    <n v="13039.11"/>
    <s v="North Plant"/>
    <x v="1"/>
    <n v="3.8"/>
    <s v="2023-03-20"/>
    <s v="2023-03-30"/>
    <s v="2023-03-30"/>
    <s v="On Time"/>
    <n v="8.9499999999999996E-2"/>
    <n v="44"/>
    <n v="1.87"/>
    <n v="937"/>
    <n v="120"/>
    <n v="58"/>
    <n v="0"/>
    <n v="614.11000000000058"/>
    <n v="4.9425352112676103E-2"/>
    <s v="March"/>
    <s v="Q1"/>
  </r>
  <r>
    <s v="ORD-49930"/>
    <s v="Montair™ 5 ODT"/>
    <s v="Pharmaceutical"/>
    <n v="207"/>
    <n v="15.75"/>
    <n v="3260.25"/>
    <n v="3158.64"/>
    <s v="West Plant"/>
    <x v="0"/>
    <n v="4.5"/>
    <s v="2023-10-01"/>
    <s v="2023-10-18"/>
    <s v="2023-10-18"/>
    <s v="On Time"/>
    <n v="2.52E-2"/>
    <n v="5"/>
    <n v="3.18"/>
    <n v="145"/>
    <n v="63"/>
    <n v="23"/>
    <n v="0"/>
    <n v="-101.61000000000013"/>
    <n v="-3.116632160110425E-2"/>
    <s v="October"/>
    <s v="Q4"/>
  </r>
  <r>
    <s v="ORD-60579"/>
    <s v="Service Package B"/>
    <s v="Service"/>
    <n v="433"/>
    <n v="45"/>
    <n v="19485"/>
    <n v="19853.310000000001"/>
    <s v="Central Hub"/>
    <x v="1"/>
    <n v="3.8"/>
    <s v="2023-01-17"/>
    <s v="2023-01-27"/>
    <s v="2023-01-27"/>
    <s v="On Time"/>
    <n v="7.8399999999999997E-2"/>
    <n v="33"/>
    <n v="0.6"/>
    <n v="340"/>
    <n v="72"/>
    <n v="39"/>
    <n v="0"/>
    <n v="368.31000000000131"/>
    <n v="1.8902232486528166E-2"/>
    <s v="January"/>
    <s v="Q1"/>
  </r>
  <r>
    <s v="ORD-61262"/>
    <s v="Basic Widget"/>
    <s v="Manufacturing"/>
    <n v="39"/>
    <n v="4.2"/>
    <n v="163.80000000000001"/>
    <n v="161.65"/>
    <s v="Central Hub"/>
    <x v="0"/>
    <n v="4.5"/>
    <s v="2023-08-21"/>
    <s v="2023-09-14"/>
    <s v="2023-09-14"/>
    <s v="On Time"/>
    <n v="1.15E-2"/>
    <n v="0"/>
    <n v="2.82"/>
    <n v="210"/>
    <n v="48"/>
    <n v="26"/>
    <n v="0"/>
    <n v="-2.1500000000000057"/>
    <n v="-1.3125763125763159E-2"/>
    <s v="August"/>
    <s v="Q3"/>
  </r>
  <r>
    <s v="ORD-66649"/>
    <s v="Service Package A"/>
    <s v="Service"/>
    <n v="209"/>
    <n v="25"/>
    <n v="5225"/>
    <n v="5462.79"/>
    <s v="West Plant"/>
    <x v="2"/>
    <n v="4.7"/>
    <s v="2023-02-05"/>
    <s v="2023-02-13"/>
    <s v="2023-02-13"/>
    <s v="On Time"/>
    <n v="0.13120000000000001"/>
    <n v="27"/>
    <n v="0.81"/>
    <n v="887"/>
    <n v="190"/>
    <n v="70"/>
    <n v="0"/>
    <n v="237.78999999999996"/>
    <n v="4.5510047846889945E-2"/>
    <s v="February"/>
    <s v="Q1"/>
  </r>
  <r>
    <s v="ORD-28702"/>
    <s v="Montair™ 5 ODT"/>
    <s v="Pharmaceutical"/>
    <n v="113"/>
    <n v="15.75"/>
    <n v="1779.75"/>
    <n v="1780.19"/>
    <s v="Central Hub"/>
    <x v="3"/>
    <n v="4.2"/>
    <s v="2023-10-28"/>
    <s v="2023-11-18"/>
    <s v="2023-11-18"/>
    <s v="On Time"/>
    <n v="0.10589999999999999"/>
    <n v="11"/>
    <n v="2.5099999999999998"/>
    <n v="506"/>
    <n v="36"/>
    <n v="61"/>
    <n v="0"/>
    <n v="0.44000000000005457"/>
    <n v="2.4722573395142834E-4"/>
    <s v="October"/>
    <s v="Q4"/>
  </r>
  <r>
    <s v="ORD-94711"/>
    <s v="Service Package A"/>
    <s v="Service"/>
    <n v="460"/>
    <n v="25"/>
    <n v="11500"/>
    <n v="11489.6"/>
    <s v="South Plant"/>
    <x v="3"/>
    <n v="4.2"/>
    <s v="2023-10-19"/>
    <s v="2023-11-05"/>
    <s v="2023-11-05"/>
    <s v="On Time"/>
    <n v="7.4800000000000005E-2"/>
    <n v="34"/>
    <n v="0.64"/>
    <n v="952"/>
    <n v="136"/>
    <n v="54"/>
    <n v="0"/>
    <n v="-10.399999999999636"/>
    <n v="-9.0434782608692489E-4"/>
    <s v="October"/>
    <s v="Q4"/>
  </r>
  <r>
    <s v="ORD-66633"/>
    <s v="Service Package B"/>
    <s v="Service"/>
    <n v="431"/>
    <n v="45"/>
    <n v="19395"/>
    <n v="19996.22"/>
    <s v="East Plant"/>
    <x v="2"/>
    <n v="4.7"/>
    <s v="2023-11-10"/>
    <s v="2023-11-18"/>
    <s v="2023-11-18"/>
    <s v="On Time"/>
    <n v="3.4500000000000003E-2"/>
    <n v="14"/>
    <n v="1.85"/>
    <n v="518"/>
    <n v="118"/>
    <n v="94"/>
    <n v="0"/>
    <n v="601.22000000000116"/>
    <n v="3.099871100799181E-2"/>
    <s v="November"/>
    <s v="Q4"/>
  </r>
  <r>
    <s v="ORD-92324"/>
    <s v="Montair™ 5 ODT"/>
    <s v="Pharmaceutical"/>
    <n v="367"/>
    <n v="15.75"/>
    <n v="5780.25"/>
    <n v="6037.87"/>
    <s v="Central Hub"/>
    <x v="0"/>
    <n v="4.5"/>
    <s v="2023-07-21"/>
    <s v="2023-08-07"/>
    <s v="2023-08-07"/>
    <s v="On Time"/>
    <n v="4.36E-2"/>
    <n v="15"/>
    <n v="2.91"/>
    <n v="600"/>
    <n v="94"/>
    <n v="95"/>
    <n v="0"/>
    <n v="257.61999999999989"/>
    <n v="4.4569006530859372E-2"/>
    <s v="July"/>
    <s v="Q3"/>
  </r>
  <r>
    <s v="ORD-52731"/>
    <s v="Montair™ 4 ODT"/>
    <s v="Pharmaceutical"/>
    <n v="400"/>
    <n v="12.5"/>
    <n v="5000"/>
    <n v="5026.41"/>
    <s v="South Plant"/>
    <x v="2"/>
    <n v="4.7"/>
    <s v="2023-07-30"/>
    <s v="2023-08-11"/>
    <s v="2023-08-11"/>
    <s v="On Time"/>
    <n v="0.14929999999999999"/>
    <n v="59"/>
    <n v="2.66"/>
    <n v="469"/>
    <n v="135"/>
    <n v="31"/>
    <n v="0"/>
    <n v="26.409999999999854"/>
    <n v="5.2819999999999707E-3"/>
    <s v="July"/>
    <s v="Q3"/>
  </r>
  <r>
    <s v="ORD-62342"/>
    <s v="Basic Widget"/>
    <s v="Manufacturing"/>
    <n v="23"/>
    <n v="4.2"/>
    <n v="96.6"/>
    <n v="92.48"/>
    <s v="South Plant"/>
    <x v="0"/>
    <n v="4.5"/>
    <s v="2023-08-25"/>
    <s v="2023-09-18"/>
    <s v="2023-09-18"/>
    <s v="On Time"/>
    <n v="0.1072"/>
    <n v="2"/>
    <n v="1.76"/>
    <n v="926"/>
    <n v="69"/>
    <n v="60"/>
    <n v="0"/>
    <n v="-4.1199999999999903"/>
    <n v="-4.2650103519668636E-2"/>
    <s v="August"/>
    <s v="Q3"/>
  </r>
  <r>
    <s v="ORD-18943"/>
    <s v="Montair™ 4 ODT"/>
    <s v="Pharmaceutical"/>
    <n v="373"/>
    <n v="12.5"/>
    <n v="4662.5"/>
    <n v="4856.99"/>
    <s v="North Plant"/>
    <x v="3"/>
    <n v="4.2"/>
    <s v="2023-02-28"/>
    <s v="2023-03-21"/>
    <s v="2023-03-21"/>
    <s v="On Time"/>
    <n v="5.5800000000000002E-2"/>
    <n v="20"/>
    <n v="3.23"/>
    <n v="134"/>
    <n v="160"/>
    <n v="94"/>
    <n v="0"/>
    <n v="194.48999999999978"/>
    <n v="4.1713672922251963E-2"/>
    <s v="February"/>
    <s v="Q1"/>
  </r>
  <r>
    <s v="ORD-33230"/>
    <s v="Montair™ 5 ODT"/>
    <s v="Pharmaceutical"/>
    <n v="430"/>
    <n v="15.75"/>
    <n v="6772.5"/>
    <n v="6622.92"/>
    <s v="West Plant"/>
    <x v="1"/>
    <n v="3.8"/>
    <s v="2023-08-30"/>
    <s v="2023-09-13"/>
    <s v="2023-09-13"/>
    <s v="On Time"/>
    <n v="3.2599999999999997E-2"/>
    <n v="14"/>
    <n v="3.41"/>
    <n v="351"/>
    <n v="51"/>
    <n v="78"/>
    <n v="0"/>
    <n v="-149.57999999999993"/>
    <n v="-2.2086378737541518E-2"/>
    <s v="August"/>
    <s v="Q3"/>
  </r>
  <r>
    <s v="ORD-38399"/>
    <s v="Service Package B"/>
    <s v="Service"/>
    <n v="353"/>
    <n v="45"/>
    <n v="15885"/>
    <n v="16303.71"/>
    <s v="West Plant"/>
    <x v="1"/>
    <n v="3.8"/>
    <s v="2023-02-09"/>
    <s v="2023-02-19"/>
    <s v="2023-02-19"/>
    <s v="On Time"/>
    <n v="0.1048"/>
    <n v="37"/>
    <n v="1.04"/>
    <n v="781"/>
    <n v="28"/>
    <n v="96"/>
    <n v="0"/>
    <n v="418.70999999999913"/>
    <n v="2.6358829084041493E-2"/>
    <s v="February"/>
    <s v="Q1"/>
  </r>
  <r>
    <s v="ORD-23473"/>
    <s v="Service Package A"/>
    <s v="Service"/>
    <n v="34"/>
    <n v="25"/>
    <n v="850"/>
    <n v="878.6"/>
    <s v="South Plant"/>
    <x v="2"/>
    <n v="4.7"/>
    <s v="2023-12-23"/>
    <s v="2023-12-31"/>
    <s v="2023-12-31"/>
    <s v="On Time"/>
    <n v="0.1236"/>
    <n v="4"/>
    <n v="1.57"/>
    <n v="449"/>
    <n v="196"/>
    <n v="49"/>
    <n v="0"/>
    <n v="28.600000000000023"/>
    <n v="3.364705882352944E-2"/>
    <s v="December"/>
    <s v="Q4"/>
  </r>
  <r>
    <s v="ORD-36212"/>
    <s v="Premium Widget"/>
    <s v="Manufacturing"/>
    <n v="405"/>
    <n v="8.9"/>
    <n v="3604.5"/>
    <n v="3560.31"/>
    <s v="North Plant"/>
    <x v="0"/>
    <n v="4.5"/>
    <s v="2023-01-25"/>
    <s v="2023-02-18"/>
    <s v="2023-02-18"/>
    <s v="On Time"/>
    <n v="3.8199999999999998E-2"/>
    <n v="15"/>
    <n v="2.82"/>
    <n v="143"/>
    <n v="24"/>
    <n v="63"/>
    <n v="0"/>
    <n v="-44.190000000000055"/>
    <n v="-1.2259675405742836E-2"/>
    <s v="January"/>
    <s v="Q1"/>
  </r>
  <r>
    <s v="ORD-97046"/>
    <s v="Montair™ 4 ODT"/>
    <s v="Pharmaceutical"/>
    <n v="358"/>
    <n v="12.5"/>
    <n v="4475"/>
    <n v="4550.6000000000004"/>
    <s v="North Plant"/>
    <x v="3"/>
    <n v="4.2"/>
    <s v="2023-04-09"/>
    <s v="2023-04-30"/>
    <s v="2023-04-30"/>
    <s v="On Time"/>
    <n v="4.0899999999999999E-2"/>
    <n v="14"/>
    <n v="3.7"/>
    <n v="221"/>
    <n v="62"/>
    <n v="15"/>
    <n v="0"/>
    <n v="75.600000000000364"/>
    <n v="1.6893854748603433E-2"/>
    <s v="April"/>
    <s v="Q2"/>
  </r>
  <r>
    <s v="ORD-66083"/>
    <s v="Premium Widget"/>
    <s v="Manufacturing"/>
    <n v="175"/>
    <n v="8.9"/>
    <n v="1557.5"/>
    <n v="1567.16"/>
    <s v="Central Hub"/>
    <x v="0"/>
    <n v="4.5"/>
    <s v="2023-06-17"/>
    <s v="2023-07-11"/>
    <s v="2023-07-11"/>
    <s v="On Time"/>
    <n v="3.6499999999999998E-2"/>
    <n v="6"/>
    <n v="2.08"/>
    <n v="173"/>
    <n v="79"/>
    <n v="37"/>
    <n v="0"/>
    <n v="9.6600000000000819"/>
    <n v="6.2022471910112885E-3"/>
    <s v="June"/>
    <s v="Q2"/>
  </r>
  <r>
    <s v="ORD-18652"/>
    <s v="Montair™ 4 ODT"/>
    <s v="Pharmaceutical"/>
    <n v="17"/>
    <n v="12.5"/>
    <n v="212.5"/>
    <n v="210.42"/>
    <s v="East Plant"/>
    <x v="3"/>
    <n v="4.2"/>
    <s v="2023-03-30"/>
    <s v="2023-04-20"/>
    <s v="2023-04-20"/>
    <s v="On Time"/>
    <n v="5.4300000000000001E-2"/>
    <n v="0"/>
    <n v="3.19"/>
    <n v="723"/>
    <n v="91"/>
    <n v="93"/>
    <n v="0"/>
    <n v="-2.0800000000000125"/>
    <n v="-9.7882352941177052E-3"/>
    <s v="March"/>
    <s v="Q1"/>
  </r>
  <r>
    <s v="ORD-23344"/>
    <s v="Service Package A"/>
    <s v="Service"/>
    <n v="463"/>
    <n v="25"/>
    <n v="11575"/>
    <n v="11249.23"/>
    <s v="East Plant"/>
    <x v="0"/>
    <n v="4.5"/>
    <s v="2023-02-04"/>
    <s v="2023-02-17"/>
    <s v="2023-02-17"/>
    <s v="On Time"/>
    <n v="5.2200000000000003E-2"/>
    <n v="24"/>
    <n v="1.97"/>
    <n v="779"/>
    <n v="157"/>
    <n v="82"/>
    <n v="0"/>
    <n v="-325.77000000000044"/>
    <n v="-2.8144276457883408E-2"/>
    <s v="February"/>
    <s v="Q1"/>
  </r>
  <r>
    <s v="ORD-27423"/>
    <s v="Montair™ 5 ODT"/>
    <s v="Pharmaceutical"/>
    <n v="176"/>
    <n v="15.75"/>
    <n v="2772"/>
    <n v="2905.45"/>
    <s v="East Plant"/>
    <x v="0"/>
    <n v="4.5"/>
    <s v="2023-11-04"/>
    <s v="2023-11-21"/>
    <s v="2023-11-21"/>
    <s v="On Time"/>
    <n v="0.1075"/>
    <n v="18"/>
    <n v="3.96"/>
    <n v="390"/>
    <n v="64"/>
    <n v="91"/>
    <n v="0"/>
    <n v="133.44999999999982"/>
    <n v="4.8142135642135576E-2"/>
    <s v="November"/>
    <s v="Q4"/>
  </r>
  <r>
    <s v="ORD-40464"/>
    <s v="Service Package B"/>
    <s v="Service"/>
    <n v="181"/>
    <n v="45"/>
    <n v="8145"/>
    <n v="7752.12"/>
    <s v="East Plant"/>
    <x v="2"/>
    <n v="4.7"/>
    <s v="2023-02-04"/>
    <s v="2023-02-12"/>
    <s v="2023-02-12"/>
    <s v="On Time"/>
    <n v="0.13769999999999999"/>
    <n v="24"/>
    <n v="1.27"/>
    <n v="565"/>
    <n v="170"/>
    <n v="100"/>
    <n v="0"/>
    <n v="-392.88000000000011"/>
    <n v="-4.8235727440147341E-2"/>
    <s v="February"/>
    <s v="Q1"/>
  </r>
  <r>
    <s v="ORD-91233"/>
    <s v="Montair™ 4 ODT"/>
    <s v="Pharmaceutical"/>
    <n v="398"/>
    <n v="12.5"/>
    <n v="4975"/>
    <n v="5172.3999999999996"/>
    <s v="South Plant"/>
    <x v="0"/>
    <n v="4.5"/>
    <s v="2023-11-12"/>
    <s v="2023-11-29"/>
    <s v="2023-11-29"/>
    <s v="On Time"/>
    <n v="5.3199999999999997E-2"/>
    <n v="21"/>
    <n v="3.64"/>
    <n v="131"/>
    <n v="35"/>
    <n v="27"/>
    <n v="0"/>
    <n v="197.39999999999964"/>
    <n v="3.9678391959798921E-2"/>
    <s v="November"/>
    <s v="Q4"/>
  </r>
  <r>
    <s v="ORD-68160"/>
    <s v="Basic Widget"/>
    <s v="Manufacturing"/>
    <n v="87"/>
    <n v="4.2"/>
    <n v="365.4"/>
    <n v="360.86"/>
    <s v="West Plant"/>
    <x v="3"/>
    <n v="4.2"/>
    <s v="2023-04-14"/>
    <s v="2023-05-12"/>
    <s v="2023-05-12"/>
    <s v="On Time"/>
    <n v="9.9900000000000003E-2"/>
    <n v="8"/>
    <n v="2.4500000000000002"/>
    <n v="806"/>
    <n v="104"/>
    <n v="27"/>
    <n v="0"/>
    <n v="-4.5399999999999636"/>
    <n v="-1.242474001094681E-2"/>
    <s v="April"/>
    <s v="Q2"/>
  </r>
  <r>
    <s v="ORD-53420"/>
    <s v="Basic Widget"/>
    <s v="Manufacturing"/>
    <n v="415"/>
    <n v="4.2"/>
    <n v="1743"/>
    <n v="1826.24"/>
    <s v="East Plant"/>
    <x v="0"/>
    <n v="4.5"/>
    <s v="2023-09-24"/>
    <s v="2023-10-18"/>
    <s v="2023-10-18"/>
    <s v="On Time"/>
    <n v="0.1007"/>
    <n v="41"/>
    <n v="1.05"/>
    <n v="400"/>
    <n v="82"/>
    <n v="36"/>
    <n v="0"/>
    <n v="83.240000000000009"/>
    <n v="4.7756741250717161E-2"/>
    <s v="September"/>
    <s v="Q3"/>
  </r>
  <r>
    <s v="ORD-67981"/>
    <s v="Service Package A"/>
    <s v="Service"/>
    <n v="366"/>
    <n v="25"/>
    <n v="9150"/>
    <n v="9350.84"/>
    <s v="North Plant"/>
    <x v="1"/>
    <n v="3.8"/>
    <s v="2023-12-18"/>
    <s v="2023-12-28"/>
    <s v="2023-12-28"/>
    <s v="On Time"/>
    <n v="9.5100000000000004E-2"/>
    <n v="34"/>
    <n v="0.98"/>
    <n v="694"/>
    <n v="21"/>
    <n v="18"/>
    <n v="0"/>
    <n v="200.84000000000015"/>
    <n v="2.1949726775956298E-2"/>
    <s v="December"/>
    <s v="Q4"/>
  </r>
  <r>
    <s v="ORD-81938"/>
    <s v="Premium Widget"/>
    <s v="Manufacturing"/>
    <n v="334"/>
    <n v="8.9"/>
    <n v="2972.6"/>
    <n v="3118.86"/>
    <s v="North Plant"/>
    <x v="1"/>
    <n v="3.8"/>
    <s v="2023-01-27"/>
    <s v="2023-02-17"/>
    <s v="2023-02-17"/>
    <s v="On Time"/>
    <n v="0.1414"/>
    <n v="47"/>
    <n v="1.35"/>
    <n v="901"/>
    <n v="72"/>
    <n v="40"/>
    <n v="0"/>
    <n v="146.26000000000022"/>
    <n v="4.9202718159187316E-2"/>
    <s v="January"/>
    <s v="Q1"/>
  </r>
  <r>
    <s v="ORD-49728"/>
    <s v="Service Package A"/>
    <s v="Service"/>
    <n v="169"/>
    <n v="25"/>
    <n v="4225"/>
    <n v="4083.11"/>
    <s v="North Plant"/>
    <x v="2"/>
    <n v="4.7"/>
    <s v="2023-08-28"/>
    <s v="2023-09-05"/>
    <s v="2023-09-05"/>
    <s v="On Time"/>
    <n v="3.7699999999999997E-2"/>
    <n v="6"/>
    <n v="1.41"/>
    <n v="342"/>
    <n v="167"/>
    <n v="67"/>
    <n v="0"/>
    <n v="-141.88999999999987"/>
    <n v="-3.3583431952662689E-2"/>
    <s v="August"/>
    <s v="Q3"/>
  </r>
  <r>
    <s v="ORD-65403"/>
    <s v="Service Package B"/>
    <s v="Service"/>
    <n v="50"/>
    <n v="45"/>
    <n v="2250"/>
    <n v="2351.48"/>
    <s v="South Plant"/>
    <x v="3"/>
    <n v="4.2"/>
    <s v="2023-09-04"/>
    <s v="2023-09-21"/>
    <s v="2023-09-21"/>
    <s v="On Time"/>
    <n v="6.0299999999999999E-2"/>
    <n v="3"/>
    <n v="1.21"/>
    <n v="567"/>
    <n v="176"/>
    <n v="65"/>
    <n v="0"/>
    <n v="101.48000000000002"/>
    <n v="4.5102222222222231E-2"/>
    <s v="September"/>
    <s v="Q3"/>
  </r>
  <r>
    <s v="ORD-82463"/>
    <s v="Montair™ 5 ODT"/>
    <s v="Pharmaceutical"/>
    <n v="228"/>
    <n v="15.75"/>
    <n v="3591"/>
    <n v="3718.14"/>
    <s v="West Plant"/>
    <x v="0"/>
    <n v="4.5"/>
    <s v="2023-07-15"/>
    <s v="2023-08-11"/>
    <s v="2023-08-23"/>
    <s v="Delayed"/>
    <n v="0.1162"/>
    <n v="26"/>
    <n v="3.31"/>
    <n v="229"/>
    <n v="85"/>
    <n v="58"/>
    <n v="12"/>
    <n v="127.13999999999987"/>
    <n v="3.5405179615705898E-2"/>
    <s v="July"/>
    <s v="Q3"/>
  </r>
  <r>
    <s v="ORD-35652"/>
    <s v="Premium Widget"/>
    <s v="Manufacturing"/>
    <n v="202"/>
    <n v="8.9"/>
    <n v="1797.8"/>
    <n v="1808.97"/>
    <s v="East Plant"/>
    <x v="2"/>
    <n v="4.7"/>
    <s v="2023-05-26"/>
    <s v="2023-06-14"/>
    <s v="2023-06-14"/>
    <s v="On Time"/>
    <n v="7.7299999999999994E-2"/>
    <n v="15"/>
    <n v="2.4300000000000002"/>
    <n v="208"/>
    <n v="68"/>
    <n v="10"/>
    <n v="0"/>
    <n v="11.170000000000073"/>
    <n v="6.2131494048281643E-3"/>
    <s v="May"/>
    <s v="Q2"/>
  </r>
  <r>
    <s v="ORD-50345"/>
    <s v="Montair™ 4 ODT"/>
    <s v="Pharmaceutical"/>
    <n v="217"/>
    <n v="12.5"/>
    <n v="2712.5"/>
    <n v="2827.97"/>
    <s v="Central Hub"/>
    <x v="3"/>
    <n v="4.2"/>
    <s v="2023-09-09"/>
    <s v="2023-10-06"/>
    <s v="2023-10-17"/>
    <s v="Delayed"/>
    <n v="0.1416"/>
    <n v="30"/>
    <n v="3.08"/>
    <n v="652"/>
    <n v="38"/>
    <n v="62"/>
    <n v="11"/>
    <n v="115.4699999999998"/>
    <n v="4.2569585253456145E-2"/>
    <s v="September"/>
    <s v="Q3"/>
  </r>
  <r>
    <s v="ORD-55688"/>
    <s v="Montair™ 4 ODT"/>
    <s v="Pharmaceutical"/>
    <n v="93"/>
    <n v="12.5"/>
    <n v="1162.5"/>
    <n v="1126.95"/>
    <s v="North Plant"/>
    <x v="2"/>
    <n v="4.7"/>
    <s v="2023-10-17"/>
    <s v="2023-10-29"/>
    <s v="2023-10-29"/>
    <s v="On Time"/>
    <n v="7.1099999999999997E-2"/>
    <n v="6"/>
    <n v="3.87"/>
    <n v="571"/>
    <n v="145"/>
    <n v="91"/>
    <n v="0"/>
    <n v="-35.549999999999955"/>
    <n v="-3.0580645161290283E-2"/>
    <s v="October"/>
    <s v="Q4"/>
  </r>
  <r>
    <s v="ORD-57371"/>
    <s v="Service Package B"/>
    <s v="Service"/>
    <n v="207"/>
    <n v="45"/>
    <n v="9315"/>
    <n v="9712.2999999999993"/>
    <s v="East Plant"/>
    <x v="0"/>
    <n v="4.5"/>
    <s v="2023-11-30"/>
    <s v="2023-12-13"/>
    <s v="2023-12-13"/>
    <s v="On Time"/>
    <n v="0.113"/>
    <n v="23"/>
    <n v="0.55000000000000004"/>
    <n v="696"/>
    <n v="200"/>
    <n v="96"/>
    <n v="0"/>
    <n v="397.29999999999927"/>
    <n v="4.2651637144390686E-2"/>
    <s v="November"/>
    <s v="Q4"/>
  </r>
  <r>
    <s v="ORD-96848"/>
    <s v="Montair™ 4 ODT"/>
    <s v="Pharmaceutical"/>
    <n v="243"/>
    <n v="12.5"/>
    <n v="3037.5"/>
    <n v="3172.45"/>
    <s v="South Plant"/>
    <x v="3"/>
    <n v="4.2"/>
    <s v="2023-11-06"/>
    <s v="2023-11-27"/>
    <s v="2023-11-27"/>
    <s v="On Time"/>
    <n v="3.0599999999999999E-2"/>
    <n v="7"/>
    <n v="3.37"/>
    <n v="911"/>
    <n v="61"/>
    <n v="11"/>
    <n v="0"/>
    <n v="134.94999999999982"/>
    <n v="4.4427983539094593E-2"/>
    <s v="November"/>
    <s v="Q4"/>
  </r>
  <r>
    <s v="ORD-65436"/>
    <s v="Montair™ 4 ODT"/>
    <s v="Pharmaceutical"/>
    <n v="371"/>
    <n v="12.5"/>
    <n v="4637.5"/>
    <n v="4677.46"/>
    <s v="North Plant"/>
    <x v="2"/>
    <n v="4.7"/>
    <s v="2023-07-23"/>
    <s v="2023-08-04"/>
    <s v="2023-08-04"/>
    <s v="On Time"/>
    <n v="0.1361"/>
    <n v="50"/>
    <n v="2.78"/>
    <n v="219"/>
    <n v="129"/>
    <n v="42"/>
    <n v="0"/>
    <n v="39.960000000000036"/>
    <n v="8.6167115902965035E-3"/>
    <s v="July"/>
    <s v="Q3"/>
  </r>
  <r>
    <s v="ORD-93385"/>
    <s v="Service Package B"/>
    <s v="Service"/>
    <n v="167"/>
    <n v="45"/>
    <n v="7515"/>
    <n v="7690.8"/>
    <s v="East Plant"/>
    <x v="2"/>
    <n v="4.7"/>
    <s v="2023-10-28"/>
    <s v="2023-11-19"/>
    <s v="2023-11-29"/>
    <s v="Delayed"/>
    <n v="0.1153"/>
    <n v="19"/>
    <n v="0.63"/>
    <n v="845"/>
    <n v="108"/>
    <n v="28"/>
    <n v="10"/>
    <n v="175.80000000000018"/>
    <n v="2.3393213572854316E-2"/>
    <s v="October"/>
    <s v="Q4"/>
  </r>
  <r>
    <s v="ORD-64767"/>
    <s v="Basic Widget"/>
    <s v="Manufacturing"/>
    <n v="167"/>
    <n v="4.2"/>
    <n v="701.4"/>
    <n v="666.78"/>
    <s v="South Plant"/>
    <x v="2"/>
    <n v="4.7"/>
    <s v="2023-12-24"/>
    <s v="2024-01-12"/>
    <s v="2024-01-12"/>
    <s v="On Time"/>
    <n v="3.3599999999999998E-2"/>
    <n v="5"/>
    <n v="1.19"/>
    <n v="587"/>
    <n v="126"/>
    <n v="93"/>
    <n v="0"/>
    <n v="-34.620000000000005"/>
    <n v="-4.93584260051326E-2"/>
    <s v="December"/>
    <s v="Q4"/>
  </r>
  <r>
    <s v="ORD-24449"/>
    <s v="Basic Widget"/>
    <s v="Manufacturing"/>
    <n v="201"/>
    <n v="4.2"/>
    <n v="844.2"/>
    <n v="817.73"/>
    <s v="West Plant"/>
    <x v="1"/>
    <n v="3.8"/>
    <s v="2023-04-01"/>
    <s v="2023-04-22"/>
    <s v="2023-04-22"/>
    <s v="On Time"/>
    <n v="2.8799999999999999E-2"/>
    <n v="5"/>
    <n v="2.0099999999999998"/>
    <n v="511"/>
    <n v="165"/>
    <n v="37"/>
    <n v="0"/>
    <n v="-26.470000000000027"/>
    <n v="-3.1355129116323176E-2"/>
    <s v="April"/>
    <s v="Q2"/>
  </r>
  <r>
    <s v="ORD-91844"/>
    <s v="Montair™ 5 ODT"/>
    <s v="Pharmaceutical"/>
    <n v="424"/>
    <n v="15.75"/>
    <n v="6678"/>
    <n v="6851.07"/>
    <s v="South Plant"/>
    <x v="0"/>
    <n v="4.5"/>
    <s v="2023-04-04"/>
    <s v="2023-04-28"/>
    <s v="2023-04-30"/>
    <s v="Delayed"/>
    <n v="4.6300000000000001E-2"/>
    <n v="19"/>
    <n v="3.16"/>
    <n v="939"/>
    <n v="182"/>
    <n v="31"/>
    <n v="2"/>
    <n v="173.06999999999971"/>
    <n v="2.5916442048517476E-2"/>
    <s v="April"/>
    <s v="Q2"/>
  </r>
  <r>
    <s v="ORD-98185"/>
    <s v="Montair™ 4 ODT"/>
    <s v="Pharmaceutical"/>
    <n v="73"/>
    <n v="12.5"/>
    <n v="912.5"/>
    <n v="892.13"/>
    <s v="East Plant"/>
    <x v="0"/>
    <n v="4.5"/>
    <s v="2023-07-13"/>
    <s v="2023-07-30"/>
    <s v="2023-07-30"/>
    <s v="On Time"/>
    <n v="5.79E-2"/>
    <n v="4"/>
    <n v="3.22"/>
    <n v="828"/>
    <n v="45"/>
    <n v="11"/>
    <n v="0"/>
    <n v="-20.370000000000005"/>
    <n v="-2.2323287671232882E-2"/>
    <s v="July"/>
    <s v="Q3"/>
  </r>
  <r>
    <s v="ORD-59239"/>
    <s v="Montair™ 4 ODT"/>
    <s v="Pharmaceutical"/>
    <n v="308"/>
    <n v="12.5"/>
    <n v="3850"/>
    <n v="3961.34"/>
    <s v="East Plant"/>
    <x v="0"/>
    <n v="4.5"/>
    <s v="2023-12-07"/>
    <s v="2023-12-24"/>
    <s v="2023-12-24"/>
    <s v="On Time"/>
    <n v="1.5900000000000001E-2"/>
    <n v="4"/>
    <n v="3.69"/>
    <n v="667"/>
    <n v="153"/>
    <n v="44"/>
    <n v="0"/>
    <n v="111.34000000000015"/>
    <n v="2.8919480519480557E-2"/>
    <s v="December"/>
    <s v="Q4"/>
  </r>
  <r>
    <s v="ORD-41404"/>
    <s v="Premium Widget"/>
    <s v="Manufacturing"/>
    <n v="229"/>
    <n v="8.9"/>
    <n v="2038.1"/>
    <n v="2004.79"/>
    <s v="West Plant"/>
    <x v="3"/>
    <n v="4.2"/>
    <s v="2023-11-06"/>
    <s v="2023-12-04"/>
    <s v="2023-12-04"/>
    <s v="On Time"/>
    <n v="0.1055"/>
    <n v="24"/>
    <n v="1.63"/>
    <n v="419"/>
    <n v="190"/>
    <n v="61"/>
    <n v="0"/>
    <n v="-33.309999999999945"/>
    <n v="-1.6343653402678938E-2"/>
    <s v="November"/>
    <s v="Q4"/>
  </r>
  <r>
    <s v="ORD-28201"/>
    <s v="Premium Widget"/>
    <s v="Manufacturing"/>
    <n v="457"/>
    <n v="8.9"/>
    <n v="4067.3"/>
    <n v="3998.26"/>
    <s v="Central Hub"/>
    <x v="0"/>
    <n v="4.5"/>
    <s v="2023-07-02"/>
    <s v="2023-07-26"/>
    <s v="2023-07-26"/>
    <s v="On Time"/>
    <n v="2.4E-2"/>
    <n v="10"/>
    <n v="2.4"/>
    <n v="76"/>
    <n v="174"/>
    <n v="25"/>
    <n v="0"/>
    <n v="-69.039999999999964"/>
    <n v="-1.697440562535342E-2"/>
    <s v="July"/>
    <s v="Q3"/>
  </r>
  <r>
    <s v="ORD-34633"/>
    <s v="Service Package A"/>
    <s v="Service"/>
    <n v="241"/>
    <n v="25"/>
    <n v="6025"/>
    <n v="6096.31"/>
    <s v="East Plant"/>
    <x v="1"/>
    <n v="3.8"/>
    <s v="2023-07-08"/>
    <s v="2023-07-18"/>
    <s v="2023-07-18"/>
    <s v="On Time"/>
    <n v="0.1022"/>
    <n v="24"/>
    <n v="1.1200000000000001"/>
    <n v="53"/>
    <n v="183"/>
    <n v="51"/>
    <n v="0"/>
    <n v="71.3100000000004"/>
    <n v="1.1835684647302971E-2"/>
    <s v="July"/>
    <s v="Q3"/>
  </r>
  <r>
    <s v="ORD-20665"/>
    <s v="Montair™ 4 ODT"/>
    <s v="Pharmaceutical"/>
    <n v="357"/>
    <n v="12.5"/>
    <n v="4462.5"/>
    <n v="4437.6499999999996"/>
    <s v="East Plant"/>
    <x v="0"/>
    <n v="4.5"/>
    <s v="2023-06-16"/>
    <s v="2023-07-03"/>
    <s v="2023-07-03"/>
    <s v="On Time"/>
    <n v="9.4899999999999998E-2"/>
    <n v="33"/>
    <n v="3.42"/>
    <n v="406"/>
    <n v="129"/>
    <n v="70"/>
    <n v="0"/>
    <n v="-24.850000000000364"/>
    <n v="-5.5686274509804739E-3"/>
    <s v="June"/>
    <s v="Q2"/>
  </r>
  <r>
    <s v="ORD-76143"/>
    <s v="Service Package B"/>
    <s v="Service"/>
    <n v="320"/>
    <n v="45"/>
    <n v="14400"/>
    <n v="13960.91"/>
    <s v="North Plant"/>
    <x v="2"/>
    <n v="4.7"/>
    <s v="2023-05-31"/>
    <s v="2023-06-08"/>
    <s v="2023-06-08"/>
    <s v="On Time"/>
    <n v="0.03"/>
    <n v="9"/>
    <n v="1.36"/>
    <n v="82"/>
    <n v="52"/>
    <n v="73"/>
    <n v="0"/>
    <n v="-439.09000000000015"/>
    <n v="-3.0492361111111123E-2"/>
    <s v="May"/>
    <s v="Q2"/>
  </r>
  <r>
    <s v="ORD-37740"/>
    <s v="Montair™ 4 ODT"/>
    <s v="Pharmaceutical"/>
    <n v="468"/>
    <n v="12.5"/>
    <n v="5850"/>
    <n v="5818.58"/>
    <s v="East Plant"/>
    <x v="2"/>
    <n v="4.7"/>
    <s v="2023-03-28"/>
    <s v="2023-04-09"/>
    <s v="2023-04-09"/>
    <s v="On Time"/>
    <n v="2.6200000000000001E-2"/>
    <n v="12"/>
    <n v="2.86"/>
    <n v="224"/>
    <n v="188"/>
    <n v="99"/>
    <n v="0"/>
    <n v="-31.420000000000073"/>
    <n v="-5.3709401709401833E-3"/>
    <s v="March"/>
    <s v="Q1"/>
  </r>
  <r>
    <s v="ORD-43767"/>
    <s v="Montair™ 4 ODT"/>
    <s v="Pharmaceutical"/>
    <n v="92"/>
    <n v="12.5"/>
    <n v="1150"/>
    <n v="1199.3399999999999"/>
    <s v="North Plant"/>
    <x v="2"/>
    <n v="4.7"/>
    <s v="2023-01-15"/>
    <s v="2023-01-27"/>
    <s v="2023-01-27"/>
    <s v="On Time"/>
    <n v="5.57E-2"/>
    <n v="5"/>
    <n v="2.92"/>
    <n v="731"/>
    <n v="141"/>
    <n v="95"/>
    <n v="0"/>
    <n v="49.339999999999918"/>
    <n v="4.2904347826086889E-2"/>
    <s v="January"/>
    <s v="Q1"/>
  </r>
  <r>
    <s v="ORD-18476"/>
    <s v="Montair™ 4 ODT"/>
    <s v="Pharmaceutical"/>
    <n v="417"/>
    <n v="12.5"/>
    <n v="5212.5"/>
    <n v="5312.47"/>
    <s v="South Plant"/>
    <x v="2"/>
    <n v="4.7"/>
    <s v="2023-02-16"/>
    <s v="2023-03-13"/>
    <s v="2023-03-24"/>
    <s v="Delayed"/>
    <n v="0.1321"/>
    <n v="55"/>
    <n v="3.89"/>
    <n v="401"/>
    <n v="116"/>
    <n v="58"/>
    <n v="11"/>
    <n v="99.970000000000255"/>
    <n v="1.9178896882494054E-2"/>
    <s v="February"/>
    <s v="Q1"/>
  </r>
  <r>
    <s v="ORD-87620"/>
    <s v="Service Package B"/>
    <s v="Service"/>
    <n v="124"/>
    <n v="45"/>
    <n v="5580"/>
    <n v="5445.57"/>
    <s v="Central Hub"/>
    <x v="2"/>
    <n v="4.7"/>
    <s v="2023-04-30"/>
    <s v="2023-05-08"/>
    <s v="2023-05-08"/>
    <s v="On Time"/>
    <n v="5.0700000000000002E-2"/>
    <n v="6"/>
    <n v="1.01"/>
    <n v="242"/>
    <n v="49"/>
    <n v="83"/>
    <n v="0"/>
    <n v="-134.43000000000029"/>
    <n v="-2.4091397849462418E-2"/>
    <s v="April"/>
    <s v="Q2"/>
  </r>
  <r>
    <s v="ORD-60875"/>
    <s v="Basic Widget"/>
    <s v="Manufacturing"/>
    <n v="305"/>
    <n v="4.2"/>
    <n v="1281"/>
    <n v="1311.35"/>
    <s v="South Plant"/>
    <x v="3"/>
    <n v="4.2"/>
    <s v="2023-07-14"/>
    <s v="2023-08-11"/>
    <s v="2023-08-11"/>
    <s v="On Time"/>
    <n v="5.3499999999999999E-2"/>
    <n v="16"/>
    <n v="1.38"/>
    <n v="483"/>
    <n v="101"/>
    <n v="56"/>
    <n v="0"/>
    <n v="30.349999999999909"/>
    <n v="2.3692427790788374E-2"/>
    <s v="July"/>
    <s v="Q3"/>
  </r>
  <r>
    <s v="ORD-48905"/>
    <s v="Service Package B"/>
    <s v="Service"/>
    <n v="212"/>
    <n v="45"/>
    <n v="9540"/>
    <n v="9071.77"/>
    <s v="South Plant"/>
    <x v="1"/>
    <n v="3.8"/>
    <s v="2023-02-24"/>
    <s v="2023-03-06"/>
    <s v="2023-03-06"/>
    <s v="On Time"/>
    <n v="0.1293"/>
    <n v="27"/>
    <n v="1.72"/>
    <n v="907"/>
    <n v="76"/>
    <n v="73"/>
    <n v="0"/>
    <n v="-468.22999999999956"/>
    <n v="-4.9080712788259914E-2"/>
    <s v="February"/>
    <s v="Q1"/>
  </r>
  <r>
    <s v="ORD-88496"/>
    <s v="Service Package B"/>
    <s v="Service"/>
    <n v="155"/>
    <n v="45"/>
    <n v="6975"/>
    <n v="6727.99"/>
    <s v="West Plant"/>
    <x v="1"/>
    <n v="3.8"/>
    <s v="2023-11-04"/>
    <s v="2023-11-14"/>
    <s v="2023-11-14"/>
    <s v="On Time"/>
    <n v="0.1031"/>
    <n v="15"/>
    <n v="1.55"/>
    <n v="377"/>
    <n v="99"/>
    <n v="74"/>
    <n v="0"/>
    <n v="-247.01000000000022"/>
    <n v="-3.5413620071684616E-2"/>
    <s v="November"/>
    <s v="Q4"/>
  </r>
  <r>
    <s v="ORD-59375"/>
    <s v="Service Package B"/>
    <s v="Service"/>
    <n v="303"/>
    <n v="45"/>
    <n v="13635"/>
    <n v="13605.39"/>
    <s v="North Plant"/>
    <x v="3"/>
    <n v="4.2"/>
    <s v="2023-12-28"/>
    <s v="2024-01-14"/>
    <s v="2024-01-14"/>
    <s v="On Time"/>
    <n v="0.126"/>
    <n v="38"/>
    <n v="1.56"/>
    <n v="110"/>
    <n v="105"/>
    <n v="29"/>
    <n v="0"/>
    <n v="-29.610000000000582"/>
    <n v="-2.1716171617162145E-3"/>
    <s v="December"/>
    <s v="Q4"/>
  </r>
  <r>
    <s v="ORD-61355"/>
    <s v="Service Package B"/>
    <s v="Service"/>
    <n v="386"/>
    <n v="45"/>
    <n v="17370"/>
    <n v="16592.810000000001"/>
    <s v="South Plant"/>
    <x v="1"/>
    <n v="3.8"/>
    <s v="2023-12-25"/>
    <s v="2024-01-04"/>
    <s v="2024-01-04"/>
    <s v="On Time"/>
    <n v="0.13120000000000001"/>
    <n v="50"/>
    <n v="1.23"/>
    <n v="356"/>
    <n v="188"/>
    <n v="30"/>
    <n v="0"/>
    <n v="-777.18999999999869"/>
    <n v="-4.4743235463442645E-2"/>
    <s v="December"/>
    <s v="Q4"/>
  </r>
  <r>
    <s v="ORD-79185"/>
    <s v="Montair™ 4 ODT"/>
    <s v="Pharmaceutical"/>
    <n v="226"/>
    <n v="12.5"/>
    <n v="2825"/>
    <n v="2875.26"/>
    <s v="Central Hub"/>
    <x v="2"/>
    <n v="4.7"/>
    <s v="2023-06-22"/>
    <s v="2023-07-04"/>
    <s v="2023-07-04"/>
    <s v="On Time"/>
    <n v="0.14860000000000001"/>
    <n v="33"/>
    <n v="3.09"/>
    <n v="794"/>
    <n v="92"/>
    <n v="46"/>
    <n v="0"/>
    <n v="50.260000000000218"/>
    <n v="1.7791150442477952E-2"/>
    <s v="June"/>
    <s v="Q2"/>
  </r>
  <r>
    <s v="ORD-49855"/>
    <s v="Service Package B"/>
    <s v="Service"/>
    <n v="77"/>
    <n v="45"/>
    <n v="3465"/>
    <n v="3403.81"/>
    <s v="South Plant"/>
    <x v="2"/>
    <n v="4.7"/>
    <s v="2023-02-19"/>
    <s v="2023-02-27"/>
    <s v="2023-02-27"/>
    <s v="On Time"/>
    <n v="0.1208"/>
    <n v="9"/>
    <n v="0.57999999999999996"/>
    <n v="518"/>
    <n v="187"/>
    <n v="30"/>
    <n v="0"/>
    <n v="-61.190000000000055"/>
    <n v="-1.7659451659451677E-2"/>
    <s v="February"/>
    <s v="Q1"/>
  </r>
  <r>
    <s v="ORD-95359"/>
    <s v="Service Package A"/>
    <s v="Service"/>
    <n v="257"/>
    <n v="25"/>
    <n v="6425"/>
    <n v="6290.77"/>
    <s v="South Plant"/>
    <x v="2"/>
    <n v="4.7"/>
    <s v="2023-12-23"/>
    <s v="2023-12-31"/>
    <s v="2023-12-31"/>
    <s v="On Time"/>
    <n v="3.0300000000000001E-2"/>
    <n v="7"/>
    <n v="1.62"/>
    <n v="59"/>
    <n v="112"/>
    <n v="83"/>
    <n v="0"/>
    <n v="-134.22999999999956"/>
    <n v="-2.0891828793774252E-2"/>
    <s v="December"/>
    <s v="Q4"/>
  </r>
  <r>
    <s v="ORD-33544"/>
    <s v="Montair™ 4 ODT"/>
    <s v="Pharmaceutical"/>
    <n v="357"/>
    <n v="12.5"/>
    <n v="4462.5"/>
    <n v="4614.97"/>
    <s v="South Plant"/>
    <x v="2"/>
    <n v="4.7"/>
    <s v="2023-08-07"/>
    <s v="2023-08-19"/>
    <s v="2023-08-19"/>
    <s v="On Time"/>
    <n v="0.1396"/>
    <n v="49"/>
    <n v="3.96"/>
    <n v="103"/>
    <n v="50"/>
    <n v="75"/>
    <n v="0"/>
    <n v="152.47000000000025"/>
    <n v="3.4166946778711543E-2"/>
    <s v="August"/>
    <s v="Q3"/>
  </r>
  <r>
    <s v="ORD-49674"/>
    <s v="Service Package B"/>
    <s v="Service"/>
    <n v="331"/>
    <n v="45"/>
    <n v="14895"/>
    <n v="15226.49"/>
    <s v="East Plant"/>
    <x v="2"/>
    <n v="4.7"/>
    <s v="2023-03-18"/>
    <s v="2023-03-26"/>
    <s v="2023-03-26"/>
    <s v="On Time"/>
    <n v="4.4299999999999999E-2"/>
    <n v="14"/>
    <n v="1.0900000000000001"/>
    <n v="754"/>
    <n v="172"/>
    <n v="32"/>
    <n v="0"/>
    <n v="331.48999999999978"/>
    <n v="2.225511916750586E-2"/>
    <s v="March"/>
    <s v="Q1"/>
  </r>
  <r>
    <s v="ORD-11520"/>
    <s v="Service Package B"/>
    <s v="Service"/>
    <n v="452"/>
    <n v="45"/>
    <n v="20340"/>
    <n v="20987.21"/>
    <s v="West Plant"/>
    <x v="0"/>
    <n v="4.5"/>
    <s v="2023-08-26"/>
    <s v="2023-09-08"/>
    <s v="2023-09-08"/>
    <s v="On Time"/>
    <n v="6.3500000000000001E-2"/>
    <n v="28"/>
    <n v="1.17"/>
    <n v="172"/>
    <n v="49"/>
    <n v="20"/>
    <n v="0"/>
    <n v="647.20999999999913"/>
    <n v="3.1819567354965543E-2"/>
    <s v="August"/>
    <s v="Q3"/>
  </r>
  <r>
    <s v="ORD-87709"/>
    <s v="Montair™ 4 ODT"/>
    <s v="Pharmaceutical"/>
    <n v="310"/>
    <n v="12.5"/>
    <n v="3875"/>
    <n v="3903.28"/>
    <s v="West Plant"/>
    <x v="1"/>
    <n v="3.8"/>
    <s v="2023-01-12"/>
    <s v="2023-01-26"/>
    <s v="2023-01-26"/>
    <s v="On Time"/>
    <n v="9.0200000000000002E-2"/>
    <n v="27"/>
    <n v="3.62"/>
    <n v="235"/>
    <n v="118"/>
    <n v="71"/>
    <n v="0"/>
    <n v="28.2800000000002"/>
    <n v="7.2980645161290839E-3"/>
    <s v="January"/>
    <s v="Q1"/>
  </r>
  <r>
    <s v="ORD-63127"/>
    <s v="Service Package B"/>
    <s v="Service"/>
    <n v="74"/>
    <n v="45"/>
    <n v="3330"/>
    <n v="3196.61"/>
    <s v="West Plant"/>
    <x v="3"/>
    <n v="4.2"/>
    <s v="2023-10-20"/>
    <s v="2023-11-19"/>
    <s v="2023-12-03"/>
    <s v="Delayed"/>
    <n v="1.89E-2"/>
    <n v="1"/>
    <n v="1.31"/>
    <n v="767"/>
    <n v="25"/>
    <n v="60"/>
    <n v="14"/>
    <n v="-133.38999999999987"/>
    <n v="-4.0057057057057019E-2"/>
    <s v="October"/>
    <s v="Q4"/>
  </r>
  <r>
    <s v="ORD-37192"/>
    <s v="Service Package A"/>
    <s v="Service"/>
    <n v="275"/>
    <n v="25"/>
    <n v="6875"/>
    <n v="7106.79"/>
    <s v="Central Hub"/>
    <x v="2"/>
    <n v="4.7"/>
    <s v="2023-02-02"/>
    <s v="2023-02-10"/>
    <s v="2023-02-10"/>
    <s v="On Time"/>
    <n v="8.5500000000000007E-2"/>
    <n v="23"/>
    <n v="1.48"/>
    <n v="724"/>
    <n v="50"/>
    <n v="33"/>
    <n v="0"/>
    <n v="231.78999999999996"/>
    <n v="3.3714909090909087E-2"/>
    <s v="February"/>
    <s v="Q1"/>
  </r>
  <r>
    <s v="ORD-31130"/>
    <s v="Service Package A"/>
    <s v="Service"/>
    <n v="238"/>
    <n v="25"/>
    <n v="5950"/>
    <n v="6128.81"/>
    <s v="South Plant"/>
    <x v="0"/>
    <n v="4.5"/>
    <s v="2023-10-12"/>
    <s v="2023-10-25"/>
    <s v="2023-10-25"/>
    <s v="On Time"/>
    <n v="2.7199999999999998E-2"/>
    <n v="6"/>
    <n v="0.81"/>
    <n v="139"/>
    <n v="163"/>
    <n v="42"/>
    <n v="0"/>
    <n v="178.8100000000004"/>
    <n v="3.0052100840336202E-2"/>
    <s v="October"/>
    <s v="Q4"/>
  </r>
  <r>
    <s v="ORD-10011"/>
    <s v="Montair™ 4 ODT"/>
    <s v="Pharmaceutical"/>
    <n v="162"/>
    <n v="12.5"/>
    <n v="2025"/>
    <n v="1997.37"/>
    <s v="North Plant"/>
    <x v="0"/>
    <n v="4.5"/>
    <s v="2023-09-17"/>
    <s v="2023-10-04"/>
    <s v="2023-10-04"/>
    <s v="On Time"/>
    <n v="8.6199999999999999E-2"/>
    <n v="13"/>
    <n v="3.92"/>
    <n v="304"/>
    <n v="96"/>
    <n v="15"/>
    <n v="0"/>
    <n v="-27.630000000000109"/>
    <n v="-1.3644444444444499E-2"/>
    <s v="September"/>
    <s v="Q3"/>
  </r>
  <r>
    <s v="ORD-76924"/>
    <s v="Service Package A"/>
    <s v="Service"/>
    <n v="305"/>
    <n v="25"/>
    <n v="7625"/>
    <n v="7617.71"/>
    <s v="East Plant"/>
    <x v="2"/>
    <n v="4.7"/>
    <s v="2023-03-13"/>
    <s v="2023-03-27"/>
    <s v="2023-03-31"/>
    <s v="Delayed"/>
    <n v="5.3800000000000001E-2"/>
    <n v="16"/>
    <n v="1.41"/>
    <n v="754"/>
    <n v="45"/>
    <n v="94"/>
    <n v="4"/>
    <n v="-7.2899999999999636"/>
    <n v="-9.5606557377048704E-4"/>
    <s v="March"/>
    <s v="Q1"/>
  </r>
  <r>
    <s v="ORD-87566"/>
    <s v="Montair™ 4 ODT"/>
    <s v="Pharmaceutical"/>
    <n v="82"/>
    <n v="12.5"/>
    <n v="1025"/>
    <n v="1004.47"/>
    <s v="South Plant"/>
    <x v="0"/>
    <n v="4.5"/>
    <s v="2023-04-07"/>
    <s v="2023-05-04"/>
    <s v="2023-05-10"/>
    <s v="Delayed"/>
    <n v="0.12659999999999999"/>
    <n v="10"/>
    <n v="3.33"/>
    <n v="334"/>
    <n v="52"/>
    <n v="89"/>
    <n v="6"/>
    <n v="-20.529999999999973"/>
    <n v="-2.0029268292682902E-2"/>
    <s v="April"/>
    <s v="Q2"/>
  </r>
  <r>
    <s v="ORD-98673"/>
    <s v="Premium Widget"/>
    <s v="Manufacturing"/>
    <n v="205"/>
    <n v="8.9"/>
    <n v="1824.5"/>
    <n v="1851.83"/>
    <s v="North Plant"/>
    <x v="3"/>
    <n v="4.2"/>
    <s v="2023-05-14"/>
    <s v="2023-06-11"/>
    <s v="2023-06-11"/>
    <s v="On Time"/>
    <n v="3.2899999999999999E-2"/>
    <n v="6"/>
    <n v="2.89"/>
    <n v="485"/>
    <n v="197"/>
    <n v="28"/>
    <n v="0"/>
    <n v="27.329999999999927"/>
    <n v="1.497944642367768E-2"/>
    <s v="May"/>
    <s v="Q2"/>
  </r>
  <r>
    <s v="ORD-83877"/>
    <s v="Service Package A"/>
    <s v="Service"/>
    <n v="385"/>
    <n v="25"/>
    <n v="9625"/>
    <n v="9403.0499999999993"/>
    <s v="South Plant"/>
    <x v="0"/>
    <n v="4.5"/>
    <s v="2023-11-19"/>
    <s v="2023-12-02"/>
    <s v="2023-12-02"/>
    <s v="On Time"/>
    <n v="9.8599999999999993E-2"/>
    <n v="37"/>
    <n v="1.57"/>
    <n v="723"/>
    <n v="185"/>
    <n v="75"/>
    <n v="0"/>
    <n v="-221.95000000000073"/>
    <n v="-2.3059740259740336E-2"/>
    <s v="November"/>
    <s v="Q4"/>
  </r>
  <r>
    <s v="ORD-20161"/>
    <s v="Service Package A"/>
    <s v="Service"/>
    <n v="171"/>
    <n v="25"/>
    <n v="4275"/>
    <n v="4485.5200000000004"/>
    <s v="South Plant"/>
    <x v="2"/>
    <n v="4.7"/>
    <s v="2023-03-20"/>
    <s v="2023-03-28"/>
    <s v="2023-03-28"/>
    <s v="On Time"/>
    <n v="7.0699999999999999E-2"/>
    <n v="12"/>
    <n v="1.41"/>
    <n v="326"/>
    <n v="51"/>
    <n v="78"/>
    <n v="0"/>
    <n v="210.52000000000044"/>
    <n v="4.9244444444444549E-2"/>
    <s v="March"/>
    <s v="Q1"/>
  </r>
  <r>
    <s v="ORD-39591"/>
    <s v="Montair™ 4 ODT"/>
    <s v="Pharmaceutical"/>
    <n v="178"/>
    <n v="12.5"/>
    <n v="2225"/>
    <n v="2256.19"/>
    <s v="Central Hub"/>
    <x v="2"/>
    <n v="4.7"/>
    <s v="2023-02-03"/>
    <s v="2023-02-15"/>
    <s v="2023-02-15"/>
    <s v="On Time"/>
    <n v="6.08E-2"/>
    <n v="10"/>
    <n v="2.91"/>
    <n v="330"/>
    <n v="22"/>
    <n v="22"/>
    <n v="0"/>
    <n v="31.190000000000055"/>
    <n v="1.4017977528089913E-2"/>
    <s v="February"/>
    <s v="Q1"/>
  </r>
  <r>
    <s v="ORD-74175"/>
    <s v="Premium Widget"/>
    <s v="Manufacturing"/>
    <n v="410"/>
    <n v="8.9"/>
    <n v="3649"/>
    <n v="3804.31"/>
    <s v="South Plant"/>
    <x v="2"/>
    <n v="4.7"/>
    <s v="2023-02-23"/>
    <s v="2023-03-14"/>
    <s v="2023-03-14"/>
    <s v="On Time"/>
    <n v="3.4599999999999999E-2"/>
    <n v="14"/>
    <n v="1.61"/>
    <n v="147"/>
    <n v="155"/>
    <n v="54"/>
    <n v="0"/>
    <n v="155.30999999999995"/>
    <n v="4.2562345848177571E-2"/>
    <s v="February"/>
    <s v="Q1"/>
  </r>
  <r>
    <s v="ORD-61060"/>
    <s v="Service Package B"/>
    <s v="Service"/>
    <n v="148"/>
    <n v="45"/>
    <n v="6660"/>
    <n v="6731.57"/>
    <s v="Central Hub"/>
    <x v="3"/>
    <n v="4.2"/>
    <s v="2023-10-10"/>
    <s v="2023-10-27"/>
    <s v="2023-10-27"/>
    <s v="On Time"/>
    <n v="0.13550000000000001"/>
    <n v="20"/>
    <n v="1.92"/>
    <n v="235"/>
    <n v="108"/>
    <n v="96"/>
    <n v="0"/>
    <n v="71.569999999999709"/>
    <n v="1.0746246246246203E-2"/>
    <s v="October"/>
    <s v="Q4"/>
  </r>
  <r>
    <s v="ORD-26563"/>
    <s v="Service Package A"/>
    <s v="Service"/>
    <n v="313"/>
    <n v="25"/>
    <n v="7825"/>
    <n v="7533.58"/>
    <s v="Central Hub"/>
    <x v="2"/>
    <n v="4.7"/>
    <s v="2023-09-02"/>
    <s v="2023-09-10"/>
    <s v="2023-09-10"/>
    <s v="On Time"/>
    <n v="1.1299999999999999E-2"/>
    <n v="3"/>
    <n v="0.73"/>
    <n v="196"/>
    <n v="116"/>
    <n v="82"/>
    <n v="0"/>
    <n v="-291.42000000000007"/>
    <n v="-3.724217252396167E-2"/>
    <s v="September"/>
    <s v="Q3"/>
  </r>
  <r>
    <s v="ORD-33999"/>
    <s v="Service Package B"/>
    <s v="Service"/>
    <n v="199"/>
    <n v="45"/>
    <n v="8955"/>
    <n v="9140.82"/>
    <s v="East Plant"/>
    <x v="0"/>
    <n v="4.5"/>
    <s v="2023-11-24"/>
    <s v="2023-12-07"/>
    <s v="2023-12-07"/>
    <s v="On Time"/>
    <n v="4.4900000000000002E-2"/>
    <n v="8"/>
    <n v="1.56"/>
    <n v="499"/>
    <n v="110"/>
    <n v="69"/>
    <n v="0"/>
    <n v="185.81999999999971"/>
    <n v="2.0750418760468979E-2"/>
    <s v="November"/>
    <s v="Q4"/>
  </r>
  <r>
    <s v="ORD-21395"/>
    <s v="Service Package A"/>
    <s v="Service"/>
    <n v="276"/>
    <n v="25"/>
    <n v="6900"/>
    <n v="7204.76"/>
    <s v="East Plant"/>
    <x v="3"/>
    <n v="4.2"/>
    <s v="2023-08-08"/>
    <s v="2023-08-25"/>
    <s v="2023-08-25"/>
    <s v="On Time"/>
    <n v="0.13339999999999999"/>
    <n v="36"/>
    <n v="0.96"/>
    <n v="362"/>
    <n v="124"/>
    <n v="50"/>
    <n v="0"/>
    <n v="304.76000000000022"/>
    <n v="4.4168115942029018E-2"/>
    <s v="August"/>
    <s v="Q3"/>
  </r>
  <r>
    <s v="ORD-74598"/>
    <s v="Montair™ 4 ODT"/>
    <s v="Pharmaceutical"/>
    <n v="493"/>
    <n v="12.5"/>
    <n v="6162.5"/>
    <n v="5912.08"/>
    <s v="North Plant"/>
    <x v="0"/>
    <n v="4.5"/>
    <s v="2023-05-03"/>
    <s v="2023-05-20"/>
    <s v="2023-05-20"/>
    <s v="On Time"/>
    <n v="9.0499999999999997E-2"/>
    <n v="44"/>
    <n v="2.93"/>
    <n v="877"/>
    <n v="22"/>
    <n v="64"/>
    <n v="0"/>
    <n v="-250.42000000000007"/>
    <n v="-4.0636105476673443E-2"/>
    <s v="May"/>
    <s v="Q2"/>
  </r>
  <r>
    <s v="ORD-63145"/>
    <s v="Service Package B"/>
    <s v="Service"/>
    <n v="264"/>
    <n v="45"/>
    <n v="11880"/>
    <n v="11897.83"/>
    <s v="Central Hub"/>
    <x v="1"/>
    <n v="3.8"/>
    <s v="2023-09-03"/>
    <s v="2023-09-13"/>
    <s v="2023-09-13"/>
    <s v="On Time"/>
    <n v="0.1497"/>
    <n v="39"/>
    <n v="1.55"/>
    <n v="64"/>
    <n v="177"/>
    <n v="34"/>
    <n v="0"/>
    <n v="17.829999999999927"/>
    <n v="1.5008417508417446E-3"/>
    <s v="September"/>
    <s v="Q3"/>
  </r>
  <r>
    <s v="ORD-79220"/>
    <s v="Service Package B"/>
    <s v="Service"/>
    <n v="283"/>
    <n v="45"/>
    <n v="12735"/>
    <n v="13052.95"/>
    <s v="North Plant"/>
    <x v="2"/>
    <n v="4.7"/>
    <s v="2023-12-26"/>
    <s v="2024-01-03"/>
    <s v="2024-01-03"/>
    <s v="On Time"/>
    <n v="4.4200000000000003E-2"/>
    <n v="12"/>
    <n v="1.93"/>
    <n v="750"/>
    <n v="175"/>
    <n v="15"/>
    <n v="0"/>
    <n v="317.95000000000073"/>
    <n v="2.4966627404790005E-2"/>
    <s v="December"/>
    <s v="Q4"/>
  </r>
  <r>
    <s v="ORD-27474"/>
    <s v="Service Package A"/>
    <s v="Service"/>
    <n v="486"/>
    <n v="25"/>
    <n v="12150"/>
    <n v="12614.05"/>
    <s v="West Plant"/>
    <x v="1"/>
    <n v="3.8"/>
    <s v="2023-12-12"/>
    <s v="2023-12-22"/>
    <s v="2023-12-22"/>
    <s v="On Time"/>
    <n v="8.3299999999999999E-2"/>
    <n v="40"/>
    <n v="0.61"/>
    <n v="576"/>
    <n v="110"/>
    <n v="16"/>
    <n v="0"/>
    <n v="464.04999999999927"/>
    <n v="3.8193415637860023E-2"/>
    <s v="December"/>
    <s v="Q4"/>
  </r>
  <r>
    <s v="ORD-25448"/>
    <s v="Premium Widget"/>
    <s v="Manufacturing"/>
    <n v="201"/>
    <n v="8.9"/>
    <n v="1788.9"/>
    <n v="1872.93"/>
    <s v="West Plant"/>
    <x v="2"/>
    <n v="4.7"/>
    <s v="2023-03-29"/>
    <s v="2023-04-17"/>
    <s v="2023-04-17"/>
    <s v="On Time"/>
    <n v="5.7299999999999997E-2"/>
    <n v="11"/>
    <n v="2.66"/>
    <n v="347"/>
    <n v="96"/>
    <n v="71"/>
    <n v="0"/>
    <n v="84.029999999999973"/>
    <n v="4.6973000167700805E-2"/>
    <s v="March"/>
    <s v="Q1"/>
  </r>
  <r>
    <s v="ORD-14643"/>
    <s v="Basic Widget"/>
    <s v="Manufacturing"/>
    <n v="387"/>
    <n v="4.2"/>
    <n v="1625.4"/>
    <n v="1646.72"/>
    <s v="East Plant"/>
    <x v="1"/>
    <n v="3.8"/>
    <s v="2023-01-02"/>
    <s v="2023-02-03"/>
    <s v="2023-02-11"/>
    <s v="Delayed"/>
    <n v="6.5100000000000005E-2"/>
    <n v="25"/>
    <n v="2.0299999999999998"/>
    <n v="963"/>
    <n v="178"/>
    <n v="72"/>
    <n v="8"/>
    <n v="21.319999999999936"/>
    <n v="1.3116771256306101E-2"/>
    <s v="January"/>
    <s v="Q1"/>
  </r>
  <r>
    <s v="ORD-34400"/>
    <s v="Montair™ 4 ODT"/>
    <s v="Pharmaceutical"/>
    <n v="245"/>
    <n v="12.5"/>
    <n v="3062.5"/>
    <n v="3009.99"/>
    <s v="East Plant"/>
    <x v="0"/>
    <n v="4.5"/>
    <s v="2023-11-12"/>
    <s v="2023-11-29"/>
    <s v="2023-11-29"/>
    <s v="On Time"/>
    <n v="5.9499999999999997E-2"/>
    <n v="14"/>
    <n v="3.84"/>
    <n v="461"/>
    <n v="110"/>
    <n v="11"/>
    <n v="0"/>
    <n v="-52.510000000000218"/>
    <n v="-1.7146122448979662E-2"/>
    <s v="November"/>
    <s v="Q4"/>
  </r>
  <r>
    <s v="ORD-10905"/>
    <s v="Montair™ 4 ODT"/>
    <s v="Pharmaceutical"/>
    <n v="53"/>
    <n v="12.5"/>
    <n v="662.5"/>
    <n v="664.43"/>
    <s v="West Plant"/>
    <x v="2"/>
    <n v="4.7"/>
    <s v="2023-04-12"/>
    <s v="2023-04-24"/>
    <s v="2023-04-24"/>
    <s v="On Time"/>
    <n v="0.1358"/>
    <n v="7"/>
    <n v="3.87"/>
    <n v="209"/>
    <n v="188"/>
    <n v="42"/>
    <n v="0"/>
    <n v="1.92999999999995"/>
    <n v="2.9132075471697359E-3"/>
    <s v="April"/>
    <s v="Q2"/>
  </r>
  <r>
    <s v="ORD-67484"/>
    <s v="Montair™ 5 ODT"/>
    <s v="Pharmaceutical"/>
    <n v="163"/>
    <n v="15.75"/>
    <n v="2567.25"/>
    <n v="2532.46"/>
    <s v="West Plant"/>
    <x v="2"/>
    <n v="4.7"/>
    <s v="2023-07-11"/>
    <s v="2023-07-23"/>
    <s v="2023-07-23"/>
    <s v="On Time"/>
    <n v="0.13489999999999999"/>
    <n v="21"/>
    <n v="2.9"/>
    <n v="722"/>
    <n v="132"/>
    <n v="30"/>
    <n v="0"/>
    <n v="-34.789999999999964"/>
    <n v="-1.355146557600544E-2"/>
    <s v="July"/>
    <s v="Q3"/>
  </r>
  <r>
    <s v="ORD-27521"/>
    <s v="Montair™ 5 ODT"/>
    <s v="Pharmaceutical"/>
    <n v="193"/>
    <n v="15.75"/>
    <n v="3039.75"/>
    <n v="3156.35"/>
    <s v="East Plant"/>
    <x v="2"/>
    <n v="4.7"/>
    <s v="2023-01-03"/>
    <s v="2023-01-15"/>
    <s v="2023-01-15"/>
    <s v="On Time"/>
    <n v="0.10929999999999999"/>
    <n v="21"/>
    <n v="2.93"/>
    <n v="454"/>
    <n v="127"/>
    <n v="52"/>
    <n v="0"/>
    <n v="116.59999999999991"/>
    <n v="3.8358417633029003E-2"/>
    <s v="January"/>
    <s v="Q1"/>
  </r>
  <r>
    <s v="ORD-99356"/>
    <s v="Montair™ 4 ODT"/>
    <s v="Pharmaceutical"/>
    <n v="350"/>
    <n v="12.5"/>
    <n v="4375"/>
    <n v="4586.28"/>
    <s v="South Plant"/>
    <x v="1"/>
    <n v="3.8"/>
    <s v="2023-09-03"/>
    <s v="2023-09-17"/>
    <s v="2023-09-17"/>
    <s v="On Time"/>
    <n v="2.6599999999999999E-2"/>
    <n v="9"/>
    <n v="3.24"/>
    <n v="781"/>
    <n v="52"/>
    <n v="51"/>
    <n v="0"/>
    <n v="211.27999999999975"/>
    <n v="4.8292571428571372E-2"/>
    <s v="September"/>
    <s v="Q3"/>
  </r>
  <r>
    <s v="ORD-11788"/>
    <s v="Premium Widget"/>
    <s v="Manufacturing"/>
    <n v="66"/>
    <n v="8.9"/>
    <n v="587.4"/>
    <n v="614.28"/>
    <s v="Central Hub"/>
    <x v="2"/>
    <n v="4.7"/>
    <s v="2023-03-09"/>
    <s v="2023-03-28"/>
    <s v="2023-03-28"/>
    <s v="On Time"/>
    <n v="0.121"/>
    <n v="7"/>
    <n v="1.69"/>
    <n v="835"/>
    <n v="195"/>
    <n v="40"/>
    <n v="0"/>
    <n v="26.879999999999995"/>
    <n v="4.5760980592441262E-2"/>
    <s v="March"/>
    <s v="Q1"/>
  </r>
  <r>
    <s v="ORD-66223"/>
    <s v="Montair™ 4 ODT"/>
    <s v="Pharmaceutical"/>
    <n v="387"/>
    <n v="12.5"/>
    <n v="4837.5"/>
    <n v="4599.51"/>
    <s v="East Plant"/>
    <x v="2"/>
    <n v="4.7"/>
    <s v="2023-11-02"/>
    <s v="2023-11-14"/>
    <s v="2023-11-14"/>
    <s v="On Time"/>
    <n v="7.7200000000000005E-2"/>
    <n v="29"/>
    <n v="2.62"/>
    <n v="303"/>
    <n v="178"/>
    <n v="29"/>
    <n v="0"/>
    <n v="-237.98999999999978"/>
    <n v="-4.9196899224806155E-2"/>
    <s v="November"/>
    <s v="Q4"/>
  </r>
  <r>
    <s v="ORD-66250"/>
    <s v="Service Package B"/>
    <s v="Service"/>
    <n v="153"/>
    <n v="45"/>
    <n v="6885"/>
    <n v="7068.64"/>
    <s v="Central Hub"/>
    <x v="1"/>
    <n v="3.8"/>
    <s v="2023-05-08"/>
    <s v="2023-05-22"/>
    <s v="2023-05-26"/>
    <s v="Delayed"/>
    <n v="0.13100000000000001"/>
    <n v="20"/>
    <n v="1.5"/>
    <n v="535"/>
    <n v="200"/>
    <n v="23"/>
    <n v="4"/>
    <n v="183.64000000000033"/>
    <n v="2.6672476397966643E-2"/>
    <s v="May"/>
    <s v="Q2"/>
  </r>
  <r>
    <s v="ORD-15028"/>
    <s v="Service Package B"/>
    <s v="Service"/>
    <n v="447"/>
    <n v="45"/>
    <n v="20115"/>
    <n v="20298.439999999999"/>
    <s v="Central Hub"/>
    <x v="1"/>
    <n v="3.8"/>
    <s v="2023-04-07"/>
    <s v="2023-04-17"/>
    <s v="2023-04-17"/>
    <s v="On Time"/>
    <n v="9.8799999999999999E-2"/>
    <n v="44"/>
    <n v="0.7"/>
    <n v="330"/>
    <n v="69"/>
    <n v="28"/>
    <n v="0"/>
    <n v="183.43999999999869"/>
    <n v="9.119562515535605E-3"/>
    <s v="April"/>
    <s v="Q2"/>
  </r>
  <r>
    <s v="ORD-40333"/>
    <s v="Premium Widget"/>
    <s v="Manufacturing"/>
    <n v="452"/>
    <n v="8.9"/>
    <n v="4022.8"/>
    <n v="3842.16"/>
    <s v="North Plant"/>
    <x v="1"/>
    <n v="3.8"/>
    <s v="2023-02-16"/>
    <s v="2023-03-09"/>
    <s v="2023-03-09"/>
    <s v="On Time"/>
    <n v="6.7000000000000004E-2"/>
    <n v="30"/>
    <n v="2.27"/>
    <n v="277"/>
    <n v="106"/>
    <n v="64"/>
    <n v="0"/>
    <n v="-180.64000000000033"/>
    <n v="-4.4904046932484919E-2"/>
    <s v="February"/>
    <s v="Q1"/>
  </r>
  <r>
    <s v="ORD-64797"/>
    <s v="Premium Widget"/>
    <s v="Manufacturing"/>
    <n v="36"/>
    <n v="8.9"/>
    <n v="320.39999999999998"/>
    <n v="314.13"/>
    <s v="North Plant"/>
    <x v="2"/>
    <n v="4.7"/>
    <s v="2023-11-26"/>
    <s v="2023-12-15"/>
    <s v="2023-12-15"/>
    <s v="On Time"/>
    <n v="4.7699999999999999E-2"/>
    <n v="1"/>
    <n v="1.7"/>
    <n v="302"/>
    <n v="101"/>
    <n v="16"/>
    <n v="0"/>
    <n v="-6.2699999999999818"/>
    <n v="-1.9569288389513054E-2"/>
    <s v="November"/>
    <s v="Q4"/>
  </r>
  <r>
    <s v="ORD-23207"/>
    <s v="Montair™ 5 ODT"/>
    <s v="Pharmaceutical"/>
    <n v="348"/>
    <n v="15.75"/>
    <n v="5481"/>
    <n v="5615.15"/>
    <s v="North Plant"/>
    <x v="0"/>
    <n v="4.5"/>
    <s v="2023-01-27"/>
    <s v="2023-02-13"/>
    <s v="2023-02-13"/>
    <s v="On Time"/>
    <n v="3.9699999999999999E-2"/>
    <n v="13"/>
    <n v="3.86"/>
    <n v="491"/>
    <n v="67"/>
    <n v="42"/>
    <n v="0"/>
    <n v="134.14999999999964"/>
    <n v="2.4475460682357168E-2"/>
    <s v="January"/>
    <s v="Q1"/>
  </r>
  <r>
    <s v="ORD-53412"/>
    <s v="Premium Widget"/>
    <s v="Manufacturing"/>
    <n v="67"/>
    <n v="8.9"/>
    <n v="596.29999999999995"/>
    <n v="572.26"/>
    <s v="East Plant"/>
    <x v="3"/>
    <n v="4.2"/>
    <s v="2023-06-05"/>
    <s v="2023-07-03"/>
    <s v="2023-07-03"/>
    <s v="On Time"/>
    <n v="1.1900000000000001E-2"/>
    <n v="0"/>
    <n v="2.72"/>
    <n v="419"/>
    <n v="112"/>
    <n v="85"/>
    <n v="0"/>
    <n v="-24.039999999999964"/>
    <n v="-4.0315277544859911E-2"/>
    <s v="June"/>
    <s v="Q2"/>
  </r>
  <r>
    <s v="ORD-92517"/>
    <s v="Service Package A"/>
    <s v="Service"/>
    <n v="342"/>
    <n v="25"/>
    <n v="8550"/>
    <n v="8358.43"/>
    <s v="Central Hub"/>
    <x v="3"/>
    <n v="4.2"/>
    <s v="2023-05-02"/>
    <s v="2023-05-19"/>
    <s v="2023-05-19"/>
    <s v="On Time"/>
    <n v="9.1800000000000007E-2"/>
    <n v="31"/>
    <n v="0.66"/>
    <n v="810"/>
    <n v="174"/>
    <n v="25"/>
    <n v="0"/>
    <n v="-191.56999999999971"/>
    <n v="-2.2405847953216339E-2"/>
    <s v="May"/>
    <s v="Q2"/>
  </r>
  <r>
    <s v="ORD-72154"/>
    <s v="Montair™ 4 ODT"/>
    <s v="Pharmaceutical"/>
    <n v="370"/>
    <n v="12.5"/>
    <n v="4625"/>
    <n v="4599.92"/>
    <s v="Central Hub"/>
    <x v="1"/>
    <n v="3.8"/>
    <s v="2023-04-09"/>
    <s v="2023-05-03"/>
    <s v="2023-05-16"/>
    <s v="Delayed"/>
    <n v="2.3800000000000002E-2"/>
    <n v="8"/>
    <n v="3.01"/>
    <n v="256"/>
    <n v="156"/>
    <n v="29"/>
    <n v="13"/>
    <n v="-25.079999999999927"/>
    <n v="-5.4227027027026866E-3"/>
    <s v="April"/>
    <s v="Q2"/>
  </r>
  <r>
    <s v="ORD-83445"/>
    <s v="Montair™ 4 ODT"/>
    <s v="Pharmaceutical"/>
    <n v="291"/>
    <n v="12.5"/>
    <n v="3637.5"/>
    <n v="3714.47"/>
    <s v="South Plant"/>
    <x v="1"/>
    <n v="3.8"/>
    <s v="2023-08-03"/>
    <s v="2023-08-17"/>
    <s v="2023-08-17"/>
    <s v="On Time"/>
    <n v="0.1348"/>
    <n v="39"/>
    <n v="3.77"/>
    <n v="405"/>
    <n v="113"/>
    <n v="67"/>
    <n v="0"/>
    <n v="76.9699999999998"/>
    <n v="2.116013745704462E-2"/>
    <s v="August"/>
    <s v="Q3"/>
  </r>
  <r>
    <s v="ORD-88532"/>
    <s v="Service Package B"/>
    <s v="Service"/>
    <n v="257"/>
    <n v="45"/>
    <n v="11565"/>
    <n v="11471.33"/>
    <s v="North Plant"/>
    <x v="2"/>
    <n v="4.7"/>
    <s v="2023-02-04"/>
    <s v="2023-02-12"/>
    <s v="2023-02-12"/>
    <s v="On Time"/>
    <n v="0.1404"/>
    <n v="36"/>
    <n v="0.53"/>
    <n v="330"/>
    <n v="198"/>
    <n v="26"/>
    <n v="0"/>
    <n v="-93.670000000000073"/>
    <n v="-8.0994379593601444E-3"/>
    <s v="February"/>
    <s v="Q1"/>
  </r>
  <r>
    <s v="ORD-19828"/>
    <s v="Basic Widget"/>
    <s v="Manufacturing"/>
    <n v="107"/>
    <n v="4.2"/>
    <n v="449.4"/>
    <n v="460.22"/>
    <s v="North Plant"/>
    <x v="0"/>
    <n v="4.5"/>
    <s v="2023-12-22"/>
    <s v="2024-01-15"/>
    <s v="2024-01-15"/>
    <s v="On Time"/>
    <n v="6.5600000000000006E-2"/>
    <n v="7"/>
    <n v="2.74"/>
    <n v="219"/>
    <n v="132"/>
    <n v="75"/>
    <n v="0"/>
    <n v="10.82000000000005"/>
    <n v="2.4076546506453161E-2"/>
    <s v="December"/>
    <s v="Q4"/>
  </r>
  <r>
    <s v="ORD-11161"/>
    <s v="Premium Widget"/>
    <s v="Manufacturing"/>
    <n v="320"/>
    <n v="8.9"/>
    <n v="2848"/>
    <n v="2782.92"/>
    <s v="Central Hub"/>
    <x v="2"/>
    <n v="4.7"/>
    <s v="2023-07-25"/>
    <s v="2023-08-13"/>
    <s v="2023-08-13"/>
    <s v="On Time"/>
    <n v="3.5799999999999998E-2"/>
    <n v="11"/>
    <n v="1.44"/>
    <n v="950"/>
    <n v="151"/>
    <n v="68"/>
    <n v="0"/>
    <n v="-65.079999999999927"/>
    <n v="-2.2851123595505594E-2"/>
    <s v="July"/>
    <s v="Q3"/>
  </r>
  <r>
    <s v="ORD-15978"/>
    <s v="Service Package A"/>
    <s v="Service"/>
    <n v="446"/>
    <n v="25"/>
    <n v="11150"/>
    <n v="10838.18"/>
    <s v="Central Hub"/>
    <x v="3"/>
    <n v="4.2"/>
    <s v="2023-06-05"/>
    <s v="2023-06-22"/>
    <s v="2023-06-22"/>
    <s v="On Time"/>
    <n v="0.10920000000000001"/>
    <n v="48"/>
    <n v="0.76"/>
    <n v="596"/>
    <n v="80"/>
    <n v="47"/>
    <n v="0"/>
    <n v="-311.81999999999971"/>
    <n v="-2.7965919282511183E-2"/>
    <s v="June"/>
    <s v="Q2"/>
  </r>
  <r>
    <s v="ORD-25228"/>
    <s v="Montair™ 4 ODT"/>
    <s v="Pharmaceutical"/>
    <n v="148"/>
    <n v="12.5"/>
    <n v="1850"/>
    <n v="1919.08"/>
    <s v="South Plant"/>
    <x v="3"/>
    <n v="4.2"/>
    <s v="2023-03-10"/>
    <s v="2023-04-14"/>
    <s v="2023-04-15"/>
    <s v="Delayed"/>
    <n v="1.72E-2"/>
    <n v="2"/>
    <n v="2.81"/>
    <n v="714"/>
    <n v="108"/>
    <n v="90"/>
    <n v="1"/>
    <n v="69.079999999999927"/>
    <n v="3.73405405405405E-2"/>
    <s v="March"/>
    <s v="Q1"/>
  </r>
  <r>
    <s v="ORD-90148"/>
    <s v="Service Package A"/>
    <s v="Service"/>
    <n v="494"/>
    <n v="25"/>
    <n v="12350"/>
    <n v="12603.75"/>
    <s v="East Plant"/>
    <x v="3"/>
    <n v="4.2"/>
    <s v="2023-02-12"/>
    <s v="2023-03-01"/>
    <s v="2023-03-01"/>
    <s v="On Time"/>
    <n v="8.6900000000000005E-2"/>
    <n v="42"/>
    <n v="1.1100000000000001"/>
    <n v="351"/>
    <n v="103"/>
    <n v="17"/>
    <n v="0"/>
    <n v="253.75"/>
    <n v="2.0546558704453443E-2"/>
    <s v="February"/>
    <s v="Q1"/>
  </r>
  <r>
    <s v="ORD-86449"/>
    <s v="Service Package B"/>
    <s v="Service"/>
    <n v="384"/>
    <n v="45"/>
    <n v="17280"/>
    <n v="18083.91"/>
    <s v="North Plant"/>
    <x v="3"/>
    <n v="4.2"/>
    <s v="2023-04-23"/>
    <s v="2023-05-19"/>
    <s v="2023-05-21"/>
    <s v="Delayed"/>
    <n v="3.4700000000000002E-2"/>
    <n v="13"/>
    <n v="1.49"/>
    <n v="789"/>
    <n v="196"/>
    <n v="58"/>
    <n v="2"/>
    <n v="803.90999999999985"/>
    <n v="4.6522569444444439E-2"/>
    <s v="April"/>
    <s v="Q2"/>
  </r>
  <r>
    <s v="ORD-61834"/>
    <s v="Service Package B"/>
    <s v="Service"/>
    <n v="122"/>
    <n v="45"/>
    <n v="5490"/>
    <n v="5393.52"/>
    <s v="East Plant"/>
    <x v="1"/>
    <n v="3.8"/>
    <s v="2023-08-15"/>
    <s v="2023-08-25"/>
    <s v="2023-08-25"/>
    <s v="On Time"/>
    <n v="3.85E-2"/>
    <n v="4"/>
    <n v="1.79"/>
    <n v="209"/>
    <n v="134"/>
    <n v="39"/>
    <n v="0"/>
    <n v="-96.479999999999563"/>
    <n v="-1.7573770491803198E-2"/>
    <s v="August"/>
    <s v="Q3"/>
  </r>
  <r>
    <s v="ORD-33083"/>
    <s v="Service Package B"/>
    <s v="Service"/>
    <n v="471"/>
    <n v="45"/>
    <n v="21195"/>
    <n v="21150.51"/>
    <s v="West Plant"/>
    <x v="3"/>
    <n v="4.2"/>
    <s v="2023-03-17"/>
    <s v="2023-04-03"/>
    <s v="2023-04-03"/>
    <s v="On Time"/>
    <n v="7.9399999999999998E-2"/>
    <n v="37"/>
    <n v="1.72"/>
    <n v="243"/>
    <n v="165"/>
    <n v="72"/>
    <n v="0"/>
    <n v="-44.490000000001601"/>
    <n v="-2.0990799716915122E-3"/>
    <s v="March"/>
    <s v="Q1"/>
  </r>
  <r>
    <s v="ORD-19103"/>
    <s v="Service Package B"/>
    <s v="Service"/>
    <n v="168"/>
    <n v="45"/>
    <n v="7560"/>
    <n v="7305.17"/>
    <s v="South Plant"/>
    <x v="3"/>
    <n v="4.2"/>
    <s v="2023-01-11"/>
    <s v="2023-01-28"/>
    <s v="2023-01-28"/>
    <s v="On Time"/>
    <n v="3.49E-2"/>
    <n v="5"/>
    <n v="1.41"/>
    <n v="196"/>
    <n v="38"/>
    <n v="64"/>
    <n v="0"/>
    <n v="-254.82999999999993"/>
    <n v="-3.370767195767195E-2"/>
    <s v="January"/>
    <s v="Q1"/>
  </r>
  <r>
    <s v="ORD-59528"/>
    <s v="Montair™ 5 ODT"/>
    <s v="Pharmaceutical"/>
    <n v="380"/>
    <n v="15.75"/>
    <n v="5985"/>
    <n v="6001.03"/>
    <s v="West Plant"/>
    <x v="2"/>
    <n v="4.7"/>
    <s v="2023-02-21"/>
    <s v="2023-03-05"/>
    <s v="2023-03-05"/>
    <s v="On Time"/>
    <n v="0.11169999999999999"/>
    <n v="42"/>
    <n v="3.4"/>
    <n v="443"/>
    <n v="25"/>
    <n v="24"/>
    <n v="0"/>
    <n v="16.029999999999745"/>
    <n v="2.6783625730993727E-3"/>
    <s v="February"/>
    <s v="Q1"/>
  </r>
  <r>
    <s v="ORD-11231"/>
    <s v="Montair™ 4 ODT"/>
    <s v="Pharmaceutical"/>
    <n v="404"/>
    <n v="12.5"/>
    <n v="5050"/>
    <n v="4839.72"/>
    <s v="North Plant"/>
    <x v="1"/>
    <n v="3.8"/>
    <s v="2023-05-08"/>
    <s v="2023-05-22"/>
    <s v="2023-05-22"/>
    <s v="On Time"/>
    <n v="0.03"/>
    <n v="12"/>
    <n v="2.52"/>
    <n v="860"/>
    <n v="47"/>
    <n v="79"/>
    <n v="0"/>
    <n v="-210.27999999999975"/>
    <n v="-4.1639603960395989E-2"/>
    <s v="May"/>
    <s v="Q2"/>
  </r>
  <r>
    <s v="ORD-53483"/>
    <s v="Service Package B"/>
    <s v="Service"/>
    <n v="81"/>
    <n v="45"/>
    <n v="3645"/>
    <n v="3637.87"/>
    <s v="East Plant"/>
    <x v="0"/>
    <n v="4.5"/>
    <s v="2023-04-14"/>
    <s v="2023-04-27"/>
    <s v="2023-04-27"/>
    <s v="On Time"/>
    <n v="8.8800000000000004E-2"/>
    <n v="7"/>
    <n v="0.74"/>
    <n v="540"/>
    <n v="59"/>
    <n v="41"/>
    <n v="0"/>
    <n v="-7.1300000000001091"/>
    <n v="-1.9561042524005785E-3"/>
    <s v="April"/>
    <s v="Q2"/>
  </r>
  <r>
    <s v="ORD-77048"/>
    <s v="Montair™ 4 ODT"/>
    <s v="Pharmaceutical"/>
    <n v="288"/>
    <n v="12.5"/>
    <n v="3600"/>
    <n v="3464.31"/>
    <s v="Central Hub"/>
    <x v="3"/>
    <n v="4.2"/>
    <s v="2023-11-18"/>
    <s v="2023-12-09"/>
    <s v="2023-12-09"/>
    <s v="On Time"/>
    <n v="0.1255"/>
    <n v="36"/>
    <n v="2.95"/>
    <n v="957"/>
    <n v="126"/>
    <n v="28"/>
    <n v="0"/>
    <n v="-135.69000000000005"/>
    <n v="-3.7691666666666679E-2"/>
    <s v="November"/>
    <s v="Q4"/>
  </r>
  <r>
    <s v="ORD-99707"/>
    <s v="Montair™ 4 ODT"/>
    <s v="Pharmaceutical"/>
    <n v="228"/>
    <n v="12.5"/>
    <n v="2850"/>
    <n v="2817.33"/>
    <s v="South Plant"/>
    <x v="0"/>
    <n v="4.5"/>
    <s v="2023-04-27"/>
    <s v="2023-05-14"/>
    <s v="2023-05-14"/>
    <s v="On Time"/>
    <n v="5.9499999999999997E-2"/>
    <n v="13"/>
    <n v="3.88"/>
    <n v="443"/>
    <n v="195"/>
    <n v="24"/>
    <n v="0"/>
    <n v="-32.670000000000073"/>
    <n v="-1.1463157894736868E-2"/>
    <s v="April"/>
    <s v="Q2"/>
  </r>
  <r>
    <s v="ORD-57250"/>
    <s v="Premium Widget"/>
    <s v="Manufacturing"/>
    <n v="62"/>
    <n v="8.9"/>
    <n v="551.79999999999995"/>
    <n v="576.99"/>
    <s v="South Plant"/>
    <x v="0"/>
    <n v="4.5"/>
    <s v="2023-04-25"/>
    <s v="2023-05-19"/>
    <s v="2023-05-19"/>
    <s v="On Time"/>
    <n v="4.9500000000000002E-2"/>
    <n v="3"/>
    <n v="1.67"/>
    <n v="995"/>
    <n v="41"/>
    <n v="15"/>
    <n v="0"/>
    <n v="25.190000000000055"/>
    <n v="4.5650598042769219E-2"/>
    <s v="April"/>
    <s v="Q2"/>
  </r>
  <r>
    <s v="ORD-49526"/>
    <s v="Service Package A"/>
    <s v="Service"/>
    <n v="281"/>
    <n v="25"/>
    <n v="7025"/>
    <n v="6908.98"/>
    <s v="South Plant"/>
    <x v="1"/>
    <n v="3.8"/>
    <s v="2023-08-08"/>
    <s v="2023-08-18"/>
    <s v="2023-08-18"/>
    <s v="On Time"/>
    <n v="3.5400000000000001E-2"/>
    <n v="9"/>
    <n v="1.84"/>
    <n v="689"/>
    <n v="93"/>
    <n v="54"/>
    <n v="0"/>
    <n v="-116.02000000000044"/>
    <n v="-1.6515302491103265E-2"/>
    <s v="August"/>
    <s v="Q3"/>
  </r>
  <r>
    <s v="ORD-10285"/>
    <s v="Montair™ 4 ODT"/>
    <s v="Pharmaceutical"/>
    <n v="198"/>
    <n v="12.5"/>
    <n v="2475"/>
    <n v="2582.14"/>
    <s v="East Plant"/>
    <x v="2"/>
    <n v="4.7"/>
    <s v="2023-12-05"/>
    <s v="2023-12-17"/>
    <s v="2023-12-17"/>
    <s v="On Time"/>
    <n v="0.1235"/>
    <n v="24"/>
    <n v="2.61"/>
    <n v="932"/>
    <n v="58"/>
    <n v="93"/>
    <n v="0"/>
    <n v="107.13999999999987"/>
    <n v="4.3288888888888835E-2"/>
    <s v="December"/>
    <s v="Q4"/>
  </r>
  <r>
    <s v="ORD-85739"/>
    <s v="Montair™ 5 ODT"/>
    <s v="Pharmaceutical"/>
    <n v="238"/>
    <n v="15.75"/>
    <n v="3748.5"/>
    <n v="3831.47"/>
    <s v="East Plant"/>
    <x v="1"/>
    <n v="3.8"/>
    <s v="2023-07-19"/>
    <s v="2023-08-02"/>
    <s v="2023-08-02"/>
    <s v="On Time"/>
    <n v="0.12"/>
    <n v="28"/>
    <n v="2.6"/>
    <n v="487"/>
    <n v="91"/>
    <n v="28"/>
    <n v="0"/>
    <n v="82.9699999999998"/>
    <n v="2.2134187008136536E-2"/>
    <s v="July"/>
    <s v="Q3"/>
  </r>
  <r>
    <s v="ORD-64256"/>
    <s v="Montair™ 4 ODT"/>
    <s v="Pharmaceutical"/>
    <n v="402"/>
    <n v="12.5"/>
    <n v="5025"/>
    <n v="4967.22"/>
    <s v="East Plant"/>
    <x v="1"/>
    <n v="3.8"/>
    <s v="2023-04-04"/>
    <s v="2023-04-18"/>
    <s v="2023-04-18"/>
    <s v="On Time"/>
    <n v="5.4699999999999999E-2"/>
    <n v="21"/>
    <n v="3.54"/>
    <n v="666"/>
    <n v="182"/>
    <n v="52"/>
    <n v="0"/>
    <n v="-57.779999999999745"/>
    <n v="-1.1498507462686516E-2"/>
    <s v="April"/>
    <s v="Q2"/>
  </r>
  <r>
    <s v="ORD-60413"/>
    <s v="Montair™ 5 ODT"/>
    <s v="Pharmaceutical"/>
    <n v="291"/>
    <n v="15.75"/>
    <n v="4583.25"/>
    <n v="4581.92"/>
    <s v="South Plant"/>
    <x v="2"/>
    <n v="4.7"/>
    <s v="2023-08-03"/>
    <s v="2023-08-15"/>
    <s v="2023-08-15"/>
    <s v="On Time"/>
    <n v="8.4699999999999998E-2"/>
    <n v="24"/>
    <n v="3.73"/>
    <n v="135"/>
    <n v="168"/>
    <n v="63"/>
    <n v="0"/>
    <n v="-1.3299999999999272"/>
    <n v="-2.9018709431078977E-4"/>
    <s v="August"/>
    <s v="Q3"/>
  </r>
  <r>
    <s v="ORD-72118"/>
    <s v="Service Package A"/>
    <s v="Service"/>
    <n v="54"/>
    <n v="25"/>
    <n v="1350"/>
    <n v="1314.25"/>
    <s v="Central Hub"/>
    <x v="1"/>
    <n v="3.8"/>
    <s v="2023-12-26"/>
    <s v="2024-01-06"/>
    <s v="2024-01-09"/>
    <s v="Delayed"/>
    <n v="1.04E-2"/>
    <n v="0"/>
    <n v="1.04"/>
    <n v="993"/>
    <n v="48"/>
    <n v="17"/>
    <n v="3"/>
    <n v="-35.75"/>
    <n v="-2.6481481481481481E-2"/>
    <s v="December"/>
    <s v="Q4"/>
  </r>
  <r>
    <s v="ORD-39437"/>
    <s v="Basic Widget"/>
    <s v="Manufacturing"/>
    <n v="245"/>
    <n v="4.2"/>
    <n v="1029"/>
    <n v="992.38"/>
    <s v="East Plant"/>
    <x v="1"/>
    <n v="3.8"/>
    <s v="2023-05-31"/>
    <s v="2023-06-28"/>
    <s v="2023-06-29"/>
    <s v="Delayed"/>
    <n v="0.1295"/>
    <n v="31"/>
    <n v="1.48"/>
    <n v="814"/>
    <n v="55"/>
    <n v="25"/>
    <n v="1"/>
    <n v="-36.620000000000005"/>
    <n v="-3.5587949465500493E-2"/>
    <s v="May"/>
    <s v="Q2"/>
  </r>
  <r>
    <s v="ORD-19669"/>
    <s v="Service Package B"/>
    <s v="Service"/>
    <n v="366"/>
    <n v="45"/>
    <n v="16470"/>
    <n v="17235.71"/>
    <s v="South Plant"/>
    <x v="2"/>
    <n v="4.7"/>
    <s v="2023-01-14"/>
    <s v="2023-01-22"/>
    <s v="2023-01-22"/>
    <s v="On Time"/>
    <n v="6.2E-2"/>
    <n v="22"/>
    <n v="1.49"/>
    <n v="538"/>
    <n v="172"/>
    <n v="30"/>
    <n v="0"/>
    <n v="765.70999999999913"/>
    <n v="4.6491196114146878E-2"/>
    <s v="January"/>
    <s v="Q1"/>
  </r>
  <r>
    <s v="ORD-33910"/>
    <s v="Montair™ 4 ODT"/>
    <s v="Pharmaceutical"/>
    <n v="50"/>
    <n v="12.5"/>
    <n v="625"/>
    <n v="609.07000000000005"/>
    <s v="South Plant"/>
    <x v="3"/>
    <n v="4.2"/>
    <s v="2023-03-14"/>
    <s v="2023-04-04"/>
    <s v="2023-04-04"/>
    <s v="On Time"/>
    <n v="1.17E-2"/>
    <n v="0"/>
    <n v="3.12"/>
    <n v="531"/>
    <n v="55"/>
    <n v="77"/>
    <n v="0"/>
    <n v="-15.92999999999995"/>
    <n v="-2.548799999999992E-2"/>
    <s v="March"/>
    <s v="Q1"/>
  </r>
  <r>
    <s v="ORD-30432"/>
    <s v="Service Package B"/>
    <s v="Service"/>
    <n v="379"/>
    <n v="45"/>
    <n v="17055"/>
    <n v="16777.580000000002"/>
    <s v="East Plant"/>
    <x v="2"/>
    <n v="4.7"/>
    <s v="2023-07-30"/>
    <s v="2023-08-07"/>
    <s v="2023-08-07"/>
    <s v="On Time"/>
    <n v="0.11940000000000001"/>
    <n v="45"/>
    <n v="0.93"/>
    <n v="111"/>
    <n v="184"/>
    <n v="14"/>
    <n v="0"/>
    <n v="-277.41999999999825"/>
    <n v="-1.6266197596012798E-2"/>
    <s v="July"/>
    <s v="Q3"/>
  </r>
  <r>
    <s v="ORD-43823"/>
    <s v="Service Package A"/>
    <s v="Service"/>
    <n v="212"/>
    <n v="25"/>
    <n v="5300"/>
    <n v="5476.32"/>
    <s v="South Plant"/>
    <x v="1"/>
    <n v="3.8"/>
    <s v="2023-01-06"/>
    <s v="2023-01-16"/>
    <s v="2023-01-16"/>
    <s v="On Time"/>
    <n v="0.1052"/>
    <n v="22"/>
    <n v="1.33"/>
    <n v="991"/>
    <n v="166"/>
    <n v="74"/>
    <n v="0"/>
    <n v="176.31999999999971"/>
    <n v="3.326792452830183E-2"/>
    <s v="January"/>
    <s v="Q1"/>
  </r>
  <r>
    <s v="ORD-62481"/>
    <s v="Basic Widget"/>
    <s v="Manufacturing"/>
    <n v="149"/>
    <n v="4.2"/>
    <n v="625.79999999999995"/>
    <n v="655.41"/>
    <s v="South Plant"/>
    <x v="2"/>
    <n v="4.7"/>
    <s v="2023-03-22"/>
    <s v="2023-04-13"/>
    <s v="2023-04-23"/>
    <s v="Delayed"/>
    <n v="8.3000000000000004E-2"/>
    <n v="12"/>
    <n v="2.4900000000000002"/>
    <n v="107"/>
    <n v="76"/>
    <n v="60"/>
    <n v="10"/>
    <n v="29.610000000000014"/>
    <n v="4.7315436241610762E-2"/>
    <s v="March"/>
    <s v="Q1"/>
  </r>
  <r>
    <s v="ORD-17165"/>
    <s v="Montair™ 5 ODT"/>
    <s v="Pharmaceutical"/>
    <n v="249"/>
    <n v="15.75"/>
    <n v="3921.75"/>
    <n v="3912.89"/>
    <s v="Central Hub"/>
    <x v="0"/>
    <n v="4.5"/>
    <s v="2023-12-21"/>
    <s v="2024-01-07"/>
    <s v="2024-01-07"/>
    <s v="On Time"/>
    <n v="0.1014"/>
    <n v="25"/>
    <n v="3.07"/>
    <n v="872"/>
    <n v="115"/>
    <n v="92"/>
    <n v="0"/>
    <n v="-8.8600000000001273"/>
    <n v="-2.259195512207593E-3"/>
    <s v="December"/>
    <s v="Q4"/>
  </r>
  <r>
    <s v="ORD-46989"/>
    <s v="Premium Widget"/>
    <s v="Manufacturing"/>
    <n v="63"/>
    <n v="8.9"/>
    <n v="560.70000000000005"/>
    <n v="537.03"/>
    <s v="South Plant"/>
    <x v="3"/>
    <n v="4.2"/>
    <s v="2023-02-25"/>
    <s v="2023-03-25"/>
    <s v="2023-03-25"/>
    <s v="On Time"/>
    <n v="9.4399999999999998E-2"/>
    <n v="5"/>
    <n v="1.06"/>
    <n v="216"/>
    <n v="158"/>
    <n v="23"/>
    <n v="0"/>
    <n v="-23.670000000000073"/>
    <n v="-4.2215088282504136E-2"/>
    <s v="February"/>
    <s v="Q1"/>
  </r>
  <r>
    <s v="ORD-84727"/>
    <s v="Montair™ 4 ODT"/>
    <s v="Pharmaceutical"/>
    <n v="106"/>
    <n v="12.5"/>
    <n v="1325"/>
    <n v="1331.85"/>
    <s v="South Plant"/>
    <x v="0"/>
    <n v="4.5"/>
    <s v="2023-06-08"/>
    <s v="2023-06-25"/>
    <s v="2023-06-25"/>
    <s v="On Time"/>
    <n v="9.9400000000000002E-2"/>
    <n v="10"/>
    <n v="2.9"/>
    <n v="628"/>
    <n v="31"/>
    <n v="82"/>
    <n v="0"/>
    <n v="6.8499999999999091"/>
    <n v="5.1698113207546484E-3"/>
    <s v="June"/>
    <s v="Q2"/>
  </r>
  <r>
    <s v="ORD-62184"/>
    <s v="Premium Widget"/>
    <s v="Manufacturing"/>
    <n v="57"/>
    <n v="8.9"/>
    <n v="507.3"/>
    <n v="529.79999999999995"/>
    <s v="North Plant"/>
    <x v="0"/>
    <n v="4.5"/>
    <s v="2023-06-11"/>
    <s v="2023-07-05"/>
    <s v="2023-07-05"/>
    <s v="On Time"/>
    <n v="1.12E-2"/>
    <n v="0"/>
    <n v="1.56"/>
    <n v="562"/>
    <n v="69"/>
    <n v="50"/>
    <n v="0"/>
    <n v="22.499999999999943"/>
    <n v="4.4352454169130577E-2"/>
    <s v="June"/>
    <s v="Q2"/>
  </r>
  <r>
    <s v="ORD-29685"/>
    <s v="Premium Widget"/>
    <s v="Manufacturing"/>
    <n v="355"/>
    <n v="8.9"/>
    <n v="3159.5"/>
    <n v="3032.29"/>
    <s v="East Plant"/>
    <x v="1"/>
    <n v="3.8"/>
    <s v="2023-12-26"/>
    <s v="2024-01-16"/>
    <s v="2024-01-16"/>
    <s v="On Time"/>
    <n v="6.7000000000000004E-2"/>
    <n v="23"/>
    <n v="1.2"/>
    <n v="74"/>
    <n v="170"/>
    <n v="58"/>
    <n v="0"/>
    <n v="-127.21000000000004"/>
    <n v="-4.0262699794271259E-2"/>
    <s v="December"/>
    <s v="Q4"/>
  </r>
  <r>
    <s v="ORD-40352"/>
    <s v="Premium Widget"/>
    <s v="Manufacturing"/>
    <n v="92"/>
    <n v="8.9"/>
    <n v="818.8"/>
    <n v="790.27"/>
    <s v="Central Hub"/>
    <x v="0"/>
    <n v="4.5"/>
    <s v="2023-05-29"/>
    <s v="2023-06-22"/>
    <s v="2023-06-22"/>
    <s v="On Time"/>
    <n v="7.4800000000000005E-2"/>
    <n v="6"/>
    <n v="1.19"/>
    <n v="955"/>
    <n v="75"/>
    <n v="97"/>
    <n v="0"/>
    <n v="-28.529999999999973"/>
    <n v="-3.4843673668783555E-2"/>
    <s v="May"/>
    <s v="Q2"/>
  </r>
  <r>
    <s v="ORD-68652"/>
    <s v="Service Package B"/>
    <s v="Service"/>
    <n v="274"/>
    <n v="45"/>
    <n v="12330"/>
    <n v="12936.98"/>
    <s v="South Plant"/>
    <x v="1"/>
    <n v="3.8"/>
    <s v="2023-09-14"/>
    <s v="2023-09-24"/>
    <s v="2023-09-24"/>
    <s v="On Time"/>
    <n v="9.5200000000000007E-2"/>
    <n v="26"/>
    <n v="1.65"/>
    <n v="854"/>
    <n v="53"/>
    <n v="53"/>
    <n v="0"/>
    <n v="606.97999999999956"/>
    <n v="4.9227899432278961E-2"/>
    <s v="September"/>
    <s v="Q3"/>
  </r>
  <r>
    <s v="ORD-89544"/>
    <s v="Basic Widget"/>
    <s v="Manufacturing"/>
    <n v="466"/>
    <n v="4.2"/>
    <n v="1957.2"/>
    <n v="1998.84"/>
    <s v="East Plant"/>
    <x v="2"/>
    <n v="4.7"/>
    <s v="2023-01-21"/>
    <s v="2023-02-09"/>
    <s v="2023-02-09"/>
    <s v="On Time"/>
    <n v="0.1056"/>
    <n v="49"/>
    <n v="2.99"/>
    <n v="126"/>
    <n v="59"/>
    <n v="82"/>
    <n v="0"/>
    <n v="41.639999999999873"/>
    <n v="2.1275291232372713E-2"/>
    <s v="January"/>
    <s v="Q1"/>
  </r>
  <r>
    <s v="ORD-21425"/>
    <s v="Service Package B"/>
    <s v="Service"/>
    <n v="83"/>
    <n v="45"/>
    <n v="3735"/>
    <n v="3834.47"/>
    <s v="West Plant"/>
    <x v="0"/>
    <n v="4.5"/>
    <s v="2023-01-08"/>
    <s v="2023-01-21"/>
    <s v="2023-01-21"/>
    <s v="On Time"/>
    <n v="5.33E-2"/>
    <n v="4"/>
    <n v="1.7"/>
    <n v="560"/>
    <n v="44"/>
    <n v="68"/>
    <n v="0"/>
    <n v="99.4699999999998"/>
    <n v="2.6631860776439035E-2"/>
    <s v="January"/>
    <s v="Q1"/>
  </r>
  <r>
    <s v="ORD-70390"/>
    <s v="Basic Widget"/>
    <s v="Manufacturing"/>
    <n v="44"/>
    <n v="4.2"/>
    <n v="184.8"/>
    <n v="180.74"/>
    <s v="South Plant"/>
    <x v="3"/>
    <n v="4.2"/>
    <s v="2023-03-24"/>
    <s v="2023-04-21"/>
    <s v="2023-04-21"/>
    <s v="On Time"/>
    <n v="6.0900000000000003E-2"/>
    <n v="2"/>
    <n v="1.36"/>
    <n v="314"/>
    <n v="141"/>
    <n v="42"/>
    <n v="0"/>
    <n v="-4.0600000000000023"/>
    <n v="-2.1969696969696979E-2"/>
    <s v="March"/>
    <s v="Q1"/>
  </r>
  <r>
    <s v="ORD-99205"/>
    <s v="Premium Widget"/>
    <s v="Manufacturing"/>
    <n v="259"/>
    <n v="8.9"/>
    <n v="2305.1"/>
    <n v="2198.9699999999998"/>
    <s v="South Plant"/>
    <x v="0"/>
    <n v="4.5"/>
    <s v="2023-10-19"/>
    <s v="2023-11-12"/>
    <s v="2023-11-12"/>
    <s v="On Time"/>
    <n v="0.1303"/>
    <n v="33"/>
    <n v="2.71"/>
    <n v="182"/>
    <n v="132"/>
    <n v="56"/>
    <n v="0"/>
    <n v="-106.13000000000011"/>
    <n v="-4.6041386490824746E-2"/>
    <s v="October"/>
    <s v="Q4"/>
  </r>
  <r>
    <s v="ORD-99463"/>
    <s v="Service Package A"/>
    <s v="Service"/>
    <n v="52"/>
    <n v="25"/>
    <n v="1300"/>
    <n v="1323.69"/>
    <s v="Central Hub"/>
    <x v="3"/>
    <n v="4.2"/>
    <s v="2023-07-11"/>
    <s v="2023-07-28"/>
    <s v="2023-07-28"/>
    <s v="On Time"/>
    <n v="8.0799999999999997E-2"/>
    <n v="4"/>
    <n v="1.81"/>
    <n v="93"/>
    <n v="178"/>
    <n v="92"/>
    <n v="0"/>
    <n v="23.690000000000055"/>
    <n v="1.8223076923076963E-2"/>
    <s v="July"/>
    <s v="Q3"/>
  </r>
  <r>
    <s v="ORD-39235"/>
    <s v="Montair™ 4 ODT"/>
    <s v="Pharmaceutical"/>
    <n v="446"/>
    <n v="12.5"/>
    <n v="5575"/>
    <n v="5354.95"/>
    <s v="South Plant"/>
    <x v="0"/>
    <n v="4.5"/>
    <s v="2023-03-21"/>
    <s v="2023-04-07"/>
    <s v="2023-04-07"/>
    <s v="On Time"/>
    <n v="6.2600000000000003E-2"/>
    <n v="27"/>
    <n v="3.78"/>
    <n v="447"/>
    <n v="138"/>
    <n v="95"/>
    <n v="0"/>
    <n v="-220.05000000000018"/>
    <n v="-3.947085201793725E-2"/>
    <s v="March"/>
    <s v="Q1"/>
  </r>
  <r>
    <s v="ORD-24201"/>
    <s v="Montair™ 4 ODT"/>
    <s v="Pharmaceutical"/>
    <n v="338"/>
    <n v="12.5"/>
    <n v="4225"/>
    <n v="4239.84"/>
    <s v="East Plant"/>
    <x v="2"/>
    <n v="4.7"/>
    <s v="2023-08-28"/>
    <s v="2023-09-09"/>
    <s v="2023-09-09"/>
    <s v="On Time"/>
    <n v="0.1246"/>
    <n v="42"/>
    <n v="2.77"/>
    <n v="989"/>
    <n v="121"/>
    <n v="65"/>
    <n v="0"/>
    <n v="14.840000000000146"/>
    <n v="3.5124260355029928E-3"/>
    <s v="August"/>
    <s v="Q3"/>
  </r>
  <r>
    <s v="ORD-24984"/>
    <s v="Montair™ 5 ODT"/>
    <s v="Pharmaceutical"/>
    <n v="172"/>
    <n v="15.75"/>
    <n v="2709"/>
    <n v="2666.31"/>
    <s v="West Plant"/>
    <x v="3"/>
    <n v="4.2"/>
    <s v="2023-02-03"/>
    <s v="2023-02-24"/>
    <s v="2023-02-24"/>
    <s v="On Time"/>
    <n v="9.4600000000000004E-2"/>
    <n v="16"/>
    <n v="3.61"/>
    <n v="335"/>
    <n v="136"/>
    <n v="14"/>
    <n v="0"/>
    <n v="-42.690000000000055"/>
    <n v="-1.575858250276857E-2"/>
    <s v="February"/>
    <s v="Q1"/>
  </r>
  <r>
    <s v="ORD-57381"/>
    <s v="Service Package A"/>
    <s v="Service"/>
    <n v="337"/>
    <n v="25"/>
    <n v="8425"/>
    <n v="8183.6"/>
    <s v="South Plant"/>
    <x v="2"/>
    <n v="4.7"/>
    <s v="2023-03-16"/>
    <s v="2023-04-06"/>
    <s v="2023-04-19"/>
    <s v="Delayed"/>
    <n v="8.9499999999999996E-2"/>
    <n v="30"/>
    <n v="1.07"/>
    <n v="490"/>
    <n v="141"/>
    <n v="37"/>
    <n v="13"/>
    <n v="-241.39999999999964"/>
    <n v="-2.8652818991097881E-2"/>
    <s v="March"/>
    <s v="Q1"/>
  </r>
  <r>
    <s v="ORD-63093"/>
    <s v="Montair™ 4 ODT"/>
    <s v="Pharmaceutical"/>
    <n v="226"/>
    <n v="12.5"/>
    <n v="2825"/>
    <n v="2759.98"/>
    <s v="South Plant"/>
    <x v="0"/>
    <n v="4.5"/>
    <s v="2023-12-17"/>
    <s v="2024-01-03"/>
    <s v="2024-01-03"/>
    <s v="On Time"/>
    <n v="9.9000000000000005E-2"/>
    <n v="22"/>
    <n v="2.6"/>
    <n v="133"/>
    <n v="96"/>
    <n v="67"/>
    <n v="0"/>
    <n v="-65.019999999999982"/>
    <n v="-2.3015929203539818E-2"/>
    <s v="December"/>
    <s v="Q4"/>
  </r>
  <r>
    <s v="ORD-54829"/>
    <s v="Premium Widget"/>
    <s v="Manufacturing"/>
    <n v="467"/>
    <n v="8.9"/>
    <n v="4156.3"/>
    <n v="4056.32"/>
    <s v="Central Hub"/>
    <x v="1"/>
    <n v="3.8"/>
    <s v="2023-12-09"/>
    <s v="2023-12-30"/>
    <s v="2023-12-30"/>
    <s v="On Time"/>
    <n v="0.1263"/>
    <n v="58"/>
    <n v="2.8"/>
    <n v="821"/>
    <n v="96"/>
    <n v="31"/>
    <n v="0"/>
    <n v="-99.980000000000018"/>
    <n v="-2.4055048961817004E-2"/>
    <s v="December"/>
    <s v="Q4"/>
  </r>
  <r>
    <s v="ORD-84752"/>
    <s v="Montair™ 5 ODT"/>
    <s v="Pharmaceutical"/>
    <n v="253"/>
    <n v="15.75"/>
    <n v="3984.75"/>
    <n v="3998.9"/>
    <s v="East Plant"/>
    <x v="2"/>
    <n v="4.7"/>
    <s v="2023-09-04"/>
    <s v="2023-09-23"/>
    <s v="2023-09-30"/>
    <s v="Delayed"/>
    <n v="0.1197"/>
    <n v="30"/>
    <n v="3.03"/>
    <n v="892"/>
    <n v="22"/>
    <n v="81"/>
    <n v="7"/>
    <n v="14.150000000000091"/>
    <n v="3.5510383336470521E-3"/>
    <s v="September"/>
    <s v="Q3"/>
  </r>
  <r>
    <s v="ORD-51486"/>
    <s v="Service Package A"/>
    <s v="Service"/>
    <n v="306"/>
    <n v="25"/>
    <n v="7650"/>
    <n v="7739.13"/>
    <s v="South Plant"/>
    <x v="0"/>
    <n v="4.5"/>
    <s v="2023-12-08"/>
    <s v="2024-01-02"/>
    <s v="2024-01-03"/>
    <s v="Delayed"/>
    <n v="5.5300000000000002E-2"/>
    <n v="16"/>
    <n v="1.61"/>
    <n v="204"/>
    <n v="137"/>
    <n v="28"/>
    <n v="1"/>
    <n v="89.130000000000109"/>
    <n v="1.1650980392156876E-2"/>
    <s v="December"/>
    <s v="Q4"/>
  </r>
  <r>
    <s v="ORD-93138"/>
    <s v="Premium Widget"/>
    <s v="Manufacturing"/>
    <n v="218"/>
    <n v="8.9"/>
    <n v="1940.2"/>
    <n v="1894.18"/>
    <s v="East Plant"/>
    <x v="0"/>
    <n v="4.5"/>
    <s v="2023-12-12"/>
    <s v="2024-01-19"/>
    <s v="2024-01-27"/>
    <s v="Delayed"/>
    <n v="0.1111"/>
    <n v="24"/>
    <n v="2.71"/>
    <n v="704"/>
    <n v="168"/>
    <n v="22"/>
    <n v="8"/>
    <n v="-46.019999999999982"/>
    <n v="-2.3719204205751975E-2"/>
    <s v="December"/>
    <s v="Q4"/>
  </r>
  <r>
    <s v="ORD-35055"/>
    <s v="Montair™ 4 ODT"/>
    <s v="Pharmaceutical"/>
    <n v="366"/>
    <n v="12.5"/>
    <n v="4575"/>
    <n v="4596.08"/>
    <s v="South Plant"/>
    <x v="1"/>
    <n v="3.8"/>
    <s v="2023-08-04"/>
    <s v="2023-08-18"/>
    <s v="2023-08-18"/>
    <s v="On Time"/>
    <n v="3.3300000000000003E-2"/>
    <n v="12"/>
    <n v="3.02"/>
    <n v="745"/>
    <n v="167"/>
    <n v="11"/>
    <n v="0"/>
    <n v="21.079999999999927"/>
    <n v="4.6076502732240281E-3"/>
    <s v="August"/>
    <s v="Q3"/>
  </r>
  <r>
    <s v="ORD-69768"/>
    <s v="Basic Widget"/>
    <s v="Manufacturing"/>
    <n v="469"/>
    <n v="4.2"/>
    <n v="1969.8"/>
    <n v="1931.78"/>
    <s v="East Plant"/>
    <x v="0"/>
    <n v="4.5"/>
    <s v="2023-06-04"/>
    <s v="2023-06-28"/>
    <s v="2023-06-28"/>
    <s v="On Time"/>
    <n v="0.12470000000000001"/>
    <n v="58"/>
    <n v="2"/>
    <n v="473"/>
    <n v="125"/>
    <n v="55"/>
    <n v="0"/>
    <n v="-38.019999999999982"/>
    <n v="-1.9301451924053196E-2"/>
    <s v="June"/>
    <s v="Q2"/>
  </r>
  <r>
    <s v="ORD-82450"/>
    <s v="Basic Widget"/>
    <s v="Manufacturing"/>
    <n v="401"/>
    <n v="4.2"/>
    <n v="1684.2"/>
    <n v="1656.55"/>
    <s v="Central Hub"/>
    <x v="2"/>
    <n v="4.7"/>
    <s v="2023-09-25"/>
    <s v="2023-10-14"/>
    <s v="2023-10-14"/>
    <s v="On Time"/>
    <n v="0.13969999999999999"/>
    <n v="56"/>
    <n v="1.75"/>
    <n v="659"/>
    <n v="61"/>
    <n v="79"/>
    <n v="0"/>
    <n v="-27.650000000000091"/>
    <n v="-1.641729010806323E-2"/>
    <s v="September"/>
    <s v="Q3"/>
  </r>
  <r>
    <s v="ORD-23005"/>
    <s v="Premium Widget"/>
    <s v="Manufacturing"/>
    <n v="362"/>
    <n v="8.9"/>
    <n v="3221.8"/>
    <n v="3279.88"/>
    <s v="West Plant"/>
    <x v="3"/>
    <n v="4.2"/>
    <s v="2023-12-04"/>
    <s v="2024-01-01"/>
    <s v="2024-01-01"/>
    <s v="On Time"/>
    <n v="9.8799999999999999E-2"/>
    <n v="35"/>
    <n v="2.88"/>
    <n v="139"/>
    <n v="46"/>
    <n v="21"/>
    <n v="0"/>
    <n v="58.079999999999927"/>
    <n v="1.8027189769693936E-2"/>
    <s v="December"/>
    <s v="Q4"/>
  </r>
  <r>
    <s v="ORD-75976"/>
    <s v="Service Package B"/>
    <s v="Service"/>
    <n v="264"/>
    <n v="45"/>
    <n v="11880"/>
    <n v="12176.93"/>
    <s v="North Plant"/>
    <x v="2"/>
    <n v="4.7"/>
    <s v="2023-02-23"/>
    <s v="2023-03-03"/>
    <s v="2023-03-03"/>
    <s v="On Time"/>
    <n v="9.7299999999999998E-2"/>
    <n v="25"/>
    <n v="1.45"/>
    <n v="645"/>
    <n v="28"/>
    <n v="95"/>
    <n v="0"/>
    <n v="296.93000000000029"/>
    <n v="2.499410774410777E-2"/>
    <s v="February"/>
    <s v="Q1"/>
  </r>
  <r>
    <s v="ORD-26310"/>
    <s v="Basic Widget"/>
    <s v="Manufacturing"/>
    <n v="407"/>
    <n v="4.2"/>
    <n v="1709.4"/>
    <n v="1701.64"/>
    <s v="West Plant"/>
    <x v="1"/>
    <n v="3.8"/>
    <s v="2023-04-25"/>
    <s v="2023-05-16"/>
    <s v="2023-05-16"/>
    <s v="On Time"/>
    <n v="6.3399999999999998E-2"/>
    <n v="25"/>
    <n v="1.94"/>
    <n v="409"/>
    <n v="138"/>
    <n v="62"/>
    <n v="0"/>
    <n v="-7.7599999999999909"/>
    <n v="-4.5396045396045338E-3"/>
    <s v="April"/>
    <s v="Q2"/>
  </r>
  <r>
    <s v="ORD-64357"/>
    <s v="Service Package B"/>
    <s v="Service"/>
    <n v="410"/>
    <n v="45"/>
    <n v="18450"/>
    <n v="17940.66"/>
    <s v="West Plant"/>
    <x v="0"/>
    <n v="4.5"/>
    <s v="2023-07-11"/>
    <s v="2023-07-24"/>
    <s v="2023-07-24"/>
    <s v="On Time"/>
    <n v="4.9700000000000001E-2"/>
    <n v="20"/>
    <n v="0.9"/>
    <n v="739"/>
    <n v="81"/>
    <n v="10"/>
    <n v="0"/>
    <n v="-509.34000000000015"/>
    <n v="-2.7606504065040657E-2"/>
    <s v="July"/>
    <s v="Q3"/>
  </r>
  <r>
    <s v="ORD-51611"/>
    <s v="Premium Widget"/>
    <s v="Manufacturing"/>
    <n v="88"/>
    <n v="8.9"/>
    <n v="783.2"/>
    <n v="805.95"/>
    <s v="North Plant"/>
    <x v="0"/>
    <n v="4.5"/>
    <s v="2023-01-14"/>
    <s v="2023-02-07"/>
    <s v="2023-02-07"/>
    <s v="On Time"/>
    <n v="0.12770000000000001"/>
    <n v="11"/>
    <n v="2.48"/>
    <n v="393"/>
    <n v="63"/>
    <n v="83"/>
    <n v="0"/>
    <n v="22.75"/>
    <n v="2.904749744637385E-2"/>
    <s v="January"/>
    <s v="Q1"/>
  </r>
  <r>
    <s v="ORD-26891"/>
    <s v="Premium Widget"/>
    <s v="Manufacturing"/>
    <n v="325"/>
    <n v="8.9"/>
    <n v="2892.5"/>
    <n v="2934.28"/>
    <s v="South Plant"/>
    <x v="2"/>
    <n v="4.7"/>
    <s v="2023-04-09"/>
    <s v="2023-04-28"/>
    <s v="2023-04-28"/>
    <s v="On Time"/>
    <n v="0.126"/>
    <n v="40"/>
    <n v="2.16"/>
    <n v="701"/>
    <n v="119"/>
    <n v="32"/>
    <n v="0"/>
    <n v="41.7800000000002"/>
    <n v="1.4444252376836716E-2"/>
    <s v="April"/>
    <s v="Q2"/>
  </r>
  <r>
    <s v="ORD-61381"/>
    <s v="Premium Widget"/>
    <s v="Manufacturing"/>
    <n v="128"/>
    <n v="8.9"/>
    <n v="1139.2"/>
    <n v="1093.58"/>
    <s v="East Plant"/>
    <x v="1"/>
    <n v="3.8"/>
    <s v="2023-08-12"/>
    <s v="2023-09-02"/>
    <s v="2023-09-02"/>
    <s v="On Time"/>
    <n v="0.1222"/>
    <n v="15"/>
    <n v="2.2599999999999998"/>
    <n v="913"/>
    <n v="180"/>
    <n v="43"/>
    <n v="0"/>
    <n v="-45.620000000000118"/>
    <n v="-4.0045646067415834E-2"/>
    <s v="August"/>
    <s v="Q3"/>
  </r>
  <r>
    <s v="ORD-13646"/>
    <s v="Service Package A"/>
    <s v="Service"/>
    <n v="57"/>
    <n v="25"/>
    <n v="1425"/>
    <n v="1367.04"/>
    <s v="South Plant"/>
    <x v="3"/>
    <n v="4.2"/>
    <s v="2023-04-15"/>
    <s v="2023-05-02"/>
    <s v="2023-05-02"/>
    <s v="On Time"/>
    <n v="7.1199999999999999E-2"/>
    <n v="4"/>
    <n v="1.39"/>
    <n v="682"/>
    <n v="159"/>
    <n v="20"/>
    <n v="0"/>
    <n v="-57.960000000000036"/>
    <n v="-4.0673684210526341E-2"/>
    <s v="April"/>
    <s v="Q2"/>
  </r>
  <r>
    <s v="ORD-39065"/>
    <s v="Service Package A"/>
    <s v="Service"/>
    <n v="242"/>
    <n v="25"/>
    <n v="6050"/>
    <n v="6131.35"/>
    <s v="West Plant"/>
    <x v="0"/>
    <n v="4.5"/>
    <s v="2023-03-08"/>
    <s v="2023-03-21"/>
    <s v="2023-03-21"/>
    <s v="On Time"/>
    <n v="0.11890000000000001"/>
    <n v="28"/>
    <n v="1.48"/>
    <n v="354"/>
    <n v="69"/>
    <n v="78"/>
    <n v="0"/>
    <n v="81.350000000000364"/>
    <n v="1.3446280991735598E-2"/>
    <s v="March"/>
    <s v="Q1"/>
  </r>
  <r>
    <s v="ORD-85937"/>
    <s v="Montair™ 5 ODT"/>
    <s v="Pharmaceutical"/>
    <n v="36"/>
    <n v="15.75"/>
    <n v="567"/>
    <n v="554.24"/>
    <s v="West Plant"/>
    <x v="3"/>
    <n v="4.2"/>
    <s v="2023-12-04"/>
    <s v="2023-12-25"/>
    <s v="2023-12-25"/>
    <s v="On Time"/>
    <n v="0.1409"/>
    <n v="5"/>
    <n v="3.46"/>
    <n v="937"/>
    <n v="46"/>
    <n v="24"/>
    <n v="0"/>
    <n v="-12.759999999999991"/>
    <n v="-2.2504409171075823E-2"/>
    <s v="December"/>
    <s v="Q4"/>
  </r>
  <r>
    <s v="ORD-57369"/>
    <s v="Premium Widget"/>
    <s v="Manufacturing"/>
    <n v="82"/>
    <n v="8.9"/>
    <n v="729.8"/>
    <n v="713.92"/>
    <s v="Central Hub"/>
    <x v="0"/>
    <n v="4.5"/>
    <s v="2023-02-24"/>
    <s v="2023-03-20"/>
    <s v="2023-03-20"/>
    <s v="On Time"/>
    <n v="0.13519999999999999"/>
    <n v="11"/>
    <n v="1.99"/>
    <n v="984"/>
    <n v="73"/>
    <n v="60"/>
    <n v="0"/>
    <n v="-15.879999999999995"/>
    <n v="-2.1759386133187168E-2"/>
    <s v="February"/>
    <s v="Q1"/>
  </r>
  <r>
    <s v="ORD-51102"/>
    <s v="Montair™ 4 ODT"/>
    <s v="Pharmaceutical"/>
    <n v="47"/>
    <n v="12.5"/>
    <n v="587.5"/>
    <n v="586.71"/>
    <s v="West Plant"/>
    <x v="0"/>
    <n v="4.5"/>
    <s v="2023-07-31"/>
    <s v="2023-08-17"/>
    <s v="2023-08-17"/>
    <s v="On Time"/>
    <n v="9.7600000000000006E-2"/>
    <n v="4"/>
    <n v="3.13"/>
    <n v="698"/>
    <n v="135"/>
    <n v="30"/>
    <n v="0"/>
    <n v="-0.78999999999996362"/>
    <n v="-1.3446808510637679E-3"/>
    <s v="July"/>
    <s v="Q3"/>
  </r>
  <r>
    <s v="ORD-55453"/>
    <s v="Montair™ 5 ODT"/>
    <s v="Pharmaceutical"/>
    <n v="347"/>
    <n v="15.75"/>
    <n v="5465.25"/>
    <n v="5502.03"/>
    <s v="East Plant"/>
    <x v="0"/>
    <n v="4.5"/>
    <s v="2023-04-02"/>
    <s v="2023-04-19"/>
    <s v="2023-04-19"/>
    <s v="On Time"/>
    <n v="9.4899999999999998E-2"/>
    <n v="32"/>
    <n v="3.96"/>
    <n v="545"/>
    <n v="177"/>
    <n v="86"/>
    <n v="0"/>
    <n v="36.779999999999745"/>
    <n v="6.7297927816659343E-3"/>
    <s v="April"/>
    <s v="Q2"/>
  </r>
  <r>
    <s v="ORD-77894"/>
    <s v="Service Package A"/>
    <s v="Service"/>
    <n v="389"/>
    <n v="25"/>
    <n v="9725"/>
    <n v="9486.25"/>
    <s v="North Plant"/>
    <x v="1"/>
    <n v="3.8"/>
    <s v="2023-09-25"/>
    <s v="2023-10-05"/>
    <s v="2023-10-05"/>
    <s v="On Time"/>
    <n v="2.7E-2"/>
    <n v="10"/>
    <n v="1.3"/>
    <n v="574"/>
    <n v="59"/>
    <n v="37"/>
    <n v="0"/>
    <n v="-238.75"/>
    <n v="-2.4550128534704369E-2"/>
    <s v="September"/>
    <s v="Q3"/>
  </r>
  <r>
    <s v="ORD-45870"/>
    <s v="Basic Widget"/>
    <s v="Manufacturing"/>
    <n v="177"/>
    <n v="4.2"/>
    <n v="743.4"/>
    <n v="716.53"/>
    <s v="North Plant"/>
    <x v="1"/>
    <n v="3.8"/>
    <s v="2023-01-16"/>
    <s v="2023-02-06"/>
    <s v="2023-02-06"/>
    <s v="On Time"/>
    <n v="2.1700000000000001E-2"/>
    <n v="3"/>
    <n v="1.25"/>
    <n v="543"/>
    <n v="71"/>
    <n v="21"/>
    <n v="0"/>
    <n v="-26.870000000000005"/>
    <n v="-3.6144740382028522E-2"/>
    <s v="January"/>
    <s v="Q1"/>
  </r>
  <r>
    <s v="ORD-35936"/>
    <s v="Basic Widget"/>
    <s v="Manufacturing"/>
    <n v="391"/>
    <n v="4.2"/>
    <n v="1642.2"/>
    <n v="1692.95"/>
    <s v="Central Hub"/>
    <x v="3"/>
    <n v="4.2"/>
    <s v="2023-08-28"/>
    <s v="2023-09-29"/>
    <s v="2023-10-10"/>
    <s v="Delayed"/>
    <n v="7.0999999999999994E-2"/>
    <n v="27"/>
    <n v="1.5"/>
    <n v="916"/>
    <n v="91"/>
    <n v="60"/>
    <n v="11"/>
    <n v="50.75"/>
    <n v="3.0903665814151746E-2"/>
    <s v="August"/>
    <s v="Q3"/>
  </r>
  <r>
    <s v="ORD-88162"/>
    <s v="Montair™ 4 ODT"/>
    <s v="Pharmaceutical"/>
    <n v="416"/>
    <n v="12.5"/>
    <n v="5200"/>
    <n v="5047.03"/>
    <s v="Central Hub"/>
    <x v="3"/>
    <n v="4.2"/>
    <s v="2023-03-26"/>
    <s v="2023-04-16"/>
    <s v="2023-04-16"/>
    <s v="On Time"/>
    <n v="0.1111"/>
    <n v="46"/>
    <n v="3.17"/>
    <n v="815"/>
    <n v="89"/>
    <n v="50"/>
    <n v="0"/>
    <n v="-152.97000000000025"/>
    <n v="-2.9417307692307743E-2"/>
    <s v="March"/>
    <s v="Q1"/>
  </r>
  <r>
    <s v="ORD-31921"/>
    <s v="Service Package A"/>
    <s v="Service"/>
    <n v="112"/>
    <n v="25"/>
    <n v="2800"/>
    <n v="2818.8"/>
    <s v="North Plant"/>
    <x v="2"/>
    <n v="4.7"/>
    <s v="2023-08-08"/>
    <s v="2023-08-16"/>
    <s v="2023-08-16"/>
    <s v="On Time"/>
    <n v="6.2399999999999997E-2"/>
    <n v="6"/>
    <n v="0.6"/>
    <n v="960"/>
    <n v="28"/>
    <n v="75"/>
    <n v="0"/>
    <n v="18.800000000000182"/>
    <n v="6.7142857142857794E-3"/>
    <s v="August"/>
    <s v="Q3"/>
  </r>
  <r>
    <s v="ORD-25027"/>
    <s v="Basic Widget"/>
    <s v="Manufacturing"/>
    <n v="319"/>
    <n v="4.2"/>
    <n v="1339.8"/>
    <n v="1383.57"/>
    <s v="Central Hub"/>
    <x v="2"/>
    <n v="4.7"/>
    <s v="2023-05-31"/>
    <s v="2023-06-25"/>
    <s v="2023-06-28"/>
    <s v="Delayed"/>
    <n v="0.1003"/>
    <n v="32"/>
    <n v="1.8"/>
    <n v="878"/>
    <n v="102"/>
    <n v="64"/>
    <n v="3"/>
    <n v="43.769999999999982"/>
    <n v="3.2669055082848175E-2"/>
    <s v="May"/>
    <s v="Q2"/>
  </r>
  <r>
    <s v="ORD-51758"/>
    <s v="Montair™ 5 ODT"/>
    <s v="Pharmaceutical"/>
    <n v="120"/>
    <n v="15.75"/>
    <n v="1890"/>
    <n v="1919.66"/>
    <s v="East Plant"/>
    <x v="1"/>
    <n v="3.8"/>
    <s v="2023-02-07"/>
    <s v="2023-02-21"/>
    <s v="2023-02-21"/>
    <s v="On Time"/>
    <n v="6.2100000000000002E-2"/>
    <n v="7"/>
    <n v="2.68"/>
    <n v="754"/>
    <n v="22"/>
    <n v="52"/>
    <n v="0"/>
    <n v="29.660000000000082"/>
    <n v="1.5693121693121738E-2"/>
    <s v="February"/>
    <s v="Q1"/>
  </r>
  <r>
    <s v="ORD-83525"/>
    <s v="Montair™ 5 ODT"/>
    <s v="Pharmaceutical"/>
    <n v="297"/>
    <n v="15.75"/>
    <n v="4677.75"/>
    <n v="4474.8500000000004"/>
    <s v="West Plant"/>
    <x v="3"/>
    <n v="4.2"/>
    <s v="2023-04-30"/>
    <s v="2023-05-21"/>
    <s v="2023-05-21"/>
    <s v="On Time"/>
    <n v="4.9700000000000001E-2"/>
    <n v="14"/>
    <n v="2.83"/>
    <n v="334"/>
    <n v="175"/>
    <n v="95"/>
    <n v="0"/>
    <n v="-202.89999999999964"/>
    <n v="-4.3375554486665517E-2"/>
    <s v="April"/>
    <s v="Q2"/>
  </r>
  <r>
    <s v="ORD-74740"/>
    <s v="Montair™ 4 ODT"/>
    <s v="Pharmaceutical"/>
    <n v="397"/>
    <n v="12.5"/>
    <n v="4962.5"/>
    <n v="4930.3500000000004"/>
    <s v="Central Hub"/>
    <x v="2"/>
    <n v="4.7"/>
    <s v="2023-12-16"/>
    <s v="2023-12-28"/>
    <s v="2023-12-28"/>
    <s v="On Time"/>
    <n v="0.1239"/>
    <n v="49"/>
    <n v="2.57"/>
    <n v="560"/>
    <n v="31"/>
    <n v="45"/>
    <n v="0"/>
    <n v="-32.149999999999636"/>
    <n v="-6.478589420654839E-3"/>
    <s v="December"/>
    <s v="Q4"/>
  </r>
  <r>
    <s v="ORD-12337"/>
    <s v="Premium Widget"/>
    <s v="Manufacturing"/>
    <n v="97"/>
    <n v="8.9"/>
    <n v="863.3"/>
    <n v="872.06"/>
    <s v="North Plant"/>
    <x v="0"/>
    <n v="4.5"/>
    <s v="2023-08-20"/>
    <s v="2023-09-13"/>
    <s v="2023-09-13"/>
    <s v="On Time"/>
    <n v="9.2799999999999994E-2"/>
    <n v="8"/>
    <n v="1.04"/>
    <n v="709"/>
    <n v="167"/>
    <n v="10"/>
    <n v="0"/>
    <n v="8.7599999999999909"/>
    <n v="1.01471099270242E-2"/>
    <s v="August"/>
    <s v="Q3"/>
  </r>
  <r>
    <s v="ORD-19103"/>
    <s v="Premium Widget"/>
    <s v="Manufacturing"/>
    <n v="28"/>
    <n v="8.9"/>
    <n v="249.2"/>
    <n v="259.06"/>
    <s v="East Plant"/>
    <x v="1"/>
    <n v="3.8"/>
    <s v="2023-07-26"/>
    <s v="2023-08-16"/>
    <s v="2023-08-16"/>
    <s v="On Time"/>
    <n v="0.13850000000000001"/>
    <n v="3"/>
    <n v="2.29"/>
    <n v="531"/>
    <n v="44"/>
    <n v="63"/>
    <n v="0"/>
    <n v="9.8600000000000136"/>
    <n v="3.956661316211884E-2"/>
    <s v="July"/>
    <s v="Q3"/>
  </r>
  <r>
    <s v="ORD-16169"/>
    <s v="Service Package B"/>
    <s v="Service"/>
    <n v="395"/>
    <n v="45"/>
    <n v="17775"/>
    <n v="17500.95"/>
    <s v="East Plant"/>
    <x v="3"/>
    <n v="4.2"/>
    <s v="2023-06-12"/>
    <s v="2023-06-29"/>
    <s v="2023-06-29"/>
    <s v="On Time"/>
    <n v="2.12E-2"/>
    <n v="8"/>
    <n v="1.24"/>
    <n v="452"/>
    <n v="96"/>
    <n v="99"/>
    <n v="0"/>
    <n v="-274.04999999999927"/>
    <n v="-1.5417721518987302E-2"/>
    <s v="June"/>
    <s v="Q2"/>
  </r>
  <r>
    <s v="ORD-23780"/>
    <s v="Premium Widget"/>
    <s v="Manufacturing"/>
    <n v="490"/>
    <n v="8.9"/>
    <n v="4361"/>
    <n v="4412.45"/>
    <s v="West Plant"/>
    <x v="0"/>
    <n v="4.5"/>
    <s v="2023-07-11"/>
    <s v="2023-08-04"/>
    <s v="2023-08-04"/>
    <s v="On Time"/>
    <n v="1.41E-2"/>
    <n v="6"/>
    <n v="1.02"/>
    <n v="380"/>
    <n v="196"/>
    <n v="65"/>
    <n v="0"/>
    <n v="51.449999999999818"/>
    <n v="1.1797752808988723E-2"/>
    <s v="July"/>
    <s v="Q3"/>
  </r>
  <r>
    <s v="ORD-16880"/>
    <s v="Montair™ 5 ODT"/>
    <s v="Pharmaceutical"/>
    <n v="380"/>
    <n v="15.75"/>
    <n v="5985"/>
    <n v="6225.76"/>
    <s v="South Plant"/>
    <x v="0"/>
    <n v="4.5"/>
    <s v="2023-04-08"/>
    <s v="2023-04-26"/>
    <s v="2023-05-01"/>
    <s v="Delayed"/>
    <n v="6.1600000000000002E-2"/>
    <n v="23"/>
    <n v="3.9"/>
    <n v="954"/>
    <n v="31"/>
    <n v="24"/>
    <n v="5"/>
    <n v="240.76000000000022"/>
    <n v="4.0227234753550577E-2"/>
    <s v="April"/>
    <s v="Q2"/>
  </r>
  <r>
    <s v="ORD-28056"/>
    <s v="Montair™ 4 ODT"/>
    <s v="Pharmaceutical"/>
    <n v="178"/>
    <n v="12.5"/>
    <n v="2225"/>
    <n v="2266.81"/>
    <s v="East Plant"/>
    <x v="0"/>
    <n v="4.5"/>
    <s v="2023-05-16"/>
    <s v="2023-06-02"/>
    <s v="2023-06-02"/>
    <s v="On Time"/>
    <n v="0.1208"/>
    <n v="21"/>
    <n v="3.55"/>
    <n v="647"/>
    <n v="137"/>
    <n v="25"/>
    <n v="0"/>
    <n v="41.809999999999945"/>
    <n v="1.8791011235955033E-2"/>
    <s v="May"/>
    <s v="Q2"/>
  </r>
  <r>
    <s v="ORD-78388"/>
    <s v="Montair™ 5 ODT"/>
    <s v="Pharmaceutical"/>
    <n v="464"/>
    <n v="15.75"/>
    <n v="7308"/>
    <n v="7563.89"/>
    <s v="East Plant"/>
    <x v="1"/>
    <n v="3.8"/>
    <s v="2023-10-27"/>
    <s v="2023-11-10"/>
    <s v="2023-11-10"/>
    <s v="On Time"/>
    <n v="0.13539999999999999"/>
    <n v="62"/>
    <n v="3.5"/>
    <n v="590"/>
    <n v="81"/>
    <n v="83"/>
    <n v="0"/>
    <n v="255.89000000000033"/>
    <n v="3.5015051997810666E-2"/>
    <s v="October"/>
    <s v="Q4"/>
  </r>
  <r>
    <s v="ORD-20852"/>
    <s v="Premium Widget"/>
    <s v="Manufacturing"/>
    <n v="405"/>
    <n v="8.9"/>
    <n v="3604.5"/>
    <n v="3687.72"/>
    <s v="West Plant"/>
    <x v="3"/>
    <n v="4.2"/>
    <s v="2023-06-14"/>
    <s v="2023-07-12"/>
    <s v="2023-07-12"/>
    <s v="On Time"/>
    <n v="4.1599999999999998E-2"/>
    <n v="16"/>
    <n v="1.59"/>
    <n v="411"/>
    <n v="162"/>
    <n v="41"/>
    <n v="0"/>
    <n v="83.2199999999998"/>
    <n v="2.3087806908031572E-2"/>
    <s v="June"/>
    <s v="Q2"/>
  </r>
  <r>
    <s v="ORD-34630"/>
    <s v="Service Package B"/>
    <s v="Service"/>
    <n v="263"/>
    <n v="45"/>
    <n v="11835"/>
    <n v="11314.58"/>
    <s v="South Plant"/>
    <x v="0"/>
    <n v="4.5"/>
    <s v="2023-02-08"/>
    <s v="2023-02-21"/>
    <s v="2023-02-21"/>
    <s v="On Time"/>
    <n v="1.18E-2"/>
    <n v="3"/>
    <n v="1.73"/>
    <n v="549"/>
    <n v="46"/>
    <n v="53"/>
    <n v="0"/>
    <n v="-520.42000000000007"/>
    <n v="-4.3972961554710609E-2"/>
    <s v="February"/>
    <s v="Q1"/>
  </r>
  <r>
    <s v="ORD-38676"/>
    <s v="Montair™ 5 ODT"/>
    <s v="Pharmaceutical"/>
    <n v="372"/>
    <n v="15.75"/>
    <n v="5859"/>
    <n v="5832.06"/>
    <s v="Central Hub"/>
    <x v="3"/>
    <n v="4.2"/>
    <s v="2023-06-09"/>
    <s v="2023-06-30"/>
    <s v="2023-06-30"/>
    <s v="On Time"/>
    <n v="3.1600000000000003E-2"/>
    <n v="11"/>
    <n v="3.87"/>
    <n v="988"/>
    <n v="113"/>
    <n v="59"/>
    <n v="0"/>
    <n v="-26.9399999999996"/>
    <n v="-4.5980542754735622E-3"/>
    <s v="June"/>
    <s v="Q2"/>
  </r>
  <r>
    <s v="ORD-85660"/>
    <s v="Premium Widget"/>
    <s v="Manufacturing"/>
    <n v="106"/>
    <n v="8.9"/>
    <n v="943.4"/>
    <n v="902.71"/>
    <s v="Central Hub"/>
    <x v="1"/>
    <n v="3.8"/>
    <s v="2023-07-24"/>
    <s v="2023-08-14"/>
    <s v="2023-08-14"/>
    <s v="On Time"/>
    <n v="6.9199999999999998E-2"/>
    <n v="7"/>
    <n v="2.9"/>
    <n v="713"/>
    <n v="46"/>
    <n v="28"/>
    <n v="0"/>
    <n v="-40.689999999999941"/>
    <n v="-4.3131227475090038E-2"/>
    <s v="July"/>
    <s v="Q3"/>
  </r>
  <r>
    <s v="ORD-69328"/>
    <s v="Premium Widget"/>
    <s v="Manufacturing"/>
    <n v="18"/>
    <n v="8.9"/>
    <n v="160.19999999999999"/>
    <n v="166.51"/>
    <s v="North Plant"/>
    <x v="0"/>
    <n v="4.5"/>
    <s v="2023-05-04"/>
    <s v="2023-05-28"/>
    <s v="2023-05-28"/>
    <s v="On Time"/>
    <n v="3.6200000000000003E-2"/>
    <n v="0"/>
    <n v="2.3199999999999998"/>
    <n v="410"/>
    <n v="87"/>
    <n v="25"/>
    <n v="0"/>
    <n v="6.3100000000000023"/>
    <n v="3.9388264669163564E-2"/>
    <s v="May"/>
    <s v="Q2"/>
  </r>
  <r>
    <s v="ORD-45728"/>
    <s v="Service Package A"/>
    <s v="Service"/>
    <n v="118"/>
    <n v="25"/>
    <n v="2950"/>
    <n v="2846.93"/>
    <s v="North Plant"/>
    <x v="3"/>
    <n v="4.2"/>
    <s v="2023-08-09"/>
    <s v="2023-08-26"/>
    <s v="2023-08-26"/>
    <s v="On Time"/>
    <n v="8.0299999999999996E-2"/>
    <n v="9"/>
    <n v="0.57999999999999996"/>
    <n v="428"/>
    <n v="45"/>
    <n v="16"/>
    <n v="0"/>
    <n v="-103.07000000000016"/>
    <n v="-3.4938983050847514E-2"/>
    <s v="August"/>
    <s v="Q3"/>
  </r>
  <r>
    <s v="ORD-77976"/>
    <s v="Service Package B"/>
    <s v="Service"/>
    <n v="160"/>
    <n v="45"/>
    <n v="7200"/>
    <n v="6976.4"/>
    <s v="West Plant"/>
    <x v="2"/>
    <n v="4.7"/>
    <s v="2023-04-10"/>
    <s v="2023-04-18"/>
    <s v="2023-04-18"/>
    <s v="On Time"/>
    <n v="3.4700000000000002E-2"/>
    <n v="5"/>
    <n v="1.41"/>
    <n v="493"/>
    <n v="47"/>
    <n v="97"/>
    <n v="0"/>
    <n v="-223.60000000000036"/>
    <n v="-3.1055555555555607E-2"/>
    <s v="April"/>
    <s v="Q2"/>
  </r>
  <r>
    <s v="ORD-23242"/>
    <s v="Montair™ 4 ODT"/>
    <s v="Pharmaceutical"/>
    <n v="68"/>
    <n v="12.5"/>
    <n v="850"/>
    <n v="812.02"/>
    <s v="South Plant"/>
    <x v="0"/>
    <n v="4.5"/>
    <s v="2023-04-23"/>
    <s v="2023-05-10"/>
    <s v="2023-05-10"/>
    <s v="On Time"/>
    <n v="1.4999999999999999E-2"/>
    <n v="1"/>
    <n v="2.6"/>
    <n v="332"/>
    <n v="77"/>
    <n v="89"/>
    <n v="0"/>
    <n v="-37.980000000000018"/>
    <n v="-4.4682352941176492E-2"/>
    <s v="April"/>
    <s v="Q2"/>
  </r>
  <r>
    <s v="ORD-32417"/>
    <s v="Service Package B"/>
    <s v="Service"/>
    <n v="61"/>
    <n v="45"/>
    <n v="2745"/>
    <n v="2668.11"/>
    <s v="West Plant"/>
    <x v="2"/>
    <n v="4.7"/>
    <s v="2023-07-21"/>
    <s v="2023-07-29"/>
    <s v="2023-07-29"/>
    <s v="On Time"/>
    <n v="0.12540000000000001"/>
    <n v="7"/>
    <n v="1.24"/>
    <n v="854"/>
    <n v="72"/>
    <n v="54"/>
    <n v="0"/>
    <n v="-76.889999999999873"/>
    <n v="-2.8010928961748588E-2"/>
    <s v="July"/>
    <s v="Q3"/>
  </r>
  <r>
    <s v="ORD-41276"/>
    <s v="Service Package B"/>
    <s v="Service"/>
    <n v="58"/>
    <n v="45"/>
    <n v="2610"/>
    <n v="2527.81"/>
    <s v="East Plant"/>
    <x v="3"/>
    <n v="4.2"/>
    <s v="2023-01-02"/>
    <s v="2023-01-19"/>
    <s v="2023-01-19"/>
    <s v="On Time"/>
    <n v="0.1371"/>
    <n v="7"/>
    <n v="1.61"/>
    <n v="224"/>
    <n v="100"/>
    <n v="97"/>
    <n v="0"/>
    <n v="-82.190000000000055"/>
    <n v="-3.1490421455938715E-2"/>
    <s v="January"/>
    <s v="Q1"/>
  </r>
  <r>
    <s v="ORD-12729"/>
    <s v="Montair™ 4 ODT"/>
    <s v="Pharmaceutical"/>
    <n v="470"/>
    <n v="12.5"/>
    <n v="5875"/>
    <n v="5848.69"/>
    <s v="South Plant"/>
    <x v="1"/>
    <n v="3.8"/>
    <s v="2023-06-20"/>
    <s v="2023-07-04"/>
    <s v="2023-07-04"/>
    <s v="On Time"/>
    <n v="0.1447"/>
    <n v="68"/>
    <n v="3.14"/>
    <n v="231"/>
    <n v="87"/>
    <n v="19"/>
    <n v="0"/>
    <n v="-26.3100000000004"/>
    <n v="-4.4782978723404933E-3"/>
    <s v="June"/>
    <s v="Q2"/>
  </r>
  <r>
    <s v="ORD-12279"/>
    <s v="Montair™ 5 ODT"/>
    <s v="Pharmaceutical"/>
    <n v="308"/>
    <n v="15.75"/>
    <n v="4851"/>
    <n v="4608.9399999999996"/>
    <s v="North Plant"/>
    <x v="3"/>
    <n v="4.2"/>
    <s v="2023-08-31"/>
    <s v="2023-09-21"/>
    <s v="2023-09-21"/>
    <s v="On Time"/>
    <n v="0.1323"/>
    <n v="40"/>
    <n v="2.57"/>
    <n v="630"/>
    <n v="194"/>
    <n v="47"/>
    <n v="0"/>
    <n v="-242.0600000000004"/>
    <n v="-4.9898989898989984E-2"/>
    <s v="August"/>
    <s v="Q3"/>
  </r>
  <r>
    <s v="ORD-55977"/>
    <s v="Montair™ 5 ODT"/>
    <s v="Pharmaceutical"/>
    <n v="406"/>
    <n v="15.75"/>
    <n v="6394.5"/>
    <n v="6134.83"/>
    <s v="Central Hub"/>
    <x v="1"/>
    <n v="3.8"/>
    <s v="2023-03-17"/>
    <s v="2023-03-31"/>
    <s v="2023-03-31"/>
    <s v="On Time"/>
    <n v="5.2600000000000001E-2"/>
    <n v="21"/>
    <n v="3.18"/>
    <n v="608"/>
    <n v="85"/>
    <n v="94"/>
    <n v="0"/>
    <n v="-259.67000000000007"/>
    <n v="-4.0608335288138252E-2"/>
    <s v="March"/>
    <s v="Q1"/>
  </r>
  <r>
    <s v="ORD-97023"/>
    <s v="Premium Widget"/>
    <s v="Manufacturing"/>
    <n v="16"/>
    <n v="8.9"/>
    <n v="142.4"/>
    <n v="147.07"/>
    <s v="East Plant"/>
    <x v="3"/>
    <n v="4.2"/>
    <s v="2023-08-23"/>
    <s v="2023-09-20"/>
    <s v="2023-09-20"/>
    <s v="On Time"/>
    <n v="5.2200000000000003E-2"/>
    <n v="0"/>
    <n v="2.04"/>
    <n v="927"/>
    <n v="172"/>
    <n v="71"/>
    <n v="0"/>
    <n v="4.6699999999999875"/>
    <n v="3.2794943820224631E-2"/>
    <s v="August"/>
    <s v="Q3"/>
  </r>
  <r>
    <s v="ORD-42029"/>
    <s v="Montair™ 4 ODT"/>
    <s v="Pharmaceutical"/>
    <n v="220"/>
    <n v="12.5"/>
    <n v="2750"/>
    <n v="2847.97"/>
    <s v="East Plant"/>
    <x v="0"/>
    <n v="4.5"/>
    <s v="2023-03-17"/>
    <s v="2023-04-03"/>
    <s v="2023-04-03"/>
    <s v="On Time"/>
    <n v="0.1023"/>
    <n v="22"/>
    <n v="3.25"/>
    <n v="641"/>
    <n v="198"/>
    <n v="65"/>
    <n v="0"/>
    <n v="97.9699999999998"/>
    <n v="3.5625454545454474E-2"/>
    <s v="March"/>
    <s v="Q1"/>
  </r>
  <r>
    <s v="ORD-68886"/>
    <s v="Basic Widget"/>
    <s v="Manufacturing"/>
    <n v="481"/>
    <n v="4.2"/>
    <n v="2020.2"/>
    <n v="2112.08"/>
    <s v="South Plant"/>
    <x v="0"/>
    <n v="4.5"/>
    <s v="2023-04-10"/>
    <s v="2023-05-15"/>
    <s v="2023-05-24"/>
    <s v="Delayed"/>
    <n v="9.9400000000000002E-2"/>
    <n v="47"/>
    <n v="2.36"/>
    <n v="229"/>
    <n v="87"/>
    <n v="96"/>
    <n v="9"/>
    <n v="91.879999999999882"/>
    <n v="4.5480645480645419E-2"/>
    <s v="April"/>
    <s v="Q2"/>
  </r>
  <r>
    <s v="ORD-54993"/>
    <s v="Basic Widget"/>
    <s v="Manufacturing"/>
    <n v="223"/>
    <n v="4.2"/>
    <n v="936.6"/>
    <n v="978.3"/>
    <s v="East Plant"/>
    <x v="2"/>
    <n v="4.7"/>
    <s v="2023-10-29"/>
    <s v="2023-11-17"/>
    <s v="2023-11-17"/>
    <s v="On Time"/>
    <n v="4.87E-2"/>
    <n v="10"/>
    <n v="2.16"/>
    <n v="904"/>
    <n v="176"/>
    <n v="25"/>
    <n v="0"/>
    <n v="41.699999999999932"/>
    <n v="4.4522741832158798E-2"/>
    <s v="October"/>
    <s v="Q4"/>
  </r>
  <r>
    <s v="ORD-29690"/>
    <s v="Premium Widget"/>
    <s v="Manufacturing"/>
    <n v="66"/>
    <n v="8.9"/>
    <n v="587.4"/>
    <n v="614.98"/>
    <s v="West Plant"/>
    <x v="3"/>
    <n v="4.2"/>
    <s v="2023-05-28"/>
    <s v="2023-06-25"/>
    <s v="2023-06-25"/>
    <s v="On Time"/>
    <n v="7.9799999999999996E-2"/>
    <n v="5"/>
    <n v="1.93"/>
    <n v="585"/>
    <n v="94"/>
    <n v="89"/>
    <n v="0"/>
    <n v="27.580000000000041"/>
    <n v="4.6952672795369493E-2"/>
    <s v="May"/>
    <s v="Q2"/>
  </r>
  <r>
    <s v="ORD-87735"/>
    <s v="Service Package A"/>
    <s v="Service"/>
    <n v="157"/>
    <n v="25"/>
    <n v="3925"/>
    <n v="3754.11"/>
    <s v="South Plant"/>
    <x v="3"/>
    <n v="4.2"/>
    <s v="2023-09-07"/>
    <s v="2023-09-24"/>
    <s v="2023-09-24"/>
    <s v="On Time"/>
    <n v="5.1299999999999998E-2"/>
    <n v="8"/>
    <n v="0.83"/>
    <n v="176"/>
    <n v="33"/>
    <n v="72"/>
    <n v="0"/>
    <n v="-170.88999999999987"/>
    <n v="-4.3538853503184684E-2"/>
    <s v="September"/>
    <s v="Q3"/>
  </r>
  <r>
    <s v="ORD-75797"/>
    <s v="Basic Widget"/>
    <s v="Manufacturing"/>
    <n v="348"/>
    <n v="4.2"/>
    <n v="1461.6"/>
    <n v="1510.43"/>
    <s v="North Plant"/>
    <x v="2"/>
    <n v="4.7"/>
    <s v="2023-06-30"/>
    <s v="2023-07-19"/>
    <s v="2023-07-19"/>
    <s v="On Time"/>
    <n v="1.7000000000000001E-2"/>
    <n v="5"/>
    <n v="2.76"/>
    <n v="731"/>
    <n v="163"/>
    <n v="29"/>
    <n v="0"/>
    <n v="48.830000000000155"/>
    <n v="3.3408593322386534E-2"/>
    <s v="June"/>
    <s v="Q2"/>
  </r>
  <r>
    <s v="ORD-56482"/>
    <s v="Montair™ 4 ODT"/>
    <s v="Pharmaceutical"/>
    <n v="231"/>
    <n v="12.5"/>
    <n v="2887.5"/>
    <n v="2912.11"/>
    <s v="East Plant"/>
    <x v="1"/>
    <n v="3.8"/>
    <s v="2023-04-11"/>
    <s v="2023-04-25"/>
    <s v="2023-04-25"/>
    <s v="On Time"/>
    <n v="2.1299999999999999E-2"/>
    <n v="4"/>
    <n v="3.21"/>
    <n v="304"/>
    <n v="193"/>
    <n v="91"/>
    <n v="0"/>
    <n v="24.610000000000127"/>
    <n v="8.5229437229437672E-3"/>
    <s v="April"/>
    <s v="Q2"/>
  </r>
  <r>
    <s v="ORD-98987"/>
    <s v="Premium Widget"/>
    <s v="Manufacturing"/>
    <n v="467"/>
    <n v="8.9"/>
    <n v="4156.3"/>
    <n v="4057.07"/>
    <s v="West Plant"/>
    <x v="2"/>
    <n v="4.7"/>
    <s v="2023-02-20"/>
    <s v="2023-03-11"/>
    <s v="2023-03-11"/>
    <s v="On Time"/>
    <n v="5.2299999999999999E-2"/>
    <n v="24"/>
    <n v="2.13"/>
    <n v="946"/>
    <n v="102"/>
    <n v="84"/>
    <n v="0"/>
    <n v="-99.230000000000018"/>
    <n v="-2.3874600004811977E-2"/>
    <s v="February"/>
    <s v="Q1"/>
  </r>
  <r>
    <s v="ORD-92355"/>
    <s v="Montair™ 5 ODT"/>
    <s v="Pharmaceutical"/>
    <n v="223"/>
    <n v="15.75"/>
    <n v="3512.25"/>
    <n v="3531.32"/>
    <s v="South Plant"/>
    <x v="3"/>
    <n v="4.2"/>
    <s v="2023-03-11"/>
    <s v="2023-04-01"/>
    <s v="2023-04-01"/>
    <s v="On Time"/>
    <n v="5.21E-2"/>
    <n v="11"/>
    <n v="3.35"/>
    <n v="522"/>
    <n v="159"/>
    <n v="33"/>
    <n v="0"/>
    <n v="19.070000000000164"/>
    <n v="5.4295679407787498E-3"/>
    <s v="March"/>
    <s v="Q1"/>
  </r>
  <r>
    <s v="ORD-56424"/>
    <s v="Premium Widget"/>
    <s v="Manufacturing"/>
    <n v="279"/>
    <n v="8.9"/>
    <n v="2483.1"/>
    <n v="2468.67"/>
    <s v="West Plant"/>
    <x v="0"/>
    <n v="4.5"/>
    <s v="2023-03-12"/>
    <s v="2023-04-17"/>
    <s v="2023-04-24"/>
    <s v="Delayed"/>
    <n v="5.3900000000000003E-2"/>
    <n v="15"/>
    <n v="1.72"/>
    <n v="527"/>
    <n v="127"/>
    <n v="62"/>
    <n v="7"/>
    <n v="-14.429999999999836"/>
    <n v="-5.8112842817445278E-3"/>
    <s v="March"/>
    <s v="Q1"/>
  </r>
  <r>
    <s v="ORD-77135"/>
    <s v="Premium Widget"/>
    <s v="Manufacturing"/>
    <n v="55"/>
    <n v="8.9"/>
    <n v="489.5"/>
    <n v="502.02"/>
    <s v="North Plant"/>
    <x v="0"/>
    <n v="4.5"/>
    <s v="2023-08-04"/>
    <s v="2023-08-28"/>
    <s v="2023-08-28"/>
    <s v="On Time"/>
    <n v="9.6100000000000005E-2"/>
    <n v="5"/>
    <n v="1.49"/>
    <n v="432"/>
    <n v="52"/>
    <n v="89"/>
    <n v="0"/>
    <n v="12.519999999999982"/>
    <n v="2.5577119509703743E-2"/>
    <s v="August"/>
    <s v="Q3"/>
  </r>
  <r>
    <s v="ORD-77896"/>
    <s v="Service Package A"/>
    <s v="Service"/>
    <n v="396"/>
    <n v="25"/>
    <n v="9900"/>
    <n v="10241.66"/>
    <s v="Central Hub"/>
    <x v="3"/>
    <n v="4.2"/>
    <s v="2023-01-28"/>
    <s v="2023-02-14"/>
    <s v="2023-02-14"/>
    <s v="On Time"/>
    <n v="2.76E-2"/>
    <n v="10"/>
    <n v="1.19"/>
    <n v="521"/>
    <n v="33"/>
    <n v="20"/>
    <n v="0"/>
    <n v="341.65999999999985"/>
    <n v="3.4511111111111097E-2"/>
    <s v="January"/>
    <s v="Q1"/>
  </r>
  <r>
    <s v="ORD-17977"/>
    <s v="Montair™ 4 ODT"/>
    <s v="Pharmaceutical"/>
    <n v="314"/>
    <n v="12.5"/>
    <n v="3925"/>
    <n v="3766.98"/>
    <s v="East Plant"/>
    <x v="0"/>
    <n v="4.5"/>
    <s v="2023-06-20"/>
    <s v="2023-07-07"/>
    <s v="2023-07-07"/>
    <s v="On Time"/>
    <n v="5.0700000000000002E-2"/>
    <n v="15"/>
    <n v="3"/>
    <n v="174"/>
    <n v="169"/>
    <n v="96"/>
    <n v="0"/>
    <n v="-158.01999999999998"/>
    <n v="-4.0259872611464964E-2"/>
    <s v="June"/>
    <s v="Q2"/>
  </r>
  <r>
    <s v="ORD-93842"/>
    <s v="Service Package A"/>
    <s v="Service"/>
    <n v="83"/>
    <n v="25"/>
    <n v="2075"/>
    <n v="2087.88"/>
    <s v="North Plant"/>
    <x v="1"/>
    <n v="3.8"/>
    <s v="2023-09-22"/>
    <s v="2023-10-02"/>
    <s v="2023-10-02"/>
    <s v="On Time"/>
    <n v="0.1454"/>
    <n v="12"/>
    <n v="1.84"/>
    <n v="922"/>
    <n v="59"/>
    <n v="48"/>
    <n v="0"/>
    <n v="12.880000000000109"/>
    <n v="6.2072289156627032E-3"/>
    <s v="September"/>
    <s v="Q3"/>
  </r>
  <r>
    <s v="ORD-25864"/>
    <s v="Service Package B"/>
    <s v="Service"/>
    <n v="329"/>
    <n v="45"/>
    <n v="14805"/>
    <n v="15083"/>
    <s v="East Plant"/>
    <x v="0"/>
    <n v="4.5"/>
    <s v="2023-09-06"/>
    <s v="2023-09-19"/>
    <s v="2023-09-19"/>
    <s v="On Time"/>
    <n v="2.6100000000000002E-2"/>
    <n v="8"/>
    <n v="1.41"/>
    <n v="582"/>
    <n v="44"/>
    <n v="41"/>
    <n v="0"/>
    <n v="278"/>
    <n v="1.87774400540358E-2"/>
    <s v="September"/>
    <s v="Q3"/>
  </r>
  <r>
    <s v="ORD-34123"/>
    <s v="Montair™ 5 ODT"/>
    <s v="Pharmaceutical"/>
    <n v="436"/>
    <n v="15.75"/>
    <n v="6867"/>
    <n v="6870.99"/>
    <s v="North Plant"/>
    <x v="2"/>
    <n v="4.7"/>
    <s v="2023-01-13"/>
    <s v="2023-01-30"/>
    <s v="2023-02-13"/>
    <s v="Delayed"/>
    <n v="6.4699999999999994E-2"/>
    <n v="28"/>
    <n v="3.11"/>
    <n v="290"/>
    <n v="159"/>
    <n v="43"/>
    <n v="14"/>
    <n v="3.9899999999997817"/>
    <n v="5.8103975535165014E-4"/>
    <s v="January"/>
    <s v="Q1"/>
  </r>
  <r>
    <s v="ORD-32383"/>
    <s v="Service Package A"/>
    <s v="Service"/>
    <n v="84"/>
    <n v="25"/>
    <n v="2100"/>
    <n v="2128.6"/>
    <s v="West Plant"/>
    <x v="0"/>
    <n v="4.5"/>
    <s v="2023-08-10"/>
    <s v="2023-08-23"/>
    <s v="2023-08-23"/>
    <s v="On Time"/>
    <n v="3.5900000000000001E-2"/>
    <n v="3"/>
    <n v="1.49"/>
    <n v="573"/>
    <n v="199"/>
    <n v="79"/>
    <n v="0"/>
    <n v="28.599999999999909"/>
    <n v="1.3619047619047576E-2"/>
    <s v="August"/>
    <s v="Q3"/>
  </r>
  <r>
    <s v="ORD-61273"/>
    <s v="Montair™ 5 ODT"/>
    <s v="Pharmaceutical"/>
    <n v="158"/>
    <n v="15.75"/>
    <n v="2488.5"/>
    <n v="2530.19"/>
    <s v="West Plant"/>
    <x v="2"/>
    <n v="4.7"/>
    <s v="2023-05-29"/>
    <s v="2023-06-10"/>
    <s v="2023-06-10"/>
    <s v="On Time"/>
    <n v="0.14430000000000001"/>
    <n v="22"/>
    <n v="3.5"/>
    <n v="445"/>
    <n v="198"/>
    <n v="23"/>
    <n v="0"/>
    <n v="41.690000000000055"/>
    <n v="1.6753064094836269E-2"/>
    <s v="May"/>
    <s v="Q2"/>
  </r>
  <r>
    <s v="ORD-14467"/>
    <s v="Premium Widget"/>
    <s v="Manufacturing"/>
    <n v="24"/>
    <n v="8.9"/>
    <n v="213.6"/>
    <n v="208.97"/>
    <s v="West Plant"/>
    <x v="2"/>
    <n v="4.7"/>
    <s v="2023-03-17"/>
    <s v="2023-04-05"/>
    <s v="2023-04-05"/>
    <s v="On Time"/>
    <n v="2.6800000000000001E-2"/>
    <n v="0"/>
    <n v="2.16"/>
    <n v="710"/>
    <n v="186"/>
    <n v="94"/>
    <n v="0"/>
    <n v="-4.6299999999999955"/>
    <n v="-2.1676029962546795E-2"/>
    <s v="March"/>
    <s v="Q1"/>
  </r>
  <r>
    <s v="ORD-56890"/>
    <s v="Service Package A"/>
    <s v="Service"/>
    <n v="81"/>
    <n v="25"/>
    <n v="2025"/>
    <n v="2018.5"/>
    <s v="West Plant"/>
    <x v="0"/>
    <n v="4.5"/>
    <s v="2023-07-01"/>
    <s v="2023-07-14"/>
    <s v="2023-07-14"/>
    <s v="On Time"/>
    <n v="0.11119999999999999"/>
    <n v="9"/>
    <n v="1.97"/>
    <n v="562"/>
    <n v="148"/>
    <n v="36"/>
    <n v="0"/>
    <n v="-6.5"/>
    <n v="-3.2098765432098763E-3"/>
    <s v="July"/>
    <s v="Q3"/>
  </r>
  <r>
    <s v="ORD-70225"/>
    <s v="Basic Widget"/>
    <s v="Manufacturing"/>
    <n v="42"/>
    <n v="4.2"/>
    <n v="176.4"/>
    <n v="170.66"/>
    <s v="Central Hub"/>
    <x v="2"/>
    <n v="4.7"/>
    <s v="2023-09-20"/>
    <s v="2023-10-09"/>
    <s v="2023-10-09"/>
    <s v="On Time"/>
    <n v="3.1199999999999999E-2"/>
    <n v="1"/>
    <n v="2.13"/>
    <n v="782"/>
    <n v="55"/>
    <n v="45"/>
    <n v="0"/>
    <n v="-5.7400000000000091"/>
    <n v="-3.2539682539682591E-2"/>
    <s v="September"/>
    <s v="Q3"/>
  </r>
  <r>
    <s v="ORD-85502"/>
    <s v="Service Package B"/>
    <s v="Service"/>
    <n v="479"/>
    <n v="45"/>
    <n v="21555"/>
    <n v="22286.42"/>
    <s v="East Plant"/>
    <x v="2"/>
    <n v="4.7"/>
    <s v="2023-02-04"/>
    <s v="2023-02-22"/>
    <s v="2023-03-06"/>
    <s v="Delayed"/>
    <n v="7.7700000000000005E-2"/>
    <n v="37"/>
    <n v="1.49"/>
    <n v="999"/>
    <n v="149"/>
    <n v="94"/>
    <n v="12"/>
    <n v="731.41999999999825"/>
    <n v="3.3932730225005717E-2"/>
    <s v="February"/>
    <s v="Q1"/>
  </r>
  <r>
    <s v="ORD-18856"/>
    <s v="Service Package A"/>
    <s v="Service"/>
    <n v="175"/>
    <n v="25"/>
    <n v="4375"/>
    <n v="4413.87"/>
    <s v="East Plant"/>
    <x v="1"/>
    <n v="3.8"/>
    <s v="2023-12-24"/>
    <s v="2024-01-03"/>
    <s v="2024-01-03"/>
    <s v="On Time"/>
    <n v="9.1300000000000006E-2"/>
    <n v="15"/>
    <n v="1.74"/>
    <n v="96"/>
    <n v="27"/>
    <n v="30"/>
    <n v="0"/>
    <n v="38.869999999999891"/>
    <n v="8.8845714285714032E-3"/>
    <s v="December"/>
    <s v="Q4"/>
  </r>
  <r>
    <s v="ORD-41013"/>
    <s v="Montair™ 5 ODT"/>
    <s v="Pharmaceutical"/>
    <n v="488"/>
    <n v="15.75"/>
    <n v="7686"/>
    <n v="7823.83"/>
    <s v="North Plant"/>
    <x v="0"/>
    <n v="4.5"/>
    <s v="2023-09-13"/>
    <s v="2023-09-30"/>
    <s v="2023-09-30"/>
    <s v="On Time"/>
    <n v="5.5300000000000002E-2"/>
    <n v="26"/>
    <n v="3.66"/>
    <n v="157"/>
    <n v="64"/>
    <n v="59"/>
    <n v="0"/>
    <n v="137.82999999999993"/>
    <n v="1.7932604735883415E-2"/>
    <s v="September"/>
    <s v="Q3"/>
  </r>
  <r>
    <s v="ORD-89499"/>
    <s v="Premium Widget"/>
    <s v="Manufacturing"/>
    <n v="138"/>
    <n v="8.9"/>
    <n v="1228.2"/>
    <n v="1180.8499999999999"/>
    <s v="North Plant"/>
    <x v="0"/>
    <n v="4.5"/>
    <s v="2023-11-10"/>
    <s v="2023-12-04"/>
    <s v="2023-12-04"/>
    <s v="On Time"/>
    <n v="0.12859999999999999"/>
    <n v="17"/>
    <n v="2.5299999999999998"/>
    <n v="696"/>
    <n v="27"/>
    <n v="32"/>
    <n v="0"/>
    <n v="-47.350000000000136"/>
    <n v="-3.8552353036964776E-2"/>
    <s v="November"/>
    <s v="Q4"/>
  </r>
  <r>
    <s v="ORD-67345"/>
    <s v="Basic Widget"/>
    <s v="Manufacturing"/>
    <n v="78"/>
    <n v="4.2"/>
    <n v="327.60000000000002"/>
    <n v="343.62"/>
    <s v="North Plant"/>
    <x v="2"/>
    <n v="4.7"/>
    <s v="2023-07-13"/>
    <s v="2023-08-01"/>
    <s v="2023-08-01"/>
    <s v="On Time"/>
    <n v="9.0300000000000005E-2"/>
    <n v="7"/>
    <n v="1.5"/>
    <n v="745"/>
    <n v="93"/>
    <n v="38"/>
    <n v="0"/>
    <n v="16.019999999999982"/>
    <n v="4.8901098901098845E-2"/>
    <s v="July"/>
    <s v="Q3"/>
  </r>
  <r>
    <s v="ORD-22609"/>
    <s v="Montair™ 5 ODT"/>
    <s v="Pharmaceutical"/>
    <n v="424"/>
    <n v="15.75"/>
    <n v="6678"/>
    <n v="6871.66"/>
    <s v="South Plant"/>
    <x v="2"/>
    <n v="4.7"/>
    <s v="2023-09-28"/>
    <s v="2023-10-10"/>
    <s v="2023-10-10"/>
    <s v="On Time"/>
    <n v="2.1999999999999999E-2"/>
    <n v="9"/>
    <n v="3.94"/>
    <n v="258"/>
    <n v="28"/>
    <n v="27"/>
    <n v="0"/>
    <n v="193.65999999999985"/>
    <n v="2.899970050913445E-2"/>
    <s v="September"/>
    <s v="Q3"/>
  </r>
  <r>
    <s v="ORD-94178"/>
    <s v="Montair™ 4 ODT"/>
    <s v="Pharmaceutical"/>
    <n v="289"/>
    <n v="12.5"/>
    <n v="3612.5"/>
    <n v="3744.17"/>
    <s v="East Plant"/>
    <x v="2"/>
    <n v="4.7"/>
    <s v="2023-10-18"/>
    <s v="2023-10-30"/>
    <s v="2023-10-30"/>
    <s v="On Time"/>
    <n v="5.7700000000000001E-2"/>
    <n v="16"/>
    <n v="3.94"/>
    <n v="590"/>
    <n v="147"/>
    <n v="34"/>
    <n v="0"/>
    <n v="131.67000000000007"/>
    <n v="3.6448442906574417E-2"/>
    <s v="October"/>
    <s v="Q4"/>
  </r>
  <r>
    <s v="ORD-67524"/>
    <s v="Montair™ 5 ODT"/>
    <s v="Pharmaceutical"/>
    <n v="190"/>
    <n v="15.75"/>
    <n v="2992.5"/>
    <n v="2949.55"/>
    <s v="Central Hub"/>
    <x v="2"/>
    <n v="4.7"/>
    <s v="2023-09-14"/>
    <s v="2023-09-26"/>
    <s v="2023-09-26"/>
    <s v="On Time"/>
    <n v="0.13600000000000001"/>
    <n v="25"/>
    <n v="3.7"/>
    <n v="487"/>
    <n v="180"/>
    <n v="58"/>
    <n v="0"/>
    <n v="-42.949999999999818"/>
    <n v="-1.4352548036758502E-2"/>
    <s v="September"/>
    <s v="Q3"/>
  </r>
  <r>
    <s v="ORD-80849"/>
    <s v="Montair™ 4 ODT"/>
    <s v="Pharmaceutical"/>
    <n v="410"/>
    <n v="12.5"/>
    <n v="5125"/>
    <n v="5133.84"/>
    <s v="Central Hub"/>
    <x v="0"/>
    <n v="4.5"/>
    <s v="2023-03-07"/>
    <s v="2023-03-24"/>
    <s v="2023-03-24"/>
    <s v="On Time"/>
    <n v="2.41E-2"/>
    <n v="9"/>
    <n v="2.58"/>
    <n v="388"/>
    <n v="25"/>
    <n v="38"/>
    <n v="0"/>
    <n v="8.8400000000001455"/>
    <n v="1.7248780487805163E-3"/>
    <s v="March"/>
    <s v="Q1"/>
  </r>
  <r>
    <s v="ORD-41640"/>
    <s v="Basic Widget"/>
    <s v="Manufacturing"/>
    <n v="193"/>
    <n v="4.2"/>
    <n v="810.6"/>
    <n v="775.58"/>
    <s v="East Plant"/>
    <x v="2"/>
    <n v="4.7"/>
    <s v="2023-12-27"/>
    <s v="2024-01-17"/>
    <s v="2024-01-31"/>
    <s v="Delayed"/>
    <n v="0.13200000000000001"/>
    <n v="25"/>
    <n v="2.0699999999999998"/>
    <n v="580"/>
    <n v="176"/>
    <n v="74"/>
    <n v="14"/>
    <n v="-35.019999999999982"/>
    <n v="-4.3202566000493436E-2"/>
    <s v="December"/>
    <s v="Q4"/>
  </r>
  <r>
    <s v="ORD-14230"/>
    <s v="Basic Widget"/>
    <s v="Manufacturing"/>
    <n v="367"/>
    <n v="4.2"/>
    <n v="1541.4"/>
    <n v="1601.79"/>
    <s v="West Plant"/>
    <x v="0"/>
    <n v="4.5"/>
    <s v="2023-10-07"/>
    <s v="2023-11-05"/>
    <s v="2023-11-11"/>
    <s v="Delayed"/>
    <n v="9.1600000000000001E-2"/>
    <n v="33"/>
    <n v="2.31"/>
    <n v="481"/>
    <n v="86"/>
    <n v="35"/>
    <n v="6"/>
    <n v="60.389999999999873"/>
    <n v="3.9178668742701359E-2"/>
    <s v="October"/>
    <s v="Q4"/>
  </r>
  <r>
    <s v="ORD-18169"/>
    <s v="Basic Widget"/>
    <s v="Manufacturing"/>
    <n v="290"/>
    <n v="4.2"/>
    <n v="1218"/>
    <n v="1256.58"/>
    <s v="North Plant"/>
    <x v="1"/>
    <n v="3.8"/>
    <s v="2023-04-15"/>
    <s v="2023-05-06"/>
    <s v="2023-05-06"/>
    <s v="On Time"/>
    <n v="5.6099999999999997E-2"/>
    <n v="16"/>
    <n v="2.82"/>
    <n v="291"/>
    <n v="146"/>
    <n v="19"/>
    <n v="0"/>
    <n v="38.579999999999927"/>
    <n v="3.1674876847290583E-2"/>
    <s v="April"/>
    <s v="Q2"/>
  </r>
  <r>
    <s v="ORD-82276"/>
    <s v="Service Package A"/>
    <s v="Service"/>
    <n v="46"/>
    <n v="25"/>
    <n v="1150"/>
    <n v="1201.74"/>
    <s v="Central Hub"/>
    <x v="0"/>
    <n v="4.5"/>
    <s v="2023-06-27"/>
    <s v="2023-07-10"/>
    <s v="2023-07-10"/>
    <s v="On Time"/>
    <n v="9.3700000000000006E-2"/>
    <n v="4"/>
    <n v="0.62"/>
    <n v="540"/>
    <n v="53"/>
    <n v="44"/>
    <n v="0"/>
    <n v="51.740000000000009"/>
    <n v="4.4991304347826097E-2"/>
    <s v="June"/>
    <s v="Q2"/>
  </r>
  <r>
    <s v="ORD-39852"/>
    <s v="Service Package B"/>
    <s v="Service"/>
    <n v="264"/>
    <n v="45"/>
    <n v="11880"/>
    <n v="11889.03"/>
    <s v="North Plant"/>
    <x v="0"/>
    <n v="4.5"/>
    <s v="2023-01-19"/>
    <s v="2023-02-01"/>
    <s v="2023-02-01"/>
    <s v="On Time"/>
    <n v="0.10100000000000001"/>
    <n v="26"/>
    <n v="0.96"/>
    <n v="71"/>
    <n v="34"/>
    <n v="13"/>
    <n v="0"/>
    <n v="9.0300000000006548"/>
    <n v="7.6010101010106517E-4"/>
    <s v="January"/>
    <s v="Q1"/>
  </r>
  <r>
    <s v="ORD-26415"/>
    <s v="Montair™ 5 ODT"/>
    <s v="Pharmaceutical"/>
    <n v="360"/>
    <n v="15.75"/>
    <n v="5670"/>
    <n v="5804.9"/>
    <s v="Central Hub"/>
    <x v="2"/>
    <n v="4.7"/>
    <s v="2023-12-16"/>
    <s v="2023-12-28"/>
    <s v="2023-12-28"/>
    <s v="On Time"/>
    <n v="8.7300000000000003E-2"/>
    <n v="31"/>
    <n v="3.65"/>
    <n v="490"/>
    <n v="199"/>
    <n v="64"/>
    <n v="0"/>
    <n v="134.89999999999964"/>
    <n v="2.3791887125220394E-2"/>
    <s v="December"/>
    <s v="Q4"/>
  </r>
  <r>
    <s v="ORD-67216"/>
    <s v="Service Package A"/>
    <s v="Service"/>
    <n v="70"/>
    <n v="25"/>
    <n v="1750"/>
    <n v="1819.5"/>
    <s v="South Plant"/>
    <x v="0"/>
    <n v="4.5"/>
    <s v="2023-08-13"/>
    <s v="2023-08-26"/>
    <s v="2023-08-26"/>
    <s v="On Time"/>
    <n v="0.14760000000000001"/>
    <n v="10"/>
    <n v="0.79"/>
    <n v="990"/>
    <n v="34"/>
    <n v="40"/>
    <n v="0"/>
    <n v="69.5"/>
    <n v="3.9714285714285716E-2"/>
    <s v="August"/>
    <s v="Q3"/>
  </r>
  <r>
    <s v="ORD-11952"/>
    <s v="Montair™ 5 ODT"/>
    <s v="Pharmaceutical"/>
    <n v="221"/>
    <n v="15.75"/>
    <n v="3480.75"/>
    <n v="3566.89"/>
    <s v="North Plant"/>
    <x v="0"/>
    <n v="4.5"/>
    <s v="2023-04-27"/>
    <s v="2023-05-14"/>
    <s v="2023-05-14"/>
    <s v="On Time"/>
    <n v="0.13439999999999999"/>
    <n v="29"/>
    <n v="3.35"/>
    <n v="944"/>
    <n v="83"/>
    <n v="17"/>
    <n v="0"/>
    <n v="86.139999999999873"/>
    <n v="2.4747540041657651E-2"/>
    <s v="April"/>
    <s v="Q2"/>
  </r>
  <r>
    <s v="ORD-48327"/>
    <s v="Montair™ 4 ODT"/>
    <s v="Pharmaceutical"/>
    <n v="102"/>
    <n v="12.5"/>
    <n v="1275"/>
    <n v="1247.28"/>
    <s v="North Plant"/>
    <x v="1"/>
    <n v="3.8"/>
    <s v="2023-08-13"/>
    <s v="2023-08-27"/>
    <s v="2023-08-27"/>
    <s v="On Time"/>
    <n v="5.3999999999999999E-2"/>
    <n v="5"/>
    <n v="3.84"/>
    <n v="182"/>
    <n v="175"/>
    <n v="60"/>
    <n v="0"/>
    <n v="-27.720000000000027"/>
    <n v="-2.1741176470588257E-2"/>
    <s v="August"/>
    <s v="Q3"/>
  </r>
  <r>
    <s v="ORD-38873"/>
    <s v="Premium Widget"/>
    <s v="Manufacturing"/>
    <n v="138"/>
    <n v="8.9"/>
    <n v="1228.2"/>
    <n v="1282.04"/>
    <s v="North Plant"/>
    <x v="0"/>
    <n v="4.5"/>
    <s v="2023-02-09"/>
    <s v="2023-03-05"/>
    <s v="2023-03-05"/>
    <s v="On Time"/>
    <n v="3.8800000000000001E-2"/>
    <n v="5"/>
    <n v="2.63"/>
    <n v="504"/>
    <n v="97"/>
    <n v="56"/>
    <n v="0"/>
    <n v="53.839999999999918"/>
    <n v="4.3836508711936097E-2"/>
    <s v="February"/>
    <s v="Q1"/>
  </r>
  <r>
    <s v="ORD-63848"/>
    <s v="Service Package A"/>
    <s v="Service"/>
    <n v="467"/>
    <n v="25"/>
    <n v="11675"/>
    <n v="11403.6"/>
    <s v="East Plant"/>
    <x v="1"/>
    <n v="3.8"/>
    <s v="2023-09-27"/>
    <s v="2023-10-07"/>
    <s v="2023-10-07"/>
    <s v="On Time"/>
    <n v="0.1077"/>
    <n v="50"/>
    <n v="0.57999999999999996"/>
    <n v="772"/>
    <n v="179"/>
    <n v="72"/>
    <n v="0"/>
    <n v="-271.39999999999964"/>
    <n v="-2.3246252676659498E-2"/>
    <s v="September"/>
    <s v="Q3"/>
  </r>
  <r>
    <s v="ORD-58809"/>
    <s v="Basic Widget"/>
    <s v="Manufacturing"/>
    <n v="440"/>
    <n v="4.2"/>
    <n v="1848"/>
    <n v="1935.95"/>
    <s v="North Plant"/>
    <x v="1"/>
    <n v="3.8"/>
    <s v="2023-03-12"/>
    <s v="2023-04-02"/>
    <s v="2023-04-02"/>
    <s v="On Time"/>
    <n v="4.2299999999999997E-2"/>
    <n v="18"/>
    <n v="1.42"/>
    <n v="792"/>
    <n v="56"/>
    <n v="14"/>
    <n v="0"/>
    <n v="87.950000000000045"/>
    <n v="4.7591991341991366E-2"/>
    <s v="March"/>
    <s v="Q1"/>
  </r>
  <r>
    <s v="ORD-21074"/>
    <s v="Montair™ 5 ODT"/>
    <s v="Pharmaceutical"/>
    <n v="20"/>
    <n v="15.75"/>
    <n v="315"/>
    <n v="314.97000000000003"/>
    <s v="West Plant"/>
    <x v="2"/>
    <n v="4.7"/>
    <s v="2023-02-28"/>
    <s v="2023-03-12"/>
    <s v="2023-03-12"/>
    <s v="On Time"/>
    <n v="1.47E-2"/>
    <n v="0"/>
    <n v="3.08"/>
    <n v="111"/>
    <n v="91"/>
    <n v="88"/>
    <n v="0"/>
    <n v="-2.9999999999972715E-2"/>
    <n v="-9.5238095238008613E-5"/>
    <s v="February"/>
    <s v="Q1"/>
  </r>
  <r>
    <s v="ORD-79794"/>
    <s v="Premium Widget"/>
    <s v="Manufacturing"/>
    <n v="206"/>
    <n v="8.9"/>
    <n v="1833.4"/>
    <n v="1823.14"/>
    <s v="West Plant"/>
    <x v="0"/>
    <n v="4.5"/>
    <s v="2023-07-15"/>
    <s v="2023-08-08"/>
    <s v="2023-08-08"/>
    <s v="On Time"/>
    <n v="4.1399999999999999E-2"/>
    <n v="8"/>
    <n v="2.3199999999999998"/>
    <n v="103"/>
    <n v="189"/>
    <n v="49"/>
    <n v="0"/>
    <n v="-10.259999999999991"/>
    <n v="-5.5961601396312807E-3"/>
    <s v="July"/>
    <s v="Q3"/>
  </r>
  <r>
    <s v="ORD-87458"/>
    <s v="Montair™ 4 ODT"/>
    <s v="Pharmaceutical"/>
    <n v="475"/>
    <n v="12.5"/>
    <n v="5937.5"/>
    <n v="6002.06"/>
    <s v="Central Hub"/>
    <x v="3"/>
    <n v="4.2"/>
    <s v="2023-01-14"/>
    <s v="2023-02-09"/>
    <s v="2023-02-13"/>
    <s v="Delayed"/>
    <n v="0.13500000000000001"/>
    <n v="64"/>
    <n v="3.72"/>
    <n v="825"/>
    <n v="27"/>
    <n v="53"/>
    <n v="4"/>
    <n v="64.5600000000004"/>
    <n v="1.0873263157894804E-2"/>
    <s v="January"/>
    <s v="Q1"/>
  </r>
  <r>
    <s v="ORD-60870"/>
    <s v="Service Package B"/>
    <s v="Service"/>
    <n v="410"/>
    <n v="45"/>
    <n v="18450"/>
    <n v="18872.919999999998"/>
    <s v="Central Hub"/>
    <x v="2"/>
    <n v="4.7"/>
    <s v="2023-08-07"/>
    <s v="2023-08-15"/>
    <s v="2023-08-15"/>
    <s v="On Time"/>
    <n v="0.113"/>
    <n v="46"/>
    <n v="0.66"/>
    <n v="788"/>
    <n v="193"/>
    <n v="46"/>
    <n v="0"/>
    <n v="422.91999999999825"/>
    <n v="2.2922493224932155E-2"/>
    <s v="August"/>
    <s v="Q3"/>
  </r>
  <r>
    <s v="ORD-41224"/>
    <s v="Service Package A"/>
    <s v="Service"/>
    <n v="378"/>
    <n v="25"/>
    <n v="9450"/>
    <n v="9514.5499999999993"/>
    <s v="West Plant"/>
    <x v="2"/>
    <n v="4.7"/>
    <s v="2023-10-21"/>
    <s v="2023-10-29"/>
    <s v="2023-10-29"/>
    <s v="On Time"/>
    <n v="8.2600000000000007E-2"/>
    <n v="31"/>
    <n v="1.07"/>
    <n v="185"/>
    <n v="23"/>
    <n v="45"/>
    <n v="0"/>
    <n v="64.549999999999272"/>
    <n v="6.830687830687754E-3"/>
    <s v="October"/>
    <s v="Q4"/>
  </r>
  <r>
    <s v="ORD-57408"/>
    <s v="Service Package B"/>
    <s v="Service"/>
    <n v="404"/>
    <n v="45"/>
    <n v="18180"/>
    <n v="18257.82"/>
    <s v="East Plant"/>
    <x v="0"/>
    <n v="4.5"/>
    <s v="2023-05-08"/>
    <s v="2023-05-21"/>
    <s v="2023-05-21"/>
    <s v="On Time"/>
    <n v="5.7299999999999997E-2"/>
    <n v="23"/>
    <n v="1.42"/>
    <n v="325"/>
    <n v="188"/>
    <n v="42"/>
    <n v="0"/>
    <n v="77.819999999999709"/>
    <n v="4.2805280528052641E-3"/>
    <s v="May"/>
    <s v="Q2"/>
  </r>
  <r>
    <s v="ORD-70650"/>
    <s v="Service Package B"/>
    <s v="Service"/>
    <n v="167"/>
    <n v="45"/>
    <n v="7515"/>
    <n v="7566.43"/>
    <s v="Central Hub"/>
    <x v="0"/>
    <n v="4.5"/>
    <s v="2023-03-05"/>
    <s v="2023-03-18"/>
    <s v="2023-03-18"/>
    <s v="On Time"/>
    <n v="5.4899999999999997E-2"/>
    <n v="9"/>
    <n v="0.77"/>
    <n v="67"/>
    <n v="132"/>
    <n v="11"/>
    <n v="0"/>
    <n v="51.430000000000291"/>
    <n v="6.84364604125087E-3"/>
    <s v="March"/>
    <s v="Q1"/>
  </r>
  <r>
    <s v="ORD-46234"/>
    <s v="Premium Widget"/>
    <s v="Manufacturing"/>
    <n v="336"/>
    <n v="8.9"/>
    <n v="2990.4"/>
    <n v="3093.37"/>
    <s v="North Plant"/>
    <x v="3"/>
    <n v="4.2"/>
    <s v="2023-09-03"/>
    <s v="2023-10-01"/>
    <s v="2023-10-01"/>
    <s v="On Time"/>
    <n v="4.0500000000000001E-2"/>
    <n v="13"/>
    <n v="2.88"/>
    <n v="968"/>
    <n v="176"/>
    <n v="80"/>
    <n v="0"/>
    <n v="102.9699999999998"/>
    <n v="3.4433520599250866E-2"/>
    <s v="September"/>
    <s v="Q3"/>
  </r>
  <r>
    <s v="ORD-92619"/>
    <s v="Basic Widget"/>
    <s v="Manufacturing"/>
    <n v="142"/>
    <n v="4.2"/>
    <n v="596.4"/>
    <n v="612.26"/>
    <s v="North Plant"/>
    <x v="2"/>
    <n v="4.7"/>
    <s v="2023-04-03"/>
    <s v="2023-04-22"/>
    <s v="2023-04-22"/>
    <s v="On Time"/>
    <n v="4.87E-2"/>
    <n v="6"/>
    <n v="1.25"/>
    <n v="228"/>
    <n v="57"/>
    <n v="89"/>
    <n v="0"/>
    <n v="15.860000000000014"/>
    <n v="2.6592890677397743E-2"/>
    <s v="April"/>
    <s v="Q2"/>
  </r>
  <r>
    <s v="ORD-15499"/>
    <s v="Service Package B"/>
    <s v="Service"/>
    <n v="345"/>
    <n v="45"/>
    <n v="15525"/>
    <n v="14808.52"/>
    <s v="North Plant"/>
    <x v="1"/>
    <n v="3.8"/>
    <s v="2023-02-28"/>
    <s v="2023-03-10"/>
    <s v="2023-03-10"/>
    <s v="On Time"/>
    <n v="0.10580000000000001"/>
    <n v="36"/>
    <n v="1.37"/>
    <n v="616"/>
    <n v="78"/>
    <n v="17"/>
    <n v="0"/>
    <n v="-716.47999999999956"/>
    <n v="-4.6150080515297877E-2"/>
    <s v="February"/>
    <s v="Q1"/>
  </r>
  <r>
    <s v="ORD-40762"/>
    <s v="Service Package B"/>
    <s v="Service"/>
    <n v="357"/>
    <n v="45"/>
    <n v="16065"/>
    <n v="16619.13"/>
    <s v="East Plant"/>
    <x v="3"/>
    <n v="4.2"/>
    <s v="2023-01-09"/>
    <s v="2023-01-26"/>
    <s v="2023-01-26"/>
    <s v="On Time"/>
    <n v="0.12889999999999999"/>
    <n v="46"/>
    <n v="0.56999999999999995"/>
    <n v="408"/>
    <n v="47"/>
    <n v="19"/>
    <n v="0"/>
    <n v="554.13000000000102"/>
    <n v="3.4492997198879619E-2"/>
    <s v="January"/>
    <s v="Q1"/>
  </r>
  <r>
    <s v="ORD-64521"/>
    <s v="Service Package A"/>
    <s v="Service"/>
    <n v="49"/>
    <n v="25"/>
    <n v="1225"/>
    <n v="1192.78"/>
    <s v="West Plant"/>
    <x v="0"/>
    <n v="4.5"/>
    <s v="2023-09-19"/>
    <s v="2023-10-02"/>
    <s v="2023-10-02"/>
    <s v="On Time"/>
    <n v="5.5599999999999997E-2"/>
    <n v="2"/>
    <n v="1.73"/>
    <n v="123"/>
    <n v="184"/>
    <n v="64"/>
    <n v="0"/>
    <n v="-32.220000000000027"/>
    <n v="-2.6302040816326554E-2"/>
    <s v="September"/>
    <s v="Q3"/>
  </r>
  <r>
    <s v="ORD-71693"/>
    <s v="Basic Widget"/>
    <s v="Manufacturing"/>
    <n v="320"/>
    <n v="4.2"/>
    <n v="1344"/>
    <n v="1382.73"/>
    <s v="South Plant"/>
    <x v="0"/>
    <n v="4.5"/>
    <s v="2023-06-17"/>
    <s v="2023-07-11"/>
    <s v="2023-07-11"/>
    <s v="On Time"/>
    <n v="5.6899999999999999E-2"/>
    <n v="18"/>
    <n v="2.2999999999999998"/>
    <n v="351"/>
    <n v="179"/>
    <n v="13"/>
    <n v="0"/>
    <n v="38.730000000000018"/>
    <n v="2.88169642857143E-2"/>
    <s v="June"/>
    <s v="Q2"/>
  </r>
  <r>
    <s v="ORD-51039"/>
    <s v="Montair™ 5 ODT"/>
    <s v="Pharmaceutical"/>
    <n v="486"/>
    <n v="15.75"/>
    <n v="7654.5"/>
    <n v="7386.64"/>
    <s v="East Plant"/>
    <x v="0"/>
    <n v="4.5"/>
    <s v="2023-05-29"/>
    <s v="2023-06-15"/>
    <s v="2023-06-15"/>
    <s v="On Time"/>
    <n v="9.2799999999999994E-2"/>
    <n v="45"/>
    <n v="2.82"/>
    <n v="573"/>
    <n v="150"/>
    <n v="84"/>
    <n v="0"/>
    <n v="-267.85999999999967"/>
    <n v="-3.4993794499967298E-2"/>
    <s v="May"/>
    <s v="Q2"/>
  </r>
  <r>
    <s v="ORD-95093"/>
    <s v="Service Package B"/>
    <s v="Service"/>
    <n v="435"/>
    <n v="45"/>
    <n v="19575"/>
    <n v="19736.86"/>
    <s v="East Plant"/>
    <x v="1"/>
    <n v="3.8"/>
    <s v="2023-07-13"/>
    <s v="2023-07-23"/>
    <s v="2023-07-23"/>
    <s v="On Time"/>
    <n v="0.10199999999999999"/>
    <n v="44"/>
    <n v="1.64"/>
    <n v="130"/>
    <n v="39"/>
    <n v="38"/>
    <n v="0"/>
    <n v="161.86000000000058"/>
    <n v="8.2687100893997743E-3"/>
    <s v="July"/>
    <s v="Q3"/>
  </r>
  <r>
    <s v="ORD-96402"/>
    <s v="Service Package A"/>
    <s v="Service"/>
    <n v="385"/>
    <n v="25"/>
    <n v="9625"/>
    <n v="9260.4500000000007"/>
    <s v="Central Hub"/>
    <x v="2"/>
    <n v="4.7"/>
    <s v="2023-10-03"/>
    <s v="2023-10-11"/>
    <s v="2023-10-11"/>
    <s v="On Time"/>
    <n v="0.13300000000000001"/>
    <n v="51"/>
    <n v="1.41"/>
    <n v="587"/>
    <n v="153"/>
    <n v="66"/>
    <n v="0"/>
    <n v="-364.54999999999927"/>
    <n v="-3.7875324675324597E-2"/>
    <s v="October"/>
    <s v="Q4"/>
  </r>
  <r>
    <s v="ORD-40263"/>
    <s v="Basic Widget"/>
    <s v="Manufacturing"/>
    <n v="160"/>
    <n v="4.2"/>
    <n v="672"/>
    <n v="699.62"/>
    <s v="East Plant"/>
    <x v="1"/>
    <n v="3.8"/>
    <s v="2023-10-22"/>
    <s v="2023-11-12"/>
    <s v="2023-11-12"/>
    <s v="On Time"/>
    <n v="5.6000000000000001E-2"/>
    <n v="8"/>
    <n v="2.95"/>
    <n v="516"/>
    <n v="100"/>
    <n v="24"/>
    <n v="0"/>
    <n v="27.620000000000005"/>
    <n v="4.1101190476190486E-2"/>
    <s v="October"/>
    <s v="Q4"/>
  </r>
  <r>
    <s v="ORD-73459"/>
    <s v="Service Package B"/>
    <s v="Service"/>
    <n v="195"/>
    <n v="45"/>
    <n v="8775"/>
    <n v="8406.18"/>
    <s v="South Plant"/>
    <x v="2"/>
    <n v="4.7"/>
    <s v="2023-07-29"/>
    <s v="2023-08-06"/>
    <s v="2023-08-06"/>
    <s v="On Time"/>
    <n v="8.8499999999999995E-2"/>
    <n v="17"/>
    <n v="1.04"/>
    <n v="669"/>
    <n v="78"/>
    <n v="67"/>
    <n v="0"/>
    <n v="-368.81999999999971"/>
    <n v="-4.2030769230769198E-2"/>
    <s v="July"/>
    <s v="Q3"/>
  </r>
  <r>
    <s v="ORD-44115"/>
    <s v="Premium Widget"/>
    <s v="Manufacturing"/>
    <n v="135"/>
    <n v="8.9"/>
    <n v="1201.5"/>
    <n v="1234.72"/>
    <s v="South Plant"/>
    <x v="1"/>
    <n v="3.8"/>
    <s v="2023-10-03"/>
    <s v="2023-10-24"/>
    <s v="2023-10-24"/>
    <s v="On Time"/>
    <n v="6.7100000000000007E-2"/>
    <n v="9"/>
    <n v="1.28"/>
    <n v="864"/>
    <n v="93"/>
    <n v="53"/>
    <n v="0"/>
    <n v="33.220000000000027"/>
    <n v="2.7648772367873515E-2"/>
    <s v="October"/>
    <s v="Q4"/>
  </r>
  <r>
    <s v="ORD-35965"/>
    <s v="Basic Widget"/>
    <s v="Manufacturing"/>
    <n v="225"/>
    <n v="4.2"/>
    <n v="945"/>
    <n v="945.47"/>
    <s v="North Plant"/>
    <x v="0"/>
    <n v="4.5"/>
    <s v="2023-07-29"/>
    <s v="2023-08-22"/>
    <s v="2023-08-22"/>
    <s v="On Time"/>
    <n v="3.0800000000000001E-2"/>
    <n v="6"/>
    <n v="2.76"/>
    <n v="971"/>
    <n v="66"/>
    <n v="68"/>
    <n v="0"/>
    <n v="0.47000000000002728"/>
    <n v="4.9735449735452625E-4"/>
    <s v="July"/>
    <s v="Q3"/>
  </r>
  <r>
    <s v="ORD-14466"/>
    <s v="Montair™ 4 ODT"/>
    <s v="Pharmaceutical"/>
    <n v="144"/>
    <n v="12.5"/>
    <n v="1800"/>
    <n v="1847.79"/>
    <s v="South Plant"/>
    <x v="0"/>
    <n v="4.5"/>
    <s v="2023-08-03"/>
    <s v="2023-08-20"/>
    <s v="2023-08-20"/>
    <s v="On Time"/>
    <n v="0.1096"/>
    <n v="15"/>
    <n v="2.65"/>
    <n v="903"/>
    <n v="130"/>
    <n v="13"/>
    <n v="0"/>
    <n v="47.789999999999964"/>
    <n v="2.654999999999998E-2"/>
    <s v="August"/>
    <s v="Q3"/>
  </r>
  <r>
    <s v="ORD-82999"/>
    <s v="Service Package B"/>
    <s v="Service"/>
    <n v="273"/>
    <n v="45"/>
    <n v="12285"/>
    <n v="12735.71"/>
    <s v="South Plant"/>
    <x v="0"/>
    <n v="4.5"/>
    <s v="2023-03-09"/>
    <s v="2023-03-28"/>
    <s v="2023-04-01"/>
    <s v="Delayed"/>
    <n v="0.1386"/>
    <n v="37"/>
    <n v="0.69"/>
    <n v="779"/>
    <n v="95"/>
    <n v="25"/>
    <n v="4"/>
    <n v="450.70999999999913"/>
    <n v="3.6687830687830617E-2"/>
    <s v="March"/>
    <s v="Q1"/>
  </r>
  <r>
    <s v="ORD-68950"/>
    <s v="Basic Widget"/>
    <s v="Manufacturing"/>
    <n v="47"/>
    <n v="4.2"/>
    <n v="197.4"/>
    <n v="202.11"/>
    <s v="East Plant"/>
    <x v="0"/>
    <n v="4.5"/>
    <s v="2023-01-24"/>
    <s v="2023-02-17"/>
    <s v="2023-02-17"/>
    <s v="On Time"/>
    <n v="5.9700000000000003E-2"/>
    <n v="2"/>
    <n v="1.82"/>
    <n v="808"/>
    <n v="131"/>
    <n v="47"/>
    <n v="0"/>
    <n v="4.710000000000008"/>
    <n v="2.3860182370820708E-2"/>
    <s v="January"/>
    <s v="Q1"/>
  </r>
  <r>
    <s v="ORD-87732"/>
    <s v="Premium Widget"/>
    <s v="Manufacturing"/>
    <n v="479"/>
    <n v="8.9"/>
    <n v="4263.1000000000004"/>
    <n v="4399.5600000000004"/>
    <s v="South Plant"/>
    <x v="1"/>
    <n v="3.8"/>
    <s v="2023-10-29"/>
    <s v="2023-11-19"/>
    <s v="2023-11-19"/>
    <s v="On Time"/>
    <n v="8.1299999999999997E-2"/>
    <n v="38"/>
    <n v="1.02"/>
    <n v="428"/>
    <n v="192"/>
    <n v="93"/>
    <n v="0"/>
    <n v="136.46000000000004"/>
    <n v="3.2009570500340132E-2"/>
    <s v="October"/>
    <s v="Q4"/>
  </r>
  <r>
    <s v="ORD-74656"/>
    <s v="Premium Widget"/>
    <s v="Manufacturing"/>
    <n v="100"/>
    <n v="8.9"/>
    <n v="890"/>
    <n v="890.77"/>
    <s v="West Plant"/>
    <x v="3"/>
    <n v="4.2"/>
    <s v="2023-08-13"/>
    <s v="2023-09-12"/>
    <s v="2023-09-18"/>
    <s v="Delayed"/>
    <n v="9.2299999999999993E-2"/>
    <n v="9"/>
    <n v="1.46"/>
    <n v="99"/>
    <n v="164"/>
    <n v="76"/>
    <n v="6"/>
    <n v="0.76999999999998181"/>
    <n v="8.6516853932582221E-4"/>
    <s v="August"/>
    <s v="Q3"/>
  </r>
  <r>
    <s v="ORD-37614"/>
    <s v="Service Package A"/>
    <s v="Service"/>
    <n v="175"/>
    <n v="25"/>
    <n v="4375"/>
    <n v="4324.28"/>
    <s v="Central Hub"/>
    <x v="2"/>
    <n v="4.7"/>
    <s v="2023-05-27"/>
    <s v="2023-06-05"/>
    <s v="2023-06-12"/>
    <s v="Delayed"/>
    <n v="0.11600000000000001"/>
    <n v="20"/>
    <n v="1.72"/>
    <n v="581"/>
    <n v="91"/>
    <n v="83"/>
    <n v="7"/>
    <n v="-50.720000000000255"/>
    <n v="-1.1593142857142915E-2"/>
    <s v="May"/>
    <s v="Q2"/>
  </r>
  <r>
    <s v="ORD-32193"/>
    <s v="Service Package A"/>
    <s v="Service"/>
    <n v="155"/>
    <n v="25"/>
    <n v="3875"/>
    <n v="3745.42"/>
    <s v="East Plant"/>
    <x v="0"/>
    <n v="4.5"/>
    <s v="2023-06-27"/>
    <s v="2023-07-10"/>
    <s v="2023-07-10"/>
    <s v="On Time"/>
    <n v="5.0299999999999997E-2"/>
    <n v="7"/>
    <n v="0.84"/>
    <n v="345"/>
    <n v="86"/>
    <n v="87"/>
    <n v="0"/>
    <n v="-129.57999999999993"/>
    <n v="-3.3439999999999984E-2"/>
    <s v="June"/>
    <s v="Q2"/>
  </r>
  <r>
    <s v="ORD-15209"/>
    <s v="Montair™ 4 ODT"/>
    <s v="Pharmaceutical"/>
    <n v="59"/>
    <n v="12.5"/>
    <n v="737.5"/>
    <n v="715.88"/>
    <s v="South Plant"/>
    <x v="3"/>
    <n v="4.2"/>
    <s v="2023-03-14"/>
    <s v="2023-04-04"/>
    <s v="2023-04-04"/>
    <s v="On Time"/>
    <n v="0.12740000000000001"/>
    <n v="7"/>
    <n v="2.54"/>
    <n v="962"/>
    <n v="158"/>
    <n v="78"/>
    <n v="0"/>
    <n v="-21.620000000000005"/>
    <n v="-2.9315254237288143E-2"/>
    <s v="March"/>
    <s v="Q1"/>
  </r>
  <r>
    <s v="ORD-78274"/>
    <s v="Montair™ 5 ODT"/>
    <s v="Pharmaceutical"/>
    <n v="199"/>
    <n v="15.75"/>
    <n v="3134.25"/>
    <n v="3041.21"/>
    <s v="North Plant"/>
    <x v="2"/>
    <n v="4.7"/>
    <s v="2023-01-14"/>
    <s v="2023-01-26"/>
    <s v="2023-01-26"/>
    <s v="On Time"/>
    <n v="0.1419"/>
    <n v="28"/>
    <n v="3.6"/>
    <n v="179"/>
    <n v="136"/>
    <n v="47"/>
    <n v="0"/>
    <n v="-93.039999999999964"/>
    <n v="-2.9684932599505453E-2"/>
    <s v="January"/>
    <s v="Q1"/>
  </r>
  <r>
    <s v="ORD-56362"/>
    <s v="Montair™ 4 ODT"/>
    <s v="Pharmaceutical"/>
    <n v="262"/>
    <n v="12.5"/>
    <n v="3275"/>
    <n v="3197.4"/>
    <s v="North Plant"/>
    <x v="2"/>
    <n v="4.7"/>
    <s v="2023-08-10"/>
    <s v="2023-09-03"/>
    <s v="2023-09-16"/>
    <s v="Delayed"/>
    <n v="0.13100000000000001"/>
    <n v="34"/>
    <n v="3.5"/>
    <n v="130"/>
    <n v="76"/>
    <n v="19"/>
    <n v="13"/>
    <n v="-77.599999999999909"/>
    <n v="-2.3694656488549591E-2"/>
    <s v="August"/>
    <s v="Q3"/>
  </r>
  <r>
    <s v="ORD-51262"/>
    <s v="Basic Widget"/>
    <s v="Manufacturing"/>
    <n v="242"/>
    <n v="4.2"/>
    <n v="1016.4"/>
    <n v="1029.68"/>
    <s v="South Plant"/>
    <x v="3"/>
    <n v="4.2"/>
    <s v="2023-05-22"/>
    <s v="2023-06-19"/>
    <s v="2023-06-19"/>
    <s v="On Time"/>
    <n v="8.1799999999999998E-2"/>
    <n v="19"/>
    <n v="2.41"/>
    <n v="963"/>
    <n v="29"/>
    <n v="65"/>
    <n v="0"/>
    <n v="13.280000000000086"/>
    <n v="1.3065722156631333E-2"/>
    <s v="May"/>
    <s v="Q2"/>
  </r>
  <r>
    <s v="ORD-92219"/>
    <s v="Montair™ 4 ODT"/>
    <s v="Pharmaceutical"/>
    <n v="440"/>
    <n v="12.5"/>
    <n v="5500"/>
    <n v="5531.99"/>
    <s v="Central Hub"/>
    <x v="3"/>
    <n v="4.2"/>
    <s v="2023-04-08"/>
    <s v="2023-04-29"/>
    <s v="2023-04-29"/>
    <s v="On Time"/>
    <n v="0.1273"/>
    <n v="55"/>
    <n v="3.92"/>
    <n v="58"/>
    <n v="82"/>
    <n v="27"/>
    <n v="0"/>
    <n v="31.989999999999782"/>
    <n v="5.816363636363597E-3"/>
    <s v="April"/>
    <s v="Q2"/>
  </r>
  <r>
    <s v="ORD-47040"/>
    <s v="Service Package A"/>
    <s v="Service"/>
    <n v="110"/>
    <n v="25"/>
    <n v="2750"/>
    <n v="2685.45"/>
    <s v="West Plant"/>
    <x v="1"/>
    <n v="3.8"/>
    <s v="2023-12-11"/>
    <s v="2023-12-21"/>
    <s v="2023-12-21"/>
    <s v="On Time"/>
    <n v="3.1199999999999999E-2"/>
    <n v="3"/>
    <n v="1.6"/>
    <n v="184"/>
    <n v="70"/>
    <n v="91"/>
    <n v="0"/>
    <n v="-64.550000000000182"/>
    <n v="-2.3472727272727339E-2"/>
    <s v="December"/>
    <s v="Q4"/>
  </r>
  <r>
    <s v="ORD-64808"/>
    <s v="Montair™ 4 ODT"/>
    <s v="Pharmaceutical"/>
    <n v="232"/>
    <n v="12.5"/>
    <n v="2900"/>
    <n v="2774.51"/>
    <s v="Central Hub"/>
    <x v="1"/>
    <n v="3.8"/>
    <s v="2023-01-02"/>
    <s v="2023-01-16"/>
    <s v="2023-01-16"/>
    <s v="On Time"/>
    <n v="8.8099999999999998E-2"/>
    <n v="20"/>
    <n v="2.77"/>
    <n v="754"/>
    <n v="87"/>
    <n v="88"/>
    <n v="0"/>
    <n v="-125.48999999999978"/>
    <n v="-4.327241379310337E-2"/>
    <s v="January"/>
    <s v="Q1"/>
  </r>
  <r>
    <s v="ORD-40394"/>
    <s v="Premium Widget"/>
    <s v="Manufacturing"/>
    <n v="188"/>
    <n v="8.9"/>
    <n v="1673.2"/>
    <n v="1670.56"/>
    <s v="Central Hub"/>
    <x v="1"/>
    <n v="3.8"/>
    <s v="2023-11-23"/>
    <s v="2023-12-14"/>
    <s v="2023-12-14"/>
    <s v="On Time"/>
    <n v="0.10199999999999999"/>
    <n v="19"/>
    <n v="1.6"/>
    <n v="946"/>
    <n v="94"/>
    <n v="95"/>
    <n v="0"/>
    <n v="-2.6400000000001"/>
    <n v="-1.577814965335943E-3"/>
    <s v="November"/>
    <s v="Q4"/>
  </r>
  <r>
    <s v="ORD-47653"/>
    <s v="Premium Widget"/>
    <s v="Manufacturing"/>
    <n v="192"/>
    <n v="8.9"/>
    <n v="1708.8"/>
    <n v="1716.22"/>
    <s v="West Plant"/>
    <x v="2"/>
    <n v="4.7"/>
    <s v="2023-11-03"/>
    <s v="2023-11-22"/>
    <s v="2023-11-22"/>
    <s v="On Time"/>
    <n v="5.1400000000000001E-2"/>
    <n v="9"/>
    <n v="2.93"/>
    <n v="479"/>
    <n v="134"/>
    <n v="51"/>
    <n v="0"/>
    <n v="7.4200000000000728"/>
    <n v="4.3422284644195185E-3"/>
    <s v="November"/>
    <s v="Q4"/>
  </r>
  <r>
    <s v="ORD-26784"/>
    <s v="Montair™ 5 ODT"/>
    <s v="Pharmaceutical"/>
    <n v="247"/>
    <n v="15.75"/>
    <n v="3890.25"/>
    <n v="4067.77"/>
    <s v="West Plant"/>
    <x v="0"/>
    <n v="4.5"/>
    <s v="2023-04-01"/>
    <s v="2023-04-18"/>
    <s v="2023-04-18"/>
    <s v="On Time"/>
    <n v="0.10249999999999999"/>
    <n v="25"/>
    <n v="3.1"/>
    <n v="842"/>
    <n v="143"/>
    <n v="72"/>
    <n v="0"/>
    <n v="177.51999999999998"/>
    <n v="4.5632028789923521E-2"/>
    <s v="April"/>
    <s v="Q2"/>
  </r>
  <r>
    <s v="ORD-83696"/>
    <s v="Service Package A"/>
    <s v="Service"/>
    <n v="158"/>
    <n v="25"/>
    <n v="3950"/>
    <n v="3858.33"/>
    <s v="West Plant"/>
    <x v="1"/>
    <n v="3.8"/>
    <s v="2023-01-15"/>
    <s v="2023-01-25"/>
    <s v="2023-01-25"/>
    <s v="On Time"/>
    <n v="4.0099999999999997E-2"/>
    <n v="6"/>
    <n v="1.1100000000000001"/>
    <n v="840"/>
    <n v="102"/>
    <n v="43"/>
    <n v="0"/>
    <n v="-91.670000000000073"/>
    <n v="-2.3207594936708879E-2"/>
    <s v="January"/>
    <s v="Q1"/>
  </r>
  <r>
    <s v="ORD-38697"/>
    <s v="Service Package B"/>
    <s v="Service"/>
    <n v="424"/>
    <n v="45"/>
    <n v="19080"/>
    <n v="18969.240000000002"/>
    <s v="East Plant"/>
    <x v="2"/>
    <n v="4.7"/>
    <s v="2023-07-20"/>
    <s v="2023-08-02"/>
    <s v="2023-08-08"/>
    <s v="Delayed"/>
    <n v="6.5799999999999997E-2"/>
    <n v="27"/>
    <n v="1.23"/>
    <n v="701"/>
    <n v="31"/>
    <n v="49"/>
    <n v="6"/>
    <n v="-110.7599999999984"/>
    <n v="-5.805031446540797E-3"/>
    <s v="July"/>
    <s v="Q3"/>
  </r>
  <r>
    <s v="ORD-90386"/>
    <s v="Premium Widget"/>
    <s v="Manufacturing"/>
    <n v="458"/>
    <n v="8.9"/>
    <n v="4076.2"/>
    <n v="3940.27"/>
    <s v="West Plant"/>
    <x v="1"/>
    <n v="3.8"/>
    <s v="2023-10-21"/>
    <s v="2023-11-11"/>
    <s v="2023-11-11"/>
    <s v="On Time"/>
    <n v="3.8899999999999997E-2"/>
    <n v="17"/>
    <n v="2.9"/>
    <n v="675"/>
    <n v="104"/>
    <n v="26"/>
    <n v="0"/>
    <n v="-135.92999999999984"/>
    <n v="-3.3347235170011244E-2"/>
    <s v="October"/>
    <s v="Q4"/>
  </r>
  <r>
    <s v="ORD-82468"/>
    <s v="Service Package A"/>
    <s v="Service"/>
    <n v="420"/>
    <n v="25"/>
    <n v="10500"/>
    <n v="10373.15"/>
    <s v="Central Hub"/>
    <x v="0"/>
    <n v="4.5"/>
    <s v="2023-01-11"/>
    <s v="2023-01-24"/>
    <s v="2023-01-24"/>
    <s v="On Time"/>
    <n v="0.1193"/>
    <n v="50"/>
    <n v="1.03"/>
    <n v="114"/>
    <n v="187"/>
    <n v="16"/>
    <n v="0"/>
    <n v="-126.85000000000036"/>
    <n v="-1.2080952380952416E-2"/>
    <s v="January"/>
    <s v="Q1"/>
  </r>
  <r>
    <s v="ORD-48035"/>
    <s v="Service Package A"/>
    <s v="Service"/>
    <n v="111"/>
    <n v="25"/>
    <n v="2775"/>
    <n v="2909.65"/>
    <s v="South Plant"/>
    <x v="3"/>
    <n v="4.2"/>
    <s v="2023-10-02"/>
    <s v="2023-10-19"/>
    <s v="2023-10-19"/>
    <s v="On Time"/>
    <n v="0.1273"/>
    <n v="14"/>
    <n v="1.58"/>
    <n v="870"/>
    <n v="61"/>
    <n v="57"/>
    <n v="0"/>
    <n v="134.65000000000009"/>
    <n v="4.8522522522522558E-2"/>
    <s v="October"/>
    <s v="Q4"/>
  </r>
  <r>
    <s v="ORD-79016"/>
    <s v="Basic Widget"/>
    <s v="Manufacturing"/>
    <n v="385"/>
    <n v="4.2"/>
    <n v="1617"/>
    <n v="1576.37"/>
    <s v="West Plant"/>
    <x v="1"/>
    <n v="3.8"/>
    <s v="2023-10-11"/>
    <s v="2023-11-01"/>
    <s v="2023-11-01"/>
    <s v="On Time"/>
    <n v="1.1900000000000001E-2"/>
    <n v="4"/>
    <n v="2.5099999999999998"/>
    <n v="154"/>
    <n v="148"/>
    <n v="60"/>
    <n v="0"/>
    <n v="-40.630000000000109"/>
    <n v="-2.5126777983920909E-2"/>
    <s v="October"/>
    <s v="Q4"/>
  </r>
  <r>
    <s v="ORD-26206"/>
    <s v="Premium Widget"/>
    <s v="Manufacturing"/>
    <n v="164"/>
    <n v="8.9"/>
    <n v="1459.6"/>
    <n v="1390.16"/>
    <s v="North Plant"/>
    <x v="1"/>
    <n v="3.8"/>
    <s v="2023-05-25"/>
    <s v="2023-06-15"/>
    <s v="2023-06-15"/>
    <s v="On Time"/>
    <n v="9.8400000000000001E-2"/>
    <n v="16"/>
    <n v="1.07"/>
    <n v="882"/>
    <n v="116"/>
    <n v="93"/>
    <n v="0"/>
    <n v="-69.439999999999827"/>
    <n v="-4.7574677993970839E-2"/>
    <s v="May"/>
    <s v="Q2"/>
  </r>
  <r>
    <s v="ORD-11932"/>
    <s v="Premium Widget"/>
    <s v="Manufacturing"/>
    <n v="49"/>
    <n v="8.9"/>
    <n v="436.1"/>
    <n v="417.52"/>
    <s v="South Plant"/>
    <x v="3"/>
    <n v="4.2"/>
    <s v="2023-02-13"/>
    <s v="2023-03-13"/>
    <s v="2023-03-13"/>
    <s v="On Time"/>
    <n v="0.1111"/>
    <n v="5"/>
    <n v="1.83"/>
    <n v="810"/>
    <n v="158"/>
    <n v="87"/>
    <n v="0"/>
    <n v="-18.580000000000041"/>
    <n v="-4.2604907131391971E-2"/>
    <s v="February"/>
    <s v="Q1"/>
  </r>
  <r>
    <s v="ORD-13071"/>
    <s v="Montair™ 5 ODT"/>
    <s v="Pharmaceutical"/>
    <n v="435"/>
    <n v="15.75"/>
    <n v="6851.25"/>
    <n v="6923.66"/>
    <s v="North Plant"/>
    <x v="2"/>
    <n v="4.7"/>
    <s v="2023-04-10"/>
    <s v="2023-04-22"/>
    <s v="2023-04-22"/>
    <s v="On Time"/>
    <n v="5.3699999999999998E-2"/>
    <n v="23"/>
    <n v="3.27"/>
    <n v="359"/>
    <n v="90"/>
    <n v="68"/>
    <n v="0"/>
    <n v="72.409999999999854"/>
    <n v="1.0568874293012202E-2"/>
    <s v="April"/>
    <s v="Q2"/>
  </r>
  <r>
    <s v="ORD-83530"/>
    <s v="Montair™ 5 ODT"/>
    <s v="Pharmaceutical"/>
    <n v="305"/>
    <n v="15.75"/>
    <n v="4803.75"/>
    <n v="4790.01"/>
    <s v="North Plant"/>
    <x v="3"/>
    <n v="4.2"/>
    <s v="2023-12-02"/>
    <s v="2023-12-23"/>
    <s v="2023-12-23"/>
    <s v="On Time"/>
    <n v="5.0799999999999998E-2"/>
    <n v="15"/>
    <n v="3.95"/>
    <n v="335"/>
    <n v="143"/>
    <n v="46"/>
    <n v="0"/>
    <n v="-13.739999999999782"/>
    <n v="-2.8602654176424214E-3"/>
    <s v="December"/>
    <s v="Q4"/>
  </r>
  <r>
    <s v="ORD-24195"/>
    <s v="Service Package B"/>
    <s v="Service"/>
    <n v="18"/>
    <n v="45"/>
    <n v="810"/>
    <n v="849.95"/>
    <s v="Central Hub"/>
    <x v="1"/>
    <n v="3.8"/>
    <s v="2023-07-15"/>
    <s v="2023-08-07"/>
    <s v="2023-08-15"/>
    <s v="Delayed"/>
    <n v="0.1119"/>
    <n v="2"/>
    <n v="1.32"/>
    <n v="279"/>
    <n v="167"/>
    <n v="13"/>
    <n v="8"/>
    <n v="39.950000000000045"/>
    <n v="4.9320987654321045E-2"/>
    <s v="July"/>
    <s v="Q3"/>
  </r>
  <r>
    <s v="ORD-20962"/>
    <s v="Premium Widget"/>
    <s v="Manufacturing"/>
    <n v="254"/>
    <n v="8.9"/>
    <n v="2260.6"/>
    <n v="2274.88"/>
    <s v="South Plant"/>
    <x v="2"/>
    <n v="4.7"/>
    <s v="2023-07-09"/>
    <s v="2023-07-28"/>
    <s v="2023-07-28"/>
    <s v="On Time"/>
    <n v="0.1"/>
    <n v="25"/>
    <n v="2.62"/>
    <n v="147"/>
    <n v="163"/>
    <n v="31"/>
    <n v="0"/>
    <n v="14.2800000000002"/>
    <n v="6.3169070158365925E-3"/>
    <s v="July"/>
    <s v="Q3"/>
  </r>
  <r>
    <s v="ORD-40465"/>
    <s v="Montair™ 5 ODT"/>
    <s v="Pharmaceutical"/>
    <n v="82"/>
    <n v="15.75"/>
    <n v="1291.5"/>
    <n v="1279"/>
    <s v="West Plant"/>
    <x v="1"/>
    <n v="3.8"/>
    <s v="2023-02-12"/>
    <s v="2023-02-26"/>
    <s v="2023-02-26"/>
    <s v="On Time"/>
    <n v="0.1273"/>
    <n v="10"/>
    <n v="3.76"/>
    <n v="110"/>
    <n v="146"/>
    <n v="42"/>
    <n v="0"/>
    <n v="-12.5"/>
    <n v="-9.678668215253582E-3"/>
    <s v="February"/>
    <s v="Q1"/>
  </r>
  <r>
    <s v="ORD-37423"/>
    <s v="Premium Widget"/>
    <s v="Manufacturing"/>
    <n v="28"/>
    <n v="8.9"/>
    <n v="249.2"/>
    <n v="244.75"/>
    <s v="East Plant"/>
    <x v="3"/>
    <n v="4.2"/>
    <s v="2023-03-19"/>
    <s v="2023-04-16"/>
    <s v="2023-04-16"/>
    <s v="On Time"/>
    <n v="8.9099999999999999E-2"/>
    <n v="2"/>
    <n v="1.01"/>
    <n v="823"/>
    <n v="163"/>
    <n v="72"/>
    <n v="0"/>
    <n v="-4.4499999999999886"/>
    <n v="-1.7857142857142811E-2"/>
    <s v="March"/>
    <s v="Q1"/>
  </r>
  <r>
    <s v="ORD-20673"/>
    <s v="Service Package A"/>
    <s v="Service"/>
    <n v="130"/>
    <n v="25"/>
    <n v="3250"/>
    <n v="3192.1"/>
    <s v="West Plant"/>
    <x v="3"/>
    <n v="4.2"/>
    <s v="2023-11-30"/>
    <s v="2023-12-17"/>
    <s v="2023-12-17"/>
    <s v="On Time"/>
    <n v="0.10920000000000001"/>
    <n v="14"/>
    <n v="1.79"/>
    <n v="993"/>
    <n v="46"/>
    <n v="64"/>
    <n v="0"/>
    <n v="-57.900000000000091"/>
    <n v="-1.7815384615384643E-2"/>
    <s v="November"/>
    <s v="Q4"/>
  </r>
  <r>
    <s v="ORD-24898"/>
    <s v="Service Package B"/>
    <s v="Service"/>
    <n v="397"/>
    <n v="45"/>
    <n v="17865"/>
    <n v="16996.09"/>
    <s v="North Plant"/>
    <x v="2"/>
    <n v="4.7"/>
    <s v="2023-03-07"/>
    <s v="2023-03-15"/>
    <s v="2023-03-15"/>
    <s v="On Time"/>
    <n v="8.2799999999999999E-2"/>
    <n v="32"/>
    <n v="0.8"/>
    <n v="89"/>
    <n v="128"/>
    <n v="73"/>
    <n v="0"/>
    <n v="-868.90999999999985"/>
    <n v="-4.8637559473831506E-2"/>
    <s v="March"/>
    <s v="Q1"/>
  </r>
  <r>
    <s v="ORD-48564"/>
    <s v="Montair™ 5 ODT"/>
    <s v="Pharmaceutical"/>
    <n v="393"/>
    <n v="15.75"/>
    <n v="6189.75"/>
    <n v="6421.38"/>
    <s v="Central Hub"/>
    <x v="2"/>
    <n v="4.7"/>
    <s v="2023-03-13"/>
    <s v="2023-03-25"/>
    <s v="2023-03-25"/>
    <s v="On Time"/>
    <n v="6.8500000000000005E-2"/>
    <n v="26"/>
    <n v="2.68"/>
    <n v="787"/>
    <n v="193"/>
    <n v="44"/>
    <n v="0"/>
    <n v="231.63000000000011"/>
    <n v="3.7421543681085682E-2"/>
    <s v="March"/>
    <s v="Q1"/>
  </r>
  <r>
    <s v="ORD-58660"/>
    <s v="Service Package A"/>
    <s v="Service"/>
    <n v="342"/>
    <n v="25"/>
    <n v="8550"/>
    <n v="8264.3799999999992"/>
    <s v="East Plant"/>
    <x v="3"/>
    <n v="4.2"/>
    <s v="2023-10-16"/>
    <s v="2023-11-02"/>
    <s v="2023-11-02"/>
    <s v="On Time"/>
    <n v="5.0599999999999999E-2"/>
    <n v="17"/>
    <n v="1.7"/>
    <n v="581"/>
    <n v="174"/>
    <n v="42"/>
    <n v="0"/>
    <n v="-285.6200000000008"/>
    <n v="-3.3405847953216466E-2"/>
    <s v="October"/>
    <s v="Q4"/>
  </r>
  <r>
    <s v="ORD-72111"/>
    <s v="Premium Widget"/>
    <s v="Manufacturing"/>
    <n v="484"/>
    <n v="8.9"/>
    <n v="4307.6000000000004"/>
    <n v="4413.8999999999996"/>
    <s v="West Plant"/>
    <x v="1"/>
    <n v="3.8"/>
    <s v="2023-06-19"/>
    <s v="2023-07-13"/>
    <s v="2023-07-14"/>
    <s v="Delayed"/>
    <n v="0.14949999999999999"/>
    <n v="72"/>
    <n v="2.0499999999999998"/>
    <n v="375"/>
    <n v="126"/>
    <n v="32"/>
    <n v="1"/>
    <n v="106.29999999999927"/>
    <n v="2.4677314513882269E-2"/>
    <s v="June"/>
    <s v="Q2"/>
  </r>
  <r>
    <s v="ORD-22414"/>
    <s v="Montair™ 5 ODT"/>
    <s v="Pharmaceutical"/>
    <n v="169"/>
    <n v="15.75"/>
    <n v="2661.75"/>
    <n v="2715.37"/>
    <s v="West Plant"/>
    <x v="0"/>
    <n v="4.5"/>
    <s v="2023-01-03"/>
    <s v="2023-01-20"/>
    <s v="2023-01-20"/>
    <s v="On Time"/>
    <n v="3.7900000000000003E-2"/>
    <n v="6"/>
    <n v="3.19"/>
    <n v="112"/>
    <n v="179"/>
    <n v="69"/>
    <n v="0"/>
    <n v="53.619999999999891"/>
    <n v="2.014464168310318E-2"/>
    <s v="January"/>
    <s v="Q1"/>
  </r>
  <r>
    <s v="ORD-45989"/>
    <s v="Service Package A"/>
    <s v="Service"/>
    <n v="335"/>
    <n v="25"/>
    <n v="8375"/>
    <n v="8424.5400000000009"/>
    <s v="South Plant"/>
    <x v="0"/>
    <n v="4.5"/>
    <s v="2023-06-29"/>
    <s v="2023-07-12"/>
    <s v="2023-07-12"/>
    <s v="On Time"/>
    <n v="4.1599999999999998E-2"/>
    <n v="13"/>
    <n v="1.89"/>
    <n v="341"/>
    <n v="129"/>
    <n v="84"/>
    <n v="0"/>
    <n v="49.540000000000873"/>
    <n v="5.9152238805971194E-3"/>
    <s v="June"/>
    <s v="Q2"/>
  </r>
  <r>
    <s v="ORD-20154"/>
    <s v="Service Package B"/>
    <s v="Service"/>
    <n v="402"/>
    <n v="45"/>
    <n v="18090"/>
    <n v="17915.009999999998"/>
    <s v="East Plant"/>
    <x v="3"/>
    <n v="4.2"/>
    <s v="2023-11-16"/>
    <s v="2023-12-03"/>
    <s v="2023-12-03"/>
    <s v="On Time"/>
    <n v="4.5699999999999998E-2"/>
    <n v="18"/>
    <n v="1.49"/>
    <n v="656"/>
    <n v="59"/>
    <n v="23"/>
    <n v="0"/>
    <n v="-174.9900000000016"/>
    <n v="-9.6733001658375669E-3"/>
    <s v="November"/>
    <s v="Q4"/>
  </r>
  <r>
    <s v="ORD-60193"/>
    <s v="Service Package B"/>
    <s v="Service"/>
    <n v="144"/>
    <n v="45"/>
    <n v="6480"/>
    <n v="6521.25"/>
    <s v="South Plant"/>
    <x v="3"/>
    <n v="4.2"/>
    <s v="2023-04-02"/>
    <s v="2023-04-19"/>
    <s v="2023-04-19"/>
    <s v="On Time"/>
    <n v="2.7699999999999999E-2"/>
    <n v="3"/>
    <n v="1.47"/>
    <n v="388"/>
    <n v="167"/>
    <n v="85"/>
    <n v="0"/>
    <n v="41.25"/>
    <n v="6.3657407407407404E-3"/>
    <s v="April"/>
    <s v="Q2"/>
  </r>
  <r>
    <s v="ORD-90599"/>
    <s v="Service Package A"/>
    <s v="Service"/>
    <n v="96"/>
    <n v="25"/>
    <n v="2400"/>
    <n v="2280.64"/>
    <s v="East Plant"/>
    <x v="2"/>
    <n v="4.7"/>
    <s v="2023-04-18"/>
    <s v="2023-04-26"/>
    <s v="2023-04-26"/>
    <s v="On Time"/>
    <n v="4.2500000000000003E-2"/>
    <n v="4"/>
    <n v="1.89"/>
    <n v="200"/>
    <n v="56"/>
    <n v="31"/>
    <n v="0"/>
    <n v="-119.36000000000013"/>
    <n v="-4.9733333333333386E-2"/>
    <s v="April"/>
    <s v="Q2"/>
  </r>
  <r>
    <s v="ORD-71825"/>
    <s v="Premium Widget"/>
    <s v="Manufacturing"/>
    <n v="468"/>
    <n v="8.9"/>
    <n v="4165.2"/>
    <n v="4360.8999999999996"/>
    <s v="North Plant"/>
    <x v="3"/>
    <n v="4.2"/>
    <s v="2023-02-09"/>
    <s v="2023-03-09"/>
    <s v="2023-03-09"/>
    <s v="On Time"/>
    <n v="2.92E-2"/>
    <n v="13"/>
    <n v="1.85"/>
    <n v="384"/>
    <n v="97"/>
    <n v="74"/>
    <n v="0"/>
    <n v="195.69999999999982"/>
    <n v="4.6984538557572224E-2"/>
    <s v="February"/>
    <s v="Q1"/>
  </r>
  <r>
    <s v="ORD-79558"/>
    <s v="Montair™ 4 ODT"/>
    <s v="Pharmaceutical"/>
    <n v="406"/>
    <n v="12.5"/>
    <n v="5075"/>
    <n v="5016.91"/>
    <s v="South Plant"/>
    <x v="2"/>
    <n v="4.7"/>
    <s v="2023-07-13"/>
    <s v="2023-07-25"/>
    <s v="2023-07-25"/>
    <s v="On Time"/>
    <n v="7.6399999999999996E-2"/>
    <n v="31"/>
    <n v="3.28"/>
    <n v="130"/>
    <n v="174"/>
    <n v="37"/>
    <n v="0"/>
    <n v="-58.090000000000146"/>
    <n v="-1.144630541871924E-2"/>
    <s v="July"/>
    <s v="Q3"/>
  </r>
  <r>
    <s v="ORD-67070"/>
    <s v="Montair™ 5 ODT"/>
    <s v="Pharmaceutical"/>
    <n v="296"/>
    <n v="15.75"/>
    <n v="4662"/>
    <n v="4634.8"/>
    <s v="East Plant"/>
    <x v="1"/>
    <n v="3.8"/>
    <s v="2023-08-12"/>
    <s v="2023-08-26"/>
    <s v="2023-08-26"/>
    <s v="On Time"/>
    <n v="0.10730000000000001"/>
    <n v="31"/>
    <n v="2.68"/>
    <n v="717"/>
    <n v="109"/>
    <n v="32"/>
    <n v="0"/>
    <n v="-27.199999999999818"/>
    <n v="-5.8344058344057953E-3"/>
    <s v="August"/>
    <s v="Q3"/>
  </r>
  <r>
    <s v="ORD-35032"/>
    <s v="Montair™ 4 ODT"/>
    <s v="Pharmaceutical"/>
    <n v="187"/>
    <n v="12.5"/>
    <n v="2337.5"/>
    <n v="2390.91"/>
    <s v="East Plant"/>
    <x v="2"/>
    <n v="4.7"/>
    <s v="2023-12-10"/>
    <s v="2023-12-22"/>
    <s v="2023-12-22"/>
    <s v="On Time"/>
    <n v="3.9899999999999998E-2"/>
    <n v="7"/>
    <n v="4"/>
    <n v="441"/>
    <n v="115"/>
    <n v="32"/>
    <n v="0"/>
    <n v="53.409999999999854"/>
    <n v="2.2849197860962504E-2"/>
    <s v="December"/>
    <s v="Q4"/>
  </r>
  <r>
    <s v="ORD-58348"/>
    <s v="Service Package B"/>
    <s v="Service"/>
    <n v="194"/>
    <n v="45"/>
    <n v="8730"/>
    <n v="8752.7000000000007"/>
    <s v="North Plant"/>
    <x v="1"/>
    <n v="3.8"/>
    <s v="2023-08-15"/>
    <s v="2023-08-25"/>
    <s v="2023-08-25"/>
    <s v="On Time"/>
    <n v="1.0800000000000001E-2"/>
    <n v="2"/>
    <n v="0.64"/>
    <n v="987"/>
    <n v="84"/>
    <n v="74"/>
    <n v="0"/>
    <n v="22.700000000000728"/>
    <n v="2.6002290950745393E-3"/>
    <s v="August"/>
    <s v="Q3"/>
  </r>
  <r>
    <s v="ORD-43166"/>
    <s v="Montair™ 4 ODT"/>
    <s v="Pharmaceutical"/>
    <n v="341"/>
    <n v="12.5"/>
    <n v="4262.5"/>
    <n v="4166.57"/>
    <s v="Central Hub"/>
    <x v="3"/>
    <n v="4.2"/>
    <s v="2023-01-18"/>
    <s v="2023-02-08"/>
    <s v="2023-02-08"/>
    <s v="On Time"/>
    <n v="7.6999999999999999E-2"/>
    <n v="26"/>
    <n v="3.54"/>
    <n v="330"/>
    <n v="180"/>
    <n v="17"/>
    <n v="0"/>
    <n v="-95.930000000000291"/>
    <n v="-2.25055718475074E-2"/>
    <s v="January"/>
    <s v="Q1"/>
  </r>
  <r>
    <s v="ORD-81511"/>
    <s v="Service Package A"/>
    <s v="Service"/>
    <n v="333"/>
    <n v="25"/>
    <n v="8325"/>
    <n v="8287.11"/>
    <s v="North Plant"/>
    <x v="2"/>
    <n v="4.7"/>
    <s v="2023-11-08"/>
    <s v="2023-11-16"/>
    <s v="2023-11-16"/>
    <s v="On Time"/>
    <n v="3.4299999999999997E-2"/>
    <n v="11"/>
    <n v="1.47"/>
    <n v="876"/>
    <n v="46"/>
    <n v="14"/>
    <n v="0"/>
    <n v="-37.889999999999418"/>
    <n v="-4.5513513513512818E-3"/>
    <s v="November"/>
    <s v="Q4"/>
  </r>
  <r>
    <s v="ORD-25653"/>
    <s v="Basic Widget"/>
    <s v="Manufacturing"/>
    <n v="386"/>
    <n v="4.2"/>
    <n v="1621.2"/>
    <n v="1568.82"/>
    <s v="North Plant"/>
    <x v="1"/>
    <n v="3.8"/>
    <s v="2023-12-28"/>
    <s v="2024-01-18"/>
    <s v="2024-01-18"/>
    <s v="On Time"/>
    <n v="0.12909999999999999"/>
    <n v="49"/>
    <n v="2.67"/>
    <n v="107"/>
    <n v="133"/>
    <n v="91"/>
    <n v="0"/>
    <n v="-52.380000000000109"/>
    <n v="-3.2309400444115538E-2"/>
    <s v="December"/>
    <s v="Q4"/>
  </r>
  <r>
    <s v="ORD-12185"/>
    <s v="Service Package B"/>
    <s v="Service"/>
    <n v="449"/>
    <n v="45"/>
    <n v="20205"/>
    <n v="20294.07"/>
    <s v="North Plant"/>
    <x v="3"/>
    <n v="4.2"/>
    <s v="2023-02-19"/>
    <s v="2023-03-08"/>
    <s v="2023-03-08"/>
    <s v="On Time"/>
    <n v="0.1477"/>
    <n v="66"/>
    <n v="1.42"/>
    <n v="390"/>
    <n v="192"/>
    <n v="50"/>
    <n v="0"/>
    <n v="89.069999999999709"/>
    <n v="4.4083147735708835E-3"/>
    <s v="February"/>
    <s v="Q1"/>
  </r>
  <r>
    <s v="ORD-18513"/>
    <s v="Service Package B"/>
    <s v="Service"/>
    <n v="17"/>
    <n v="45"/>
    <n v="765"/>
    <n v="798.7"/>
    <s v="South Plant"/>
    <x v="3"/>
    <n v="4.2"/>
    <s v="2023-09-22"/>
    <s v="2023-10-09"/>
    <s v="2023-10-09"/>
    <s v="On Time"/>
    <n v="6.6400000000000001E-2"/>
    <n v="1"/>
    <n v="1.5"/>
    <n v="247"/>
    <n v="148"/>
    <n v="28"/>
    <n v="0"/>
    <n v="33.700000000000045"/>
    <n v="4.4052287581699406E-2"/>
    <s v="September"/>
    <s v="Q3"/>
  </r>
  <r>
    <s v="ORD-93270"/>
    <s v="Service Package B"/>
    <s v="Service"/>
    <n v="237"/>
    <n v="45"/>
    <n v="10665"/>
    <n v="10179.219999999999"/>
    <s v="East Plant"/>
    <x v="0"/>
    <n v="4.5"/>
    <s v="2023-03-30"/>
    <s v="2023-04-12"/>
    <s v="2023-04-12"/>
    <s v="On Time"/>
    <n v="9.5200000000000007E-2"/>
    <n v="22"/>
    <n v="1.1100000000000001"/>
    <n v="814"/>
    <n v="20"/>
    <n v="49"/>
    <n v="0"/>
    <n v="-485.78000000000065"/>
    <n v="-4.5548992030004752E-2"/>
    <s v="March"/>
    <s v="Q1"/>
  </r>
  <r>
    <s v="ORD-21555"/>
    <s v="Basic Widget"/>
    <s v="Manufacturing"/>
    <n v="184"/>
    <n v="4.2"/>
    <n v="772.8"/>
    <n v="770.19"/>
    <s v="Central Hub"/>
    <x v="3"/>
    <n v="4.2"/>
    <s v="2023-03-02"/>
    <s v="2023-03-30"/>
    <s v="2023-03-30"/>
    <s v="On Time"/>
    <n v="0.12709999999999999"/>
    <n v="23"/>
    <n v="2.86"/>
    <n v="169"/>
    <n v="43"/>
    <n v="33"/>
    <n v="0"/>
    <n v="-2.6099999999999"/>
    <n v="-3.3773291925464546E-3"/>
    <s v="March"/>
    <s v="Q1"/>
  </r>
  <r>
    <s v="ORD-93616"/>
    <s v="Service Package B"/>
    <s v="Service"/>
    <n v="312"/>
    <n v="45"/>
    <n v="14040"/>
    <n v="14217.78"/>
    <s v="North Plant"/>
    <x v="1"/>
    <n v="3.8"/>
    <s v="2023-06-12"/>
    <s v="2023-06-22"/>
    <s v="2023-06-22"/>
    <s v="On Time"/>
    <n v="1.2800000000000001E-2"/>
    <n v="3"/>
    <n v="0.52"/>
    <n v="433"/>
    <n v="137"/>
    <n v="20"/>
    <n v="0"/>
    <n v="177.78000000000065"/>
    <n v="1.2662393162393209E-2"/>
    <s v="June"/>
    <s v="Q2"/>
  </r>
  <r>
    <s v="ORD-50696"/>
    <s v="Service Package B"/>
    <s v="Service"/>
    <n v="338"/>
    <n v="45"/>
    <n v="15210"/>
    <n v="15883.28"/>
    <s v="South Plant"/>
    <x v="3"/>
    <n v="4.2"/>
    <s v="2023-12-15"/>
    <s v="2024-01-01"/>
    <s v="2024-01-01"/>
    <s v="On Time"/>
    <n v="0.13100000000000001"/>
    <n v="44"/>
    <n v="1.61"/>
    <n v="104"/>
    <n v="117"/>
    <n v="100"/>
    <n v="0"/>
    <n v="673.28000000000065"/>
    <n v="4.4265614727153235E-2"/>
    <s v="December"/>
    <s v="Q4"/>
  </r>
  <r>
    <s v="ORD-33214"/>
    <s v="Basic Widget"/>
    <s v="Manufacturing"/>
    <n v="299"/>
    <n v="4.2"/>
    <n v="1255.8"/>
    <n v="1232.6400000000001"/>
    <s v="South Plant"/>
    <x v="3"/>
    <n v="4.2"/>
    <s v="2023-03-13"/>
    <s v="2023-04-10"/>
    <s v="2023-04-10"/>
    <s v="On Time"/>
    <n v="4.1599999999999998E-2"/>
    <n v="12"/>
    <n v="2.77"/>
    <n v="352"/>
    <n v="86"/>
    <n v="99"/>
    <n v="0"/>
    <n v="-23.159999999999854"/>
    <n v="-1.8442427138079198E-2"/>
    <s v="March"/>
    <s v="Q1"/>
  </r>
  <r>
    <s v="ORD-92709"/>
    <s v="Premium Widget"/>
    <s v="Manufacturing"/>
    <n v="191"/>
    <n v="8.9"/>
    <n v="1699.9"/>
    <n v="1713.28"/>
    <s v="East Plant"/>
    <x v="0"/>
    <n v="4.5"/>
    <s v="2023-09-08"/>
    <s v="2023-10-02"/>
    <s v="2023-10-02"/>
    <s v="On Time"/>
    <n v="5.8799999999999998E-2"/>
    <n v="11"/>
    <n v="1.9"/>
    <n v="753"/>
    <n v="63"/>
    <n v="14"/>
    <n v="0"/>
    <n v="13.379999999999882"/>
    <n v="7.8710512383080664E-3"/>
    <s v="September"/>
    <s v="Q3"/>
  </r>
  <r>
    <s v="ORD-47839"/>
    <s v="Service Package A"/>
    <s v="Service"/>
    <n v="301"/>
    <n v="25"/>
    <n v="7525"/>
    <n v="7307.27"/>
    <s v="West Plant"/>
    <x v="1"/>
    <n v="3.8"/>
    <s v="2023-10-03"/>
    <s v="2023-10-13"/>
    <s v="2023-10-13"/>
    <s v="On Time"/>
    <n v="0.10829999999999999"/>
    <n v="32"/>
    <n v="1.72"/>
    <n v="262"/>
    <n v="107"/>
    <n v="99"/>
    <n v="0"/>
    <n v="-217.72999999999956"/>
    <n v="-2.8934219269102932E-2"/>
    <s v="October"/>
    <s v="Q4"/>
  </r>
  <r>
    <s v="ORD-25112"/>
    <s v="Service Package A"/>
    <s v="Service"/>
    <n v="272"/>
    <n v="25"/>
    <n v="6800"/>
    <n v="6985.92"/>
    <s v="Central Hub"/>
    <x v="3"/>
    <n v="4.2"/>
    <s v="2023-02-16"/>
    <s v="2023-03-05"/>
    <s v="2023-03-05"/>
    <s v="On Time"/>
    <n v="4.6100000000000002E-2"/>
    <n v="12"/>
    <n v="0.55000000000000004"/>
    <n v="579"/>
    <n v="188"/>
    <n v="90"/>
    <n v="0"/>
    <n v="185.92000000000007"/>
    <n v="2.7341176470588247E-2"/>
    <s v="February"/>
    <s v="Q1"/>
  </r>
  <r>
    <s v="ORD-52253"/>
    <s v="Montair™ 5 ODT"/>
    <s v="Pharmaceutical"/>
    <n v="310"/>
    <n v="15.75"/>
    <n v="4882.5"/>
    <n v="4796.08"/>
    <s v="West Plant"/>
    <x v="1"/>
    <n v="3.8"/>
    <s v="2023-08-28"/>
    <s v="2023-09-11"/>
    <s v="2023-09-11"/>
    <s v="On Time"/>
    <n v="8.8900000000000007E-2"/>
    <n v="27"/>
    <n v="3.85"/>
    <n v="768"/>
    <n v="46"/>
    <n v="90"/>
    <n v="0"/>
    <n v="-86.420000000000073"/>
    <n v="-1.7699948796723004E-2"/>
    <s v="August"/>
    <s v="Q3"/>
  </r>
  <r>
    <s v="ORD-50144"/>
    <s v="Basic Widget"/>
    <s v="Manufacturing"/>
    <n v="253"/>
    <n v="4.2"/>
    <n v="1062.5999999999999"/>
    <n v="1045.04"/>
    <s v="North Plant"/>
    <x v="1"/>
    <n v="3.8"/>
    <s v="2023-08-04"/>
    <s v="2023-08-25"/>
    <s v="2023-08-25"/>
    <s v="On Time"/>
    <n v="0.1007"/>
    <n v="25"/>
    <n v="2.83"/>
    <n v="216"/>
    <n v="139"/>
    <n v="79"/>
    <n v="0"/>
    <n v="-17.559999999999945"/>
    <n v="-1.652550348202517E-2"/>
    <s v="August"/>
    <s v="Q3"/>
  </r>
  <r>
    <s v="ORD-41927"/>
    <s v="Montair™ 5 ODT"/>
    <s v="Pharmaceutical"/>
    <n v="243"/>
    <n v="15.75"/>
    <n v="3827.25"/>
    <n v="3863.06"/>
    <s v="North Plant"/>
    <x v="2"/>
    <n v="4.7"/>
    <s v="2023-11-12"/>
    <s v="2023-11-24"/>
    <s v="2023-11-24"/>
    <s v="On Time"/>
    <n v="0.1072"/>
    <n v="26"/>
    <n v="3.21"/>
    <n v="308"/>
    <n v="115"/>
    <n v="86"/>
    <n v="0"/>
    <n v="35.809999999999945"/>
    <n v="9.3565876281925513E-3"/>
    <s v="November"/>
    <s v="Q4"/>
  </r>
  <r>
    <s v="ORD-76448"/>
    <s v="Basic Widget"/>
    <s v="Manufacturing"/>
    <n v="30"/>
    <n v="4.2"/>
    <n v="126"/>
    <n v="131.93"/>
    <s v="West Plant"/>
    <x v="2"/>
    <n v="4.7"/>
    <s v="2023-06-03"/>
    <s v="2023-06-22"/>
    <s v="2023-06-22"/>
    <s v="On Time"/>
    <n v="0.1328"/>
    <n v="3"/>
    <n v="2.8"/>
    <n v="160"/>
    <n v="127"/>
    <n v="64"/>
    <n v="0"/>
    <n v="5.9300000000000068"/>
    <n v="4.706349206349212E-2"/>
    <s v="June"/>
    <s v="Q2"/>
  </r>
  <r>
    <s v="ORD-78692"/>
    <s v="Basic Widget"/>
    <s v="Manufacturing"/>
    <n v="24"/>
    <n v="4.2"/>
    <n v="100.8"/>
    <n v="97.41"/>
    <s v="Central Hub"/>
    <x v="2"/>
    <n v="4.7"/>
    <s v="2023-10-31"/>
    <s v="2023-11-19"/>
    <s v="2023-11-19"/>
    <s v="On Time"/>
    <n v="3.3300000000000003E-2"/>
    <n v="0"/>
    <n v="2.19"/>
    <n v="253"/>
    <n v="165"/>
    <n v="27"/>
    <n v="0"/>
    <n v="-3.3900000000000006"/>
    <n v="-3.3630952380952386E-2"/>
    <s v="October"/>
    <s v="Q4"/>
  </r>
  <r>
    <s v="ORD-70370"/>
    <s v="Montair™ 5 ODT"/>
    <s v="Pharmaceutical"/>
    <n v="168"/>
    <n v="15.75"/>
    <n v="2646"/>
    <n v="2723.49"/>
    <s v="East Plant"/>
    <x v="0"/>
    <n v="4.5"/>
    <s v="2023-02-16"/>
    <s v="2023-03-05"/>
    <s v="2023-03-05"/>
    <s v="On Time"/>
    <n v="2.98E-2"/>
    <n v="5"/>
    <n v="3.09"/>
    <n v="50"/>
    <n v="188"/>
    <n v="28"/>
    <n v="0"/>
    <n v="77.489999999999782"/>
    <n v="2.9285714285714203E-2"/>
    <s v="February"/>
    <s v="Q1"/>
  </r>
  <r>
    <s v="ORD-30203"/>
    <s v="Montair™ 5 ODT"/>
    <s v="Pharmaceutical"/>
    <n v="51"/>
    <n v="15.75"/>
    <n v="803.25"/>
    <n v="777.91"/>
    <s v="South Plant"/>
    <x v="3"/>
    <n v="4.2"/>
    <s v="2023-06-07"/>
    <s v="2023-06-28"/>
    <s v="2023-06-28"/>
    <s v="On Time"/>
    <n v="0.13009999999999999"/>
    <n v="6"/>
    <n v="3.59"/>
    <n v="751"/>
    <n v="162"/>
    <n v="57"/>
    <n v="0"/>
    <n v="-25.340000000000032"/>
    <n v="-3.1546840958605701E-2"/>
    <s v="June"/>
    <s v="Q2"/>
  </r>
  <r>
    <s v="ORD-97613"/>
    <s v="Montair™ 4 ODT"/>
    <s v="Pharmaceutical"/>
    <n v="61"/>
    <n v="12.5"/>
    <n v="762.5"/>
    <n v="760.27"/>
    <s v="West Plant"/>
    <x v="1"/>
    <n v="3.8"/>
    <s v="2023-06-26"/>
    <s v="2023-07-10"/>
    <s v="2023-07-10"/>
    <s v="On Time"/>
    <n v="0.1062"/>
    <n v="6"/>
    <n v="3.87"/>
    <n v="435"/>
    <n v="138"/>
    <n v="100"/>
    <n v="0"/>
    <n v="-2.2300000000000182"/>
    <n v="-2.9245901639344501E-3"/>
    <s v="June"/>
    <s v="Q2"/>
  </r>
  <r>
    <s v="ORD-98440"/>
    <s v="Montair™ 5 ODT"/>
    <s v="Pharmaceutical"/>
    <n v="172"/>
    <n v="15.75"/>
    <n v="2709"/>
    <n v="2780.26"/>
    <s v="North Plant"/>
    <x v="2"/>
    <n v="4.7"/>
    <s v="2023-03-07"/>
    <s v="2023-03-19"/>
    <s v="2023-03-19"/>
    <s v="On Time"/>
    <n v="2.87E-2"/>
    <n v="4"/>
    <n v="3.85"/>
    <n v="797"/>
    <n v="128"/>
    <n v="86"/>
    <n v="0"/>
    <n v="71.260000000000218"/>
    <n v="2.6304909560723594E-2"/>
    <s v="March"/>
    <s v="Q1"/>
  </r>
  <r>
    <s v="ORD-33351"/>
    <s v="Premium Widget"/>
    <s v="Manufacturing"/>
    <n v="260"/>
    <n v="8.9"/>
    <n v="2314"/>
    <n v="2353.31"/>
    <s v="Central Hub"/>
    <x v="0"/>
    <n v="4.5"/>
    <s v="2023-06-27"/>
    <s v="2023-07-21"/>
    <s v="2023-07-21"/>
    <s v="On Time"/>
    <n v="0.14580000000000001"/>
    <n v="37"/>
    <n v="2.77"/>
    <n v="836"/>
    <n v="80"/>
    <n v="57"/>
    <n v="0"/>
    <n v="39.309999999999945"/>
    <n v="1.6987899740708707E-2"/>
    <s v="June"/>
    <s v="Q2"/>
  </r>
  <r>
    <s v="ORD-34637"/>
    <s v="Basic Widget"/>
    <s v="Manufacturing"/>
    <n v="316"/>
    <n v="4.2"/>
    <n v="1327.2"/>
    <n v="1360.6"/>
    <s v="East Plant"/>
    <x v="0"/>
    <n v="4.5"/>
    <s v="2023-11-09"/>
    <s v="2023-12-03"/>
    <s v="2023-12-03"/>
    <s v="On Time"/>
    <n v="0.13800000000000001"/>
    <n v="43"/>
    <n v="1.28"/>
    <n v="95"/>
    <n v="74"/>
    <n v="48"/>
    <n v="0"/>
    <n v="33.399999999999864"/>
    <n v="2.5165762507534557E-2"/>
    <s v="November"/>
    <s v="Q4"/>
  </r>
  <r>
    <s v="ORD-73000"/>
    <s v="Premium Widget"/>
    <s v="Manufacturing"/>
    <n v="344"/>
    <n v="8.9"/>
    <n v="3061.6"/>
    <n v="2963.59"/>
    <s v="North Plant"/>
    <x v="3"/>
    <n v="4.2"/>
    <s v="2023-07-16"/>
    <s v="2023-08-13"/>
    <s v="2023-08-13"/>
    <s v="On Time"/>
    <n v="3.1099999999999999E-2"/>
    <n v="10"/>
    <n v="2.35"/>
    <n v="85"/>
    <n v="86"/>
    <n v="63"/>
    <n v="0"/>
    <n v="-98.009999999999764"/>
    <n v="-3.2012673112098176E-2"/>
    <s v="July"/>
    <s v="Q3"/>
  </r>
  <r>
    <s v="ORD-23291"/>
    <s v="Montair™ 5 ODT"/>
    <s v="Pharmaceutical"/>
    <n v="274"/>
    <n v="15.75"/>
    <n v="4315.5"/>
    <n v="4459.74"/>
    <s v="South Plant"/>
    <x v="2"/>
    <n v="4.7"/>
    <s v="2023-12-16"/>
    <s v="2023-12-28"/>
    <s v="2023-12-28"/>
    <s v="On Time"/>
    <n v="7.51E-2"/>
    <n v="20"/>
    <n v="3.53"/>
    <n v="721"/>
    <n v="123"/>
    <n v="11"/>
    <n v="0"/>
    <n v="144.23999999999978"/>
    <n v="3.3423705248522714E-2"/>
    <s v="December"/>
    <s v="Q4"/>
  </r>
  <r>
    <s v="ORD-62652"/>
    <s v="Montair™ 5 ODT"/>
    <s v="Pharmaceutical"/>
    <n v="269"/>
    <n v="15.75"/>
    <n v="4236.75"/>
    <n v="4187.6000000000004"/>
    <s v="East Plant"/>
    <x v="1"/>
    <n v="3.8"/>
    <s v="2023-10-22"/>
    <s v="2023-11-05"/>
    <s v="2023-11-05"/>
    <s v="On Time"/>
    <n v="7.3700000000000002E-2"/>
    <n v="19"/>
    <n v="3.94"/>
    <n v="482"/>
    <n v="33"/>
    <n v="48"/>
    <n v="0"/>
    <n v="-49.149999999999636"/>
    <n v="-1.1600873310910399E-2"/>
    <s v="October"/>
    <s v="Q4"/>
  </r>
  <r>
    <s v="ORD-53917"/>
    <s v="Premium Widget"/>
    <s v="Manufacturing"/>
    <n v="423"/>
    <n v="8.9"/>
    <n v="3764.7"/>
    <n v="3878.55"/>
    <s v="East Plant"/>
    <x v="0"/>
    <n v="4.5"/>
    <s v="2023-11-06"/>
    <s v="2023-11-30"/>
    <s v="2023-11-30"/>
    <s v="On Time"/>
    <n v="7.2999999999999995E-2"/>
    <n v="30"/>
    <n v="1.95"/>
    <n v="914"/>
    <n v="156"/>
    <n v="56"/>
    <n v="0"/>
    <n v="113.85000000000036"/>
    <n v="3.0241453502271195E-2"/>
    <s v="November"/>
    <s v="Q4"/>
  </r>
  <r>
    <s v="ORD-87352"/>
    <s v="Montair™ 4 ODT"/>
    <s v="Pharmaceutical"/>
    <n v="398"/>
    <n v="12.5"/>
    <n v="4975"/>
    <n v="4917.03"/>
    <s v="South Plant"/>
    <x v="2"/>
    <n v="4.7"/>
    <s v="2023-09-30"/>
    <s v="2023-10-12"/>
    <s v="2023-10-12"/>
    <s v="On Time"/>
    <n v="0.1045"/>
    <n v="41"/>
    <n v="3.01"/>
    <n v="314"/>
    <n v="70"/>
    <n v="75"/>
    <n v="0"/>
    <n v="-57.970000000000255"/>
    <n v="-1.1652261306532715E-2"/>
    <s v="September"/>
    <s v="Q3"/>
  </r>
  <r>
    <s v="ORD-88555"/>
    <s v="Service Package A"/>
    <s v="Service"/>
    <n v="247"/>
    <n v="25"/>
    <n v="6175"/>
    <n v="6040.21"/>
    <s v="West Plant"/>
    <x v="2"/>
    <n v="4.7"/>
    <s v="2023-01-25"/>
    <s v="2023-02-02"/>
    <s v="2023-02-02"/>
    <s v="On Time"/>
    <n v="2.7E-2"/>
    <n v="6"/>
    <n v="1.05"/>
    <n v="752"/>
    <n v="114"/>
    <n v="42"/>
    <n v="0"/>
    <n v="-134.78999999999996"/>
    <n v="-2.1828340080971655E-2"/>
    <s v="January"/>
    <s v="Q1"/>
  </r>
  <r>
    <s v="ORD-49017"/>
    <s v="Premium Widget"/>
    <s v="Manufacturing"/>
    <n v="287"/>
    <n v="8.9"/>
    <n v="2554.3000000000002"/>
    <n v="2494.84"/>
    <s v="East Plant"/>
    <x v="3"/>
    <n v="4.2"/>
    <s v="2023-01-13"/>
    <s v="2023-02-10"/>
    <s v="2023-02-10"/>
    <s v="On Time"/>
    <n v="5.11E-2"/>
    <n v="14"/>
    <n v="1.89"/>
    <n v="701"/>
    <n v="29"/>
    <n v="86"/>
    <n v="0"/>
    <n v="-59.460000000000036"/>
    <n v="-2.3278393297576649E-2"/>
    <s v="January"/>
    <s v="Q1"/>
  </r>
  <r>
    <s v="ORD-28958"/>
    <s v="Montair™ 4 ODT"/>
    <s v="Pharmaceutical"/>
    <n v="388"/>
    <n v="12.5"/>
    <n v="4850"/>
    <n v="4799.66"/>
    <s v="East Plant"/>
    <x v="0"/>
    <n v="4.5"/>
    <s v="2023-09-30"/>
    <s v="2023-10-17"/>
    <s v="2023-10-17"/>
    <s v="On Time"/>
    <n v="3.4500000000000003E-2"/>
    <n v="13"/>
    <n v="2.69"/>
    <n v="698"/>
    <n v="146"/>
    <n v="65"/>
    <n v="0"/>
    <n v="-50.340000000000146"/>
    <n v="-1.0379381443298998E-2"/>
    <s v="September"/>
    <s v="Q3"/>
  </r>
  <r>
    <s v="ORD-78623"/>
    <s v="Basic Widget"/>
    <s v="Manufacturing"/>
    <n v="326"/>
    <n v="4.2"/>
    <n v="1369.2"/>
    <n v="1334.16"/>
    <s v="East Plant"/>
    <x v="2"/>
    <n v="4.7"/>
    <s v="2023-12-19"/>
    <s v="2024-01-07"/>
    <s v="2024-01-07"/>
    <s v="On Time"/>
    <n v="0.12559999999999999"/>
    <n v="40"/>
    <n v="2.4700000000000002"/>
    <n v="632"/>
    <n v="137"/>
    <n v="15"/>
    <n v="0"/>
    <n v="-35.039999999999964"/>
    <n v="-2.559158632778262E-2"/>
    <s v="December"/>
    <s v="Q4"/>
  </r>
  <r>
    <s v="ORD-77191"/>
    <s v="Montair™ 4 ODT"/>
    <s v="Pharmaceutical"/>
    <n v="85"/>
    <n v="12.5"/>
    <n v="1062.5"/>
    <n v="1074.1199999999999"/>
    <s v="East Plant"/>
    <x v="3"/>
    <n v="4.2"/>
    <s v="2023-01-20"/>
    <s v="2023-02-10"/>
    <s v="2023-02-10"/>
    <s v="On Time"/>
    <n v="0.1113"/>
    <n v="9"/>
    <n v="2.65"/>
    <n v="792"/>
    <n v="40"/>
    <n v="53"/>
    <n v="0"/>
    <n v="11.619999999999891"/>
    <n v="1.0936470588235192E-2"/>
    <s v="January"/>
    <s v="Q1"/>
  </r>
  <r>
    <s v="ORD-20391"/>
    <s v="Service Package B"/>
    <s v="Service"/>
    <n v="21"/>
    <n v="45"/>
    <n v="945"/>
    <n v="915.13"/>
    <s v="East Plant"/>
    <x v="2"/>
    <n v="4.7"/>
    <s v="2023-07-25"/>
    <s v="2023-08-02"/>
    <s v="2023-08-02"/>
    <s v="On Time"/>
    <n v="0.1145"/>
    <n v="2"/>
    <n v="1.61"/>
    <n v="906"/>
    <n v="130"/>
    <n v="24"/>
    <n v="0"/>
    <n v="-29.870000000000005"/>
    <n v="-3.1608465608465613E-2"/>
    <s v="July"/>
    <s v="Q3"/>
  </r>
  <r>
    <s v="ORD-59051"/>
    <s v="Montair™ 5 ODT"/>
    <s v="Pharmaceutical"/>
    <n v="325"/>
    <n v="15.75"/>
    <n v="5118.75"/>
    <n v="5125.9399999999996"/>
    <s v="Central Hub"/>
    <x v="3"/>
    <n v="4.2"/>
    <s v="2023-06-05"/>
    <s v="2023-06-26"/>
    <s v="2023-06-26"/>
    <s v="On Time"/>
    <n v="0.12959999999999999"/>
    <n v="42"/>
    <n v="3.7"/>
    <n v="637"/>
    <n v="141"/>
    <n v="37"/>
    <n v="0"/>
    <n v="7.1899999999995998"/>
    <n v="1.4046398046397264E-3"/>
    <s v="June"/>
    <s v="Q2"/>
  </r>
  <r>
    <s v="ORD-10662"/>
    <s v="Premium Widget"/>
    <s v="Manufacturing"/>
    <n v="266"/>
    <n v="8.9"/>
    <n v="2367.4"/>
    <n v="2407.9899999999998"/>
    <s v="East Plant"/>
    <x v="1"/>
    <n v="3.8"/>
    <s v="2023-05-22"/>
    <s v="2023-06-23"/>
    <s v="2023-06-30"/>
    <s v="Delayed"/>
    <n v="9.4600000000000004E-2"/>
    <n v="25"/>
    <n v="1.57"/>
    <n v="262"/>
    <n v="24"/>
    <n v="63"/>
    <n v="7"/>
    <n v="40.589999999999691"/>
    <n v="1.7145391568809534E-2"/>
    <s v="May"/>
    <s v="Q2"/>
  </r>
  <r>
    <s v="ORD-12368"/>
    <s v="Service Package B"/>
    <s v="Service"/>
    <n v="246"/>
    <n v="45"/>
    <n v="11070"/>
    <n v="11179.68"/>
    <s v="South Plant"/>
    <x v="3"/>
    <n v="4.2"/>
    <s v="2023-05-17"/>
    <s v="2023-06-03"/>
    <s v="2023-06-03"/>
    <s v="On Time"/>
    <n v="0.14660000000000001"/>
    <n v="36"/>
    <n v="0.83"/>
    <n v="776"/>
    <n v="103"/>
    <n v="38"/>
    <n v="0"/>
    <n v="109.68000000000029"/>
    <n v="9.9078590785908124E-3"/>
    <s v="May"/>
    <s v="Q2"/>
  </r>
  <r>
    <s v="ORD-60992"/>
    <s v="Montair™ 4 ODT"/>
    <s v="Pharmaceutical"/>
    <n v="321"/>
    <n v="12.5"/>
    <n v="4012.5"/>
    <n v="4143.7"/>
    <s v="Central Hub"/>
    <x v="3"/>
    <n v="4.2"/>
    <s v="2023-12-31"/>
    <s v="2024-01-21"/>
    <s v="2024-01-21"/>
    <s v="On Time"/>
    <n v="9.2299999999999993E-2"/>
    <n v="29"/>
    <n v="2.99"/>
    <n v="537"/>
    <n v="162"/>
    <n v="11"/>
    <n v="0"/>
    <n v="131.19999999999982"/>
    <n v="3.2697819314641698E-2"/>
    <s v="December"/>
    <s v="Q4"/>
  </r>
  <r>
    <s v="ORD-32283"/>
    <s v="Basic Widget"/>
    <s v="Manufacturing"/>
    <n v="431"/>
    <n v="4.2"/>
    <n v="1810.2"/>
    <n v="1800.13"/>
    <s v="East Plant"/>
    <x v="3"/>
    <n v="4.2"/>
    <s v="2023-06-27"/>
    <s v="2023-07-25"/>
    <s v="2023-07-25"/>
    <s v="On Time"/>
    <n v="7.4700000000000003E-2"/>
    <n v="32"/>
    <n v="1.42"/>
    <n v="739"/>
    <n v="119"/>
    <n v="42"/>
    <n v="0"/>
    <n v="-10.069999999999936"/>
    <n v="-5.5629212241740892E-3"/>
    <s v="June"/>
    <s v="Q2"/>
  </r>
  <r>
    <s v="ORD-58390"/>
    <s v="Premium Widget"/>
    <s v="Manufacturing"/>
    <n v="259"/>
    <n v="8.9"/>
    <n v="2305.1"/>
    <n v="2319.2399999999998"/>
    <s v="North Plant"/>
    <x v="0"/>
    <n v="4.5"/>
    <s v="2023-11-20"/>
    <s v="2023-12-14"/>
    <s v="2023-12-14"/>
    <s v="On Time"/>
    <n v="5.8299999999999998E-2"/>
    <n v="15"/>
    <n v="2.97"/>
    <n v="361"/>
    <n v="94"/>
    <n v="50"/>
    <n v="0"/>
    <n v="14.139999999999873"/>
    <n v="6.1342241117521464E-3"/>
    <s v="November"/>
    <s v="Q4"/>
  </r>
  <r>
    <s v="ORD-13068"/>
    <s v="Premium Widget"/>
    <s v="Manufacturing"/>
    <n v="329"/>
    <n v="8.9"/>
    <n v="2928.1"/>
    <n v="2952.97"/>
    <s v="West Plant"/>
    <x v="0"/>
    <n v="4.5"/>
    <s v="2023-03-21"/>
    <s v="2023-04-14"/>
    <s v="2023-04-14"/>
    <s v="On Time"/>
    <n v="9.74E-2"/>
    <n v="32"/>
    <n v="1.83"/>
    <n v="819"/>
    <n v="92"/>
    <n v="81"/>
    <n v="0"/>
    <n v="24.869999999999891"/>
    <n v="8.4935623783340356E-3"/>
    <s v="March"/>
    <s v="Q1"/>
  </r>
  <r>
    <s v="ORD-38613"/>
    <s v="Service Package B"/>
    <s v="Service"/>
    <n v="481"/>
    <n v="45"/>
    <n v="21645"/>
    <n v="21726.37"/>
    <s v="West Plant"/>
    <x v="1"/>
    <n v="3.8"/>
    <s v="2023-07-12"/>
    <s v="2023-07-24"/>
    <s v="2023-07-28"/>
    <s v="Delayed"/>
    <n v="6.3E-2"/>
    <n v="30"/>
    <n v="0.65"/>
    <n v="163"/>
    <n v="166"/>
    <n v="47"/>
    <n v="4"/>
    <n v="81.369999999998981"/>
    <n v="3.7592977592977124E-3"/>
    <s v="July"/>
    <s v="Q3"/>
  </r>
  <r>
    <s v="ORD-57602"/>
    <s v="Montair™ 5 ODT"/>
    <s v="Pharmaceutical"/>
    <n v="219"/>
    <n v="15.75"/>
    <n v="3449.25"/>
    <n v="3398.21"/>
    <s v="South Plant"/>
    <x v="2"/>
    <n v="4.7"/>
    <s v="2023-10-09"/>
    <s v="2023-10-26"/>
    <s v="2023-11-06"/>
    <s v="Delayed"/>
    <n v="4.0500000000000001E-2"/>
    <n v="8"/>
    <n v="2.98"/>
    <n v="158"/>
    <n v="190"/>
    <n v="97"/>
    <n v="11"/>
    <n v="-51.039999999999964"/>
    <n v="-1.4797419728926568E-2"/>
    <s v="October"/>
    <s v="Q4"/>
  </r>
  <r>
    <s v="ORD-30574"/>
    <s v="Service Package B"/>
    <s v="Service"/>
    <n v="449"/>
    <n v="45"/>
    <n v="20205"/>
    <n v="20010.96"/>
    <s v="East Plant"/>
    <x v="2"/>
    <n v="4.7"/>
    <s v="2023-04-26"/>
    <s v="2023-05-04"/>
    <s v="2023-05-04"/>
    <s v="On Time"/>
    <n v="0.11600000000000001"/>
    <n v="52"/>
    <n v="1.89"/>
    <n v="996"/>
    <n v="65"/>
    <n v="61"/>
    <n v="0"/>
    <n v="-194.04000000000087"/>
    <n v="-9.6035634743875716E-3"/>
    <s v="April"/>
    <s v="Q2"/>
  </r>
  <r>
    <s v="ORD-64823"/>
    <s v="Basic Widget"/>
    <s v="Manufacturing"/>
    <n v="345"/>
    <n v="4.2"/>
    <n v="1449"/>
    <n v="1401.51"/>
    <s v="North Plant"/>
    <x v="3"/>
    <n v="4.2"/>
    <s v="2023-08-26"/>
    <s v="2023-09-23"/>
    <s v="2023-09-23"/>
    <s v="On Time"/>
    <n v="0.13700000000000001"/>
    <n v="47"/>
    <n v="2.31"/>
    <n v="470"/>
    <n v="68"/>
    <n v="91"/>
    <n v="0"/>
    <n v="-47.490000000000009"/>
    <n v="-3.2774327122153217E-2"/>
    <s v="August"/>
    <s v="Q3"/>
  </r>
  <r>
    <s v="ORD-12992"/>
    <s v="Montair™ 4 ODT"/>
    <s v="Pharmaceutical"/>
    <n v="322"/>
    <n v="12.5"/>
    <n v="4025"/>
    <n v="4073.27"/>
    <s v="Central Hub"/>
    <x v="1"/>
    <n v="3.8"/>
    <s v="2023-03-12"/>
    <s v="2023-03-26"/>
    <s v="2023-03-26"/>
    <s v="On Time"/>
    <n v="0.14979999999999999"/>
    <n v="48"/>
    <n v="3.6"/>
    <n v="382"/>
    <n v="176"/>
    <n v="41"/>
    <n v="0"/>
    <n v="48.269999999999982"/>
    <n v="1.1992546583850927E-2"/>
    <s v="March"/>
    <s v="Q1"/>
  </r>
  <r>
    <s v="ORD-61031"/>
    <s v="Montair™ 5 ODT"/>
    <s v="Pharmaceutical"/>
    <n v="56"/>
    <n v="15.75"/>
    <n v="882"/>
    <n v="921.85"/>
    <s v="Central Hub"/>
    <x v="2"/>
    <n v="4.7"/>
    <s v="2023-12-17"/>
    <s v="2023-12-29"/>
    <s v="2023-12-29"/>
    <s v="On Time"/>
    <n v="1.32E-2"/>
    <n v="0"/>
    <n v="3.68"/>
    <n v="615"/>
    <n v="150"/>
    <n v="34"/>
    <n v="0"/>
    <n v="39.850000000000023"/>
    <n v="4.5181405895691633E-2"/>
    <s v="December"/>
    <s v="Q4"/>
  </r>
  <r>
    <s v="ORD-18495"/>
    <s v="Montair™ 5 ODT"/>
    <s v="Pharmaceutical"/>
    <n v="99"/>
    <n v="15.75"/>
    <n v="1559.25"/>
    <n v="1554.91"/>
    <s v="West Plant"/>
    <x v="3"/>
    <n v="4.2"/>
    <s v="2023-05-03"/>
    <s v="2023-05-24"/>
    <s v="2023-05-24"/>
    <s v="On Time"/>
    <n v="0.10979999999999999"/>
    <n v="10"/>
    <n v="2.7"/>
    <n v="965"/>
    <n v="27"/>
    <n v="36"/>
    <n v="0"/>
    <n v="-4.3399999999999181"/>
    <n v="-2.7833894500560643E-3"/>
    <s v="May"/>
    <s v="Q2"/>
  </r>
  <r>
    <s v="ORD-75564"/>
    <s v="Service Package A"/>
    <s v="Service"/>
    <n v="360"/>
    <n v="25"/>
    <n v="9000"/>
    <n v="9092.92"/>
    <s v="West Plant"/>
    <x v="2"/>
    <n v="4.7"/>
    <s v="2023-05-06"/>
    <s v="2023-05-14"/>
    <s v="2023-05-14"/>
    <s v="On Time"/>
    <n v="0.14860000000000001"/>
    <n v="53"/>
    <n v="1.96"/>
    <n v="706"/>
    <n v="48"/>
    <n v="87"/>
    <n v="0"/>
    <n v="92.920000000000073"/>
    <n v="1.0324444444444452E-2"/>
    <s v="May"/>
    <s v="Q2"/>
  </r>
  <r>
    <s v="ORD-78126"/>
    <s v="Basic Widget"/>
    <s v="Manufacturing"/>
    <n v="379"/>
    <n v="4.2"/>
    <n v="1591.8"/>
    <n v="1665.42"/>
    <s v="South Plant"/>
    <x v="1"/>
    <n v="3.8"/>
    <s v="2023-08-25"/>
    <s v="2023-09-15"/>
    <s v="2023-09-15"/>
    <s v="On Time"/>
    <n v="1.0999999999999999E-2"/>
    <n v="4"/>
    <n v="2.35"/>
    <n v="531"/>
    <n v="118"/>
    <n v="19"/>
    <n v="0"/>
    <n v="73.620000000000118"/>
    <n v="4.6249528835280891E-2"/>
    <s v="August"/>
    <s v="Q3"/>
  </r>
  <r>
    <s v="ORD-17836"/>
    <s v="Premium Widget"/>
    <s v="Manufacturing"/>
    <n v="341"/>
    <n v="8.9"/>
    <n v="3034.9"/>
    <n v="3183.37"/>
    <s v="East Plant"/>
    <x v="0"/>
    <n v="4.5"/>
    <s v="2023-11-07"/>
    <s v="2023-12-01"/>
    <s v="2023-12-01"/>
    <s v="On Time"/>
    <n v="0.1101"/>
    <n v="37"/>
    <n v="2.66"/>
    <n v="349"/>
    <n v="121"/>
    <n v="15"/>
    <n v="0"/>
    <n v="148.4699999999998"/>
    <n v="4.8920887014399089E-2"/>
    <s v="November"/>
    <s v="Q4"/>
  </r>
  <r>
    <s v="ORD-24651"/>
    <s v="Basic Widget"/>
    <s v="Manufacturing"/>
    <n v="413"/>
    <n v="4.2"/>
    <n v="1734.6"/>
    <n v="1669.39"/>
    <s v="West Plant"/>
    <x v="2"/>
    <n v="4.7"/>
    <s v="2023-08-08"/>
    <s v="2023-08-27"/>
    <s v="2023-08-27"/>
    <s v="On Time"/>
    <n v="3.04E-2"/>
    <n v="12"/>
    <n v="2.65"/>
    <n v="789"/>
    <n v="63"/>
    <n v="56"/>
    <n v="0"/>
    <n v="-65.209999999999809"/>
    <n v="-3.759368154041267E-2"/>
    <s v="August"/>
    <s v="Q3"/>
  </r>
  <r>
    <s v="ORD-70062"/>
    <s v="Premium Widget"/>
    <s v="Manufacturing"/>
    <n v="417"/>
    <n v="8.9"/>
    <n v="3711.3"/>
    <n v="3704.84"/>
    <s v="East Plant"/>
    <x v="1"/>
    <n v="3.8"/>
    <s v="2023-05-05"/>
    <s v="2023-05-26"/>
    <s v="2023-05-26"/>
    <s v="On Time"/>
    <n v="4.7E-2"/>
    <n v="19"/>
    <n v="2.39"/>
    <n v="970"/>
    <n v="145"/>
    <n v="41"/>
    <n v="0"/>
    <n v="-6.4600000000000364"/>
    <n v="-1.7406299679357735E-3"/>
    <s v="May"/>
    <s v="Q2"/>
  </r>
  <r>
    <s v="ORD-14685"/>
    <s v="Basic Widget"/>
    <s v="Manufacturing"/>
    <n v="237"/>
    <n v="4.2"/>
    <n v="995.4"/>
    <n v="978.54"/>
    <s v="East Plant"/>
    <x v="3"/>
    <n v="4.2"/>
    <s v="2023-12-19"/>
    <s v="2024-01-16"/>
    <s v="2024-01-16"/>
    <s v="On Time"/>
    <n v="7.3099999999999998E-2"/>
    <n v="17"/>
    <n v="1.55"/>
    <n v="829"/>
    <n v="55"/>
    <n v="28"/>
    <n v="0"/>
    <n v="-16.860000000000014"/>
    <n v="-1.693791440626885E-2"/>
    <s v="December"/>
    <s v="Q4"/>
  </r>
  <r>
    <s v="ORD-30749"/>
    <s v="Service Package A"/>
    <s v="Service"/>
    <n v="460"/>
    <n v="25"/>
    <n v="11500"/>
    <n v="11351.48"/>
    <s v="East Plant"/>
    <x v="0"/>
    <n v="4.5"/>
    <s v="2023-04-24"/>
    <s v="2023-05-07"/>
    <s v="2023-05-07"/>
    <s v="On Time"/>
    <n v="6.08E-2"/>
    <n v="27"/>
    <n v="1.92"/>
    <n v="631"/>
    <n v="182"/>
    <n v="49"/>
    <n v="0"/>
    <n v="-148.52000000000044"/>
    <n v="-1.2914782608695691E-2"/>
    <s v="April"/>
    <s v="Q2"/>
  </r>
  <r>
    <s v="ORD-43725"/>
    <s v="Premium Widget"/>
    <s v="Manufacturing"/>
    <n v="390"/>
    <n v="8.9"/>
    <n v="3471"/>
    <n v="3576.93"/>
    <s v="West Plant"/>
    <x v="3"/>
    <n v="4.2"/>
    <s v="2023-03-21"/>
    <s v="2023-04-18"/>
    <s v="2023-04-18"/>
    <s v="On Time"/>
    <n v="2.8000000000000001E-2"/>
    <n v="10"/>
    <n v="2.72"/>
    <n v="702"/>
    <n v="78"/>
    <n v="13"/>
    <n v="0"/>
    <n v="105.92999999999984"/>
    <n v="3.0518582541054405E-2"/>
    <s v="March"/>
    <s v="Q1"/>
  </r>
  <r>
    <s v="ORD-77740"/>
    <s v="Montair™ 5 ODT"/>
    <s v="Pharmaceutical"/>
    <n v="309"/>
    <n v="15.75"/>
    <n v="4866.75"/>
    <n v="4629.29"/>
    <s v="Central Hub"/>
    <x v="3"/>
    <n v="4.2"/>
    <s v="2023-03-17"/>
    <s v="2023-04-07"/>
    <s v="2023-04-07"/>
    <s v="On Time"/>
    <n v="6.0999999999999999E-2"/>
    <n v="18"/>
    <n v="3.81"/>
    <n v="465"/>
    <n v="142"/>
    <n v="89"/>
    <n v="0"/>
    <n v="-237.46000000000004"/>
    <n v="-4.8792315200082197E-2"/>
    <s v="March"/>
    <s v="Q1"/>
  </r>
  <r>
    <s v="ORD-94984"/>
    <s v="Montair™ 5 ODT"/>
    <s v="Pharmaceutical"/>
    <n v="446"/>
    <n v="15.75"/>
    <n v="7024.5"/>
    <n v="7025.27"/>
    <s v="East Plant"/>
    <x v="1"/>
    <n v="3.8"/>
    <s v="2023-10-28"/>
    <s v="2023-11-11"/>
    <s v="2023-11-11"/>
    <s v="On Time"/>
    <n v="8.3299999999999999E-2"/>
    <n v="37"/>
    <n v="3.89"/>
    <n v="223"/>
    <n v="154"/>
    <n v="71"/>
    <n v="0"/>
    <n v="0.77000000000043656"/>
    <n v="1.0961634280026145E-4"/>
    <s v="October"/>
    <s v="Q4"/>
  </r>
  <r>
    <s v="ORD-46479"/>
    <s v="Montair™ 5 ODT"/>
    <s v="Pharmaceutical"/>
    <n v="352"/>
    <n v="15.75"/>
    <n v="5544"/>
    <n v="5791.79"/>
    <s v="West Plant"/>
    <x v="2"/>
    <n v="4.7"/>
    <s v="2023-01-08"/>
    <s v="2023-01-20"/>
    <s v="2023-01-20"/>
    <s v="On Time"/>
    <n v="5.79E-2"/>
    <n v="20"/>
    <n v="2.84"/>
    <n v="673"/>
    <n v="50"/>
    <n v="93"/>
    <n v="0"/>
    <n v="247.78999999999996"/>
    <n v="4.4695165945165941E-2"/>
    <s v="January"/>
    <s v="Q1"/>
  </r>
  <r>
    <s v="ORD-78697"/>
    <s v="Montair™ 5 ODT"/>
    <s v="Pharmaceutical"/>
    <n v="301"/>
    <n v="15.75"/>
    <n v="4740.75"/>
    <n v="4936.3999999999996"/>
    <s v="East Plant"/>
    <x v="2"/>
    <n v="4.7"/>
    <s v="2023-08-24"/>
    <s v="2023-09-05"/>
    <s v="2023-09-05"/>
    <s v="On Time"/>
    <n v="0.13689999999999999"/>
    <n v="41"/>
    <n v="3.77"/>
    <n v="969"/>
    <n v="78"/>
    <n v="35"/>
    <n v="0"/>
    <n v="195.64999999999964"/>
    <n v="4.1269841269841193E-2"/>
    <s v="August"/>
    <s v="Q3"/>
  </r>
  <r>
    <s v="ORD-80481"/>
    <s v="Basic Widget"/>
    <s v="Manufacturing"/>
    <n v="60"/>
    <n v="4.2"/>
    <n v="252"/>
    <n v="263.39"/>
    <s v="North Plant"/>
    <x v="2"/>
    <n v="4.7"/>
    <s v="2023-11-17"/>
    <s v="2023-12-06"/>
    <s v="2023-12-06"/>
    <s v="On Time"/>
    <n v="8.1000000000000003E-2"/>
    <n v="4"/>
    <n v="2.92"/>
    <n v="943"/>
    <n v="40"/>
    <n v="17"/>
    <n v="0"/>
    <n v="11.389999999999986"/>
    <n v="4.5198412698412647E-2"/>
    <s v="November"/>
    <s v="Q4"/>
  </r>
  <r>
    <s v="ORD-69777"/>
    <s v="Premium Widget"/>
    <s v="Manufacturing"/>
    <n v="141"/>
    <n v="8.9"/>
    <n v="1254.9000000000001"/>
    <n v="1292.2"/>
    <s v="Central Hub"/>
    <x v="1"/>
    <n v="3.8"/>
    <s v="2023-05-06"/>
    <s v="2023-06-10"/>
    <s v="2023-06-13"/>
    <s v="Delayed"/>
    <n v="3.56E-2"/>
    <n v="5"/>
    <n v="1.49"/>
    <n v="91"/>
    <n v="175"/>
    <n v="44"/>
    <n v="3"/>
    <n v="37.299999999999955"/>
    <n v="2.9723483942943621E-2"/>
    <s v="May"/>
    <s v="Q2"/>
  </r>
  <r>
    <s v="ORD-37227"/>
    <s v="Service Package A"/>
    <s v="Service"/>
    <n v="385"/>
    <n v="25"/>
    <n v="9625"/>
    <n v="9943.2900000000009"/>
    <s v="East Plant"/>
    <x v="0"/>
    <n v="4.5"/>
    <s v="2023-04-08"/>
    <s v="2023-04-30"/>
    <s v="2023-05-04"/>
    <s v="Delayed"/>
    <n v="1.89E-2"/>
    <n v="7"/>
    <n v="0.95"/>
    <n v="299"/>
    <n v="169"/>
    <n v="84"/>
    <n v="4"/>
    <n v="318.29000000000087"/>
    <n v="3.3069090909090999E-2"/>
    <s v="April"/>
    <s v="Q2"/>
  </r>
  <r>
    <s v="ORD-25257"/>
    <s v="Premium Widget"/>
    <s v="Manufacturing"/>
    <n v="461"/>
    <n v="8.9"/>
    <n v="4102.8999999999996"/>
    <n v="4218.3599999999997"/>
    <s v="West Plant"/>
    <x v="0"/>
    <n v="4.5"/>
    <s v="2023-10-02"/>
    <s v="2023-10-26"/>
    <s v="2023-10-26"/>
    <s v="On Time"/>
    <n v="5.4600000000000003E-2"/>
    <n v="25"/>
    <n v="1.39"/>
    <n v="502"/>
    <n v="41"/>
    <n v="70"/>
    <n v="0"/>
    <n v="115.46000000000004"/>
    <n v="2.8141070949815994E-2"/>
    <s v="October"/>
    <s v="Q4"/>
  </r>
  <r>
    <s v="ORD-68017"/>
    <s v="Montair™ 5 ODT"/>
    <s v="Pharmaceutical"/>
    <n v="259"/>
    <n v="15.75"/>
    <n v="4079.25"/>
    <n v="3997.65"/>
    <s v="North Plant"/>
    <x v="1"/>
    <n v="3.8"/>
    <s v="2023-11-03"/>
    <s v="2023-11-17"/>
    <s v="2023-11-17"/>
    <s v="On Time"/>
    <n v="1.1299999999999999E-2"/>
    <n v="2"/>
    <n v="3.86"/>
    <n v="846"/>
    <n v="184"/>
    <n v="34"/>
    <n v="0"/>
    <n v="-81.599999999999909"/>
    <n v="-2.0003677146534268E-2"/>
    <s v="November"/>
    <s v="Q4"/>
  </r>
  <r>
    <s v="ORD-76491"/>
    <s v="Service Package A"/>
    <s v="Service"/>
    <n v="138"/>
    <n v="25"/>
    <n v="3450"/>
    <n v="3537.82"/>
    <s v="Central Hub"/>
    <x v="2"/>
    <n v="4.7"/>
    <s v="2023-01-01"/>
    <s v="2023-01-09"/>
    <s v="2023-01-09"/>
    <s v="On Time"/>
    <n v="9.4200000000000006E-2"/>
    <n v="12"/>
    <n v="0.76"/>
    <n v="544"/>
    <n v="151"/>
    <n v="46"/>
    <n v="0"/>
    <n v="87.820000000000164"/>
    <n v="2.5455072463768165E-2"/>
    <s v="January"/>
    <s v="Q1"/>
  </r>
  <r>
    <s v="ORD-24610"/>
    <s v="Service Package B"/>
    <s v="Service"/>
    <n v="137"/>
    <n v="45"/>
    <n v="6165"/>
    <n v="6067.06"/>
    <s v="East Plant"/>
    <x v="3"/>
    <n v="4.2"/>
    <s v="2023-09-30"/>
    <s v="2023-10-17"/>
    <s v="2023-10-17"/>
    <s v="On Time"/>
    <n v="0.10489999999999999"/>
    <n v="14"/>
    <n v="1.44"/>
    <n v="824"/>
    <n v="66"/>
    <n v="72"/>
    <n v="0"/>
    <n v="-97.9399999999996"/>
    <n v="-1.5886455798864493E-2"/>
    <s v="September"/>
    <s v="Q3"/>
  </r>
  <r>
    <s v="ORD-68090"/>
    <s v="Montair™ 4 ODT"/>
    <s v="Pharmaceutical"/>
    <n v="93"/>
    <n v="12.5"/>
    <n v="1162.5"/>
    <n v="1125.1600000000001"/>
    <s v="East Plant"/>
    <x v="2"/>
    <n v="4.7"/>
    <s v="2023-09-11"/>
    <s v="2023-09-23"/>
    <s v="2023-09-23"/>
    <s v="On Time"/>
    <n v="0.11650000000000001"/>
    <n v="10"/>
    <n v="2.64"/>
    <n v="400"/>
    <n v="183"/>
    <n v="97"/>
    <n v="0"/>
    <n v="-37.339999999999918"/>
    <n v="-3.2120430107526812E-2"/>
    <s v="September"/>
    <s v="Q3"/>
  </r>
  <r>
    <s v="ORD-71849"/>
    <s v="Service Package A"/>
    <s v="Service"/>
    <n v="400"/>
    <n v="25"/>
    <n v="10000"/>
    <n v="9731.7999999999993"/>
    <s v="South Plant"/>
    <x v="1"/>
    <n v="3.8"/>
    <s v="2023-02-25"/>
    <s v="2023-03-07"/>
    <s v="2023-03-07"/>
    <s v="On Time"/>
    <n v="5.2999999999999999E-2"/>
    <n v="21"/>
    <n v="1.65"/>
    <n v="155"/>
    <n v="195"/>
    <n v="48"/>
    <n v="0"/>
    <n v="-268.20000000000073"/>
    <n v="-2.6820000000000073E-2"/>
    <s v="February"/>
    <s v="Q1"/>
  </r>
  <r>
    <s v="ORD-96847"/>
    <s v="Service Package A"/>
    <s v="Service"/>
    <n v="90"/>
    <n v="25"/>
    <n v="2250"/>
    <n v="2180.6799999999998"/>
    <s v="South Plant"/>
    <x v="1"/>
    <n v="3.8"/>
    <s v="2023-06-15"/>
    <s v="2023-06-25"/>
    <s v="2023-06-25"/>
    <s v="On Time"/>
    <n v="6.5500000000000003E-2"/>
    <n v="5"/>
    <n v="0.74"/>
    <n v="210"/>
    <n v="103"/>
    <n v="76"/>
    <n v="0"/>
    <n v="-69.320000000000164"/>
    <n v="-3.0808888888888962E-2"/>
    <s v="June"/>
    <s v="Q2"/>
  </r>
  <r>
    <s v="ORD-29003"/>
    <s v="Premium Widget"/>
    <s v="Manufacturing"/>
    <n v="127"/>
    <n v="8.9"/>
    <n v="1130.3"/>
    <n v="1179.22"/>
    <s v="Central Hub"/>
    <x v="2"/>
    <n v="4.7"/>
    <s v="2023-05-18"/>
    <s v="2023-06-06"/>
    <s v="2023-06-06"/>
    <s v="On Time"/>
    <n v="7.6100000000000001E-2"/>
    <n v="9"/>
    <n v="1.61"/>
    <n v="363"/>
    <n v="105"/>
    <n v="55"/>
    <n v="0"/>
    <n v="48.920000000000073"/>
    <n v="4.3280544988056335E-2"/>
    <s v="May"/>
    <s v="Q2"/>
  </r>
  <r>
    <s v="ORD-17249"/>
    <s v="Service Package B"/>
    <s v="Service"/>
    <n v="227"/>
    <n v="45"/>
    <n v="10215"/>
    <n v="10279.65"/>
    <s v="East Plant"/>
    <x v="2"/>
    <n v="4.7"/>
    <s v="2023-06-07"/>
    <s v="2023-06-15"/>
    <s v="2023-06-15"/>
    <s v="On Time"/>
    <n v="0.1168"/>
    <n v="26"/>
    <n v="1.91"/>
    <n v="468"/>
    <n v="110"/>
    <n v="92"/>
    <n v="0"/>
    <n v="64.649999999999636"/>
    <n v="6.3289280469896857E-3"/>
    <s v="June"/>
    <s v="Q2"/>
  </r>
  <r>
    <s v="ORD-58952"/>
    <s v="Montair™ 5 ODT"/>
    <s v="Pharmaceutical"/>
    <n v="429"/>
    <n v="15.75"/>
    <n v="6756.75"/>
    <n v="6894.82"/>
    <s v="West Plant"/>
    <x v="3"/>
    <n v="4.2"/>
    <s v="2023-01-10"/>
    <s v="2023-01-31"/>
    <s v="2023-01-31"/>
    <s v="On Time"/>
    <n v="3.9199999999999999E-2"/>
    <n v="16"/>
    <n v="2.94"/>
    <n v="74"/>
    <n v="102"/>
    <n v="64"/>
    <n v="0"/>
    <n v="138.06999999999971"/>
    <n v="2.0434380434380391E-2"/>
    <s v="January"/>
    <s v="Q1"/>
  </r>
  <r>
    <s v="ORD-52661"/>
    <s v="Premium Widget"/>
    <s v="Manufacturing"/>
    <n v="326"/>
    <n v="8.9"/>
    <n v="2901.4"/>
    <n v="2902.25"/>
    <s v="East Plant"/>
    <x v="1"/>
    <n v="3.8"/>
    <s v="2023-04-21"/>
    <s v="2023-05-12"/>
    <s v="2023-05-12"/>
    <s v="On Time"/>
    <n v="0.12989999999999999"/>
    <n v="42"/>
    <n v="1.49"/>
    <n v="790"/>
    <n v="142"/>
    <n v="85"/>
    <n v="0"/>
    <n v="0.84999999999990905"/>
    <n v="2.9296201833594438E-4"/>
    <s v="April"/>
    <s v="Q2"/>
  </r>
  <r>
    <s v="ORD-23295"/>
    <s v="Premium Widget"/>
    <s v="Manufacturing"/>
    <n v="475"/>
    <n v="8.9"/>
    <n v="4227.5"/>
    <n v="4314.79"/>
    <s v="North Plant"/>
    <x v="2"/>
    <n v="4.7"/>
    <s v="2023-12-19"/>
    <s v="2024-01-17"/>
    <s v="2024-01-18"/>
    <s v="Delayed"/>
    <n v="4.4999999999999998E-2"/>
    <n v="21"/>
    <n v="1.75"/>
    <n v="704"/>
    <n v="107"/>
    <n v="45"/>
    <n v="1"/>
    <n v="87.289999999999964"/>
    <n v="2.0648137196924887E-2"/>
    <s v="December"/>
    <s v="Q4"/>
  </r>
  <r>
    <s v="ORD-64234"/>
    <s v="Service Package A"/>
    <s v="Service"/>
    <n v="66"/>
    <n v="25"/>
    <n v="1650"/>
    <n v="1645.35"/>
    <s v="East Plant"/>
    <x v="2"/>
    <n v="4.7"/>
    <s v="2023-05-26"/>
    <s v="2023-06-03"/>
    <s v="2023-06-03"/>
    <s v="On Time"/>
    <n v="0.1333"/>
    <n v="8"/>
    <n v="1.97"/>
    <n v="894"/>
    <n v="58"/>
    <n v="29"/>
    <n v="0"/>
    <n v="-4.6500000000000909"/>
    <n v="-2.8181818181818733E-3"/>
    <s v="May"/>
    <s v="Q2"/>
  </r>
  <r>
    <s v="ORD-82964"/>
    <s v="Service Package A"/>
    <s v="Service"/>
    <n v="55"/>
    <n v="25"/>
    <n v="1375"/>
    <n v="1366.51"/>
    <s v="East Plant"/>
    <x v="1"/>
    <n v="3.8"/>
    <s v="2023-10-15"/>
    <s v="2023-10-25"/>
    <s v="2023-10-25"/>
    <s v="On Time"/>
    <n v="5.5899999999999998E-2"/>
    <n v="3"/>
    <n v="1.49"/>
    <n v="593"/>
    <n v="94"/>
    <n v="98"/>
    <n v="0"/>
    <n v="-8.4900000000000091"/>
    <n v="-6.1745454545454612E-3"/>
    <s v="October"/>
    <s v="Q4"/>
  </r>
  <r>
    <s v="ORD-38155"/>
    <s v="Montair™ 4 ODT"/>
    <s v="Pharmaceutical"/>
    <n v="374"/>
    <n v="12.5"/>
    <n v="4675"/>
    <n v="4786.76"/>
    <s v="South Plant"/>
    <x v="0"/>
    <n v="4.5"/>
    <s v="2023-12-25"/>
    <s v="2024-01-11"/>
    <s v="2024-01-11"/>
    <s v="On Time"/>
    <n v="0.14399999999999999"/>
    <n v="53"/>
    <n v="3.66"/>
    <n v="238"/>
    <n v="102"/>
    <n v="69"/>
    <n v="0"/>
    <n v="111.76000000000022"/>
    <n v="2.3905882352941225E-2"/>
    <s v="December"/>
    <s v="Q4"/>
  </r>
  <r>
    <s v="ORD-13032"/>
    <s v="Montair™ 5 ODT"/>
    <s v="Pharmaceutical"/>
    <n v="111"/>
    <n v="15.75"/>
    <n v="1748.25"/>
    <n v="1779.31"/>
    <s v="West Plant"/>
    <x v="3"/>
    <n v="4.2"/>
    <s v="2023-06-20"/>
    <s v="2023-07-11"/>
    <s v="2023-07-11"/>
    <s v="On Time"/>
    <n v="0.1086"/>
    <n v="12"/>
    <n v="3.62"/>
    <n v="193"/>
    <n v="50"/>
    <n v="92"/>
    <n v="0"/>
    <n v="31.059999999999945"/>
    <n v="1.7766337766337736E-2"/>
    <s v="June"/>
    <s v="Q2"/>
  </r>
  <r>
    <s v="ORD-84149"/>
    <s v="Premium Widget"/>
    <s v="Manufacturing"/>
    <n v="418"/>
    <n v="8.9"/>
    <n v="3720.2"/>
    <n v="3552.06"/>
    <s v="West Plant"/>
    <x v="2"/>
    <n v="4.7"/>
    <s v="2023-09-07"/>
    <s v="2023-10-05"/>
    <s v="2023-10-12"/>
    <s v="Delayed"/>
    <n v="8.4000000000000005E-2"/>
    <n v="35"/>
    <n v="1.75"/>
    <n v="82"/>
    <n v="149"/>
    <n v="51"/>
    <n v="7"/>
    <n v="-168.13999999999987"/>
    <n v="-4.5196494812106844E-2"/>
    <s v="September"/>
    <s v="Q3"/>
  </r>
  <r>
    <s v="ORD-24723"/>
    <s v="Service Package A"/>
    <s v="Service"/>
    <n v="180"/>
    <n v="25"/>
    <n v="4500"/>
    <n v="4560.47"/>
    <s v="West Plant"/>
    <x v="3"/>
    <n v="4.2"/>
    <s v="2023-10-22"/>
    <s v="2023-11-08"/>
    <s v="2023-11-08"/>
    <s v="On Time"/>
    <n v="0.1128"/>
    <n v="20"/>
    <n v="1.96"/>
    <n v="594"/>
    <n v="60"/>
    <n v="75"/>
    <n v="0"/>
    <n v="60.470000000000255"/>
    <n v="1.3437777777777835E-2"/>
    <s v="October"/>
    <s v="Q4"/>
  </r>
  <r>
    <s v="ORD-46289"/>
    <s v="Montair™ 4 ODT"/>
    <s v="Pharmaceutical"/>
    <n v="342"/>
    <n v="12.5"/>
    <n v="4275"/>
    <n v="4485.74"/>
    <s v="Central Hub"/>
    <x v="2"/>
    <n v="4.7"/>
    <s v="2023-11-09"/>
    <s v="2023-11-21"/>
    <s v="2023-11-21"/>
    <s v="On Time"/>
    <n v="0.1153"/>
    <n v="39"/>
    <n v="3.15"/>
    <n v="526"/>
    <n v="135"/>
    <n v="29"/>
    <n v="0"/>
    <n v="210.73999999999978"/>
    <n v="4.929590643274849E-2"/>
    <s v="November"/>
    <s v="Q4"/>
  </r>
  <r>
    <s v="ORD-66675"/>
    <s v="Service Package B"/>
    <s v="Service"/>
    <n v="341"/>
    <n v="45"/>
    <n v="15345"/>
    <n v="15460.43"/>
    <s v="East Plant"/>
    <x v="0"/>
    <n v="4.5"/>
    <s v="2023-04-04"/>
    <s v="2023-04-17"/>
    <s v="2023-04-17"/>
    <s v="On Time"/>
    <n v="7.3599999999999999E-2"/>
    <n v="25"/>
    <n v="1.61"/>
    <n v="960"/>
    <n v="25"/>
    <n v="61"/>
    <n v="0"/>
    <n v="115.43000000000029"/>
    <n v="7.5223199739328965E-3"/>
    <s v="April"/>
    <s v="Q2"/>
  </r>
  <r>
    <s v="ORD-39214"/>
    <s v="Service Package A"/>
    <s v="Service"/>
    <n v="434"/>
    <n v="25"/>
    <n v="10850"/>
    <n v="10730.59"/>
    <s v="East Plant"/>
    <x v="0"/>
    <n v="4.5"/>
    <s v="2023-11-16"/>
    <s v="2023-11-29"/>
    <s v="2023-11-29"/>
    <s v="On Time"/>
    <n v="1.12E-2"/>
    <n v="4"/>
    <n v="0.73"/>
    <n v="648"/>
    <n v="192"/>
    <n v="51"/>
    <n v="0"/>
    <n v="-119.40999999999985"/>
    <n v="-1.1005529953917037E-2"/>
    <s v="November"/>
    <s v="Q4"/>
  </r>
  <r>
    <s v="ORD-29435"/>
    <s v="Service Package A"/>
    <s v="Service"/>
    <n v="483"/>
    <n v="25"/>
    <n v="12075"/>
    <n v="11899.48"/>
    <s v="West Plant"/>
    <x v="1"/>
    <n v="3.8"/>
    <s v="2023-10-22"/>
    <s v="2023-11-01"/>
    <s v="2023-11-01"/>
    <s v="On Time"/>
    <n v="0.13320000000000001"/>
    <n v="64"/>
    <n v="0.73"/>
    <n v="261"/>
    <n v="98"/>
    <n v="33"/>
    <n v="0"/>
    <n v="-175.52000000000044"/>
    <n v="-1.4535817805383058E-2"/>
    <s v="October"/>
    <s v="Q4"/>
  </r>
  <r>
    <s v="ORD-96267"/>
    <s v="Montair™ 4 ODT"/>
    <s v="Pharmaceutical"/>
    <n v="286"/>
    <n v="12.5"/>
    <n v="3575"/>
    <n v="3520.85"/>
    <s v="North Plant"/>
    <x v="0"/>
    <n v="4.5"/>
    <s v="2023-03-07"/>
    <s v="2023-03-24"/>
    <s v="2023-03-24"/>
    <s v="On Time"/>
    <n v="1.9699999999999999E-2"/>
    <n v="5"/>
    <n v="3.89"/>
    <n v="263"/>
    <n v="71"/>
    <n v="48"/>
    <n v="0"/>
    <n v="-54.150000000000091"/>
    <n v="-1.5146853146853172E-2"/>
    <s v="March"/>
    <s v="Q1"/>
  </r>
  <r>
    <s v="ORD-67624"/>
    <s v="Montair™ 5 ODT"/>
    <s v="Pharmaceutical"/>
    <n v="489"/>
    <n v="15.75"/>
    <n v="7701.75"/>
    <n v="8025.13"/>
    <s v="West Plant"/>
    <x v="3"/>
    <n v="4.2"/>
    <s v="2023-04-30"/>
    <s v="2023-05-21"/>
    <s v="2023-05-21"/>
    <s v="On Time"/>
    <n v="0.1181"/>
    <n v="57"/>
    <n v="3.82"/>
    <n v="176"/>
    <n v="116"/>
    <n v="13"/>
    <n v="0"/>
    <n v="323.38000000000011"/>
    <n v="4.1987859901970348E-2"/>
    <s v="April"/>
    <s v="Q2"/>
  </r>
  <r>
    <s v="ORD-26338"/>
    <s v="Premium Widget"/>
    <s v="Manufacturing"/>
    <n v="238"/>
    <n v="8.9"/>
    <n v="2118.1999999999998"/>
    <n v="2105.1799999999998"/>
    <s v="South Plant"/>
    <x v="2"/>
    <n v="4.7"/>
    <s v="2023-01-26"/>
    <s v="2023-02-14"/>
    <s v="2023-02-14"/>
    <s v="On Time"/>
    <n v="3.78E-2"/>
    <n v="8"/>
    <n v="2.1800000000000002"/>
    <n v="145"/>
    <n v="64"/>
    <n v="74"/>
    <n v="0"/>
    <n v="-13.019999999999982"/>
    <n v="-6.1467283542630457E-3"/>
    <s v="January"/>
    <s v="Q1"/>
  </r>
  <r>
    <s v="ORD-51534"/>
    <s v="Service Package A"/>
    <s v="Service"/>
    <n v="397"/>
    <n v="25"/>
    <n v="9925"/>
    <n v="9636.82"/>
    <s v="Central Hub"/>
    <x v="0"/>
    <n v="4.5"/>
    <s v="2023-03-25"/>
    <s v="2023-04-07"/>
    <s v="2023-04-07"/>
    <s v="On Time"/>
    <n v="0.14169999999999999"/>
    <n v="56"/>
    <n v="1.04"/>
    <n v="475"/>
    <n v="68"/>
    <n v="36"/>
    <n v="0"/>
    <n v="-288.18000000000029"/>
    <n v="-2.9035768261964766E-2"/>
    <s v="March"/>
    <s v="Q1"/>
  </r>
  <r>
    <s v="ORD-65052"/>
    <s v="Montair™ 4 ODT"/>
    <s v="Pharmaceutical"/>
    <n v="140"/>
    <n v="12.5"/>
    <n v="1750"/>
    <n v="1751.53"/>
    <s v="Central Hub"/>
    <x v="3"/>
    <n v="4.2"/>
    <s v="2023-09-02"/>
    <s v="2023-09-23"/>
    <s v="2023-09-23"/>
    <s v="On Time"/>
    <n v="0.14230000000000001"/>
    <n v="19"/>
    <n v="3.07"/>
    <n v="459"/>
    <n v="45"/>
    <n v="55"/>
    <n v="0"/>
    <n v="1.5299999999999727"/>
    <n v="8.7428571428569866E-4"/>
    <s v="September"/>
    <s v="Q3"/>
  </r>
  <r>
    <s v="ORD-61076"/>
    <s v="Basic Widget"/>
    <s v="Manufacturing"/>
    <n v="494"/>
    <n v="4.2"/>
    <n v="2074.8000000000002"/>
    <n v="2146.96"/>
    <s v="East Plant"/>
    <x v="0"/>
    <n v="4.5"/>
    <s v="2023-08-11"/>
    <s v="2023-09-06"/>
    <s v="2023-09-14"/>
    <s v="Delayed"/>
    <n v="5.21E-2"/>
    <n v="25"/>
    <n v="2.2999999999999998"/>
    <n v="66"/>
    <n v="90"/>
    <n v="92"/>
    <n v="8"/>
    <n v="72.159999999999854"/>
    <n v="3.4779255831887339E-2"/>
    <s v="August"/>
    <s v="Q3"/>
  </r>
  <r>
    <s v="ORD-15110"/>
    <s v="Basic Widget"/>
    <s v="Manufacturing"/>
    <n v="100"/>
    <n v="4.2"/>
    <n v="420"/>
    <n v="422.71"/>
    <s v="North Plant"/>
    <x v="1"/>
    <n v="3.8"/>
    <s v="2023-05-08"/>
    <s v="2023-05-29"/>
    <s v="2023-05-29"/>
    <s v="On Time"/>
    <n v="2.7900000000000001E-2"/>
    <n v="2"/>
    <n v="2.39"/>
    <n v="112"/>
    <n v="172"/>
    <n v="36"/>
    <n v="0"/>
    <n v="2.7099999999999795"/>
    <n v="6.4523809523809039E-3"/>
    <s v="May"/>
    <s v="Q2"/>
  </r>
  <r>
    <s v="ORD-29841"/>
    <s v="Service Package B"/>
    <s v="Service"/>
    <n v="222"/>
    <n v="45"/>
    <n v="9990"/>
    <n v="10312.93"/>
    <s v="East Plant"/>
    <x v="3"/>
    <n v="4.2"/>
    <s v="2023-11-13"/>
    <s v="2023-11-30"/>
    <s v="2023-11-30"/>
    <s v="On Time"/>
    <n v="6.8699999999999997E-2"/>
    <n v="15"/>
    <n v="1.28"/>
    <n v="809"/>
    <n v="191"/>
    <n v="33"/>
    <n v="0"/>
    <n v="322.93000000000029"/>
    <n v="3.2325325325325352E-2"/>
    <s v="November"/>
    <s v="Q4"/>
  </r>
  <r>
    <s v="ORD-91515"/>
    <s v="Basic Widget"/>
    <s v="Manufacturing"/>
    <n v="264"/>
    <n v="4.2"/>
    <n v="1108.8"/>
    <n v="1075.99"/>
    <s v="North Plant"/>
    <x v="1"/>
    <n v="3.8"/>
    <s v="2023-01-16"/>
    <s v="2023-02-06"/>
    <s v="2023-02-06"/>
    <s v="On Time"/>
    <n v="6.6500000000000004E-2"/>
    <n v="17"/>
    <n v="2.68"/>
    <n v="378"/>
    <n v="27"/>
    <n v="13"/>
    <n v="0"/>
    <n v="-32.809999999999945"/>
    <n v="-2.9590548340548292E-2"/>
    <s v="January"/>
    <s v="Q1"/>
  </r>
  <r>
    <s v="ORD-88447"/>
    <s v="Basic Widget"/>
    <s v="Manufacturing"/>
    <n v="386"/>
    <n v="4.2"/>
    <n v="1621.2"/>
    <n v="1681.51"/>
    <s v="North Plant"/>
    <x v="2"/>
    <n v="4.7"/>
    <s v="2023-01-18"/>
    <s v="2023-02-06"/>
    <s v="2023-02-06"/>
    <s v="On Time"/>
    <n v="0.13789999999999999"/>
    <n v="53"/>
    <n v="1.75"/>
    <n v="789"/>
    <n v="154"/>
    <n v="31"/>
    <n v="0"/>
    <n v="60.309999999999945"/>
    <n v="3.7200838884776675E-2"/>
    <s v="January"/>
    <s v="Q1"/>
  </r>
  <r>
    <s v="ORD-70874"/>
    <s v="Montair™ 5 ODT"/>
    <s v="Pharmaceutical"/>
    <n v="469"/>
    <n v="15.75"/>
    <n v="7386.75"/>
    <n v="7181.92"/>
    <s v="North Plant"/>
    <x v="0"/>
    <n v="4.5"/>
    <s v="2023-06-28"/>
    <s v="2023-07-15"/>
    <s v="2023-07-15"/>
    <s v="On Time"/>
    <n v="6.88E-2"/>
    <n v="32"/>
    <n v="3.95"/>
    <n v="475"/>
    <n v="157"/>
    <n v="66"/>
    <n v="0"/>
    <n v="-204.82999999999993"/>
    <n v="-2.7729380309337654E-2"/>
    <s v="June"/>
    <s v="Q2"/>
  </r>
  <r>
    <s v="ORD-57917"/>
    <s v="Montair™ 5 ODT"/>
    <s v="Pharmaceutical"/>
    <n v="253"/>
    <n v="15.75"/>
    <n v="3984.75"/>
    <n v="3972.59"/>
    <s v="Central Hub"/>
    <x v="0"/>
    <n v="4.5"/>
    <s v="2023-06-09"/>
    <s v="2023-06-26"/>
    <s v="2023-06-26"/>
    <s v="On Time"/>
    <n v="0.13639999999999999"/>
    <n v="34"/>
    <n v="3.48"/>
    <n v="678"/>
    <n v="191"/>
    <n v="22"/>
    <n v="0"/>
    <n v="-12.159999999999854"/>
    <n v="-3.0516343559821454E-3"/>
    <s v="June"/>
    <s v="Q2"/>
  </r>
  <r>
    <s v="ORD-22424"/>
    <s v="Premium Widget"/>
    <s v="Manufacturing"/>
    <n v="122"/>
    <n v="8.9"/>
    <n v="1085.8"/>
    <n v="1087.4000000000001"/>
    <s v="West Plant"/>
    <x v="1"/>
    <n v="3.8"/>
    <s v="2023-03-06"/>
    <s v="2023-03-27"/>
    <s v="2023-03-27"/>
    <s v="On Time"/>
    <n v="0.12280000000000001"/>
    <n v="14"/>
    <n v="2.3199999999999998"/>
    <n v="784"/>
    <n v="123"/>
    <n v="46"/>
    <n v="0"/>
    <n v="1.6000000000001364"/>
    <n v="1.4735678762204242E-3"/>
    <s v="March"/>
    <s v="Q1"/>
  </r>
  <r>
    <s v="ORD-97602"/>
    <s v="Service Package A"/>
    <s v="Service"/>
    <n v="138"/>
    <n v="25"/>
    <n v="3450"/>
    <n v="3341.2"/>
    <s v="North Plant"/>
    <x v="1"/>
    <n v="3.8"/>
    <s v="2023-04-26"/>
    <s v="2023-05-06"/>
    <s v="2023-05-06"/>
    <s v="On Time"/>
    <n v="0.1023"/>
    <n v="14"/>
    <n v="1.96"/>
    <n v="654"/>
    <n v="153"/>
    <n v="76"/>
    <n v="0"/>
    <n v="-108.80000000000018"/>
    <n v="-3.1536231884058026E-2"/>
    <s v="April"/>
    <s v="Q2"/>
  </r>
  <r>
    <s v="ORD-60466"/>
    <s v="Service Package A"/>
    <s v="Service"/>
    <n v="226"/>
    <n v="25"/>
    <n v="5650"/>
    <n v="5579.25"/>
    <s v="East Plant"/>
    <x v="1"/>
    <n v="3.8"/>
    <s v="2023-06-17"/>
    <s v="2023-06-27"/>
    <s v="2023-06-27"/>
    <s v="On Time"/>
    <n v="3.0300000000000001E-2"/>
    <n v="6"/>
    <n v="1.78"/>
    <n v="697"/>
    <n v="32"/>
    <n v="35"/>
    <n v="0"/>
    <n v="-70.75"/>
    <n v="-1.2522123893805311E-2"/>
    <s v="June"/>
    <s v="Q2"/>
  </r>
  <r>
    <s v="ORD-73016"/>
    <s v="Montair™ 5 ODT"/>
    <s v="Pharmaceutical"/>
    <n v="27"/>
    <n v="15.75"/>
    <n v="425.25"/>
    <n v="439.51"/>
    <s v="North Plant"/>
    <x v="1"/>
    <n v="3.8"/>
    <s v="2023-11-21"/>
    <s v="2023-12-05"/>
    <s v="2023-12-05"/>
    <s v="On Time"/>
    <n v="4.3299999999999998E-2"/>
    <n v="1"/>
    <n v="2.52"/>
    <n v="545"/>
    <n v="108"/>
    <n v="34"/>
    <n v="0"/>
    <n v="14.259999999999991"/>
    <n v="3.3533215755437953E-2"/>
    <s v="November"/>
    <s v="Q4"/>
  </r>
  <r>
    <s v="ORD-95912"/>
    <s v="Service Package B"/>
    <s v="Service"/>
    <n v="119"/>
    <n v="45"/>
    <n v="5355"/>
    <n v="5329.94"/>
    <s v="Central Hub"/>
    <x v="2"/>
    <n v="4.7"/>
    <s v="2023-08-20"/>
    <s v="2023-08-28"/>
    <s v="2023-08-28"/>
    <s v="On Time"/>
    <n v="4.6800000000000001E-2"/>
    <n v="5"/>
    <n v="1.62"/>
    <n v="836"/>
    <n v="151"/>
    <n v="53"/>
    <n v="0"/>
    <n v="-25.0600000000004"/>
    <n v="-4.6797385620915783E-3"/>
    <s v="August"/>
    <s v="Q3"/>
  </r>
  <r>
    <s v="ORD-54875"/>
    <s v="Basic Widget"/>
    <s v="Manufacturing"/>
    <n v="423"/>
    <n v="4.2"/>
    <n v="1776.6"/>
    <n v="1842.68"/>
    <s v="South Plant"/>
    <x v="3"/>
    <n v="4.2"/>
    <s v="2023-06-24"/>
    <s v="2023-07-22"/>
    <s v="2023-07-22"/>
    <s v="On Time"/>
    <n v="0.1181"/>
    <n v="49"/>
    <n v="1.19"/>
    <n v="831"/>
    <n v="152"/>
    <n v="43"/>
    <n v="0"/>
    <n v="66.080000000000155"/>
    <n v="3.7194641449960687E-2"/>
    <s v="June"/>
    <s v="Q2"/>
  </r>
  <r>
    <s v="ORD-24566"/>
    <s v="Montair™ 4 ODT"/>
    <s v="Pharmaceutical"/>
    <n v="23"/>
    <n v="12.5"/>
    <n v="287.5"/>
    <n v="300.86"/>
    <s v="East Plant"/>
    <x v="2"/>
    <n v="4.7"/>
    <s v="2023-11-25"/>
    <s v="2023-12-07"/>
    <s v="2023-12-07"/>
    <s v="On Time"/>
    <n v="2.7699999999999999E-2"/>
    <n v="0"/>
    <n v="3.19"/>
    <n v="173"/>
    <n v="160"/>
    <n v="47"/>
    <n v="0"/>
    <n v="13.360000000000014"/>
    <n v="4.6469565217391352E-2"/>
    <s v="November"/>
    <s v="Q4"/>
  </r>
  <r>
    <s v="ORD-76965"/>
    <s v="Montair™ 5 ODT"/>
    <s v="Pharmaceutical"/>
    <n v="233"/>
    <n v="15.75"/>
    <n v="3669.75"/>
    <n v="3689.31"/>
    <s v="East Plant"/>
    <x v="3"/>
    <n v="4.2"/>
    <s v="2023-08-20"/>
    <s v="2023-09-19"/>
    <s v="2023-09-23"/>
    <s v="Delayed"/>
    <n v="0.14149999999999999"/>
    <n v="32"/>
    <n v="2.77"/>
    <n v="195"/>
    <n v="194"/>
    <n v="38"/>
    <n v="4"/>
    <n v="19.559999999999945"/>
    <n v="5.3300633558144139E-3"/>
    <s v="August"/>
    <s v="Q3"/>
  </r>
  <r>
    <s v="ORD-79881"/>
    <s v="Montair™ 4 ODT"/>
    <s v="Pharmaceutical"/>
    <n v="317"/>
    <n v="12.5"/>
    <n v="3962.5"/>
    <n v="4073.43"/>
    <s v="South Plant"/>
    <x v="3"/>
    <n v="4.2"/>
    <s v="2023-09-27"/>
    <s v="2023-10-18"/>
    <s v="2023-10-18"/>
    <s v="On Time"/>
    <n v="8.8800000000000004E-2"/>
    <n v="28"/>
    <n v="2.57"/>
    <n v="421"/>
    <n v="158"/>
    <n v="39"/>
    <n v="0"/>
    <n v="110.92999999999984"/>
    <n v="2.799495268138797E-2"/>
    <s v="September"/>
    <s v="Q3"/>
  </r>
  <r>
    <s v="ORD-29929"/>
    <s v="Service Package B"/>
    <s v="Service"/>
    <n v="91"/>
    <n v="45"/>
    <n v="4095"/>
    <n v="3931.26"/>
    <s v="Central Hub"/>
    <x v="1"/>
    <n v="3.8"/>
    <s v="2023-07-11"/>
    <s v="2023-07-21"/>
    <s v="2023-07-21"/>
    <s v="On Time"/>
    <n v="3.32E-2"/>
    <n v="3"/>
    <n v="1.43"/>
    <n v="603"/>
    <n v="176"/>
    <n v="64"/>
    <n v="0"/>
    <n v="-163.73999999999978"/>
    <n v="-3.9985347985347933E-2"/>
    <s v="July"/>
    <s v="Q3"/>
  </r>
  <r>
    <s v="ORD-52194"/>
    <s v="Montair™ 5 ODT"/>
    <s v="Pharmaceutical"/>
    <n v="161"/>
    <n v="15.75"/>
    <n v="2535.75"/>
    <n v="2507.8000000000002"/>
    <s v="East Plant"/>
    <x v="0"/>
    <n v="4.5"/>
    <s v="2023-07-25"/>
    <s v="2023-08-11"/>
    <s v="2023-08-11"/>
    <s v="On Time"/>
    <n v="8.3000000000000004E-2"/>
    <n v="13"/>
    <n v="3.21"/>
    <n v="189"/>
    <n v="96"/>
    <n v="10"/>
    <n v="0"/>
    <n v="-27.949999999999818"/>
    <n v="-1.1022379966479274E-2"/>
    <s v="July"/>
    <s v="Q3"/>
  </r>
  <r>
    <s v="ORD-28389"/>
    <s v="Montair™ 4 ODT"/>
    <s v="Pharmaceutical"/>
    <n v="482"/>
    <n v="12.5"/>
    <n v="6025"/>
    <n v="6165.66"/>
    <s v="East Plant"/>
    <x v="3"/>
    <n v="4.2"/>
    <s v="2023-04-17"/>
    <s v="2023-05-08"/>
    <s v="2023-05-08"/>
    <s v="On Time"/>
    <n v="9.3200000000000005E-2"/>
    <n v="44"/>
    <n v="3.63"/>
    <n v="197"/>
    <n v="143"/>
    <n v="30"/>
    <n v="0"/>
    <n v="140.65999999999985"/>
    <n v="2.3346058091286283E-2"/>
    <s v="April"/>
    <s v="Q2"/>
  </r>
  <r>
    <s v="ORD-46204"/>
    <s v="Montair™ 5 ODT"/>
    <s v="Pharmaceutical"/>
    <n v="224"/>
    <n v="15.75"/>
    <n v="3528"/>
    <n v="3489.54"/>
    <s v="West Plant"/>
    <x v="1"/>
    <n v="3.8"/>
    <s v="2023-11-27"/>
    <s v="2023-12-11"/>
    <s v="2023-12-11"/>
    <s v="On Time"/>
    <n v="3.7100000000000001E-2"/>
    <n v="8"/>
    <n v="2.61"/>
    <n v="193"/>
    <n v="122"/>
    <n v="25"/>
    <n v="0"/>
    <n v="-38.460000000000036"/>
    <n v="-1.0901360544217698E-2"/>
    <s v="November"/>
    <s v="Q4"/>
  </r>
  <r>
    <s v="ORD-78238"/>
    <s v="Service Package B"/>
    <s v="Service"/>
    <n v="237"/>
    <n v="45"/>
    <n v="10665"/>
    <n v="10283.629999999999"/>
    <s v="Central Hub"/>
    <x v="1"/>
    <n v="3.8"/>
    <s v="2023-04-16"/>
    <s v="2023-04-26"/>
    <s v="2023-04-26"/>
    <s v="On Time"/>
    <n v="4.8599999999999997E-2"/>
    <n v="11"/>
    <n v="1.46"/>
    <n v="368"/>
    <n v="154"/>
    <n v="23"/>
    <n v="0"/>
    <n v="-381.3700000000008"/>
    <n v="-3.575902484763252E-2"/>
    <s v="April"/>
    <s v="Q2"/>
  </r>
  <r>
    <s v="ORD-30142"/>
    <s v="Service Package B"/>
    <s v="Service"/>
    <n v="348"/>
    <n v="45"/>
    <n v="15660"/>
    <n v="15563.33"/>
    <s v="Central Hub"/>
    <x v="2"/>
    <n v="4.7"/>
    <s v="2023-04-29"/>
    <s v="2023-05-07"/>
    <s v="2023-05-07"/>
    <s v="On Time"/>
    <n v="0.12509999999999999"/>
    <n v="43"/>
    <n v="1.42"/>
    <n v="122"/>
    <n v="107"/>
    <n v="44"/>
    <n v="0"/>
    <n v="-96.670000000000073"/>
    <n v="-6.1730523627075394E-3"/>
    <s v="April"/>
    <s v="Q2"/>
  </r>
  <r>
    <s v="ORD-73871"/>
    <s v="Montair™ 4 ODT"/>
    <s v="Pharmaceutical"/>
    <n v="330"/>
    <n v="12.5"/>
    <n v="4125"/>
    <n v="4111.1899999999996"/>
    <s v="West Plant"/>
    <x v="3"/>
    <n v="4.2"/>
    <s v="2023-02-27"/>
    <s v="2023-03-20"/>
    <s v="2023-03-20"/>
    <s v="On Time"/>
    <n v="9.1899999999999996E-2"/>
    <n v="30"/>
    <n v="3.54"/>
    <n v="826"/>
    <n v="94"/>
    <n v="38"/>
    <n v="0"/>
    <n v="-13.8100000000004"/>
    <n v="-3.3478787878788848E-3"/>
    <s v="February"/>
    <s v="Q1"/>
  </r>
  <r>
    <s v="ORD-66685"/>
    <s v="Service Package A"/>
    <s v="Service"/>
    <n v="316"/>
    <n v="25"/>
    <n v="7900"/>
    <n v="8188.42"/>
    <s v="North Plant"/>
    <x v="0"/>
    <n v="4.5"/>
    <s v="2023-11-05"/>
    <s v="2023-11-18"/>
    <s v="2023-11-18"/>
    <s v="On Time"/>
    <n v="4.3799999999999999E-2"/>
    <n v="13"/>
    <n v="1.24"/>
    <n v="481"/>
    <n v="34"/>
    <n v="91"/>
    <n v="0"/>
    <n v="288.42000000000007"/>
    <n v="3.650886075949368E-2"/>
    <s v="November"/>
    <s v="Q4"/>
  </r>
  <r>
    <s v="ORD-20891"/>
    <s v="Montair™ 4 ODT"/>
    <s v="Pharmaceutical"/>
    <n v="337"/>
    <n v="12.5"/>
    <n v="4212.5"/>
    <n v="4215.8"/>
    <s v="East Plant"/>
    <x v="3"/>
    <n v="4.2"/>
    <s v="2023-05-09"/>
    <s v="2023-05-30"/>
    <s v="2023-05-30"/>
    <s v="On Time"/>
    <n v="6.88E-2"/>
    <n v="23"/>
    <n v="3.97"/>
    <n v="63"/>
    <n v="45"/>
    <n v="72"/>
    <n v="0"/>
    <n v="3.3000000000001819"/>
    <n v="7.8338278931755056E-4"/>
    <s v="May"/>
    <s v="Q2"/>
  </r>
  <r>
    <s v="ORD-83488"/>
    <s v="Montair™ 5 ODT"/>
    <s v="Pharmaceutical"/>
    <n v="312"/>
    <n v="15.75"/>
    <n v="4914"/>
    <n v="4881.45"/>
    <s v="Central Hub"/>
    <x v="2"/>
    <n v="4.7"/>
    <s v="2023-04-24"/>
    <s v="2023-05-20"/>
    <s v="2023-05-30"/>
    <s v="Delayed"/>
    <n v="4.7199999999999999E-2"/>
    <n v="14"/>
    <n v="3.56"/>
    <n v="907"/>
    <n v="164"/>
    <n v="58"/>
    <n v="10"/>
    <n v="-32.550000000000182"/>
    <n v="-6.6239316239316611E-3"/>
    <s v="April"/>
    <s v="Q2"/>
  </r>
  <r>
    <s v="ORD-22440"/>
    <s v="Service Package A"/>
    <s v="Service"/>
    <n v="318"/>
    <n v="25"/>
    <n v="7950"/>
    <n v="7638.2"/>
    <s v="Central Hub"/>
    <x v="2"/>
    <n v="4.7"/>
    <s v="2023-01-22"/>
    <s v="2023-01-30"/>
    <s v="2023-01-30"/>
    <s v="On Time"/>
    <n v="0.1273"/>
    <n v="40"/>
    <n v="0.65"/>
    <n v="170"/>
    <n v="81"/>
    <n v="56"/>
    <n v="0"/>
    <n v="-311.80000000000018"/>
    <n v="-3.9220125786163546E-2"/>
    <s v="January"/>
    <s v="Q1"/>
  </r>
  <r>
    <s v="ORD-85149"/>
    <s v="Service Package A"/>
    <s v="Service"/>
    <n v="377"/>
    <n v="25"/>
    <n v="9425"/>
    <n v="9655.26"/>
    <s v="Central Hub"/>
    <x v="2"/>
    <n v="4.7"/>
    <s v="2023-07-21"/>
    <s v="2023-07-29"/>
    <s v="2023-07-29"/>
    <s v="On Time"/>
    <n v="5.8599999999999999E-2"/>
    <n v="22"/>
    <n v="1.78"/>
    <n v="934"/>
    <n v="153"/>
    <n v="14"/>
    <n v="0"/>
    <n v="230.26000000000022"/>
    <n v="2.4430769230769252E-2"/>
    <s v="July"/>
    <s v="Q3"/>
  </r>
  <r>
    <s v="ORD-64020"/>
    <s v="Premium Widget"/>
    <s v="Manufacturing"/>
    <n v="300"/>
    <n v="8.9"/>
    <n v="2670"/>
    <n v="2584.7600000000002"/>
    <s v="West Plant"/>
    <x v="0"/>
    <n v="4.5"/>
    <s v="2023-04-21"/>
    <s v="2023-05-15"/>
    <s v="2023-05-15"/>
    <s v="On Time"/>
    <n v="9.8299999999999998E-2"/>
    <n v="29"/>
    <n v="1.58"/>
    <n v="871"/>
    <n v="27"/>
    <n v="68"/>
    <n v="0"/>
    <n v="-85.239999999999782"/>
    <n v="-3.1925093632958722E-2"/>
    <s v="April"/>
    <s v="Q2"/>
  </r>
  <r>
    <s v="ORD-93205"/>
    <s v="Basic Widget"/>
    <s v="Manufacturing"/>
    <n v="137"/>
    <n v="4.2"/>
    <n v="575.4"/>
    <n v="562.54999999999995"/>
    <s v="East Plant"/>
    <x v="3"/>
    <n v="4.2"/>
    <s v="2023-06-30"/>
    <s v="2023-07-28"/>
    <s v="2023-07-28"/>
    <s v="On Time"/>
    <n v="0.1197"/>
    <n v="16"/>
    <n v="2.4"/>
    <n v="319"/>
    <n v="61"/>
    <n v="36"/>
    <n v="0"/>
    <n v="-12.850000000000023"/>
    <n v="-2.2332290580465805E-2"/>
    <s v="June"/>
    <s v="Q2"/>
  </r>
  <r>
    <s v="ORD-53747"/>
    <s v="Service Package A"/>
    <s v="Service"/>
    <n v="395"/>
    <n v="25"/>
    <n v="9875"/>
    <n v="9725.43"/>
    <s v="Central Hub"/>
    <x v="3"/>
    <n v="4.2"/>
    <s v="2023-07-25"/>
    <s v="2023-08-11"/>
    <s v="2023-08-11"/>
    <s v="On Time"/>
    <n v="0.1242"/>
    <n v="49"/>
    <n v="1.78"/>
    <n v="410"/>
    <n v="177"/>
    <n v="78"/>
    <n v="0"/>
    <n v="-149.56999999999971"/>
    <n v="-1.5146329113924021E-2"/>
    <s v="July"/>
    <s v="Q3"/>
  </r>
  <r>
    <s v="ORD-93817"/>
    <s v="Service Package B"/>
    <s v="Service"/>
    <n v="61"/>
    <n v="45"/>
    <n v="2745"/>
    <n v="2858.69"/>
    <s v="South Plant"/>
    <x v="3"/>
    <n v="4.2"/>
    <s v="2023-06-06"/>
    <s v="2023-06-23"/>
    <s v="2023-06-23"/>
    <s v="On Time"/>
    <n v="2.2700000000000001E-2"/>
    <n v="1"/>
    <n v="1.43"/>
    <n v="240"/>
    <n v="117"/>
    <n v="35"/>
    <n v="0"/>
    <n v="113.69000000000005"/>
    <n v="4.1417122040072876E-2"/>
    <s v="June"/>
    <s v="Q2"/>
  </r>
  <r>
    <s v="ORD-12087"/>
    <s v="Basic Widget"/>
    <s v="Manufacturing"/>
    <n v="422"/>
    <n v="4.2"/>
    <n v="1772.4"/>
    <n v="1761.37"/>
    <s v="West Plant"/>
    <x v="3"/>
    <n v="4.2"/>
    <s v="2023-06-22"/>
    <s v="2023-07-20"/>
    <s v="2023-07-20"/>
    <s v="On Time"/>
    <n v="6.0600000000000001E-2"/>
    <n v="25"/>
    <n v="1.34"/>
    <n v="164"/>
    <n v="68"/>
    <n v="84"/>
    <n v="0"/>
    <n v="-11.0300000000002"/>
    <n v="-6.2232001805462645E-3"/>
    <s v="June"/>
    <s v="Q2"/>
  </r>
  <r>
    <s v="ORD-88377"/>
    <s v="Basic Widget"/>
    <s v="Manufacturing"/>
    <n v="285"/>
    <n v="4.2"/>
    <n v="1197"/>
    <n v="1158.45"/>
    <s v="Central Hub"/>
    <x v="3"/>
    <n v="4.2"/>
    <s v="2023-10-14"/>
    <s v="2023-11-11"/>
    <s v="2023-11-11"/>
    <s v="On Time"/>
    <n v="9.6600000000000005E-2"/>
    <n v="27"/>
    <n v="1.19"/>
    <n v="986"/>
    <n v="189"/>
    <n v="61"/>
    <n v="0"/>
    <n v="-38.549999999999955"/>
    <n v="-3.2205513784461112E-2"/>
    <s v="October"/>
    <s v="Q4"/>
  </r>
  <r>
    <s v="ORD-48523"/>
    <s v="Basic Widget"/>
    <s v="Manufacturing"/>
    <n v="191"/>
    <n v="4.2"/>
    <n v="802.2"/>
    <n v="793.92"/>
    <s v="South Plant"/>
    <x v="3"/>
    <n v="4.2"/>
    <s v="2023-09-30"/>
    <s v="2023-10-28"/>
    <s v="2023-10-28"/>
    <s v="On Time"/>
    <n v="0.13900000000000001"/>
    <n v="26"/>
    <n v="2.91"/>
    <n v="678"/>
    <n v="165"/>
    <n v="20"/>
    <n v="0"/>
    <n v="-8.2800000000000864"/>
    <n v="-1.0321615557217759E-2"/>
    <s v="September"/>
    <s v="Q3"/>
  </r>
  <r>
    <s v="ORD-38701"/>
    <s v="Basic Widget"/>
    <s v="Manufacturing"/>
    <n v="135"/>
    <n v="4.2"/>
    <n v="567"/>
    <n v="569.72"/>
    <s v="South Plant"/>
    <x v="2"/>
    <n v="4.7"/>
    <s v="2023-01-21"/>
    <s v="2023-02-09"/>
    <s v="2023-02-09"/>
    <s v="On Time"/>
    <n v="0.10349999999999999"/>
    <n v="13"/>
    <n v="1.99"/>
    <n v="301"/>
    <n v="77"/>
    <n v="66"/>
    <n v="0"/>
    <n v="2.7200000000000273"/>
    <n v="4.7971781305115122E-3"/>
    <s v="January"/>
    <s v="Q1"/>
  </r>
  <r>
    <s v="ORD-64332"/>
    <s v="Service Package B"/>
    <s v="Service"/>
    <n v="161"/>
    <n v="45"/>
    <n v="7245"/>
    <n v="7059.3"/>
    <s v="South Plant"/>
    <x v="1"/>
    <n v="3.8"/>
    <s v="2023-01-07"/>
    <s v="2023-01-17"/>
    <s v="2023-01-17"/>
    <s v="On Time"/>
    <n v="1.29E-2"/>
    <n v="2"/>
    <n v="1.76"/>
    <n v="619"/>
    <n v="161"/>
    <n v="82"/>
    <n v="0"/>
    <n v="-185.69999999999982"/>
    <n v="-2.5631469979296041E-2"/>
    <s v="January"/>
    <s v="Q1"/>
  </r>
  <r>
    <s v="ORD-57706"/>
    <s v="Montair™ 5 ODT"/>
    <s v="Pharmaceutical"/>
    <n v="307"/>
    <n v="15.75"/>
    <n v="4835.25"/>
    <n v="4786.71"/>
    <s v="West Plant"/>
    <x v="1"/>
    <n v="3.8"/>
    <s v="2023-09-23"/>
    <s v="2023-10-14"/>
    <s v="2023-10-27"/>
    <s v="Delayed"/>
    <n v="9.06E-2"/>
    <n v="27"/>
    <n v="3.62"/>
    <n v="870"/>
    <n v="87"/>
    <n v="65"/>
    <n v="13"/>
    <n v="-48.539999999999964"/>
    <n v="-1.0038777726074135E-2"/>
    <s v="September"/>
    <s v="Q3"/>
  </r>
  <r>
    <s v="ORD-42361"/>
    <s v="Basic Widget"/>
    <s v="Manufacturing"/>
    <n v="286"/>
    <n v="4.2"/>
    <n v="1201.2"/>
    <n v="1184.03"/>
    <s v="East Plant"/>
    <x v="1"/>
    <n v="3.8"/>
    <s v="2023-06-13"/>
    <s v="2023-07-04"/>
    <s v="2023-07-04"/>
    <s v="On Time"/>
    <n v="0.14410000000000001"/>
    <n v="41"/>
    <n v="2.72"/>
    <n v="864"/>
    <n v="157"/>
    <n v="84"/>
    <n v="0"/>
    <n v="-17.170000000000073"/>
    <n v="-1.4294039294039353E-2"/>
    <s v="June"/>
    <s v="Q2"/>
  </r>
  <r>
    <s v="ORD-94536"/>
    <s v="Montair™ 5 ODT"/>
    <s v="Pharmaceutical"/>
    <n v="170"/>
    <n v="15.75"/>
    <n v="2677.5"/>
    <n v="2571.69"/>
    <s v="North Plant"/>
    <x v="2"/>
    <n v="4.7"/>
    <s v="2023-10-02"/>
    <s v="2023-10-14"/>
    <s v="2023-10-14"/>
    <s v="On Time"/>
    <n v="0.12570000000000001"/>
    <n v="21"/>
    <n v="3.02"/>
    <n v="617"/>
    <n v="77"/>
    <n v="69"/>
    <n v="0"/>
    <n v="-105.80999999999995"/>
    <n v="-3.9518207282913144E-2"/>
    <s v="October"/>
    <s v="Q4"/>
  </r>
  <r>
    <s v="ORD-12898"/>
    <s v="Basic Widget"/>
    <s v="Manufacturing"/>
    <n v="326"/>
    <n v="4.2"/>
    <n v="1369.2"/>
    <n v="1360.69"/>
    <s v="Central Hub"/>
    <x v="0"/>
    <n v="4.5"/>
    <s v="2023-08-24"/>
    <s v="2023-09-17"/>
    <s v="2023-09-17"/>
    <s v="On Time"/>
    <n v="9.2700000000000005E-2"/>
    <n v="30"/>
    <n v="2.99"/>
    <n v="623"/>
    <n v="134"/>
    <n v="81"/>
    <n v="0"/>
    <n v="-8.5099999999999909"/>
    <n v="-6.2153082091732327E-3"/>
    <s v="August"/>
    <s v="Q3"/>
  </r>
  <r>
    <s v="ORD-46187"/>
    <s v="Service Package B"/>
    <s v="Service"/>
    <n v="454"/>
    <n v="45"/>
    <n v="20430"/>
    <n v="20851.490000000002"/>
    <s v="North Plant"/>
    <x v="3"/>
    <n v="4.2"/>
    <s v="2023-09-02"/>
    <s v="2023-09-19"/>
    <s v="2023-09-19"/>
    <s v="On Time"/>
    <n v="1.89E-2"/>
    <n v="8"/>
    <n v="1.93"/>
    <n v="633"/>
    <n v="84"/>
    <n v="13"/>
    <n v="0"/>
    <n v="421.4900000000016"/>
    <n v="2.0630934899657446E-2"/>
    <s v="September"/>
    <s v="Q3"/>
  </r>
  <r>
    <s v="ORD-50609"/>
    <s v="Service Package B"/>
    <s v="Service"/>
    <n v="370"/>
    <n v="45"/>
    <n v="16650"/>
    <n v="17090.169999999998"/>
    <s v="Central Hub"/>
    <x v="2"/>
    <n v="4.7"/>
    <s v="2023-08-09"/>
    <s v="2023-08-17"/>
    <s v="2023-08-17"/>
    <s v="On Time"/>
    <n v="2.87E-2"/>
    <n v="10"/>
    <n v="1.49"/>
    <n v="601"/>
    <n v="198"/>
    <n v="96"/>
    <n v="0"/>
    <n v="440.16999999999825"/>
    <n v="2.6436636636636531E-2"/>
    <s v="August"/>
    <s v="Q3"/>
  </r>
  <r>
    <s v="ORD-99302"/>
    <s v="Basic Widget"/>
    <s v="Manufacturing"/>
    <n v="418"/>
    <n v="4.2"/>
    <n v="1755.6"/>
    <n v="1821.61"/>
    <s v="East Plant"/>
    <x v="1"/>
    <n v="3.8"/>
    <s v="2023-10-19"/>
    <s v="2023-11-09"/>
    <s v="2023-11-09"/>
    <s v="On Time"/>
    <n v="0.14249999999999999"/>
    <n v="59"/>
    <n v="2.08"/>
    <n v="650"/>
    <n v="100"/>
    <n v="10"/>
    <n v="0"/>
    <n v="66.009999999999991"/>
    <n v="3.7599681020733647E-2"/>
    <s v="October"/>
    <s v="Q4"/>
  </r>
  <r>
    <s v="ORD-31129"/>
    <s v="Service Package A"/>
    <s v="Service"/>
    <n v="71"/>
    <n v="25"/>
    <n v="1775"/>
    <n v="1823.75"/>
    <s v="North Plant"/>
    <x v="3"/>
    <n v="4.2"/>
    <s v="2023-10-28"/>
    <s v="2023-11-14"/>
    <s v="2023-11-14"/>
    <s v="On Time"/>
    <n v="1.9900000000000001E-2"/>
    <n v="1"/>
    <n v="1.1200000000000001"/>
    <n v="800"/>
    <n v="69"/>
    <n v="41"/>
    <n v="0"/>
    <n v="48.75"/>
    <n v="2.7464788732394368E-2"/>
    <s v="October"/>
    <s v="Q4"/>
  </r>
  <r>
    <s v="ORD-62894"/>
    <s v="Service Package A"/>
    <s v="Service"/>
    <n v="342"/>
    <n v="25"/>
    <n v="8550"/>
    <n v="8916.65"/>
    <s v="South Plant"/>
    <x v="1"/>
    <n v="3.8"/>
    <s v="2023-01-16"/>
    <s v="2023-01-26"/>
    <s v="2023-01-26"/>
    <s v="On Time"/>
    <n v="0.112"/>
    <n v="38"/>
    <n v="0.64"/>
    <n v="637"/>
    <n v="199"/>
    <n v="97"/>
    <n v="0"/>
    <n v="366.64999999999964"/>
    <n v="4.2883040935672474E-2"/>
    <s v="January"/>
    <s v="Q1"/>
  </r>
  <r>
    <s v="ORD-66408"/>
    <s v="Premium Widget"/>
    <s v="Manufacturing"/>
    <n v="252"/>
    <n v="8.9"/>
    <n v="2242.8000000000002"/>
    <n v="2161.7199999999998"/>
    <s v="West Plant"/>
    <x v="2"/>
    <n v="4.7"/>
    <s v="2023-12-23"/>
    <s v="2024-01-11"/>
    <s v="2024-01-11"/>
    <s v="On Time"/>
    <n v="5.8099999999999999E-2"/>
    <n v="14"/>
    <n v="1.71"/>
    <n v="950"/>
    <n v="84"/>
    <n v="73"/>
    <n v="0"/>
    <n v="-81.080000000000382"/>
    <n v="-3.6151239522026209E-2"/>
    <s v="December"/>
    <s v="Q4"/>
  </r>
  <r>
    <s v="ORD-22324"/>
    <s v="Montair™ 4 ODT"/>
    <s v="Pharmaceutical"/>
    <n v="112"/>
    <n v="12.5"/>
    <n v="1400"/>
    <n v="1361.73"/>
    <s v="South Plant"/>
    <x v="3"/>
    <n v="4.2"/>
    <s v="2023-07-25"/>
    <s v="2023-08-15"/>
    <s v="2023-08-15"/>
    <s v="On Time"/>
    <n v="0.14799999999999999"/>
    <n v="16"/>
    <n v="3.01"/>
    <n v="586"/>
    <n v="85"/>
    <n v="12"/>
    <n v="0"/>
    <n v="-38.269999999999982"/>
    <n v="-2.7335714285714272E-2"/>
    <s v="July"/>
    <s v="Q3"/>
  </r>
  <r>
    <s v="ORD-60430"/>
    <s v="Service Package A"/>
    <s v="Service"/>
    <n v="201"/>
    <n v="25"/>
    <n v="5025"/>
    <n v="4821.7299999999996"/>
    <s v="North Plant"/>
    <x v="0"/>
    <n v="4.5"/>
    <s v="2023-12-16"/>
    <s v="2023-12-30"/>
    <s v="2024-01-04"/>
    <s v="Delayed"/>
    <n v="1.0200000000000001E-2"/>
    <n v="2"/>
    <n v="0.51"/>
    <n v="78"/>
    <n v="165"/>
    <n v="82"/>
    <n v="5"/>
    <n v="-203.27000000000044"/>
    <n v="-4.0451741293532427E-2"/>
    <s v="December"/>
    <s v="Q4"/>
  </r>
  <r>
    <s v="ORD-99545"/>
    <s v="Basic Widget"/>
    <s v="Manufacturing"/>
    <n v="335"/>
    <n v="4.2"/>
    <n v="1407"/>
    <n v="1424.01"/>
    <s v="North Plant"/>
    <x v="1"/>
    <n v="3.8"/>
    <s v="2023-04-07"/>
    <s v="2023-04-28"/>
    <s v="2023-04-28"/>
    <s v="On Time"/>
    <n v="3.5499999999999997E-2"/>
    <n v="11"/>
    <n v="1.69"/>
    <n v="984"/>
    <n v="59"/>
    <n v="86"/>
    <n v="0"/>
    <n v="17.009999999999991"/>
    <n v="1.2089552238805965E-2"/>
    <s v="April"/>
    <s v="Q2"/>
  </r>
  <r>
    <s v="ORD-68340"/>
    <s v="Basic Widget"/>
    <s v="Manufacturing"/>
    <n v="371"/>
    <n v="4.2"/>
    <n v="1558.2"/>
    <n v="1612.11"/>
    <s v="Central Hub"/>
    <x v="1"/>
    <n v="3.8"/>
    <s v="2023-08-14"/>
    <s v="2023-09-04"/>
    <s v="2023-09-04"/>
    <s v="On Time"/>
    <n v="0.1181"/>
    <n v="43"/>
    <n v="2.63"/>
    <n v="81"/>
    <n v="179"/>
    <n v="14"/>
    <n v="0"/>
    <n v="53.909999999999854"/>
    <n v="3.4597612629957551E-2"/>
    <s v="August"/>
    <s v="Q3"/>
  </r>
  <r>
    <s v="ORD-75228"/>
    <s v="Service Package A"/>
    <s v="Service"/>
    <n v="65"/>
    <n v="25"/>
    <n v="1625"/>
    <n v="1600.47"/>
    <s v="North Plant"/>
    <x v="3"/>
    <n v="4.2"/>
    <s v="2023-05-30"/>
    <s v="2023-06-16"/>
    <s v="2023-06-16"/>
    <s v="On Time"/>
    <n v="3.5299999999999998E-2"/>
    <n v="2"/>
    <n v="1.85"/>
    <n v="247"/>
    <n v="174"/>
    <n v="29"/>
    <n v="0"/>
    <n v="-24.529999999999973"/>
    <n v="-1.5095384615384599E-2"/>
    <s v="May"/>
    <s v="Q2"/>
  </r>
  <r>
    <s v="ORD-54347"/>
    <s v="Service Package A"/>
    <s v="Service"/>
    <n v="290"/>
    <n v="25"/>
    <n v="7250"/>
    <n v="7490.53"/>
    <s v="East Plant"/>
    <x v="2"/>
    <n v="4.7"/>
    <s v="2023-12-04"/>
    <s v="2023-12-23"/>
    <s v="2023-12-27"/>
    <s v="Delayed"/>
    <n v="0.1198"/>
    <n v="34"/>
    <n v="1.33"/>
    <n v="424"/>
    <n v="56"/>
    <n v="40"/>
    <n v="4"/>
    <n v="240.52999999999975"/>
    <n v="3.3176551724137894E-2"/>
    <s v="December"/>
    <s v="Q4"/>
  </r>
  <r>
    <s v="ORD-96462"/>
    <s v="Premium Widget"/>
    <s v="Manufacturing"/>
    <n v="193"/>
    <n v="8.9"/>
    <n v="1717.7"/>
    <n v="1641.88"/>
    <s v="South Plant"/>
    <x v="2"/>
    <n v="4.7"/>
    <s v="2023-01-22"/>
    <s v="2023-02-10"/>
    <s v="2023-02-10"/>
    <s v="On Time"/>
    <n v="0.14749999999999999"/>
    <n v="28"/>
    <n v="2.69"/>
    <n v="774"/>
    <n v="171"/>
    <n v="22"/>
    <n v="0"/>
    <n v="-75.819999999999936"/>
    <n v="-4.4140420329510356E-2"/>
    <s v="January"/>
    <s v="Q1"/>
  </r>
  <r>
    <s v="ORD-36336"/>
    <s v="Service Package A"/>
    <s v="Service"/>
    <n v="298"/>
    <n v="25"/>
    <n v="7450"/>
    <n v="7505.94"/>
    <s v="North Plant"/>
    <x v="3"/>
    <n v="4.2"/>
    <s v="2023-09-27"/>
    <s v="2023-10-14"/>
    <s v="2023-10-14"/>
    <s v="On Time"/>
    <n v="8.4500000000000006E-2"/>
    <n v="25"/>
    <n v="1.32"/>
    <n v="339"/>
    <n v="102"/>
    <n v="27"/>
    <n v="0"/>
    <n v="55.9399999999996"/>
    <n v="7.5087248322147117E-3"/>
    <s v="September"/>
    <s v="Q3"/>
  </r>
  <r>
    <s v="ORD-52141"/>
    <s v="Premium Widget"/>
    <s v="Manufacturing"/>
    <n v="228"/>
    <n v="8.9"/>
    <n v="2029.2"/>
    <n v="2009.77"/>
    <s v="South Plant"/>
    <x v="3"/>
    <n v="4.2"/>
    <s v="2023-11-17"/>
    <s v="2023-12-15"/>
    <s v="2023-12-15"/>
    <s v="On Time"/>
    <n v="6.2799999999999995E-2"/>
    <n v="14"/>
    <n v="1.98"/>
    <n v="624"/>
    <n v="143"/>
    <n v="88"/>
    <n v="0"/>
    <n v="-19.430000000000064"/>
    <n v="-9.5752020500690233E-3"/>
    <s v="November"/>
    <s v="Q4"/>
  </r>
  <r>
    <s v="ORD-21689"/>
    <s v="Premium Widget"/>
    <s v="Manufacturing"/>
    <n v="404"/>
    <n v="8.9"/>
    <n v="3595.6"/>
    <n v="3661.78"/>
    <s v="East Plant"/>
    <x v="2"/>
    <n v="4.7"/>
    <s v="2023-05-28"/>
    <s v="2023-06-16"/>
    <s v="2023-06-16"/>
    <s v="On Time"/>
    <n v="1.77E-2"/>
    <n v="7"/>
    <n v="1.38"/>
    <n v="364"/>
    <n v="170"/>
    <n v="83"/>
    <n v="0"/>
    <n v="66.180000000000291"/>
    <n v="1.8405829346979725E-2"/>
    <s v="May"/>
    <s v="Q2"/>
  </r>
  <r>
    <s v="ORD-80485"/>
    <s v="Service Package A"/>
    <s v="Service"/>
    <n v="283"/>
    <n v="25"/>
    <n v="7075"/>
    <n v="6741.03"/>
    <s v="South Plant"/>
    <x v="3"/>
    <n v="4.2"/>
    <s v="2023-01-25"/>
    <s v="2023-02-11"/>
    <s v="2023-02-11"/>
    <s v="On Time"/>
    <n v="0.14530000000000001"/>
    <n v="41"/>
    <n v="1.03"/>
    <n v="103"/>
    <n v="195"/>
    <n v="65"/>
    <n v="0"/>
    <n v="-333.97000000000025"/>
    <n v="-4.720424028268555E-2"/>
    <s v="January"/>
    <s v="Q1"/>
  </r>
  <r>
    <s v="ORD-34340"/>
    <s v="Service Package B"/>
    <s v="Service"/>
    <n v="199"/>
    <n v="45"/>
    <n v="8955"/>
    <n v="9117.2000000000007"/>
    <s v="Central Hub"/>
    <x v="1"/>
    <n v="3.8"/>
    <s v="2023-09-18"/>
    <s v="2023-09-28"/>
    <s v="2023-09-28"/>
    <s v="On Time"/>
    <n v="1.6299999999999999E-2"/>
    <n v="3"/>
    <n v="1.19"/>
    <n v="963"/>
    <n v="76"/>
    <n v="50"/>
    <n v="0"/>
    <n v="162.20000000000073"/>
    <n v="1.811278615298724E-2"/>
    <s v="September"/>
    <s v="Q3"/>
  </r>
  <r>
    <s v="ORD-25247"/>
    <s v="Montair™ 4 ODT"/>
    <s v="Pharmaceutical"/>
    <n v="302"/>
    <n v="12.5"/>
    <n v="3775"/>
    <n v="3828.01"/>
    <s v="South Plant"/>
    <x v="2"/>
    <n v="4.7"/>
    <s v="2023-04-16"/>
    <s v="2023-05-02"/>
    <s v="2023-05-07"/>
    <s v="Delayed"/>
    <n v="1.2200000000000001E-2"/>
    <n v="3"/>
    <n v="3.85"/>
    <n v="54"/>
    <n v="81"/>
    <n v="94"/>
    <n v="5"/>
    <n v="53.010000000000218"/>
    <n v="1.4042384105960322E-2"/>
    <s v="April"/>
    <s v="Q2"/>
  </r>
  <r>
    <s v="ORD-91495"/>
    <s v="Basic Widget"/>
    <s v="Manufacturing"/>
    <n v="200"/>
    <n v="4.2"/>
    <n v="840"/>
    <n v="875.08"/>
    <s v="South Plant"/>
    <x v="2"/>
    <n v="4.7"/>
    <s v="2023-04-27"/>
    <s v="2023-05-16"/>
    <s v="2023-05-16"/>
    <s v="On Time"/>
    <n v="6.6299999999999998E-2"/>
    <n v="13"/>
    <n v="2.2000000000000002"/>
    <n v="734"/>
    <n v="86"/>
    <n v="64"/>
    <n v="0"/>
    <n v="35.080000000000041"/>
    <n v="4.1761904761904813E-2"/>
    <s v="April"/>
    <s v="Q2"/>
  </r>
  <r>
    <s v="ORD-64511"/>
    <s v="Service Package B"/>
    <s v="Service"/>
    <n v="491"/>
    <n v="45"/>
    <n v="22095"/>
    <n v="22931.7"/>
    <s v="Central Hub"/>
    <x v="3"/>
    <n v="4.2"/>
    <s v="2023-04-15"/>
    <s v="2023-05-02"/>
    <s v="2023-05-02"/>
    <s v="On Time"/>
    <n v="0.11310000000000001"/>
    <n v="55"/>
    <n v="1.54"/>
    <n v="893"/>
    <n v="125"/>
    <n v="58"/>
    <n v="0"/>
    <n v="836.70000000000073"/>
    <n v="3.7868295994568937E-2"/>
    <s v="April"/>
    <s v="Q2"/>
  </r>
  <r>
    <s v="ORD-26893"/>
    <s v="Basic Widget"/>
    <s v="Manufacturing"/>
    <n v="317"/>
    <n v="4.2"/>
    <n v="1331.4"/>
    <n v="1266.22"/>
    <s v="South Plant"/>
    <x v="2"/>
    <n v="4.7"/>
    <s v="2023-05-10"/>
    <s v="2023-05-29"/>
    <s v="2023-05-29"/>
    <s v="On Time"/>
    <n v="0.107"/>
    <n v="33"/>
    <n v="2.5299999999999998"/>
    <n v="728"/>
    <n v="196"/>
    <n v="38"/>
    <n v="0"/>
    <n v="-65.180000000000064"/>
    <n v="-4.8955986179960991E-2"/>
    <s v="May"/>
    <s v="Q2"/>
  </r>
  <r>
    <s v="ORD-43619"/>
    <s v="Montair™ 4 ODT"/>
    <s v="Pharmaceutical"/>
    <n v="471"/>
    <n v="12.5"/>
    <n v="5887.5"/>
    <n v="6058.94"/>
    <s v="North Plant"/>
    <x v="0"/>
    <n v="4.5"/>
    <s v="2023-03-23"/>
    <s v="2023-04-09"/>
    <s v="2023-04-09"/>
    <s v="On Time"/>
    <n v="1.9300000000000001E-2"/>
    <n v="9"/>
    <n v="2.75"/>
    <n v="747"/>
    <n v="197"/>
    <n v="60"/>
    <n v="0"/>
    <n v="171.4399999999996"/>
    <n v="2.9119320594479761E-2"/>
    <s v="March"/>
    <s v="Q1"/>
  </r>
  <r>
    <s v="ORD-36493"/>
    <s v="Basic Widget"/>
    <s v="Manufacturing"/>
    <n v="448"/>
    <n v="4.2"/>
    <n v="1881.6"/>
    <n v="1894.79"/>
    <s v="Central Hub"/>
    <x v="3"/>
    <n v="4.2"/>
    <s v="2023-05-26"/>
    <s v="2023-06-23"/>
    <s v="2023-06-23"/>
    <s v="On Time"/>
    <n v="2.52E-2"/>
    <n v="11"/>
    <n v="2.65"/>
    <n v="138"/>
    <n v="162"/>
    <n v="73"/>
    <n v="0"/>
    <n v="13.190000000000055"/>
    <n v="7.0099914965986686E-3"/>
    <s v="May"/>
    <s v="Q2"/>
  </r>
  <r>
    <s v="ORD-18834"/>
    <s v="Montair™ 5 ODT"/>
    <s v="Pharmaceutical"/>
    <n v="255"/>
    <n v="15.75"/>
    <n v="4016.25"/>
    <n v="3859.35"/>
    <s v="South Plant"/>
    <x v="0"/>
    <n v="4.5"/>
    <s v="2023-08-29"/>
    <s v="2023-09-15"/>
    <s v="2023-09-15"/>
    <s v="On Time"/>
    <n v="4.2000000000000003E-2"/>
    <n v="10"/>
    <n v="2.78"/>
    <n v="297"/>
    <n v="131"/>
    <n v="88"/>
    <n v="0"/>
    <n v="-156.90000000000009"/>
    <n v="-3.9066293183940268E-2"/>
    <s v="August"/>
    <s v="Q3"/>
  </r>
  <r>
    <s v="ORD-37581"/>
    <s v="Basic Widget"/>
    <s v="Manufacturing"/>
    <n v="315"/>
    <n v="4.2"/>
    <n v="1323"/>
    <n v="1358.61"/>
    <s v="West Plant"/>
    <x v="1"/>
    <n v="3.8"/>
    <s v="2023-08-15"/>
    <s v="2023-09-05"/>
    <s v="2023-09-05"/>
    <s v="On Time"/>
    <n v="0.1028"/>
    <n v="32"/>
    <n v="2.95"/>
    <n v="792"/>
    <n v="101"/>
    <n v="15"/>
    <n v="0"/>
    <n v="35.6099999999999"/>
    <n v="2.6916099773242556E-2"/>
    <s v="August"/>
    <s v="Q3"/>
  </r>
  <r>
    <s v="ORD-94428"/>
    <s v="Service Package A"/>
    <s v="Service"/>
    <n v="450"/>
    <n v="25"/>
    <n v="11250"/>
    <n v="11756.72"/>
    <s v="North Plant"/>
    <x v="1"/>
    <n v="3.8"/>
    <s v="2023-06-24"/>
    <s v="2023-07-04"/>
    <s v="2023-07-04"/>
    <s v="On Time"/>
    <n v="0.1391"/>
    <n v="62"/>
    <n v="0.8"/>
    <n v="107"/>
    <n v="120"/>
    <n v="58"/>
    <n v="0"/>
    <n v="506.71999999999935"/>
    <n v="4.5041777777777722E-2"/>
    <s v="June"/>
    <s v="Q2"/>
  </r>
  <r>
    <s v="ORD-67741"/>
    <s v="Montair™ 5 ODT"/>
    <s v="Pharmaceutical"/>
    <n v="104"/>
    <n v="15.75"/>
    <n v="1638"/>
    <n v="1658.84"/>
    <s v="East Plant"/>
    <x v="0"/>
    <n v="4.5"/>
    <s v="2023-04-26"/>
    <s v="2023-05-13"/>
    <s v="2023-05-13"/>
    <s v="On Time"/>
    <n v="5.7000000000000002E-2"/>
    <n v="5"/>
    <n v="2.54"/>
    <n v="121"/>
    <n v="82"/>
    <n v="87"/>
    <n v="0"/>
    <n v="20.839999999999918"/>
    <n v="1.2722832722832672E-2"/>
    <s v="April"/>
    <s v="Q2"/>
  </r>
  <r>
    <s v="ORD-80028"/>
    <s v="Service Package A"/>
    <s v="Service"/>
    <n v="290"/>
    <n v="25"/>
    <n v="7250"/>
    <n v="7586.53"/>
    <s v="East Plant"/>
    <x v="1"/>
    <n v="3.8"/>
    <s v="2023-03-15"/>
    <s v="2023-03-25"/>
    <s v="2023-03-25"/>
    <s v="On Time"/>
    <n v="1.7899999999999999E-2"/>
    <n v="5"/>
    <n v="1.1100000000000001"/>
    <n v="67"/>
    <n v="178"/>
    <n v="31"/>
    <n v="0"/>
    <n v="336.52999999999975"/>
    <n v="4.6417931034482725E-2"/>
    <s v="March"/>
    <s v="Q1"/>
  </r>
  <r>
    <s v="ORD-17656"/>
    <s v="Service Package B"/>
    <s v="Service"/>
    <n v="83"/>
    <n v="45"/>
    <n v="3735"/>
    <n v="3884.97"/>
    <s v="East Plant"/>
    <x v="3"/>
    <n v="4.2"/>
    <s v="2023-01-20"/>
    <s v="2023-02-06"/>
    <s v="2023-02-06"/>
    <s v="On Time"/>
    <n v="0.10580000000000001"/>
    <n v="8"/>
    <n v="0.51"/>
    <n v="883"/>
    <n v="119"/>
    <n v="82"/>
    <n v="0"/>
    <n v="149.9699999999998"/>
    <n v="4.0152610441767017E-2"/>
    <s v="January"/>
    <s v="Q1"/>
  </r>
  <r>
    <s v="ORD-47023"/>
    <s v="Montair™ 4 ODT"/>
    <s v="Pharmaceutical"/>
    <n v="289"/>
    <n v="12.5"/>
    <n v="3612.5"/>
    <n v="3458.58"/>
    <s v="South Plant"/>
    <x v="0"/>
    <n v="4.5"/>
    <s v="2023-10-16"/>
    <s v="2023-11-12"/>
    <s v="2023-11-23"/>
    <s v="Delayed"/>
    <n v="0.1008"/>
    <n v="29"/>
    <n v="3.47"/>
    <n v="680"/>
    <n v="119"/>
    <n v="67"/>
    <n v="11"/>
    <n v="-153.92000000000007"/>
    <n v="-4.2607612456747428E-2"/>
    <s v="October"/>
    <s v="Q4"/>
  </r>
  <r>
    <s v="ORD-30072"/>
    <s v="Service Package B"/>
    <s v="Service"/>
    <n v="138"/>
    <n v="45"/>
    <n v="6210"/>
    <n v="6113.84"/>
    <s v="South Plant"/>
    <x v="2"/>
    <n v="4.7"/>
    <s v="2023-11-10"/>
    <s v="2023-11-18"/>
    <s v="2023-11-18"/>
    <s v="On Time"/>
    <n v="0.14829999999999999"/>
    <n v="20"/>
    <n v="1.88"/>
    <n v="515"/>
    <n v="157"/>
    <n v="56"/>
    <n v="0"/>
    <n v="-96.159999999999854"/>
    <n v="-1.5484702093397721E-2"/>
    <s v="November"/>
    <s v="Q4"/>
  </r>
  <r>
    <s v="ORD-12744"/>
    <s v="Montair™ 5 ODT"/>
    <s v="Pharmaceutical"/>
    <n v="384"/>
    <n v="15.75"/>
    <n v="6048"/>
    <n v="5851.05"/>
    <s v="South Plant"/>
    <x v="3"/>
    <n v="4.2"/>
    <s v="2023-11-23"/>
    <s v="2023-12-17"/>
    <s v="2023-12-24"/>
    <s v="Delayed"/>
    <n v="0.1454"/>
    <n v="55"/>
    <n v="3.05"/>
    <n v="874"/>
    <n v="96"/>
    <n v="28"/>
    <n v="7"/>
    <n v="-196.94999999999982"/>
    <n v="-3.2564484126984095E-2"/>
    <s v="November"/>
    <s v="Q4"/>
  </r>
  <r>
    <s v="ORD-56260"/>
    <s v="Montair™ 4 ODT"/>
    <s v="Pharmaceutical"/>
    <n v="460"/>
    <n v="12.5"/>
    <n v="5750"/>
    <n v="5773.86"/>
    <s v="West Plant"/>
    <x v="2"/>
    <n v="4.7"/>
    <s v="2023-12-30"/>
    <s v="2024-01-11"/>
    <s v="2024-01-11"/>
    <s v="On Time"/>
    <n v="4.1799999999999997E-2"/>
    <n v="19"/>
    <n v="3.76"/>
    <n v="263"/>
    <n v="123"/>
    <n v="63"/>
    <n v="0"/>
    <n v="23.859999999999673"/>
    <n v="4.1495652173912474E-3"/>
    <s v="December"/>
    <s v="Q4"/>
  </r>
  <r>
    <s v="ORD-79459"/>
    <s v="Premium Widget"/>
    <s v="Manufacturing"/>
    <n v="497"/>
    <n v="8.9"/>
    <n v="4423.3"/>
    <n v="4373.95"/>
    <s v="West Plant"/>
    <x v="2"/>
    <n v="4.7"/>
    <s v="2023-08-16"/>
    <s v="2023-09-04"/>
    <s v="2023-09-04"/>
    <s v="On Time"/>
    <n v="6.0900000000000003E-2"/>
    <n v="30"/>
    <n v="1.8"/>
    <n v="260"/>
    <n v="82"/>
    <n v="37"/>
    <n v="0"/>
    <n v="-49.350000000000364"/>
    <n v="-1.1156828612122253E-2"/>
    <s v="August"/>
    <s v="Q3"/>
  </r>
  <r>
    <s v="ORD-63504"/>
    <s v="Service Package B"/>
    <s v="Service"/>
    <n v="411"/>
    <n v="45"/>
    <n v="18495"/>
    <n v="18714.86"/>
    <s v="South Plant"/>
    <x v="1"/>
    <n v="3.8"/>
    <s v="2023-12-04"/>
    <s v="2023-12-14"/>
    <s v="2023-12-14"/>
    <s v="On Time"/>
    <n v="0.13600000000000001"/>
    <n v="55"/>
    <n v="1.65"/>
    <n v="433"/>
    <n v="184"/>
    <n v="49"/>
    <n v="0"/>
    <n v="219.86000000000058"/>
    <n v="1.1887537172208737E-2"/>
    <s v="December"/>
    <s v="Q4"/>
  </r>
  <r>
    <s v="ORD-64017"/>
    <s v="Montair™ 5 ODT"/>
    <s v="Pharmaceutical"/>
    <n v="65"/>
    <n v="15.75"/>
    <n v="1023.75"/>
    <n v="1028.1300000000001"/>
    <s v="West Plant"/>
    <x v="1"/>
    <n v="3.8"/>
    <s v="2023-08-29"/>
    <s v="2023-09-25"/>
    <s v="2023-09-26"/>
    <s v="Delayed"/>
    <n v="7.3300000000000004E-2"/>
    <n v="4"/>
    <n v="3.81"/>
    <n v="254"/>
    <n v="75"/>
    <n v="53"/>
    <n v="1"/>
    <n v="4.3800000000001091"/>
    <n v="4.2783882783883854E-3"/>
    <s v="August"/>
    <s v="Q3"/>
  </r>
  <r>
    <s v="ORD-97424"/>
    <s v="Service Package A"/>
    <s v="Service"/>
    <n v="231"/>
    <n v="25"/>
    <n v="5775"/>
    <n v="5590.38"/>
    <s v="South Plant"/>
    <x v="2"/>
    <n v="4.7"/>
    <s v="2023-09-22"/>
    <s v="2023-09-30"/>
    <s v="2023-09-30"/>
    <s v="On Time"/>
    <n v="7.1999999999999995E-2"/>
    <n v="16"/>
    <n v="1.08"/>
    <n v="226"/>
    <n v="89"/>
    <n v="97"/>
    <n v="0"/>
    <n v="-184.61999999999989"/>
    <n v="-3.1968831168831147E-2"/>
    <s v="September"/>
    <s v="Q3"/>
  </r>
  <r>
    <s v="ORD-27112"/>
    <s v="Service Package A"/>
    <s v="Service"/>
    <n v="410"/>
    <n v="25"/>
    <n v="10250"/>
    <n v="10558.36"/>
    <s v="South Plant"/>
    <x v="2"/>
    <n v="4.7"/>
    <s v="2023-10-22"/>
    <s v="2023-10-30"/>
    <s v="2023-10-30"/>
    <s v="On Time"/>
    <n v="3.1099999999999999E-2"/>
    <n v="12"/>
    <n v="0.87"/>
    <n v="830"/>
    <n v="144"/>
    <n v="50"/>
    <n v="0"/>
    <n v="308.36000000000058"/>
    <n v="3.0083902439024448E-2"/>
    <s v="October"/>
    <s v="Q4"/>
  </r>
  <r>
    <s v="ORD-16914"/>
    <s v="Service Package A"/>
    <s v="Service"/>
    <n v="59"/>
    <n v="25"/>
    <n v="1475"/>
    <n v="1517.33"/>
    <s v="Central Hub"/>
    <x v="0"/>
    <n v="4.5"/>
    <s v="2023-12-13"/>
    <s v="2023-12-26"/>
    <s v="2023-12-26"/>
    <s v="On Time"/>
    <n v="2.1999999999999999E-2"/>
    <n v="1"/>
    <n v="1.79"/>
    <n v="389"/>
    <n v="43"/>
    <n v="50"/>
    <n v="0"/>
    <n v="42.329999999999927"/>
    <n v="2.8698305084745714E-2"/>
    <s v="December"/>
    <s v="Q4"/>
  </r>
  <r>
    <s v="ORD-68538"/>
    <s v="Basic Widget"/>
    <s v="Manufacturing"/>
    <n v="167"/>
    <n v="4.2"/>
    <n v="701.4"/>
    <n v="725.3"/>
    <s v="South Plant"/>
    <x v="1"/>
    <n v="3.8"/>
    <s v="2023-04-20"/>
    <s v="2023-05-21"/>
    <s v="2023-05-29"/>
    <s v="Delayed"/>
    <n v="6.08E-2"/>
    <n v="10"/>
    <n v="2.81"/>
    <n v="396"/>
    <n v="200"/>
    <n v="32"/>
    <n v="8"/>
    <n v="23.899999999999977"/>
    <n v="3.4074707727402308E-2"/>
    <s v="April"/>
    <s v="Q2"/>
  </r>
  <r>
    <s v="ORD-91040"/>
    <s v="Basic Widget"/>
    <s v="Manufacturing"/>
    <n v="91"/>
    <n v="4.2"/>
    <n v="382.2"/>
    <n v="397.52"/>
    <s v="East Plant"/>
    <x v="0"/>
    <n v="4.5"/>
    <s v="2023-10-15"/>
    <s v="2023-11-08"/>
    <s v="2023-11-08"/>
    <s v="On Time"/>
    <n v="3.1300000000000001E-2"/>
    <n v="2"/>
    <n v="2.06"/>
    <n v="469"/>
    <n v="60"/>
    <n v="81"/>
    <n v="0"/>
    <n v="15.319999999999993"/>
    <n v="4.0083725798011498E-2"/>
    <s v="October"/>
    <s v="Q4"/>
  </r>
  <r>
    <s v="ORD-68314"/>
    <s v="Service Package A"/>
    <s v="Service"/>
    <n v="444"/>
    <n v="25"/>
    <n v="11100"/>
    <n v="11548.05"/>
    <s v="West Plant"/>
    <x v="3"/>
    <n v="4.2"/>
    <s v="2023-12-20"/>
    <s v="2024-01-06"/>
    <s v="2024-01-06"/>
    <s v="On Time"/>
    <n v="0.1467"/>
    <n v="65"/>
    <n v="0.72"/>
    <n v="149"/>
    <n v="30"/>
    <n v="27"/>
    <n v="0"/>
    <n v="448.04999999999927"/>
    <n v="4.0364864864864798E-2"/>
    <s v="December"/>
    <s v="Q4"/>
  </r>
  <r>
    <s v="ORD-86662"/>
    <s v="Premium Widget"/>
    <s v="Manufacturing"/>
    <n v="97"/>
    <n v="8.9"/>
    <n v="863.3"/>
    <n v="886.36"/>
    <s v="West Plant"/>
    <x v="2"/>
    <n v="4.7"/>
    <s v="2023-09-02"/>
    <s v="2023-09-27"/>
    <s v="2023-10-07"/>
    <s v="Delayed"/>
    <n v="9.2100000000000001E-2"/>
    <n v="8"/>
    <n v="2.86"/>
    <n v="236"/>
    <n v="134"/>
    <n v="12"/>
    <n v="10"/>
    <n v="23.060000000000059"/>
    <n v="2.6711456040773844E-2"/>
    <s v="September"/>
    <s v="Q3"/>
  </r>
  <r>
    <s v="ORD-61592"/>
    <s v="Premium Widget"/>
    <s v="Manufacturing"/>
    <n v="53"/>
    <n v="8.9"/>
    <n v="471.7"/>
    <n v="489.93"/>
    <s v="Central Hub"/>
    <x v="3"/>
    <n v="4.2"/>
    <s v="2023-06-23"/>
    <s v="2023-07-21"/>
    <s v="2023-07-21"/>
    <s v="On Time"/>
    <n v="1.9599999999999999E-2"/>
    <n v="1"/>
    <n v="1.6"/>
    <n v="988"/>
    <n v="58"/>
    <n v="24"/>
    <n v="0"/>
    <n v="18.230000000000018"/>
    <n v="3.8647445410218396E-2"/>
    <s v="June"/>
    <s v="Q2"/>
  </r>
  <r>
    <s v="ORD-74847"/>
    <s v="Service Package B"/>
    <s v="Service"/>
    <n v="374"/>
    <n v="45"/>
    <n v="16830"/>
    <n v="17322.75"/>
    <s v="South Plant"/>
    <x v="3"/>
    <n v="4.2"/>
    <s v="2023-05-30"/>
    <s v="2023-06-16"/>
    <s v="2023-06-16"/>
    <s v="On Time"/>
    <n v="0.1201"/>
    <n v="44"/>
    <n v="1.98"/>
    <n v="66"/>
    <n v="179"/>
    <n v="85"/>
    <n v="0"/>
    <n v="492.75"/>
    <n v="2.927807486631016E-2"/>
    <s v="May"/>
    <s v="Q2"/>
  </r>
  <r>
    <s v="ORD-31873"/>
    <s v="Premium Widget"/>
    <s v="Manufacturing"/>
    <n v="108"/>
    <n v="8.9"/>
    <n v="961.2"/>
    <n v="962.49"/>
    <s v="South Plant"/>
    <x v="3"/>
    <n v="4.2"/>
    <s v="2023-05-10"/>
    <s v="2023-06-08"/>
    <s v="2023-06-09"/>
    <s v="Delayed"/>
    <n v="0.14749999999999999"/>
    <n v="15"/>
    <n v="1.98"/>
    <n v="714"/>
    <n v="81"/>
    <n v="99"/>
    <n v="1"/>
    <n v="1.2899999999999636"/>
    <n v="1.342072409488102E-3"/>
    <s v="May"/>
    <s v="Q2"/>
  </r>
  <r>
    <s v="ORD-20517"/>
    <s v="Basic Widget"/>
    <s v="Manufacturing"/>
    <n v="182"/>
    <n v="4.2"/>
    <n v="764.4"/>
    <n v="729.27"/>
    <s v="East Plant"/>
    <x v="2"/>
    <n v="4.7"/>
    <s v="2023-08-10"/>
    <s v="2023-08-29"/>
    <s v="2023-08-29"/>
    <s v="On Time"/>
    <n v="0.115"/>
    <n v="20"/>
    <n v="1.92"/>
    <n v="390"/>
    <n v="161"/>
    <n v="14"/>
    <n v="0"/>
    <n v="-35.129999999999995"/>
    <n v="-4.5957613814756666E-2"/>
    <s v="August"/>
    <s v="Q3"/>
  </r>
  <r>
    <s v="ORD-98067"/>
    <s v="Montair™ 5 ODT"/>
    <s v="Pharmaceutical"/>
    <n v="19"/>
    <n v="15.75"/>
    <n v="299.25"/>
    <n v="293.35000000000002"/>
    <s v="Central Hub"/>
    <x v="0"/>
    <n v="4.5"/>
    <s v="2023-10-21"/>
    <s v="2023-11-07"/>
    <s v="2023-11-07"/>
    <s v="On Time"/>
    <n v="3.7900000000000003E-2"/>
    <n v="0"/>
    <n v="3.08"/>
    <n v="326"/>
    <n v="198"/>
    <n v="58"/>
    <n v="0"/>
    <n v="-5.8999999999999773"/>
    <n v="-1.9715956558061746E-2"/>
    <s v="October"/>
    <s v="Q4"/>
  </r>
  <r>
    <s v="ORD-74071"/>
    <s v="Basic Widget"/>
    <s v="Manufacturing"/>
    <n v="372"/>
    <n v="4.2"/>
    <n v="1562.4"/>
    <n v="1537.73"/>
    <s v="East Plant"/>
    <x v="2"/>
    <n v="4.7"/>
    <s v="2023-07-28"/>
    <s v="2023-08-16"/>
    <s v="2023-08-16"/>
    <s v="On Time"/>
    <n v="0.14199999999999999"/>
    <n v="52"/>
    <n v="2.1"/>
    <n v="338"/>
    <n v="88"/>
    <n v="20"/>
    <n v="0"/>
    <n v="-24.670000000000073"/>
    <n v="-1.5789810547875111E-2"/>
    <s v="July"/>
    <s v="Q3"/>
  </r>
  <r>
    <s v="ORD-19753"/>
    <s v="Premium Widget"/>
    <s v="Manufacturing"/>
    <n v="468"/>
    <n v="8.9"/>
    <n v="4165.2"/>
    <n v="4004.23"/>
    <s v="North Plant"/>
    <x v="3"/>
    <n v="4.2"/>
    <s v="2023-09-18"/>
    <s v="2023-10-16"/>
    <s v="2023-10-16"/>
    <s v="On Time"/>
    <n v="0.1235"/>
    <n v="57"/>
    <n v="1.21"/>
    <n v="231"/>
    <n v="115"/>
    <n v="18"/>
    <n v="0"/>
    <n v="-160.9699999999998"/>
    <n v="-3.8646403534043937E-2"/>
    <s v="September"/>
    <s v="Q3"/>
  </r>
  <r>
    <s v="ORD-90931"/>
    <s v="Montair™ 5 ODT"/>
    <s v="Pharmaceutical"/>
    <n v="452"/>
    <n v="15.75"/>
    <n v="7119"/>
    <n v="6816.74"/>
    <s v="Central Hub"/>
    <x v="1"/>
    <n v="3.8"/>
    <s v="2023-02-14"/>
    <s v="2023-02-28"/>
    <s v="2023-02-28"/>
    <s v="On Time"/>
    <n v="0.11119999999999999"/>
    <n v="50"/>
    <n v="3.01"/>
    <n v="122"/>
    <n v="59"/>
    <n v="84"/>
    <n v="0"/>
    <n v="-302.26000000000022"/>
    <n v="-4.2458210422812226E-2"/>
    <s v="February"/>
    <s v="Q1"/>
  </r>
  <r>
    <s v="ORD-20637"/>
    <s v="Service Package B"/>
    <s v="Service"/>
    <n v="64"/>
    <n v="45"/>
    <n v="2880"/>
    <n v="2912.42"/>
    <s v="West Plant"/>
    <x v="3"/>
    <n v="4.2"/>
    <s v="2023-12-07"/>
    <s v="2023-12-24"/>
    <s v="2023-12-24"/>
    <s v="On Time"/>
    <n v="1.7899999999999999E-2"/>
    <n v="1"/>
    <n v="1.88"/>
    <n v="240"/>
    <n v="43"/>
    <n v="21"/>
    <n v="0"/>
    <n v="32.420000000000073"/>
    <n v="1.125694444444447E-2"/>
    <s v="December"/>
    <s v="Q4"/>
  </r>
  <r>
    <s v="ORD-35860"/>
    <s v="Montair™ 4 ODT"/>
    <s v="Pharmaceutical"/>
    <n v="35"/>
    <n v="12.5"/>
    <n v="437.5"/>
    <n v="446.99"/>
    <s v="West Plant"/>
    <x v="1"/>
    <n v="3.8"/>
    <s v="2023-04-18"/>
    <s v="2023-05-02"/>
    <s v="2023-05-02"/>
    <s v="On Time"/>
    <n v="6.4199999999999993E-2"/>
    <n v="2"/>
    <n v="2.79"/>
    <n v="775"/>
    <n v="146"/>
    <n v="87"/>
    <n v="0"/>
    <n v="9.4900000000000091"/>
    <n v="2.1691428571428591E-2"/>
    <s v="April"/>
    <s v="Q2"/>
  </r>
  <r>
    <s v="ORD-10827"/>
    <s v="Service Package B"/>
    <s v="Service"/>
    <n v="384"/>
    <n v="45"/>
    <n v="17280"/>
    <n v="17584.400000000001"/>
    <s v="South Plant"/>
    <x v="2"/>
    <n v="4.7"/>
    <s v="2023-05-28"/>
    <s v="2023-06-05"/>
    <s v="2023-06-05"/>
    <s v="On Time"/>
    <n v="0.13109999999999999"/>
    <n v="50"/>
    <n v="0.78"/>
    <n v="131"/>
    <n v="65"/>
    <n v="35"/>
    <n v="0"/>
    <n v="304.40000000000146"/>
    <n v="1.7615740740740824E-2"/>
    <s v="May"/>
    <s v="Q2"/>
  </r>
  <r>
    <s v="ORD-39847"/>
    <s v="Basic Widget"/>
    <s v="Manufacturing"/>
    <n v="73"/>
    <n v="4.2"/>
    <n v="306.60000000000002"/>
    <n v="312.82"/>
    <s v="South Plant"/>
    <x v="1"/>
    <n v="3.8"/>
    <s v="2023-12-25"/>
    <s v="2024-01-15"/>
    <s v="2024-01-15"/>
    <s v="On Time"/>
    <n v="2.06E-2"/>
    <n v="1"/>
    <n v="1.64"/>
    <n v="216"/>
    <n v="121"/>
    <n v="91"/>
    <n v="0"/>
    <n v="6.2199999999999704"/>
    <n v="2.0287018917155807E-2"/>
    <s v="December"/>
    <s v="Q4"/>
  </r>
  <r>
    <s v="ORD-79540"/>
    <s v="Service Package A"/>
    <s v="Service"/>
    <n v="337"/>
    <n v="25"/>
    <n v="8425"/>
    <n v="8244.2000000000007"/>
    <s v="East Plant"/>
    <x v="2"/>
    <n v="4.7"/>
    <s v="2023-09-17"/>
    <s v="2023-09-25"/>
    <s v="2023-09-25"/>
    <s v="On Time"/>
    <n v="6.9699999999999998E-2"/>
    <n v="23"/>
    <n v="1.6"/>
    <n v="57"/>
    <n v="187"/>
    <n v="97"/>
    <n v="0"/>
    <n v="-180.79999999999927"/>
    <n v="-2.1459940652818903E-2"/>
    <s v="September"/>
    <s v="Q3"/>
  </r>
  <r>
    <s v="ORD-66373"/>
    <s v="Basic Widget"/>
    <s v="Manufacturing"/>
    <n v="41"/>
    <n v="4.2"/>
    <n v="172.2"/>
    <n v="164.67"/>
    <s v="East Plant"/>
    <x v="1"/>
    <n v="3.8"/>
    <s v="2023-02-03"/>
    <s v="2023-02-24"/>
    <s v="2023-02-24"/>
    <s v="On Time"/>
    <n v="5.8200000000000002E-2"/>
    <n v="2"/>
    <n v="2.2400000000000002"/>
    <n v="131"/>
    <n v="192"/>
    <n v="67"/>
    <n v="0"/>
    <n v="-7.5300000000000011"/>
    <n v="-4.3728222996515687E-2"/>
    <s v="February"/>
    <s v="Q1"/>
  </r>
  <r>
    <s v="ORD-18634"/>
    <s v="Montair™ 4 ODT"/>
    <s v="Pharmaceutical"/>
    <n v="404"/>
    <n v="12.5"/>
    <n v="5050"/>
    <n v="5260.25"/>
    <s v="North Plant"/>
    <x v="3"/>
    <n v="4.2"/>
    <s v="2023-10-29"/>
    <s v="2023-11-19"/>
    <s v="2023-11-19"/>
    <s v="On Time"/>
    <n v="6.0600000000000001E-2"/>
    <n v="24"/>
    <n v="3.52"/>
    <n v="632"/>
    <n v="87"/>
    <n v="50"/>
    <n v="0"/>
    <n v="210.25"/>
    <n v="4.1633663366336636E-2"/>
    <s v="October"/>
    <s v="Q4"/>
  </r>
  <r>
    <s v="ORD-39899"/>
    <s v="Premium Widget"/>
    <s v="Manufacturing"/>
    <n v="265"/>
    <n v="8.9"/>
    <n v="2358.5"/>
    <n v="2311.39"/>
    <s v="East Plant"/>
    <x v="2"/>
    <n v="4.7"/>
    <s v="2023-07-09"/>
    <s v="2023-07-28"/>
    <s v="2023-07-28"/>
    <s v="On Time"/>
    <n v="7.85E-2"/>
    <n v="20"/>
    <n v="2.4900000000000002"/>
    <n v="651"/>
    <n v="63"/>
    <n v="15"/>
    <n v="0"/>
    <n v="-47.110000000000127"/>
    <n v="-1.9974560101759648E-2"/>
    <s v="July"/>
    <s v="Q3"/>
  </r>
  <r>
    <s v="ORD-70768"/>
    <s v="Service Package B"/>
    <s v="Service"/>
    <n v="460"/>
    <n v="45"/>
    <n v="20700"/>
    <n v="20620.599999999999"/>
    <s v="East Plant"/>
    <x v="2"/>
    <n v="4.7"/>
    <s v="2023-08-27"/>
    <s v="2023-09-04"/>
    <s v="2023-09-04"/>
    <s v="On Time"/>
    <n v="0.13930000000000001"/>
    <n v="64"/>
    <n v="1.96"/>
    <n v="939"/>
    <n v="138"/>
    <n v="67"/>
    <n v="0"/>
    <n v="-79.400000000001455"/>
    <n v="-3.8357487922706015E-3"/>
    <s v="August"/>
    <s v="Q3"/>
  </r>
  <r>
    <s v="ORD-92862"/>
    <s v="Montair™ 5 ODT"/>
    <s v="Pharmaceutical"/>
    <n v="496"/>
    <n v="15.75"/>
    <n v="7812"/>
    <n v="7440.52"/>
    <s v="South Plant"/>
    <x v="2"/>
    <n v="4.7"/>
    <s v="2023-08-03"/>
    <s v="2023-08-15"/>
    <s v="2023-08-15"/>
    <s v="On Time"/>
    <n v="2.9499999999999998E-2"/>
    <n v="14"/>
    <n v="3.98"/>
    <n v="202"/>
    <n v="122"/>
    <n v="56"/>
    <n v="0"/>
    <n v="-371.47999999999956"/>
    <n v="-4.7552483358934916E-2"/>
    <s v="August"/>
    <s v="Q3"/>
  </r>
  <r>
    <s v="ORD-45506"/>
    <s v="Montair™ 4 ODT"/>
    <s v="Pharmaceutical"/>
    <n v="313"/>
    <n v="12.5"/>
    <n v="3912.5"/>
    <n v="4087.01"/>
    <s v="West Plant"/>
    <x v="1"/>
    <n v="3.8"/>
    <s v="2023-03-19"/>
    <s v="2023-04-02"/>
    <s v="2023-04-02"/>
    <s v="On Time"/>
    <n v="4.0399999999999998E-2"/>
    <n v="12"/>
    <n v="3.21"/>
    <n v="395"/>
    <n v="70"/>
    <n v="12"/>
    <n v="0"/>
    <n v="174.51000000000022"/>
    <n v="4.4603194888178967E-2"/>
    <s v="March"/>
    <s v="Q1"/>
  </r>
  <r>
    <s v="ORD-75422"/>
    <s v="Premium Widget"/>
    <s v="Manufacturing"/>
    <n v="434"/>
    <n v="8.9"/>
    <n v="3862.6"/>
    <n v="4038.42"/>
    <s v="West Plant"/>
    <x v="1"/>
    <n v="3.8"/>
    <s v="2023-06-05"/>
    <s v="2023-06-26"/>
    <s v="2023-06-26"/>
    <s v="On Time"/>
    <n v="8.6900000000000005E-2"/>
    <n v="37"/>
    <n v="1.97"/>
    <n v="493"/>
    <n v="131"/>
    <n v="30"/>
    <n v="0"/>
    <n v="175.82000000000016"/>
    <n v="4.5518562626210367E-2"/>
    <s v="June"/>
    <s v="Q2"/>
  </r>
  <r>
    <s v="ORD-77995"/>
    <s v="Premium Widget"/>
    <s v="Manufacturing"/>
    <n v="44"/>
    <n v="8.9"/>
    <n v="391.6"/>
    <n v="409.34"/>
    <s v="North Plant"/>
    <x v="3"/>
    <n v="4.2"/>
    <s v="2023-02-24"/>
    <s v="2023-03-24"/>
    <s v="2023-03-24"/>
    <s v="On Time"/>
    <n v="0.10879999999999999"/>
    <n v="4"/>
    <n v="1.28"/>
    <n v="556"/>
    <n v="75"/>
    <n v="63"/>
    <n v="0"/>
    <n v="17.739999999999952"/>
    <n v="4.5301327885597424E-2"/>
    <s v="February"/>
    <s v="Q1"/>
  </r>
  <r>
    <s v="ORD-88527"/>
    <s v="Premium Widget"/>
    <s v="Manufacturing"/>
    <n v="91"/>
    <n v="8.9"/>
    <n v="809.9"/>
    <n v="796.83"/>
    <s v="North Plant"/>
    <x v="3"/>
    <n v="4.2"/>
    <s v="2023-11-20"/>
    <s v="2023-12-18"/>
    <s v="2023-12-18"/>
    <s v="On Time"/>
    <n v="5.3499999999999999E-2"/>
    <n v="4"/>
    <n v="2.2200000000000002"/>
    <n v="182"/>
    <n v="155"/>
    <n v="46"/>
    <n v="0"/>
    <n v="-13.069999999999936"/>
    <n v="-1.6137794789480103E-2"/>
    <s v="November"/>
    <s v="Q4"/>
  </r>
  <r>
    <s v="ORD-37453"/>
    <s v="Basic Widget"/>
    <s v="Manufacturing"/>
    <n v="299"/>
    <n v="4.2"/>
    <n v="1255.8"/>
    <n v="1314.88"/>
    <s v="East Plant"/>
    <x v="1"/>
    <n v="3.8"/>
    <s v="2023-07-09"/>
    <s v="2023-07-30"/>
    <s v="2023-07-30"/>
    <s v="On Time"/>
    <n v="1.8800000000000001E-2"/>
    <n v="5"/>
    <n v="1.83"/>
    <n v="384"/>
    <n v="196"/>
    <n v="39"/>
    <n v="0"/>
    <n v="59.080000000000155"/>
    <n v="4.7045707915273259E-2"/>
    <s v="July"/>
    <s v="Q3"/>
  </r>
  <r>
    <s v="ORD-52183"/>
    <s v="Basic Widget"/>
    <s v="Manufacturing"/>
    <n v="184"/>
    <n v="4.2"/>
    <n v="772.8"/>
    <n v="778.77"/>
    <s v="West Plant"/>
    <x v="3"/>
    <n v="4.2"/>
    <s v="2023-10-12"/>
    <s v="2023-11-09"/>
    <s v="2023-11-09"/>
    <s v="On Time"/>
    <n v="5.6300000000000003E-2"/>
    <n v="10"/>
    <n v="1.25"/>
    <n v="850"/>
    <n v="181"/>
    <n v="83"/>
    <n v="0"/>
    <n v="5.9700000000000273"/>
    <n v="7.7251552795031412E-3"/>
    <s v="October"/>
    <s v="Q4"/>
  </r>
  <r>
    <s v="ORD-60350"/>
    <s v="Montair™ 5 ODT"/>
    <s v="Pharmaceutical"/>
    <n v="260"/>
    <n v="15.75"/>
    <n v="4095"/>
    <n v="4120.92"/>
    <s v="Central Hub"/>
    <x v="1"/>
    <n v="3.8"/>
    <s v="2023-05-08"/>
    <s v="2023-05-22"/>
    <s v="2023-05-22"/>
    <s v="On Time"/>
    <n v="0.13469999999999999"/>
    <n v="35"/>
    <n v="3.82"/>
    <n v="818"/>
    <n v="57"/>
    <n v="89"/>
    <n v="0"/>
    <n v="25.920000000000073"/>
    <n v="6.3296703296703474E-3"/>
    <s v="May"/>
    <s v="Q2"/>
  </r>
  <r>
    <s v="ORD-61062"/>
    <s v="Basic Widget"/>
    <s v="Manufacturing"/>
    <n v="318"/>
    <n v="4.2"/>
    <n v="1335.6"/>
    <n v="1389.08"/>
    <s v="North Plant"/>
    <x v="2"/>
    <n v="4.7"/>
    <s v="2023-08-25"/>
    <s v="2023-09-13"/>
    <s v="2023-09-13"/>
    <s v="On Time"/>
    <n v="0.1426"/>
    <n v="45"/>
    <n v="1.1299999999999999"/>
    <n v="846"/>
    <n v="69"/>
    <n v="45"/>
    <n v="0"/>
    <n v="53.480000000000018"/>
    <n v="4.0041928721174021E-2"/>
    <s v="August"/>
    <s v="Q3"/>
  </r>
  <r>
    <s v="ORD-73249"/>
    <s v="Service Package B"/>
    <s v="Service"/>
    <n v="252"/>
    <n v="45"/>
    <n v="11340"/>
    <n v="11052.63"/>
    <s v="South Plant"/>
    <x v="3"/>
    <n v="4.2"/>
    <s v="2023-01-31"/>
    <s v="2023-02-17"/>
    <s v="2023-02-17"/>
    <s v="On Time"/>
    <n v="9.8599999999999993E-2"/>
    <n v="24"/>
    <n v="1.74"/>
    <n v="625"/>
    <n v="57"/>
    <n v="44"/>
    <n v="0"/>
    <n v="-287.3700000000008"/>
    <n v="-2.5341269841269911E-2"/>
    <s v="January"/>
    <s v="Q1"/>
  </r>
  <r>
    <s v="ORD-88326"/>
    <s v="Basic Widget"/>
    <s v="Manufacturing"/>
    <n v="462"/>
    <n v="4.2"/>
    <n v="1940.4"/>
    <n v="1947.45"/>
    <s v="West Plant"/>
    <x v="3"/>
    <n v="4.2"/>
    <s v="2023-11-06"/>
    <s v="2023-12-04"/>
    <s v="2023-12-04"/>
    <s v="On Time"/>
    <n v="0.12540000000000001"/>
    <n v="57"/>
    <n v="2.92"/>
    <n v="669"/>
    <n v="50"/>
    <n v="47"/>
    <n v="0"/>
    <n v="7.0499999999999545"/>
    <n v="3.6332714904143242E-3"/>
    <s v="November"/>
    <s v="Q4"/>
  </r>
  <r>
    <s v="ORD-11430"/>
    <s v="Service Package B"/>
    <s v="Service"/>
    <n v="419"/>
    <n v="45"/>
    <n v="18855"/>
    <n v="18862.79"/>
    <s v="North Plant"/>
    <x v="1"/>
    <n v="3.8"/>
    <s v="2023-09-26"/>
    <s v="2023-10-06"/>
    <s v="2023-10-06"/>
    <s v="On Time"/>
    <n v="4.48E-2"/>
    <n v="18"/>
    <n v="1.55"/>
    <n v="355"/>
    <n v="86"/>
    <n v="36"/>
    <n v="0"/>
    <n v="7.7900000000008731"/>
    <n v="4.1315300981176732E-4"/>
    <s v="September"/>
    <s v="Q3"/>
  </r>
  <r>
    <s v="ORD-29348"/>
    <s v="Montair™ 5 ODT"/>
    <s v="Pharmaceutical"/>
    <n v="343"/>
    <n v="15.75"/>
    <n v="5402.25"/>
    <n v="5480.04"/>
    <s v="East Plant"/>
    <x v="0"/>
    <n v="4.5"/>
    <s v="2023-01-15"/>
    <s v="2023-02-01"/>
    <s v="2023-02-01"/>
    <s v="On Time"/>
    <n v="6.9000000000000006E-2"/>
    <n v="23"/>
    <n v="3.66"/>
    <n v="507"/>
    <n v="180"/>
    <n v="58"/>
    <n v="0"/>
    <n v="77.789999999999964"/>
    <n v="1.4399555740663606E-2"/>
    <s v="January"/>
    <s v="Q1"/>
  </r>
  <r>
    <s v="ORD-47324"/>
    <s v="Service Package A"/>
    <s v="Service"/>
    <n v="65"/>
    <n v="25"/>
    <n v="1625"/>
    <n v="1696"/>
    <s v="South Plant"/>
    <x v="2"/>
    <n v="4.7"/>
    <s v="2023-06-10"/>
    <s v="2023-06-18"/>
    <s v="2023-06-18"/>
    <s v="On Time"/>
    <n v="7.3800000000000004E-2"/>
    <n v="4"/>
    <n v="1.41"/>
    <n v="216"/>
    <n v="170"/>
    <n v="26"/>
    <n v="0"/>
    <n v="71"/>
    <n v="4.369230769230769E-2"/>
    <s v="June"/>
    <s v="Q2"/>
  </r>
  <r>
    <s v="ORD-59155"/>
    <s v="Basic Widget"/>
    <s v="Manufacturing"/>
    <n v="454"/>
    <n v="4.2"/>
    <n v="1906.8"/>
    <n v="1873.72"/>
    <s v="North Plant"/>
    <x v="0"/>
    <n v="4.5"/>
    <s v="2023-01-27"/>
    <s v="2023-02-20"/>
    <s v="2023-02-20"/>
    <s v="On Time"/>
    <n v="7.6799999999999993E-2"/>
    <n v="34"/>
    <n v="2.66"/>
    <n v="613"/>
    <n v="26"/>
    <n v="90"/>
    <n v="0"/>
    <n v="-33.079999999999927"/>
    <n v="-1.7348437172225679E-2"/>
    <s v="January"/>
    <s v="Q1"/>
  </r>
  <r>
    <s v="ORD-84518"/>
    <s v="Premium Widget"/>
    <s v="Manufacturing"/>
    <n v="177"/>
    <n v="8.9"/>
    <n v="1575.3"/>
    <n v="1593.11"/>
    <s v="East Plant"/>
    <x v="2"/>
    <n v="4.7"/>
    <s v="2023-04-02"/>
    <s v="2023-04-21"/>
    <s v="2023-04-21"/>
    <s v="On Time"/>
    <n v="0.11650000000000001"/>
    <n v="20"/>
    <n v="1.65"/>
    <n v="90"/>
    <n v="150"/>
    <n v="17"/>
    <n v="0"/>
    <n v="17.809999999999945"/>
    <n v="1.1305783025455434E-2"/>
    <s v="April"/>
    <s v="Q2"/>
  </r>
  <r>
    <s v="ORD-40803"/>
    <s v="Service Package B"/>
    <s v="Service"/>
    <n v="484"/>
    <n v="45"/>
    <n v="21780"/>
    <n v="20838.87"/>
    <s v="South Plant"/>
    <x v="2"/>
    <n v="4.7"/>
    <s v="2023-02-02"/>
    <s v="2023-02-10"/>
    <s v="2023-02-10"/>
    <s v="On Time"/>
    <n v="3.1199999999999999E-2"/>
    <n v="15"/>
    <n v="1.91"/>
    <n v="144"/>
    <n v="112"/>
    <n v="55"/>
    <n v="0"/>
    <n v="-941.13000000000102"/>
    <n v="-4.3210743801652941E-2"/>
    <s v="February"/>
    <s v="Q1"/>
  </r>
  <r>
    <s v="ORD-61903"/>
    <s v="Basic Widget"/>
    <s v="Manufacturing"/>
    <n v="394"/>
    <n v="4.2"/>
    <n v="1654.8"/>
    <n v="1583.57"/>
    <s v="North Plant"/>
    <x v="2"/>
    <n v="4.7"/>
    <s v="2023-06-25"/>
    <s v="2023-07-14"/>
    <s v="2023-07-14"/>
    <s v="On Time"/>
    <n v="6.6100000000000006E-2"/>
    <n v="26"/>
    <n v="1.83"/>
    <n v="761"/>
    <n v="59"/>
    <n v="80"/>
    <n v="0"/>
    <n v="-71.230000000000018"/>
    <n v="-4.3044476673918308E-2"/>
    <s v="June"/>
    <s v="Q2"/>
  </r>
  <r>
    <s v="ORD-99590"/>
    <s v="Montair™ 4 ODT"/>
    <s v="Pharmaceutical"/>
    <n v="69"/>
    <n v="12.5"/>
    <n v="862.5"/>
    <n v="885.16"/>
    <s v="South Plant"/>
    <x v="2"/>
    <n v="4.7"/>
    <s v="2023-03-23"/>
    <s v="2023-04-04"/>
    <s v="2023-04-04"/>
    <s v="On Time"/>
    <n v="0.13159999999999999"/>
    <n v="9"/>
    <n v="2.58"/>
    <n v="621"/>
    <n v="26"/>
    <n v="16"/>
    <n v="0"/>
    <n v="22.659999999999968"/>
    <n v="2.6272463768115904E-2"/>
    <s v="March"/>
    <s v="Q1"/>
  </r>
  <r>
    <s v="ORD-75612"/>
    <s v="Service Package B"/>
    <s v="Service"/>
    <n v="31"/>
    <n v="45"/>
    <n v="1395"/>
    <n v="1355.8"/>
    <s v="South Plant"/>
    <x v="2"/>
    <n v="4.7"/>
    <s v="2023-01-22"/>
    <s v="2023-01-30"/>
    <s v="2023-01-30"/>
    <s v="On Time"/>
    <n v="4.2599999999999999E-2"/>
    <n v="1"/>
    <n v="1.81"/>
    <n v="377"/>
    <n v="102"/>
    <n v="59"/>
    <n v="0"/>
    <n v="-39.200000000000045"/>
    <n v="-2.8100358422939099E-2"/>
    <s v="January"/>
    <s v="Q1"/>
  </r>
  <r>
    <s v="ORD-18907"/>
    <s v="Service Package B"/>
    <s v="Service"/>
    <n v="401"/>
    <n v="45"/>
    <n v="18045"/>
    <n v="17665.400000000001"/>
    <s v="West Plant"/>
    <x v="0"/>
    <n v="4.5"/>
    <s v="2023-09-19"/>
    <s v="2023-10-02"/>
    <s v="2023-10-02"/>
    <s v="On Time"/>
    <n v="1.3299999999999999E-2"/>
    <n v="5"/>
    <n v="1.1200000000000001"/>
    <n v="91"/>
    <n v="71"/>
    <n v="85"/>
    <n v="0"/>
    <n v="-379.59999999999854"/>
    <n v="-2.1036298143529981E-2"/>
    <s v="September"/>
    <s v="Q3"/>
  </r>
  <r>
    <s v="ORD-31519"/>
    <s v="Montair™ 4 ODT"/>
    <s v="Pharmaceutical"/>
    <n v="261"/>
    <n v="12.5"/>
    <n v="3262.5"/>
    <n v="3101.71"/>
    <s v="South Plant"/>
    <x v="1"/>
    <n v="3.8"/>
    <s v="2023-10-26"/>
    <s v="2023-11-09"/>
    <s v="2023-11-09"/>
    <s v="On Time"/>
    <n v="0.10829999999999999"/>
    <n v="28"/>
    <n v="3.05"/>
    <n v="456"/>
    <n v="74"/>
    <n v="29"/>
    <n v="0"/>
    <n v="-160.78999999999996"/>
    <n v="-4.928429118773945E-2"/>
    <s v="October"/>
    <s v="Q4"/>
  </r>
  <r>
    <s v="ORD-43590"/>
    <s v="Service Package A"/>
    <s v="Service"/>
    <n v="294"/>
    <n v="25"/>
    <n v="7350"/>
    <n v="7257.61"/>
    <s v="North Plant"/>
    <x v="3"/>
    <n v="4.2"/>
    <s v="2023-05-17"/>
    <s v="2023-06-03"/>
    <s v="2023-06-03"/>
    <s v="On Time"/>
    <n v="6.4399999999999999E-2"/>
    <n v="18"/>
    <n v="1.63"/>
    <n v="392"/>
    <n v="70"/>
    <n v="51"/>
    <n v="0"/>
    <n v="-92.390000000000327"/>
    <n v="-1.2570068027210928E-2"/>
    <s v="May"/>
    <s v="Q2"/>
  </r>
  <r>
    <s v="ORD-63174"/>
    <s v="Basic Widget"/>
    <s v="Manufacturing"/>
    <n v="156"/>
    <n v="4.2"/>
    <n v="655.20000000000005"/>
    <n v="652.03"/>
    <s v="West Plant"/>
    <x v="0"/>
    <n v="4.5"/>
    <s v="2023-11-30"/>
    <s v="2024-01-04"/>
    <s v="2024-01-08"/>
    <s v="Delayed"/>
    <n v="7.2400000000000006E-2"/>
    <n v="11"/>
    <n v="2.02"/>
    <n v="239"/>
    <n v="48"/>
    <n v="15"/>
    <n v="4"/>
    <n v="-3.1700000000000728"/>
    <n v="-4.8382173382174485E-3"/>
    <s v="November"/>
    <s v="Q4"/>
  </r>
  <r>
    <s v="ORD-87759"/>
    <s v="Premium Widget"/>
    <s v="Manufacturing"/>
    <n v="398"/>
    <n v="8.9"/>
    <n v="3542.2"/>
    <n v="3567.07"/>
    <s v="North Plant"/>
    <x v="1"/>
    <n v="3.8"/>
    <s v="2023-04-13"/>
    <s v="2023-05-04"/>
    <s v="2023-05-04"/>
    <s v="On Time"/>
    <n v="0.11459999999999999"/>
    <n v="45"/>
    <n v="2.35"/>
    <n v="887"/>
    <n v="97"/>
    <n v="56"/>
    <n v="0"/>
    <n v="24.870000000000346"/>
    <n v="7.0210603579697215E-3"/>
    <s v="April"/>
    <s v="Q2"/>
  </r>
  <r>
    <s v="ORD-38367"/>
    <s v="Premium Widget"/>
    <s v="Manufacturing"/>
    <n v="465"/>
    <n v="8.9"/>
    <n v="4138.5"/>
    <n v="4297.58"/>
    <s v="North Plant"/>
    <x v="1"/>
    <n v="3.8"/>
    <s v="2023-10-18"/>
    <s v="2023-11-08"/>
    <s v="2023-11-08"/>
    <s v="On Time"/>
    <n v="4.53E-2"/>
    <n v="21"/>
    <n v="1.62"/>
    <n v="899"/>
    <n v="66"/>
    <n v="52"/>
    <n v="0"/>
    <n v="159.07999999999993"/>
    <n v="3.8439047964238235E-2"/>
    <s v="October"/>
    <s v="Q4"/>
  </r>
  <r>
    <s v="ORD-83509"/>
    <s v="Montair™ 5 ODT"/>
    <s v="Pharmaceutical"/>
    <n v="244"/>
    <n v="15.75"/>
    <n v="3843"/>
    <n v="4029.09"/>
    <s v="West Plant"/>
    <x v="2"/>
    <n v="4.7"/>
    <s v="2023-06-17"/>
    <s v="2023-06-29"/>
    <s v="2023-06-29"/>
    <s v="On Time"/>
    <n v="9.4299999999999995E-2"/>
    <n v="22"/>
    <n v="3.24"/>
    <n v="661"/>
    <n v="93"/>
    <n v="95"/>
    <n v="0"/>
    <n v="186.09000000000015"/>
    <n v="4.842310694769715E-2"/>
    <s v="June"/>
    <s v="Q2"/>
  </r>
  <r>
    <s v="ORD-10001"/>
    <s v="Montair™ 5 ODT"/>
    <s v="Pharmaceutical"/>
    <n v="446"/>
    <n v="15.75"/>
    <n v="7024.5"/>
    <n v="6695.19"/>
    <s v="North Plant"/>
    <x v="0"/>
    <n v="4.5"/>
    <s v="2023-01-01"/>
    <s v="2023-01-18"/>
    <s v="2023-01-18"/>
    <s v="On Time"/>
    <n v="1.7000000000000001E-2"/>
    <n v="7"/>
    <n v="2.91"/>
    <n v="360"/>
    <n v="133"/>
    <n v="58"/>
    <n v="0"/>
    <n v="-329.3100000000004"/>
    <n v="-4.688020499679698E-2"/>
    <s v="January"/>
    <s v="Q1"/>
  </r>
  <r>
    <s v="ORD-19974"/>
    <s v="Service Package B"/>
    <s v="Service"/>
    <n v="37"/>
    <n v="45"/>
    <n v="1665"/>
    <n v="1643.03"/>
    <s v="Central Hub"/>
    <x v="1"/>
    <n v="3.8"/>
    <s v="2023-02-19"/>
    <s v="2023-03-13"/>
    <s v="2023-03-18"/>
    <s v="Delayed"/>
    <n v="0.1004"/>
    <n v="3"/>
    <n v="1.81"/>
    <n v="477"/>
    <n v="187"/>
    <n v="12"/>
    <n v="5"/>
    <n v="-21.970000000000027"/>
    <n v="-1.3195195195195212E-2"/>
    <s v="February"/>
    <s v="Q1"/>
  </r>
  <r>
    <s v="ORD-36825"/>
    <s v="Basic Widget"/>
    <s v="Manufacturing"/>
    <n v="82"/>
    <n v="4.2"/>
    <n v="344.4"/>
    <n v="336.23"/>
    <s v="North Plant"/>
    <x v="0"/>
    <n v="4.5"/>
    <s v="2023-06-04"/>
    <s v="2023-06-28"/>
    <s v="2023-06-28"/>
    <s v="On Time"/>
    <n v="0.14019999999999999"/>
    <n v="11"/>
    <n v="2.6"/>
    <n v="173"/>
    <n v="182"/>
    <n v="97"/>
    <n v="0"/>
    <n v="-8.1699999999999591"/>
    <n v="-2.3722415795586409E-2"/>
    <s v="June"/>
    <s v="Q2"/>
  </r>
  <r>
    <s v="ORD-83065"/>
    <s v="Montair™ 4 ODT"/>
    <s v="Pharmaceutical"/>
    <n v="67"/>
    <n v="12.5"/>
    <n v="837.5"/>
    <n v="802.84"/>
    <s v="West Plant"/>
    <x v="1"/>
    <n v="3.8"/>
    <s v="2023-01-08"/>
    <s v="2023-01-22"/>
    <s v="2023-01-22"/>
    <s v="On Time"/>
    <n v="4.2900000000000001E-2"/>
    <n v="2"/>
    <n v="3.37"/>
    <n v="329"/>
    <n v="89"/>
    <n v="12"/>
    <n v="0"/>
    <n v="-34.659999999999968"/>
    <n v="-4.1385074626865637E-2"/>
    <s v="January"/>
    <s v="Q1"/>
  </r>
  <r>
    <s v="ORD-14870"/>
    <s v="Service Package B"/>
    <s v="Service"/>
    <n v="384"/>
    <n v="45"/>
    <n v="17280"/>
    <n v="17611.43"/>
    <s v="Central Hub"/>
    <x v="2"/>
    <n v="4.7"/>
    <s v="2023-02-02"/>
    <s v="2023-02-10"/>
    <s v="2023-02-10"/>
    <s v="On Time"/>
    <n v="4.02E-2"/>
    <n v="15"/>
    <n v="1.07"/>
    <n v="559"/>
    <n v="130"/>
    <n v="69"/>
    <n v="0"/>
    <n v="331.43000000000029"/>
    <n v="1.9179976851851868E-2"/>
    <s v="February"/>
    <s v="Q1"/>
  </r>
  <r>
    <s v="ORD-46905"/>
    <s v="Premium Widget"/>
    <s v="Manufacturing"/>
    <n v="469"/>
    <n v="8.9"/>
    <n v="4174.1000000000004"/>
    <n v="3983.78"/>
    <s v="South Plant"/>
    <x v="0"/>
    <n v="4.5"/>
    <s v="2023-10-23"/>
    <s v="2023-11-16"/>
    <s v="2023-11-16"/>
    <s v="On Time"/>
    <n v="1.8800000000000001E-2"/>
    <n v="8"/>
    <n v="1.56"/>
    <n v="786"/>
    <n v="142"/>
    <n v="35"/>
    <n v="0"/>
    <n v="-190.32000000000016"/>
    <n v="-4.5595457703457069E-2"/>
    <s v="October"/>
    <s v="Q4"/>
  </r>
  <r>
    <s v="ORD-67061"/>
    <s v="Basic Widget"/>
    <s v="Manufacturing"/>
    <n v="130"/>
    <n v="4.2"/>
    <n v="546"/>
    <n v="556.36"/>
    <s v="North Plant"/>
    <x v="3"/>
    <n v="4.2"/>
    <s v="2023-04-07"/>
    <s v="2023-05-06"/>
    <s v="2023-05-15"/>
    <s v="Delayed"/>
    <n v="0.1234"/>
    <n v="16"/>
    <n v="2.75"/>
    <n v="769"/>
    <n v="145"/>
    <n v="39"/>
    <n v="9"/>
    <n v="10.360000000000014"/>
    <n v="1.8974358974359E-2"/>
    <s v="April"/>
    <s v="Q2"/>
  </r>
  <r>
    <s v="ORD-96324"/>
    <s v="Service Package B"/>
    <s v="Service"/>
    <n v="55"/>
    <n v="45"/>
    <n v="2475"/>
    <n v="2499.27"/>
    <s v="North Plant"/>
    <x v="3"/>
    <n v="4.2"/>
    <s v="2023-07-06"/>
    <s v="2023-07-23"/>
    <s v="2023-07-23"/>
    <s v="On Time"/>
    <n v="7.3899999999999993E-2"/>
    <n v="4"/>
    <n v="0.75"/>
    <n v="973"/>
    <n v="115"/>
    <n v="80"/>
    <n v="0"/>
    <n v="24.269999999999982"/>
    <n v="9.8060606060605994E-3"/>
    <s v="July"/>
    <s v="Q3"/>
  </r>
  <r>
    <s v="ORD-48331"/>
    <s v="Service Package A"/>
    <s v="Service"/>
    <n v="187"/>
    <n v="25"/>
    <n v="4675"/>
    <n v="4631.5200000000004"/>
    <s v="South Plant"/>
    <x v="3"/>
    <n v="4.2"/>
    <s v="2023-11-24"/>
    <s v="2023-12-11"/>
    <s v="2023-12-11"/>
    <s v="On Time"/>
    <n v="9.1200000000000003E-2"/>
    <n v="17"/>
    <n v="1.98"/>
    <n v="201"/>
    <n v="192"/>
    <n v="73"/>
    <n v="0"/>
    <n v="-43.479999999999563"/>
    <n v="-9.3005347593581953E-3"/>
    <s v="November"/>
    <s v="Q4"/>
  </r>
  <r>
    <s v="ORD-94602"/>
    <s v="Service Package B"/>
    <s v="Service"/>
    <n v="231"/>
    <n v="45"/>
    <n v="10395"/>
    <n v="9965.11"/>
    <s v="Central Hub"/>
    <x v="2"/>
    <n v="4.7"/>
    <s v="2023-07-04"/>
    <s v="2023-07-12"/>
    <s v="2023-07-12"/>
    <s v="On Time"/>
    <n v="4.5400000000000003E-2"/>
    <n v="10"/>
    <n v="1.89"/>
    <n v="527"/>
    <n v="135"/>
    <n v="79"/>
    <n v="0"/>
    <n v="-429.88999999999942"/>
    <n v="-4.1355459355459298E-2"/>
    <s v="July"/>
    <s v="Q3"/>
  </r>
  <r>
    <s v="ORD-92928"/>
    <s v="Service Package B"/>
    <s v="Service"/>
    <n v="269"/>
    <n v="45"/>
    <n v="12105"/>
    <n v="12611.35"/>
    <s v="South Plant"/>
    <x v="0"/>
    <n v="4.5"/>
    <s v="2023-06-25"/>
    <s v="2023-07-08"/>
    <s v="2023-07-08"/>
    <s v="On Time"/>
    <n v="0.14760000000000001"/>
    <n v="39"/>
    <n v="1.01"/>
    <n v="901"/>
    <n v="60"/>
    <n v="83"/>
    <n v="0"/>
    <n v="506.35000000000036"/>
    <n v="4.1829822387443233E-2"/>
    <s v="June"/>
    <s v="Q2"/>
  </r>
  <r>
    <s v="ORD-23607"/>
    <s v="Montair™ 5 ODT"/>
    <s v="Pharmaceutical"/>
    <n v="431"/>
    <n v="15.75"/>
    <n v="6788.25"/>
    <n v="6733.25"/>
    <s v="South Plant"/>
    <x v="2"/>
    <n v="4.7"/>
    <s v="2023-02-11"/>
    <s v="2023-02-23"/>
    <s v="2023-02-23"/>
    <s v="On Time"/>
    <n v="2.5700000000000001E-2"/>
    <n v="11"/>
    <n v="2.56"/>
    <n v="639"/>
    <n v="21"/>
    <n v="42"/>
    <n v="0"/>
    <n v="-55"/>
    <n v="-8.102235480425735E-3"/>
    <s v="February"/>
    <s v="Q1"/>
  </r>
  <r>
    <s v="ORD-58932"/>
    <s v="Service Package A"/>
    <s v="Service"/>
    <n v="373"/>
    <n v="25"/>
    <n v="9325"/>
    <n v="9593.2999999999993"/>
    <s v="South Plant"/>
    <x v="1"/>
    <n v="3.8"/>
    <s v="2023-12-17"/>
    <s v="2023-12-27"/>
    <s v="2023-12-27"/>
    <s v="On Time"/>
    <n v="7.85E-2"/>
    <n v="29"/>
    <n v="1.75"/>
    <n v="611"/>
    <n v="121"/>
    <n v="76"/>
    <n v="0"/>
    <n v="268.29999999999927"/>
    <n v="2.8772117962466408E-2"/>
    <s v="December"/>
    <s v="Q4"/>
  </r>
  <r>
    <s v="ORD-69461"/>
    <s v="Service Package B"/>
    <s v="Service"/>
    <n v="189"/>
    <n v="45"/>
    <n v="8505"/>
    <n v="8717.48"/>
    <s v="West Plant"/>
    <x v="1"/>
    <n v="3.8"/>
    <s v="2023-10-23"/>
    <s v="2023-11-06"/>
    <s v="2023-11-09"/>
    <s v="Delayed"/>
    <n v="0.10630000000000001"/>
    <n v="20"/>
    <n v="1.46"/>
    <n v="904"/>
    <n v="197"/>
    <n v="34"/>
    <n v="3"/>
    <n v="212.47999999999956"/>
    <n v="2.4982951205173375E-2"/>
    <s v="October"/>
    <s v="Q4"/>
  </r>
  <r>
    <s v="ORD-49696"/>
    <s v="Service Package B"/>
    <s v="Service"/>
    <n v="83"/>
    <n v="45"/>
    <n v="3735"/>
    <n v="3890.32"/>
    <s v="North Plant"/>
    <x v="0"/>
    <n v="4.5"/>
    <s v="2023-09-11"/>
    <s v="2023-09-24"/>
    <s v="2023-09-24"/>
    <s v="On Time"/>
    <n v="0.10730000000000001"/>
    <n v="8"/>
    <n v="1.63"/>
    <n v="895"/>
    <n v="73"/>
    <n v="79"/>
    <n v="0"/>
    <n v="155.32000000000016"/>
    <n v="4.1585006693440472E-2"/>
    <s v="September"/>
    <s v="Q3"/>
  </r>
  <r>
    <s v="ORD-19350"/>
    <s v="Service Package B"/>
    <s v="Service"/>
    <n v="18"/>
    <n v="45"/>
    <n v="810"/>
    <n v="772.02"/>
    <s v="North Plant"/>
    <x v="1"/>
    <n v="3.8"/>
    <s v="2023-01-13"/>
    <s v="2023-01-23"/>
    <s v="2023-01-23"/>
    <s v="On Time"/>
    <n v="2.7E-2"/>
    <n v="0"/>
    <n v="1.66"/>
    <n v="118"/>
    <n v="84"/>
    <n v="67"/>
    <n v="0"/>
    <n v="-37.980000000000018"/>
    <n v="-4.688888888888891E-2"/>
    <s v="January"/>
    <s v="Q1"/>
  </r>
  <r>
    <s v="ORD-49817"/>
    <s v="Montair™ 4 ODT"/>
    <s v="Pharmaceutical"/>
    <n v="216"/>
    <n v="12.5"/>
    <n v="2700"/>
    <n v="2567.85"/>
    <s v="West Plant"/>
    <x v="3"/>
    <n v="4.2"/>
    <s v="2023-12-05"/>
    <s v="2023-12-26"/>
    <s v="2023-12-26"/>
    <s v="On Time"/>
    <n v="9.3700000000000006E-2"/>
    <n v="20"/>
    <n v="3.06"/>
    <n v="488"/>
    <n v="178"/>
    <n v="85"/>
    <n v="0"/>
    <n v="-132.15000000000009"/>
    <n v="-4.8944444444444478E-2"/>
    <s v="December"/>
    <s v="Q4"/>
  </r>
  <r>
    <s v="ORD-72075"/>
    <s v="Premium Widget"/>
    <s v="Manufacturing"/>
    <n v="261"/>
    <n v="8.9"/>
    <n v="2322.9"/>
    <n v="2433.71"/>
    <s v="Central Hub"/>
    <x v="0"/>
    <n v="4.5"/>
    <s v="2023-12-14"/>
    <s v="2024-01-07"/>
    <s v="2024-01-07"/>
    <s v="On Time"/>
    <n v="0.08"/>
    <n v="20"/>
    <n v="1.51"/>
    <n v="931"/>
    <n v="118"/>
    <n v="78"/>
    <n v="0"/>
    <n v="110.80999999999995"/>
    <n v="4.7703301907098858E-2"/>
    <s v="December"/>
    <s v="Q4"/>
  </r>
  <r>
    <s v="ORD-72242"/>
    <s v="Montair™ 4 ODT"/>
    <s v="Pharmaceutical"/>
    <n v="261"/>
    <n v="12.5"/>
    <n v="3262.5"/>
    <n v="3423.88"/>
    <s v="West Plant"/>
    <x v="3"/>
    <n v="4.2"/>
    <s v="2023-12-17"/>
    <s v="2024-01-20"/>
    <s v="2024-01-25"/>
    <s v="Delayed"/>
    <n v="6.3200000000000006E-2"/>
    <n v="16"/>
    <n v="3.86"/>
    <n v="606"/>
    <n v="43"/>
    <n v="20"/>
    <n v="5"/>
    <n v="161.38000000000011"/>
    <n v="4.9465134099616892E-2"/>
    <s v="December"/>
    <s v="Q4"/>
  </r>
  <r>
    <s v="ORD-82433"/>
    <s v="Montair™ 5 ODT"/>
    <s v="Pharmaceutical"/>
    <n v="393"/>
    <n v="15.75"/>
    <n v="6189.75"/>
    <n v="6089.09"/>
    <s v="North Plant"/>
    <x v="2"/>
    <n v="4.7"/>
    <s v="2023-07-14"/>
    <s v="2023-07-26"/>
    <s v="2023-07-26"/>
    <s v="On Time"/>
    <n v="9.4500000000000001E-2"/>
    <n v="37"/>
    <n v="2.98"/>
    <n v="845"/>
    <n v="200"/>
    <n v="67"/>
    <n v="0"/>
    <n v="-100.65999999999985"/>
    <n v="-1.6262369239468454E-2"/>
    <s v="July"/>
    <s v="Q3"/>
  </r>
  <r>
    <s v="ORD-76361"/>
    <s v="Montair™ 5 ODT"/>
    <s v="Pharmaceutical"/>
    <n v="15"/>
    <n v="15.75"/>
    <n v="236.25"/>
    <n v="240.59"/>
    <s v="Central Hub"/>
    <x v="2"/>
    <n v="4.7"/>
    <s v="2023-02-18"/>
    <s v="2023-03-02"/>
    <s v="2023-03-02"/>
    <s v="On Time"/>
    <n v="9.3100000000000002E-2"/>
    <n v="1"/>
    <n v="2.54"/>
    <n v="505"/>
    <n v="37"/>
    <n v="74"/>
    <n v="0"/>
    <n v="4.3400000000000034"/>
    <n v="1.8370370370370384E-2"/>
    <s v="February"/>
    <s v="Q1"/>
  </r>
  <r>
    <s v="ORD-86763"/>
    <s v="Montair™ 5 ODT"/>
    <s v="Pharmaceutical"/>
    <n v="299"/>
    <n v="15.75"/>
    <n v="4709.25"/>
    <n v="4656.59"/>
    <s v="West Plant"/>
    <x v="3"/>
    <n v="4.2"/>
    <s v="2023-12-23"/>
    <s v="2024-01-13"/>
    <s v="2024-01-13"/>
    <s v="On Time"/>
    <n v="0.13950000000000001"/>
    <n v="41"/>
    <n v="2.57"/>
    <n v="170"/>
    <n v="198"/>
    <n v="76"/>
    <n v="0"/>
    <n v="-52.659999999999854"/>
    <n v="-1.1182247703986804E-2"/>
    <s v="December"/>
    <s v="Q4"/>
  </r>
  <r>
    <s v="ORD-30289"/>
    <s v="Premium Widget"/>
    <s v="Manufacturing"/>
    <n v="447"/>
    <n v="8.9"/>
    <n v="3978.3"/>
    <n v="3844.13"/>
    <s v="South Plant"/>
    <x v="2"/>
    <n v="4.7"/>
    <s v="2023-05-31"/>
    <s v="2023-06-19"/>
    <s v="2023-06-19"/>
    <s v="On Time"/>
    <n v="5.0599999999999999E-2"/>
    <n v="22"/>
    <n v="1.22"/>
    <n v="907"/>
    <n v="39"/>
    <n v="35"/>
    <n v="0"/>
    <n v="-134.17000000000007"/>
    <n v="-3.3725460623884589E-2"/>
    <s v="May"/>
    <s v="Q2"/>
  </r>
  <r>
    <s v="ORD-49620"/>
    <s v="Premium Widget"/>
    <s v="Manufacturing"/>
    <n v="208"/>
    <n v="8.9"/>
    <n v="1851.2"/>
    <n v="1902.25"/>
    <s v="West Plant"/>
    <x v="1"/>
    <n v="3.8"/>
    <s v="2023-01-03"/>
    <s v="2023-02-06"/>
    <s v="2023-02-09"/>
    <s v="Delayed"/>
    <n v="0.123"/>
    <n v="25"/>
    <n v="1.75"/>
    <n v="278"/>
    <n v="107"/>
    <n v="97"/>
    <n v="3"/>
    <n v="51.049999999999955"/>
    <n v="2.757670700086428E-2"/>
    <s v="January"/>
    <s v="Q1"/>
  </r>
  <r>
    <s v="ORD-27301"/>
    <s v="Service Package A"/>
    <s v="Service"/>
    <n v="237"/>
    <n v="25"/>
    <n v="5925"/>
    <n v="6107.74"/>
    <s v="West Plant"/>
    <x v="1"/>
    <n v="3.8"/>
    <s v="2024-01-01"/>
    <s v="2024-01-11"/>
    <s v="2024-01-11"/>
    <s v="On Time"/>
    <n v="0.14269999999999999"/>
    <n v="33"/>
    <n v="0.75"/>
    <n v="808"/>
    <n v="174"/>
    <n v="82"/>
    <n v="0"/>
    <n v="182.73999999999978"/>
    <n v="3.0842194092826968E-2"/>
    <s v="January"/>
    <s v="Q1"/>
  </r>
  <r>
    <s v="ORD-93208"/>
    <s v="Montair™ 4 ODT"/>
    <s v="Pharmaceutical"/>
    <n v="416"/>
    <n v="12.5"/>
    <n v="5200"/>
    <n v="5303.44"/>
    <s v="West Plant"/>
    <x v="2"/>
    <n v="4.7"/>
    <s v="2023-07-07"/>
    <s v="2023-07-19"/>
    <s v="2023-07-19"/>
    <s v="On Time"/>
    <n v="1.29E-2"/>
    <n v="5"/>
    <n v="3.54"/>
    <n v="606"/>
    <n v="47"/>
    <n v="63"/>
    <n v="0"/>
    <n v="103.4399999999996"/>
    <n v="1.9892307692307615E-2"/>
    <s v="July"/>
    <s v="Q3"/>
  </r>
  <r>
    <s v="ORD-97123"/>
    <s v="Premium Widget"/>
    <s v="Manufacturing"/>
    <n v="295"/>
    <n v="8.9"/>
    <n v="2625.5"/>
    <n v="2678.55"/>
    <s v="North Plant"/>
    <x v="3"/>
    <n v="4.2"/>
    <s v="2023-08-12"/>
    <s v="2023-09-09"/>
    <s v="2023-09-09"/>
    <s v="On Time"/>
    <n v="1.9400000000000001E-2"/>
    <n v="5"/>
    <n v="2.76"/>
    <n v="416"/>
    <n v="141"/>
    <n v="61"/>
    <n v="0"/>
    <n v="53.050000000000182"/>
    <n v="2.0205675109503021E-2"/>
    <s v="August"/>
    <s v="Q3"/>
  </r>
  <r>
    <s v="ORD-81554"/>
    <s v="Service Package A"/>
    <s v="Service"/>
    <n v="22"/>
    <n v="25"/>
    <n v="550"/>
    <n v="531.41"/>
    <s v="South Plant"/>
    <x v="1"/>
    <n v="3.8"/>
    <s v="2023-03-03"/>
    <s v="2023-03-13"/>
    <s v="2023-03-13"/>
    <s v="On Time"/>
    <n v="8.9899999999999994E-2"/>
    <n v="1"/>
    <n v="1.17"/>
    <n v="432"/>
    <n v="162"/>
    <n v="43"/>
    <n v="0"/>
    <n v="-18.590000000000032"/>
    <n v="-3.3800000000000059E-2"/>
    <s v="March"/>
    <s v="Q1"/>
  </r>
  <r>
    <s v="ORD-61211"/>
    <s v="Premium Widget"/>
    <s v="Manufacturing"/>
    <n v="221"/>
    <n v="8.9"/>
    <n v="1966.9"/>
    <n v="1891.34"/>
    <s v="North Plant"/>
    <x v="1"/>
    <n v="3.8"/>
    <s v="2023-10-26"/>
    <s v="2023-11-16"/>
    <s v="2023-11-16"/>
    <s v="On Time"/>
    <n v="1.5599999999999999E-2"/>
    <n v="3"/>
    <n v="1.6"/>
    <n v="61"/>
    <n v="115"/>
    <n v="17"/>
    <n v="0"/>
    <n v="-75.560000000000173"/>
    <n v="-3.8415781178504332E-2"/>
    <s v="October"/>
    <s v="Q4"/>
  </r>
  <r>
    <s v="ORD-51881"/>
    <s v="Service Package A"/>
    <s v="Service"/>
    <n v="350"/>
    <n v="25"/>
    <n v="8750"/>
    <n v="8545.15"/>
    <s v="North Plant"/>
    <x v="0"/>
    <n v="4.5"/>
    <s v="2023-09-26"/>
    <s v="2023-10-09"/>
    <s v="2023-10-09"/>
    <s v="On Time"/>
    <n v="8.43E-2"/>
    <n v="29"/>
    <n v="1.72"/>
    <n v="992"/>
    <n v="82"/>
    <n v="71"/>
    <n v="0"/>
    <n v="-204.85000000000036"/>
    <n v="-2.3411428571428614E-2"/>
    <s v="September"/>
    <s v="Q3"/>
  </r>
  <r>
    <s v="ORD-19295"/>
    <s v="Montair™ 5 ODT"/>
    <s v="Pharmaceutical"/>
    <n v="255"/>
    <n v="15.75"/>
    <n v="4016.25"/>
    <n v="3901.43"/>
    <s v="South Plant"/>
    <x v="2"/>
    <n v="4.7"/>
    <s v="2023-09-02"/>
    <s v="2023-09-14"/>
    <s v="2023-09-14"/>
    <s v="On Time"/>
    <n v="3.4099999999999998E-2"/>
    <n v="8"/>
    <n v="3.44"/>
    <n v="199"/>
    <n v="190"/>
    <n v="26"/>
    <n v="0"/>
    <n v="-114.82000000000016"/>
    <n v="-2.8588857765328393E-2"/>
    <s v="September"/>
    <s v="Q3"/>
  </r>
  <r>
    <s v="ORD-64199"/>
    <s v="Service Package A"/>
    <s v="Service"/>
    <n v="272"/>
    <n v="25"/>
    <n v="6800"/>
    <n v="7133.11"/>
    <s v="South Plant"/>
    <x v="0"/>
    <n v="4.5"/>
    <s v="2023-09-02"/>
    <s v="2023-09-15"/>
    <s v="2023-09-15"/>
    <s v="On Time"/>
    <n v="2.0199999999999999E-2"/>
    <n v="5"/>
    <n v="1.44"/>
    <n v="909"/>
    <n v="180"/>
    <n v="56"/>
    <n v="0"/>
    <n v="333.10999999999967"/>
    <n v="4.8986764705882306E-2"/>
    <s v="September"/>
    <s v="Q3"/>
  </r>
  <r>
    <s v="ORD-98035"/>
    <s v="Montair™ 5 ODT"/>
    <s v="Pharmaceutical"/>
    <n v="395"/>
    <n v="15.75"/>
    <n v="6221.25"/>
    <n v="6178.87"/>
    <s v="East Plant"/>
    <x v="2"/>
    <n v="4.7"/>
    <s v="2023-01-31"/>
    <s v="2023-02-12"/>
    <s v="2023-02-12"/>
    <s v="On Time"/>
    <n v="0.13189999999999999"/>
    <n v="52"/>
    <n v="2.54"/>
    <n v="793"/>
    <n v="115"/>
    <n v="60"/>
    <n v="0"/>
    <n v="-42.380000000000109"/>
    <n v="-6.8121358247940703E-3"/>
    <s v="January"/>
    <s v="Q1"/>
  </r>
  <r>
    <s v="ORD-93275"/>
    <s v="Premium Widget"/>
    <s v="Manufacturing"/>
    <n v="255"/>
    <n v="8.9"/>
    <n v="2269.5"/>
    <n v="2295.58"/>
    <s v="Central Hub"/>
    <x v="1"/>
    <n v="3.8"/>
    <s v="2023-03-07"/>
    <s v="2023-03-28"/>
    <s v="2023-03-28"/>
    <s v="On Time"/>
    <n v="0.1207"/>
    <n v="30"/>
    <n v="2.29"/>
    <n v="211"/>
    <n v="81"/>
    <n v="86"/>
    <n v="0"/>
    <n v="26.079999999999927"/>
    <n v="1.1491517955496773E-2"/>
    <s v="March"/>
    <s v="Q1"/>
  </r>
  <r>
    <s v="ORD-29079"/>
    <s v="Service Package A"/>
    <s v="Service"/>
    <n v="231"/>
    <n v="25"/>
    <n v="5775"/>
    <n v="5832.65"/>
    <s v="East Plant"/>
    <x v="2"/>
    <n v="4.7"/>
    <s v="2023-02-08"/>
    <s v="2023-02-16"/>
    <s v="2023-02-16"/>
    <s v="On Time"/>
    <n v="6.8400000000000002E-2"/>
    <n v="15"/>
    <n v="1.56"/>
    <n v="841"/>
    <n v="184"/>
    <n v="15"/>
    <n v="0"/>
    <n v="57.649999999999636"/>
    <n v="9.9826839826839195E-3"/>
    <s v="February"/>
    <s v="Q1"/>
  </r>
  <r>
    <s v="ORD-89337"/>
    <s v="Basic Widget"/>
    <s v="Manufacturing"/>
    <n v="247"/>
    <n v="4.2"/>
    <n v="1037.4000000000001"/>
    <n v="1052.98"/>
    <s v="East Plant"/>
    <x v="2"/>
    <n v="4.7"/>
    <s v="2023-05-24"/>
    <s v="2023-06-12"/>
    <s v="2023-06-12"/>
    <s v="On Time"/>
    <n v="0.14810000000000001"/>
    <n v="36"/>
    <n v="2.67"/>
    <n v="384"/>
    <n v="98"/>
    <n v="70"/>
    <n v="0"/>
    <n v="15.579999999999927"/>
    <n v="1.5018315018314948E-2"/>
    <s v="May"/>
    <s v="Q2"/>
  </r>
  <r>
    <s v="ORD-85233"/>
    <s v="Service Package A"/>
    <s v="Service"/>
    <n v="311"/>
    <n v="25"/>
    <n v="7775"/>
    <n v="7926.81"/>
    <s v="West Plant"/>
    <x v="2"/>
    <n v="4.7"/>
    <s v="2023-12-19"/>
    <s v="2023-12-27"/>
    <s v="2023-12-27"/>
    <s v="On Time"/>
    <n v="0.13930000000000001"/>
    <n v="43"/>
    <n v="1.49"/>
    <n v="190"/>
    <n v="140"/>
    <n v="53"/>
    <n v="0"/>
    <n v="151.8100000000004"/>
    <n v="1.9525401929260503E-2"/>
    <s v="December"/>
    <s v="Q4"/>
  </r>
  <r>
    <s v="ORD-47872"/>
    <s v="Montair™ 4 ODT"/>
    <s v="Pharmaceutical"/>
    <n v="274"/>
    <n v="12.5"/>
    <n v="3425"/>
    <n v="3464.86"/>
    <s v="West Plant"/>
    <x v="3"/>
    <n v="4.2"/>
    <s v="2023-09-30"/>
    <s v="2023-10-21"/>
    <s v="2023-10-21"/>
    <s v="On Time"/>
    <n v="1.8800000000000001E-2"/>
    <n v="5"/>
    <n v="3.9"/>
    <n v="658"/>
    <n v="151"/>
    <n v="39"/>
    <n v="0"/>
    <n v="39.860000000000127"/>
    <n v="1.16379562043796E-2"/>
    <s v="September"/>
    <s v="Q3"/>
  </r>
  <r>
    <s v="ORD-63941"/>
    <s v="Basic Widget"/>
    <s v="Manufacturing"/>
    <n v="107"/>
    <n v="4.2"/>
    <n v="449.4"/>
    <n v="442.59"/>
    <s v="East Plant"/>
    <x v="1"/>
    <n v="3.8"/>
    <s v="2023-10-17"/>
    <s v="2023-11-07"/>
    <s v="2023-11-07"/>
    <s v="On Time"/>
    <n v="5.2900000000000003E-2"/>
    <n v="5"/>
    <n v="2.04"/>
    <n v="335"/>
    <n v="87"/>
    <n v="86"/>
    <n v="0"/>
    <n v="-6.8100000000000023"/>
    <n v="-1.5153538050734319E-2"/>
    <s v="October"/>
    <s v="Q4"/>
  </r>
  <r>
    <s v="ORD-36799"/>
    <s v="Premium Widget"/>
    <s v="Manufacturing"/>
    <n v="161"/>
    <n v="8.9"/>
    <n v="1432.9"/>
    <n v="1388.48"/>
    <s v="South Plant"/>
    <x v="1"/>
    <n v="3.8"/>
    <s v="2023-12-19"/>
    <s v="2024-01-09"/>
    <s v="2024-01-09"/>
    <s v="On Time"/>
    <n v="0.106"/>
    <n v="17"/>
    <n v="2.11"/>
    <n v="867"/>
    <n v="138"/>
    <n v="84"/>
    <n v="0"/>
    <n v="-44.420000000000073"/>
    <n v="-3.1000069788540769E-2"/>
    <s v="December"/>
    <s v="Q4"/>
  </r>
  <r>
    <s v="ORD-94866"/>
    <s v="Service Package A"/>
    <s v="Service"/>
    <n v="336"/>
    <n v="25"/>
    <n v="8400"/>
    <n v="8187.5"/>
    <s v="South Plant"/>
    <x v="0"/>
    <n v="4.5"/>
    <s v="2023-05-30"/>
    <s v="2023-06-12"/>
    <s v="2023-06-12"/>
    <s v="On Time"/>
    <n v="9.3700000000000006E-2"/>
    <n v="31"/>
    <n v="1.01"/>
    <n v="879"/>
    <n v="147"/>
    <n v="57"/>
    <n v="0"/>
    <n v="-212.5"/>
    <n v="-2.5297619047619048E-2"/>
    <s v="May"/>
    <s v="Q2"/>
  </r>
  <r>
    <s v="ORD-43100"/>
    <s v="Montair™ 5 ODT"/>
    <s v="Pharmaceutical"/>
    <n v="487"/>
    <n v="15.75"/>
    <n v="7670.25"/>
    <n v="7722.55"/>
    <s v="West Plant"/>
    <x v="2"/>
    <n v="4.7"/>
    <s v="2023-05-19"/>
    <s v="2023-05-31"/>
    <s v="2023-05-31"/>
    <s v="On Time"/>
    <n v="8.5199999999999998E-2"/>
    <n v="41"/>
    <n v="3.41"/>
    <n v="177"/>
    <n v="116"/>
    <n v="80"/>
    <n v="0"/>
    <n v="52.300000000000182"/>
    <n v="6.8185521984290192E-3"/>
    <s v="May"/>
    <s v="Q2"/>
  </r>
  <r>
    <s v="ORD-86491"/>
    <s v="Premium Widget"/>
    <s v="Manufacturing"/>
    <n v="425"/>
    <n v="8.9"/>
    <n v="3782.5"/>
    <n v="3946.71"/>
    <s v="North Plant"/>
    <x v="0"/>
    <n v="4.5"/>
    <s v="2023-04-07"/>
    <s v="2023-05-01"/>
    <s v="2023-05-01"/>
    <s v="On Time"/>
    <n v="0.1399"/>
    <n v="59"/>
    <n v="2.98"/>
    <n v="890"/>
    <n v="90"/>
    <n v="75"/>
    <n v="0"/>
    <n v="164.21000000000004"/>
    <n v="4.3413086582947798E-2"/>
    <s v="April"/>
    <s v="Q2"/>
  </r>
  <r>
    <s v="ORD-67301"/>
    <s v="Service Package A"/>
    <s v="Service"/>
    <n v="36"/>
    <n v="25"/>
    <n v="900"/>
    <n v="943.34"/>
    <s v="West Plant"/>
    <x v="1"/>
    <n v="3.8"/>
    <s v="2023-05-17"/>
    <s v="2023-05-27"/>
    <s v="2023-05-27"/>
    <s v="On Time"/>
    <n v="9.7900000000000001E-2"/>
    <n v="3"/>
    <n v="0.66"/>
    <n v="446"/>
    <n v="100"/>
    <n v="25"/>
    <n v="0"/>
    <n v="43.340000000000032"/>
    <n v="4.815555555555559E-2"/>
    <s v="May"/>
    <s v="Q2"/>
  </r>
  <r>
    <s v="ORD-81891"/>
    <s v="Montair™ 5 ODT"/>
    <s v="Pharmaceutical"/>
    <n v="399"/>
    <n v="15.75"/>
    <n v="6284.25"/>
    <n v="6473.59"/>
    <s v="South Plant"/>
    <x v="0"/>
    <n v="4.5"/>
    <s v="2023-07-05"/>
    <s v="2023-07-22"/>
    <s v="2023-07-22"/>
    <s v="On Time"/>
    <n v="1.7600000000000001E-2"/>
    <n v="7"/>
    <n v="2.92"/>
    <n v="598"/>
    <n v="88"/>
    <n v="26"/>
    <n v="0"/>
    <n v="189.34000000000015"/>
    <n v="3.0129291482674965E-2"/>
    <s v="July"/>
    <s v="Q3"/>
  </r>
  <r>
    <s v="ORD-46329"/>
    <s v="Montair™ 4 ODT"/>
    <s v="Pharmaceutical"/>
    <n v="466"/>
    <n v="12.5"/>
    <n v="5825"/>
    <n v="5918.37"/>
    <s v="West Plant"/>
    <x v="1"/>
    <n v="3.8"/>
    <s v="2023-01-21"/>
    <s v="2023-02-04"/>
    <s v="2023-02-04"/>
    <s v="On Time"/>
    <n v="1.84E-2"/>
    <n v="8"/>
    <n v="3.97"/>
    <n v="341"/>
    <n v="130"/>
    <n v="40"/>
    <n v="0"/>
    <n v="93.369999999999891"/>
    <n v="1.6029184549356205E-2"/>
    <s v="January"/>
    <s v="Q1"/>
  </r>
  <r>
    <s v="ORD-38819"/>
    <s v="Montair™ 5 ODT"/>
    <s v="Pharmaceutical"/>
    <n v="191"/>
    <n v="15.75"/>
    <n v="3008.25"/>
    <n v="3110.76"/>
    <s v="South Plant"/>
    <x v="3"/>
    <n v="4.2"/>
    <s v="2023-10-10"/>
    <s v="2023-10-31"/>
    <s v="2023-10-31"/>
    <s v="On Time"/>
    <n v="3.1199999999999999E-2"/>
    <n v="5"/>
    <n v="2.98"/>
    <n v="225"/>
    <n v="118"/>
    <n v="36"/>
    <n v="0"/>
    <n v="102.51000000000022"/>
    <n v="3.4076290201944727E-2"/>
    <s v="October"/>
    <s v="Q4"/>
  </r>
  <r>
    <s v="ORD-22541"/>
    <s v="Service Package A"/>
    <s v="Service"/>
    <n v="56"/>
    <n v="25"/>
    <n v="1400"/>
    <n v="1409.97"/>
    <s v="Central Hub"/>
    <x v="0"/>
    <n v="4.5"/>
    <s v="2023-03-24"/>
    <s v="2023-04-19"/>
    <s v="2023-04-23"/>
    <s v="Delayed"/>
    <n v="9.6000000000000002E-2"/>
    <n v="5"/>
    <n v="1.23"/>
    <n v="915"/>
    <n v="124"/>
    <n v="38"/>
    <n v="4"/>
    <n v="9.9700000000000273"/>
    <n v="7.121428571428591E-3"/>
    <s v="March"/>
    <s v="Q1"/>
  </r>
  <r>
    <s v="ORD-85974"/>
    <s v="Montair™ 5 ODT"/>
    <s v="Pharmaceutical"/>
    <n v="479"/>
    <n v="15.75"/>
    <n v="7544.25"/>
    <n v="7333.27"/>
    <s v="West Plant"/>
    <x v="1"/>
    <n v="3.8"/>
    <s v="2023-03-30"/>
    <s v="2023-04-13"/>
    <s v="2023-04-13"/>
    <s v="On Time"/>
    <n v="2.5000000000000001E-2"/>
    <n v="11"/>
    <n v="2.96"/>
    <n v="931"/>
    <n v="173"/>
    <n v="59"/>
    <n v="0"/>
    <n v="-210.97999999999956"/>
    <n v="-2.7965669218278765E-2"/>
    <s v="March"/>
    <s v="Q1"/>
  </r>
  <r>
    <s v="ORD-60393"/>
    <s v="Premium Widget"/>
    <s v="Manufacturing"/>
    <n v="443"/>
    <n v="8.9"/>
    <n v="3942.7"/>
    <n v="3777.89"/>
    <s v="South Plant"/>
    <x v="1"/>
    <n v="3.8"/>
    <s v="2023-02-21"/>
    <s v="2023-03-14"/>
    <s v="2023-03-14"/>
    <s v="On Time"/>
    <n v="0.10970000000000001"/>
    <n v="48"/>
    <n v="2.48"/>
    <n v="921"/>
    <n v="177"/>
    <n v="58"/>
    <n v="0"/>
    <n v="-164.80999999999995"/>
    <n v="-4.1801303675146465E-2"/>
    <s v="February"/>
    <s v="Q1"/>
  </r>
  <r>
    <s v="ORD-12715"/>
    <s v="Montair™ 4 ODT"/>
    <s v="Pharmaceutical"/>
    <n v="461"/>
    <n v="12.5"/>
    <n v="5762.5"/>
    <n v="5862.37"/>
    <s v="Central Hub"/>
    <x v="3"/>
    <n v="4.2"/>
    <s v="2023-04-16"/>
    <s v="2023-05-07"/>
    <s v="2023-05-07"/>
    <s v="On Time"/>
    <n v="7.1099999999999997E-2"/>
    <n v="32"/>
    <n v="3.01"/>
    <n v="561"/>
    <n v="149"/>
    <n v="88"/>
    <n v="0"/>
    <n v="99.869999999999891"/>
    <n v="1.7331019522776554E-2"/>
    <s v="April"/>
    <s v="Q2"/>
  </r>
  <r>
    <s v="ORD-62953"/>
    <s v="Premium Widget"/>
    <s v="Manufacturing"/>
    <n v="83"/>
    <n v="8.9"/>
    <n v="738.7"/>
    <n v="753.73"/>
    <s v="West Plant"/>
    <x v="1"/>
    <n v="3.8"/>
    <s v="2023-07-10"/>
    <s v="2023-07-31"/>
    <s v="2023-07-31"/>
    <s v="On Time"/>
    <n v="9.4100000000000003E-2"/>
    <n v="7"/>
    <n v="1.76"/>
    <n v="262"/>
    <n v="75"/>
    <n v="50"/>
    <n v="0"/>
    <n v="15.029999999999973"/>
    <n v="2.0346554758359243E-2"/>
    <s v="July"/>
    <s v="Q3"/>
  </r>
  <r>
    <s v="ORD-13181"/>
    <s v="Basic Widget"/>
    <s v="Manufacturing"/>
    <n v="376"/>
    <n v="4.2"/>
    <n v="1579.2"/>
    <n v="1546.14"/>
    <s v="West Plant"/>
    <x v="3"/>
    <n v="4.2"/>
    <s v="2023-05-08"/>
    <s v="2023-06-05"/>
    <s v="2023-06-05"/>
    <s v="On Time"/>
    <n v="4.2299999999999997E-2"/>
    <n v="15"/>
    <n v="1.94"/>
    <n v="752"/>
    <n v="164"/>
    <n v="41"/>
    <n v="0"/>
    <n v="-33.059999999999945"/>
    <n v="-2.0934650455927017E-2"/>
    <s v="May"/>
    <s v="Q2"/>
  </r>
  <r>
    <s v="ORD-67185"/>
    <s v="Service Package B"/>
    <s v="Service"/>
    <n v="419"/>
    <n v="45"/>
    <n v="18855"/>
    <n v="17953.5"/>
    <s v="North Plant"/>
    <x v="2"/>
    <n v="4.7"/>
    <s v="2024-01-01"/>
    <s v="2024-01-09"/>
    <s v="2024-01-09"/>
    <s v="On Time"/>
    <n v="0.09"/>
    <n v="37"/>
    <n v="0.53"/>
    <n v="791"/>
    <n v="134"/>
    <n v="64"/>
    <n v="0"/>
    <n v="-901.5"/>
    <n v="-4.7812251392203658E-2"/>
    <s v="January"/>
    <s v="Q1"/>
  </r>
  <r>
    <s v="ORD-38722"/>
    <s v="Montair™ 4 ODT"/>
    <s v="Pharmaceutical"/>
    <n v="127"/>
    <n v="12.5"/>
    <n v="1587.5"/>
    <n v="1550.85"/>
    <s v="West Plant"/>
    <x v="3"/>
    <n v="4.2"/>
    <s v="2023-06-28"/>
    <s v="2023-07-19"/>
    <s v="2023-07-19"/>
    <s v="On Time"/>
    <n v="0.1376"/>
    <n v="17"/>
    <n v="2.74"/>
    <n v="924"/>
    <n v="169"/>
    <n v="92"/>
    <n v="0"/>
    <n v="-36.650000000000091"/>
    <n v="-2.3086614173228402E-2"/>
    <s v="June"/>
    <s v="Q2"/>
  </r>
  <r>
    <s v="ORD-22108"/>
    <s v="Service Package A"/>
    <s v="Service"/>
    <n v="205"/>
    <n v="25"/>
    <n v="5125"/>
    <n v="5055.59"/>
    <s v="Central Hub"/>
    <x v="1"/>
    <n v="3.8"/>
    <s v="2023-01-19"/>
    <s v="2023-01-29"/>
    <s v="2023-01-29"/>
    <s v="On Time"/>
    <n v="0.11650000000000001"/>
    <n v="23"/>
    <n v="1.87"/>
    <n v="680"/>
    <n v="198"/>
    <n v="80"/>
    <n v="0"/>
    <n v="-69.409999999999854"/>
    <n v="-1.3543414634146314E-2"/>
    <s v="January"/>
    <s v="Q1"/>
  </r>
  <r>
    <s v="ORD-34382"/>
    <s v="Montair™ 4 ODT"/>
    <s v="Pharmaceutical"/>
    <n v="487"/>
    <n v="12.5"/>
    <n v="6087.5"/>
    <n v="5938.44"/>
    <s v="East Plant"/>
    <x v="0"/>
    <n v="4.5"/>
    <s v="2023-09-26"/>
    <s v="2023-10-13"/>
    <s v="2023-10-13"/>
    <s v="On Time"/>
    <n v="3.09E-2"/>
    <n v="15"/>
    <n v="3.15"/>
    <n v="284"/>
    <n v="124"/>
    <n v="49"/>
    <n v="0"/>
    <n v="-149.0600000000004"/>
    <n v="-2.4486242299794726E-2"/>
    <s v="September"/>
    <s v="Q3"/>
  </r>
  <r>
    <s v="ORD-33061"/>
    <s v="Montair™ 5 ODT"/>
    <s v="Pharmaceutical"/>
    <n v="456"/>
    <n v="15.75"/>
    <n v="7182"/>
    <n v="6889.17"/>
    <s v="Central Hub"/>
    <x v="0"/>
    <n v="4.5"/>
    <s v="2023-04-29"/>
    <s v="2023-05-16"/>
    <s v="2023-05-16"/>
    <s v="On Time"/>
    <n v="1.7299999999999999E-2"/>
    <n v="7"/>
    <n v="3.68"/>
    <n v="345"/>
    <n v="160"/>
    <n v="70"/>
    <n v="0"/>
    <n v="-292.82999999999993"/>
    <n v="-4.0772765246449447E-2"/>
    <s v="April"/>
    <s v="Q2"/>
  </r>
  <r>
    <s v="ORD-45264"/>
    <s v="Premium Widget"/>
    <s v="Manufacturing"/>
    <n v="423"/>
    <n v="8.9"/>
    <n v="3764.7"/>
    <n v="3938.38"/>
    <s v="South Plant"/>
    <x v="1"/>
    <n v="3.8"/>
    <s v="2023-01-09"/>
    <s v="2023-01-30"/>
    <s v="2023-01-30"/>
    <s v="On Time"/>
    <n v="9.4399999999999998E-2"/>
    <n v="39"/>
    <n v="2.5499999999999998"/>
    <n v="886"/>
    <n v="65"/>
    <n v="78"/>
    <n v="0"/>
    <n v="173.68000000000029"/>
    <n v="4.6133822084097088E-2"/>
    <s v="January"/>
    <s v="Q1"/>
  </r>
  <r>
    <s v="ORD-32517"/>
    <s v="Montair™ 4 ODT"/>
    <s v="Pharmaceutical"/>
    <n v="88"/>
    <n v="12.5"/>
    <n v="1100"/>
    <n v="1103.7"/>
    <s v="West Plant"/>
    <x v="3"/>
    <n v="4.2"/>
    <s v="2023-04-02"/>
    <s v="2023-04-23"/>
    <s v="2023-04-23"/>
    <s v="On Time"/>
    <n v="3.6200000000000003E-2"/>
    <n v="3"/>
    <n v="2.99"/>
    <n v="834"/>
    <n v="89"/>
    <n v="75"/>
    <n v="0"/>
    <n v="3.7000000000000455"/>
    <n v="3.363636363636405E-3"/>
    <s v="April"/>
    <s v="Q2"/>
  </r>
  <r>
    <s v="ORD-89818"/>
    <s v="Montair™ 4 ODT"/>
    <s v="Pharmaceutical"/>
    <n v="79"/>
    <n v="12.5"/>
    <n v="987.5"/>
    <n v="954.62"/>
    <s v="Central Hub"/>
    <x v="0"/>
    <n v="4.5"/>
    <s v="2023-07-21"/>
    <s v="2023-08-07"/>
    <s v="2023-08-07"/>
    <s v="On Time"/>
    <n v="7.5700000000000003E-2"/>
    <n v="5"/>
    <n v="2.86"/>
    <n v="904"/>
    <n v="114"/>
    <n v="83"/>
    <n v="0"/>
    <n v="-32.879999999999995"/>
    <n v="-3.3296202531645565E-2"/>
    <s v="July"/>
    <s v="Q3"/>
  </r>
  <r>
    <s v="ORD-15540"/>
    <s v="Basic Widget"/>
    <s v="Manufacturing"/>
    <n v="99"/>
    <n v="4.2"/>
    <n v="415.8"/>
    <n v="424.54"/>
    <s v="West Plant"/>
    <x v="1"/>
    <n v="3.8"/>
    <s v="2023-08-21"/>
    <s v="2023-09-11"/>
    <s v="2023-09-11"/>
    <s v="On Time"/>
    <n v="0.1099"/>
    <n v="10"/>
    <n v="2.21"/>
    <n v="118"/>
    <n v="116"/>
    <n v="27"/>
    <n v="0"/>
    <n v="8.7400000000000091"/>
    <n v="2.1019721019721042E-2"/>
    <s v="August"/>
    <s v="Q3"/>
  </r>
  <r>
    <s v="ORD-78819"/>
    <s v="Montair™ 4 ODT"/>
    <s v="Pharmaceutical"/>
    <n v="419"/>
    <n v="12.5"/>
    <n v="5237.5"/>
    <n v="5232.24"/>
    <s v="East Plant"/>
    <x v="2"/>
    <n v="4.7"/>
    <s v="2023-09-28"/>
    <s v="2023-10-10"/>
    <s v="2023-10-10"/>
    <s v="On Time"/>
    <n v="0.11559999999999999"/>
    <n v="48"/>
    <n v="3.59"/>
    <n v="527"/>
    <n v="185"/>
    <n v="76"/>
    <n v="0"/>
    <n v="-5.2600000000002183"/>
    <n v="-1.0042959427208054E-3"/>
    <s v="September"/>
    <s v="Q3"/>
  </r>
  <r>
    <s v="ORD-14773"/>
    <s v="Basic Widget"/>
    <s v="Manufacturing"/>
    <n v="278"/>
    <n v="4.2"/>
    <n v="1167.5999999999999"/>
    <n v="1218.6099999999999"/>
    <s v="Central Hub"/>
    <x v="2"/>
    <n v="4.7"/>
    <s v="2023-05-09"/>
    <s v="2023-05-28"/>
    <s v="2023-05-28"/>
    <s v="On Time"/>
    <n v="3.3399999999999999E-2"/>
    <n v="9"/>
    <n v="1.25"/>
    <n v="261"/>
    <n v="38"/>
    <n v="86"/>
    <n v="0"/>
    <n v="51.009999999999991"/>
    <n v="4.3687906817403213E-2"/>
    <s v="May"/>
    <s v="Q2"/>
  </r>
  <r>
    <s v="ORD-36044"/>
    <s v="Basic Widget"/>
    <s v="Manufacturing"/>
    <n v="472"/>
    <n v="4.2"/>
    <n v="1982.4"/>
    <n v="1965.04"/>
    <s v="East Plant"/>
    <x v="0"/>
    <n v="4.5"/>
    <s v="2023-11-06"/>
    <s v="2023-11-30"/>
    <s v="2023-11-30"/>
    <s v="On Time"/>
    <n v="6.2600000000000003E-2"/>
    <n v="29"/>
    <n v="1.63"/>
    <n v="818"/>
    <n v="24"/>
    <n v="37"/>
    <n v="0"/>
    <n v="-17.360000000000127"/>
    <n v="-8.7570621468927197E-3"/>
    <s v="November"/>
    <s v="Q4"/>
  </r>
  <r>
    <s v="ORD-28653"/>
    <s v="Premium Widget"/>
    <s v="Manufacturing"/>
    <n v="414"/>
    <n v="8.9"/>
    <n v="3684.6"/>
    <n v="3779.94"/>
    <s v="South Plant"/>
    <x v="2"/>
    <n v="4.7"/>
    <s v="2023-10-30"/>
    <s v="2023-11-18"/>
    <s v="2023-11-18"/>
    <s v="On Time"/>
    <n v="2.9600000000000001E-2"/>
    <n v="12"/>
    <n v="1.79"/>
    <n v="66"/>
    <n v="78"/>
    <n v="66"/>
    <n v="0"/>
    <n v="95.340000000000146"/>
    <n v="2.5875264614883611E-2"/>
    <s v="October"/>
    <s v="Q4"/>
  </r>
  <r>
    <s v="ORD-16730"/>
    <s v="Basic Widget"/>
    <s v="Manufacturing"/>
    <n v="374"/>
    <n v="4.2"/>
    <n v="1570.8"/>
    <n v="1565.33"/>
    <s v="West Plant"/>
    <x v="2"/>
    <n v="4.7"/>
    <s v="2023-08-27"/>
    <s v="2023-09-15"/>
    <s v="2023-09-15"/>
    <s v="On Time"/>
    <n v="0.13350000000000001"/>
    <n v="49"/>
    <n v="1.83"/>
    <n v="301"/>
    <n v="57"/>
    <n v="91"/>
    <n v="0"/>
    <n v="-5.4700000000000273"/>
    <n v="-3.4823020117137941E-3"/>
    <s v="August"/>
    <s v="Q3"/>
  </r>
  <r>
    <s v="ORD-88412"/>
    <s v="Montair™ 4 ODT"/>
    <s v="Pharmaceutical"/>
    <n v="189"/>
    <n v="12.5"/>
    <n v="2362.5"/>
    <n v="2354.25"/>
    <s v="East Plant"/>
    <x v="3"/>
    <n v="4.2"/>
    <s v="2023-01-28"/>
    <s v="2023-02-18"/>
    <s v="2023-02-18"/>
    <s v="On Time"/>
    <n v="6.4100000000000004E-2"/>
    <n v="12"/>
    <n v="3.15"/>
    <n v="351"/>
    <n v="110"/>
    <n v="75"/>
    <n v="0"/>
    <n v="-8.25"/>
    <n v="-3.4920634920634921E-3"/>
    <s v="January"/>
    <s v="Q1"/>
  </r>
  <r>
    <s v="ORD-23277"/>
    <s v="Service Package A"/>
    <s v="Service"/>
    <n v="44"/>
    <n v="25"/>
    <n v="1100"/>
    <n v="1083.77"/>
    <s v="West Plant"/>
    <x v="0"/>
    <n v="4.5"/>
    <s v="2023-09-03"/>
    <s v="2023-09-19"/>
    <s v="2023-09-22"/>
    <s v="Delayed"/>
    <n v="3.7100000000000001E-2"/>
    <n v="1"/>
    <n v="0.52"/>
    <n v="812"/>
    <n v="163"/>
    <n v="44"/>
    <n v="3"/>
    <n v="-16.230000000000018"/>
    <n v="-1.4754545454545472E-2"/>
    <s v="September"/>
    <s v="Q3"/>
  </r>
  <r>
    <s v="ORD-55472"/>
    <s v="Montair™ 4 ODT"/>
    <s v="Pharmaceutical"/>
    <n v="276"/>
    <n v="12.5"/>
    <n v="3450"/>
    <n v="3405.59"/>
    <s v="North Plant"/>
    <x v="1"/>
    <n v="3.8"/>
    <s v="2023-11-19"/>
    <s v="2023-12-03"/>
    <s v="2023-12-03"/>
    <s v="On Time"/>
    <n v="7.2800000000000004E-2"/>
    <n v="20"/>
    <n v="3.42"/>
    <n v="686"/>
    <n v="103"/>
    <n v="46"/>
    <n v="0"/>
    <n v="-44.409999999999854"/>
    <n v="-1.28724637681159E-2"/>
    <s v="November"/>
    <s v="Q4"/>
  </r>
  <r>
    <s v="ORD-84232"/>
    <s v="Basic Widget"/>
    <s v="Manufacturing"/>
    <n v="398"/>
    <n v="4.2"/>
    <n v="1671.6"/>
    <n v="1669.51"/>
    <s v="North Plant"/>
    <x v="0"/>
    <n v="4.5"/>
    <s v="2023-08-13"/>
    <s v="2023-09-06"/>
    <s v="2023-09-06"/>
    <s v="On Time"/>
    <n v="0.1169"/>
    <n v="46"/>
    <n v="2.56"/>
    <n v="568"/>
    <n v="37"/>
    <n v="29"/>
    <n v="0"/>
    <n v="-2.0899999999999181"/>
    <n v="-1.2502991146206737E-3"/>
    <s v="August"/>
    <s v="Q3"/>
  </r>
  <r>
    <s v="ORD-46144"/>
    <s v="Premium Widget"/>
    <s v="Manufacturing"/>
    <n v="146"/>
    <n v="8.9"/>
    <n v="1299.4000000000001"/>
    <n v="1253.1400000000001"/>
    <s v="East Plant"/>
    <x v="2"/>
    <n v="4.7"/>
    <s v="2023-11-22"/>
    <s v="2023-12-11"/>
    <s v="2023-12-11"/>
    <s v="On Time"/>
    <n v="0.1167"/>
    <n v="17"/>
    <n v="2.23"/>
    <n v="453"/>
    <n v="76"/>
    <n v="15"/>
    <n v="0"/>
    <n v="-46.259999999999991"/>
    <n v="-3.5601046636909335E-2"/>
    <s v="November"/>
    <s v="Q4"/>
  </r>
  <r>
    <s v="ORD-65956"/>
    <s v="Montair™ 4 ODT"/>
    <s v="Pharmaceutical"/>
    <n v="109"/>
    <n v="12.5"/>
    <n v="1362.5"/>
    <n v="1351.38"/>
    <s v="East Plant"/>
    <x v="0"/>
    <n v="4.5"/>
    <s v="2023-03-10"/>
    <s v="2023-03-27"/>
    <s v="2023-03-27"/>
    <s v="On Time"/>
    <n v="3.7100000000000001E-2"/>
    <n v="4"/>
    <n v="3.82"/>
    <n v="610"/>
    <n v="165"/>
    <n v="42"/>
    <n v="0"/>
    <n v="-11.119999999999891"/>
    <n v="-8.161467889908177E-3"/>
    <s v="March"/>
    <s v="Q1"/>
  </r>
  <r>
    <s v="ORD-31706"/>
    <s v="Montair™ 5 ODT"/>
    <s v="Pharmaceutical"/>
    <n v="449"/>
    <n v="15.75"/>
    <n v="7071.75"/>
    <n v="6744.65"/>
    <s v="North Plant"/>
    <x v="0"/>
    <n v="4.5"/>
    <s v="2023-03-25"/>
    <s v="2023-04-11"/>
    <s v="2023-04-11"/>
    <s v="On Time"/>
    <n v="0.1118"/>
    <n v="50"/>
    <n v="2.83"/>
    <n v="997"/>
    <n v="192"/>
    <n v="73"/>
    <n v="0"/>
    <n v="-327.10000000000036"/>
    <n v="-4.6254463180966571E-2"/>
    <s v="March"/>
    <s v="Q1"/>
  </r>
  <r>
    <s v="ORD-85634"/>
    <s v="Montair™ 4 ODT"/>
    <s v="Pharmaceutical"/>
    <n v="325"/>
    <n v="12.5"/>
    <n v="4062.5"/>
    <n v="4155.09"/>
    <s v="North Plant"/>
    <x v="2"/>
    <n v="4.7"/>
    <s v="2023-06-25"/>
    <s v="2023-07-07"/>
    <s v="2023-07-07"/>
    <s v="On Time"/>
    <n v="6.2100000000000002E-2"/>
    <n v="20"/>
    <n v="3.93"/>
    <n v="621"/>
    <n v="160"/>
    <n v="52"/>
    <n v="0"/>
    <n v="92.590000000000146"/>
    <n v="2.2791384615384651E-2"/>
    <s v="June"/>
    <s v="Q2"/>
  </r>
  <r>
    <s v="ORD-42151"/>
    <s v="Service Package B"/>
    <s v="Service"/>
    <n v="359"/>
    <n v="45"/>
    <n v="16155"/>
    <n v="16696.77"/>
    <s v="East Plant"/>
    <x v="1"/>
    <n v="3.8"/>
    <s v="2023-12-08"/>
    <s v="2023-12-18"/>
    <s v="2023-12-18"/>
    <s v="On Time"/>
    <n v="9.2600000000000002E-2"/>
    <n v="33"/>
    <n v="1.71"/>
    <n v="281"/>
    <n v="25"/>
    <n v="65"/>
    <n v="0"/>
    <n v="541.77000000000044"/>
    <n v="3.3535747446610982E-2"/>
    <s v="December"/>
    <s v="Q4"/>
  </r>
  <r>
    <s v="ORD-49366"/>
    <s v="Premium Widget"/>
    <s v="Manufacturing"/>
    <n v="163"/>
    <n v="8.9"/>
    <n v="1450.7"/>
    <n v="1450.54"/>
    <s v="East Plant"/>
    <x v="3"/>
    <n v="4.2"/>
    <s v="2023-09-18"/>
    <s v="2023-10-16"/>
    <s v="2023-10-16"/>
    <s v="On Time"/>
    <n v="0.1114"/>
    <n v="18"/>
    <n v="2.9"/>
    <n v="870"/>
    <n v="85"/>
    <n v="23"/>
    <n v="0"/>
    <n v="-0.16000000000008185"/>
    <n v="-1.1029158337360023E-4"/>
    <s v="September"/>
    <s v="Q3"/>
  </r>
  <r>
    <s v="ORD-81068"/>
    <s v="Montair™ 5 ODT"/>
    <s v="Pharmaceutical"/>
    <n v="460"/>
    <n v="15.75"/>
    <n v="7245"/>
    <n v="7575.5"/>
    <s v="Central Hub"/>
    <x v="1"/>
    <n v="3.8"/>
    <s v="2023-04-23"/>
    <s v="2023-05-07"/>
    <s v="2023-05-07"/>
    <s v="On Time"/>
    <n v="7.4999999999999997E-2"/>
    <n v="34"/>
    <n v="2.65"/>
    <n v="567"/>
    <n v="112"/>
    <n v="62"/>
    <n v="0"/>
    <n v="330.5"/>
    <n v="4.5617667356797793E-2"/>
    <s v="April"/>
    <s v="Q2"/>
  </r>
  <r>
    <s v="ORD-96885"/>
    <s v="Service Package B"/>
    <s v="Service"/>
    <n v="179"/>
    <n v="45"/>
    <n v="8055"/>
    <n v="7893.16"/>
    <s v="West Plant"/>
    <x v="2"/>
    <n v="4.7"/>
    <s v="2023-10-18"/>
    <s v="2023-10-26"/>
    <s v="2023-10-26"/>
    <s v="On Time"/>
    <n v="4.3900000000000002E-2"/>
    <n v="7"/>
    <n v="1.92"/>
    <n v="117"/>
    <n v="100"/>
    <n v="17"/>
    <n v="0"/>
    <n v="-161.84000000000015"/>
    <n v="-2.0091868404717585E-2"/>
    <s v="October"/>
    <s v="Q4"/>
  </r>
  <r>
    <s v="ORD-73769"/>
    <s v="Premium Widget"/>
    <s v="Manufacturing"/>
    <n v="222"/>
    <n v="8.9"/>
    <n v="1975.8"/>
    <n v="1970.5"/>
    <s v="West Plant"/>
    <x v="2"/>
    <n v="4.7"/>
    <s v="2023-03-20"/>
    <s v="2023-04-10"/>
    <s v="2023-04-18"/>
    <s v="Delayed"/>
    <n v="1.43E-2"/>
    <n v="3"/>
    <n v="1.62"/>
    <n v="1000"/>
    <n v="121"/>
    <n v="85"/>
    <n v="8"/>
    <n v="-5.2999999999999545"/>
    <n v="-2.6824577386374911E-3"/>
    <s v="March"/>
    <s v="Q1"/>
  </r>
  <r>
    <s v="ORD-87784"/>
    <s v="Montair™ 5 ODT"/>
    <s v="Pharmaceutical"/>
    <n v="156"/>
    <n v="15.75"/>
    <n v="2457"/>
    <n v="2393.91"/>
    <s v="West Plant"/>
    <x v="2"/>
    <n v="4.7"/>
    <s v="2023-05-01"/>
    <s v="2023-05-13"/>
    <s v="2023-05-13"/>
    <s v="On Time"/>
    <n v="0.1226"/>
    <n v="19"/>
    <n v="3.4"/>
    <n v="435"/>
    <n v="41"/>
    <n v="22"/>
    <n v="0"/>
    <n v="-63.090000000000146"/>
    <n v="-2.5677655677655738E-2"/>
    <s v="May"/>
    <s v="Q2"/>
  </r>
  <r>
    <s v="ORD-94930"/>
    <s v="Montair™ 4 ODT"/>
    <s v="Pharmaceutical"/>
    <n v="286"/>
    <n v="12.5"/>
    <n v="3575"/>
    <n v="3549.45"/>
    <s v="North Plant"/>
    <x v="0"/>
    <n v="4.5"/>
    <s v="2023-03-18"/>
    <s v="2023-04-17"/>
    <s v="2023-04-20"/>
    <s v="Delayed"/>
    <n v="0.13550000000000001"/>
    <n v="38"/>
    <n v="3.71"/>
    <n v="102"/>
    <n v="20"/>
    <n v="70"/>
    <n v="3"/>
    <n v="-25.550000000000182"/>
    <n v="-7.1468531468531979E-3"/>
    <s v="March"/>
    <s v="Q1"/>
  </r>
  <r>
    <s v="ORD-84972"/>
    <s v="Montair™ 5 ODT"/>
    <s v="Pharmaceutical"/>
    <n v="441"/>
    <n v="15.75"/>
    <n v="6945.75"/>
    <n v="6853.21"/>
    <s v="North Plant"/>
    <x v="1"/>
    <n v="3.8"/>
    <s v="2023-05-30"/>
    <s v="2023-06-13"/>
    <s v="2023-06-13"/>
    <s v="On Time"/>
    <n v="0.106"/>
    <n v="46"/>
    <n v="3.04"/>
    <n v="139"/>
    <n v="30"/>
    <n v="31"/>
    <n v="0"/>
    <n v="-92.539999999999964"/>
    <n v="-1.3323255228017127E-2"/>
    <s v="May"/>
    <s v="Q2"/>
  </r>
  <r>
    <s v="ORD-32273"/>
    <s v="Basic Widget"/>
    <s v="Manufacturing"/>
    <n v="308"/>
    <n v="4.2"/>
    <n v="1293.5999999999999"/>
    <n v="1239.57"/>
    <s v="East Plant"/>
    <x v="0"/>
    <n v="4.5"/>
    <s v="2023-01-20"/>
    <s v="2023-02-13"/>
    <s v="2023-02-13"/>
    <s v="On Time"/>
    <n v="1.55E-2"/>
    <n v="4"/>
    <n v="2.85"/>
    <n v="968"/>
    <n v="120"/>
    <n v="72"/>
    <n v="0"/>
    <n v="-54.029999999999973"/>
    <n v="-4.1767161410018537E-2"/>
    <s v="January"/>
    <s v="Q1"/>
  </r>
  <r>
    <s v="ORD-89451"/>
    <s v="Montair™ 4 ODT"/>
    <s v="Pharmaceutical"/>
    <n v="438"/>
    <n v="12.5"/>
    <n v="5475"/>
    <n v="5489.28"/>
    <s v="East Plant"/>
    <x v="3"/>
    <n v="4.2"/>
    <s v="2023-11-12"/>
    <s v="2023-12-03"/>
    <s v="2023-12-03"/>
    <s v="On Time"/>
    <n v="0.1265"/>
    <n v="55"/>
    <n v="2.6"/>
    <n v="922"/>
    <n v="86"/>
    <n v="30"/>
    <n v="0"/>
    <n v="14.279999999999745"/>
    <n v="2.6082191780821451E-3"/>
    <s v="November"/>
    <s v="Q4"/>
  </r>
  <r>
    <s v="ORD-31339"/>
    <s v="Service Package B"/>
    <s v="Service"/>
    <n v="320"/>
    <n v="45"/>
    <n v="14400"/>
    <n v="14002.26"/>
    <s v="Central Hub"/>
    <x v="0"/>
    <n v="4.5"/>
    <s v="2023-09-12"/>
    <s v="2023-09-25"/>
    <s v="2023-09-25"/>
    <s v="On Time"/>
    <n v="4.9700000000000001E-2"/>
    <n v="15"/>
    <n v="1.01"/>
    <n v="761"/>
    <n v="141"/>
    <n v="67"/>
    <n v="0"/>
    <n v="-397.73999999999978"/>
    <n v="-2.7620833333333317E-2"/>
    <s v="September"/>
    <s v="Q3"/>
  </r>
  <r>
    <s v="ORD-50543"/>
    <s v="Basic Widget"/>
    <s v="Manufacturing"/>
    <n v="344"/>
    <n v="4.2"/>
    <n v="1444.8"/>
    <n v="1474.51"/>
    <s v="Central Hub"/>
    <x v="3"/>
    <n v="4.2"/>
    <s v="2023-05-31"/>
    <s v="2023-06-28"/>
    <s v="2023-06-28"/>
    <s v="On Time"/>
    <n v="6.6199999999999995E-2"/>
    <n v="22"/>
    <n v="1.47"/>
    <n v="732"/>
    <n v="103"/>
    <n v="36"/>
    <n v="0"/>
    <n v="29.710000000000036"/>
    <n v="2.0563399778516084E-2"/>
    <s v="May"/>
    <s v="Q2"/>
  </r>
  <r>
    <s v="ORD-68840"/>
    <s v="Montair™ 5 ODT"/>
    <s v="Pharmaceutical"/>
    <n v="89"/>
    <n v="15.75"/>
    <n v="1401.75"/>
    <n v="1336.82"/>
    <s v="West Plant"/>
    <x v="1"/>
    <n v="3.8"/>
    <s v="2023-12-27"/>
    <s v="2024-01-10"/>
    <s v="2024-01-10"/>
    <s v="On Time"/>
    <n v="1.8200000000000001E-2"/>
    <n v="1"/>
    <n v="2.72"/>
    <n v="179"/>
    <n v="58"/>
    <n v="19"/>
    <n v="0"/>
    <n v="-64.930000000000064"/>
    <n v="-4.6320670590333554E-2"/>
    <s v="December"/>
    <s v="Q4"/>
  </r>
  <r>
    <s v="ORD-98033"/>
    <s v="Basic Widget"/>
    <s v="Manufacturing"/>
    <n v="132"/>
    <n v="4.2"/>
    <n v="554.4"/>
    <n v="566.52"/>
    <s v="East Plant"/>
    <x v="3"/>
    <n v="4.2"/>
    <s v="2023-10-24"/>
    <s v="2023-11-21"/>
    <s v="2023-11-21"/>
    <s v="On Time"/>
    <n v="7.0900000000000005E-2"/>
    <n v="9"/>
    <n v="2.29"/>
    <n v="615"/>
    <n v="170"/>
    <n v="48"/>
    <n v="0"/>
    <n v="12.120000000000005"/>
    <n v="2.186147186147187E-2"/>
    <s v="October"/>
    <s v="Q4"/>
  </r>
  <r>
    <s v="ORD-43053"/>
    <s v="Service Package B"/>
    <s v="Service"/>
    <n v="27"/>
    <n v="45"/>
    <n v="1215"/>
    <n v="1198.5"/>
    <s v="South Plant"/>
    <x v="2"/>
    <n v="4.7"/>
    <s v="2023-12-02"/>
    <s v="2023-12-10"/>
    <s v="2023-12-10"/>
    <s v="On Time"/>
    <n v="6.4699999999999994E-2"/>
    <n v="1"/>
    <n v="0.56999999999999995"/>
    <n v="448"/>
    <n v="67"/>
    <n v="73"/>
    <n v="0"/>
    <n v="-16.5"/>
    <n v="-1.3580246913580247E-2"/>
    <s v="December"/>
    <s v="Q4"/>
  </r>
  <r>
    <s v="ORD-84261"/>
    <s v="Premium Widget"/>
    <s v="Manufacturing"/>
    <n v="78"/>
    <n v="8.9"/>
    <n v="694.2"/>
    <n v="716.12"/>
    <s v="West Plant"/>
    <x v="3"/>
    <n v="4.2"/>
    <s v="2023-08-19"/>
    <s v="2023-09-16"/>
    <s v="2023-09-16"/>
    <s v="On Time"/>
    <n v="0.1143"/>
    <n v="8"/>
    <n v="2.3199999999999998"/>
    <n v="938"/>
    <n v="199"/>
    <n v="33"/>
    <n v="0"/>
    <n v="21.919999999999959"/>
    <n v="3.1575914721982075E-2"/>
    <s v="August"/>
    <s v="Q3"/>
  </r>
  <r>
    <s v="ORD-41460"/>
    <s v="Montair™ 4 ODT"/>
    <s v="Pharmaceutical"/>
    <n v="57"/>
    <n v="12.5"/>
    <n v="712.5"/>
    <n v="711.57"/>
    <s v="South Plant"/>
    <x v="3"/>
    <n v="4.2"/>
    <s v="2023-08-01"/>
    <s v="2023-08-22"/>
    <s v="2023-08-22"/>
    <s v="On Time"/>
    <n v="0.1484"/>
    <n v="8"/>
    <n v="3.83"/>
    <n v="575"/>
    <n v="174"/>
    <n v="73"/>
    <n v="0"/>
    <n v="-0.92999999999994998"/>
    <n v="-1.3052631578946666E-3"/>
    <s v="August"/>
    <s v="Q3"/>
  </r>
  <r>
    <s v="ORD-58892"/>
    <s v="Basic Widget"/>
    <s v="Manufacturing"/>
    <n v="29"/>
    <n v="4.2"/>
    <n v="121.8"/>
    <n v="125.1"/>
    <s v="South Plant"/>
    <x v="1"/>
    <n v="3.8"/>
    <s v="2023-08-02"/>
    <s v="2023-08-23"/>
    <s v="2023-08-23"/>
    <s v="On Time"/>
    <n v="9.8400000000000001E-2"/>
    <n v="2"/>
    <n v="2.6"/>
    <n v="395"/>
    <n v="20"/>
    <n v="23"/>
    <n v="0"/>
    <n v="3.2999999999999972"/>
    <n v="2.7093596059113278E-2"/>
    <s v="August"/>
    <s v="Q3"/>
  </r>
  <r>
    <s v="ORD-79582"/>
    <s v="Premium Widget"/>
    <s v="Manufacturing"/>
    <n v="85"/>
    <n v="8.9"/>
    <n v="756.5"/>
    <n v="743.83"/>
    <s v="Central Hub"/>
    <x v="1"/>
    <n v="3.8"/>
    <s v="2023-04-19"/>
    <s v="2023-05-10"/>
    <s v="2023-05-10"/>
    <s v="On Time"/>
    <n v="0.1022"/>
    <n v="8"/>
    <n v="2.0099999999999998"/>
    <n v="450"/>
    <n v="155"/>
    <n v="85"/>
    <n v="0"/>
    <n v="-12.669999999999959"/>
    <n v="-1.6748182419034977E-2"/>
    <s v="April"/>
    <s v="Q2"/>
  </r>
  <r>
    <s v="ORD-81712"/>
    <s v="Service Package A"/>
    <s v="Service"/>
    <n v="404"/>
    <n v="25"/>
    <n v="10100"/>
    <n v="10554.32"/>
    <s v="Central Hub"/>
    <x v="1"/>
    <n v="3.8"/>
    <s v="2023-08-11"/>
    <s v="2023-08-21"/>
    <s v="2023-08-21"/>
    <s v="On Time"/>
    <n v="0.122"/>
    <n v="49"/>
    <n v="1.58"/>
    <n v="347"/>
    <n v="157"/>
    <n v="68"/>
    <n v="0"/>
    <n v="454.31999999999971"/>
    <n v="4.4982178217821751E-2"/>
    <s v="August"/>
    <s v="Q3"/>
  </r>
  <r>
    <s v="ORD-64689"/>
    <s v="Montair™ 4 ODT"/>
    <s v="Pharmaceutical"/>
    <n v="218"/>
    <n v="12.5"/>
    <n v="2725"/>
    <n v="2749.34"/>
    <s v="East Plant"/>
    <x v="3"/>
    <n v="4.2"/>
    <s v="2023-01-10"/>
    <s v="2023-01-31"/>
    <s v="2023-01-31"/>
    <s v="On Time"/>
    <n v="0.14510000000000001"/>
    <n v="31"/>
    <n v="3.74"/>
    <n v="524"/>
    <n v="175"/>
    <n v="83"/>
    <n v="0"/>
    <n v="24.340000000000146"/>
    <n v="8.9321100917431721E-3"/>
    <s v="January"/>
    <s v="Q1"/>
  </r>
  <r>
    <s v="ORD-85964"/>
    <s v="Montair™ 5 ODT"/>
    <s v="Pharmaceutical"/>
    <n v="145"/>
    <n v="15.75"/>
    <n v="2283.75"/>
    <n v="2238.14"/>
    <s v="East Plant"/>
    <x v="1"/>
    <n v="3.8"/>
    <s v="2023-08-19"/>
    <s v="2023-09-02"/>
    <s v="2023-09-02"/>
    <s v="On Time"/>
    <n v="0.1013"/>
    <n v="14"/>
    <n v="2.84"/>
    <n v="310"/>
    <n v="121"/>
    <n v="43"/>
    <n v="0"/>
    <n v="-45.610000000000127"/>
    <n v="-1.9971538040503615E-2"/>
    <s v="August"/>
    <s v="Q3"/>
  </r>
  <r>
    <s v="ORD-19975"/>
    <s v="Montair™ 4 ODT"/>
    <s v="Pharmaceutical"/>
    <n v="123"/>
    <n v="12.5"/>
    <n v="1537.5"/>
    <n v="1607"/>
    <s v="Central Hub"/>
    <x v="1"/>
    <n v="3.8"/>
    <s v="2023-01-21"/>
    <s v="2023-02-04"/>
    <s v="2023-02-04"/>
    <s v="On Time"/>
    <n v="7.2900000000000006E-2"/>
    <n v="8"/>
    <n v="3.15"/>
    <n v="871"/>
    <n v="90"/>
    <n v="78"/>
    <n v="0"/>
    <n v="69.5"/>
    <n v="4.5203252032520326E-2"/>
    <s v="January"/>
    <s v="Q1"/>
  </r>
  <r>
    <s v="ORD-88675"/>
    <s v="Service Package A"/>
    <s v="Service"/>
    <n v="454"/>
    <n v="25"/>
    <n v="11350"/>
    <n v="11863.7"/>
    <s v="West Plant"/>
    <x v="0"/>
    <n v="4.5"/>
    <s v="2023-09-14"/>
    <s v="2023-09-27"/>
    <s v="2023-09-27"/>
    <s v="On Time"/>
    <n v="0.1212"/>
    <n v="55"/>
    <n v="0.96"/>
    <n v="729"/>
    <n v="33"/>
    <n v="73"/>
    <n v="0"/>
    <n v="513.70000000000073"/>
    <n v="4.525991189427319E-2"/>
    <s v="September"/>
    <s v="Q3"/>
  </r>
  <r>
    <s v="ORD-81442"/>
    <s v="Service Package A"/>
    <s v="Service"/>
    <n v="447"/>
    <n v="25"/>
    <n v="11175"/>
    <n v="10878.68"/>
    <s v="South Plant"/>
    <x v="3"/>
    <n v="4.2"/>
    <s v="2023-03-01"/>
    <s v="2023-03-18"/>
    <s v="2023-03-18"/>
    <s v="On Time"/>
    <n v="0.14849999999999999"/>
    <n v="66"/>
    <n v="0.99"/>
    <n v="721"/>
    <n v="71"/>
    <n v="11"/>
    <n v="0"/>
    <n v="-296.31999999999971"/>
    <n v="-2.6516331096196843E-2"/>
    <s v="March"/>
    <s v="Q1"/>
  </r>
  <r>
    <s v="ORD-43841"/>
    <s v="Service Package B"/>
    <s v="Service"/>
    <n v="341"/>
    <n v="45"/>
    <n v="15345"/>
    <n v="14954.62"/>
    <s v="West Plant"/>
    <x v="0"/>
    <n v="4.5"/>
    <s v="2023-06-18"/>
    <s v="2023-07-01"/>
    <s v="2023-07-01"/>
    <s v="On Time"/>
    <n v="7.7200000000000005E-2"/>
    <n v="26"/>
    <n v="1.9"/>
    <n v="223"/>
    <n v="188"/>
    <n v="47"/>
    <n v="0"/>
    <n v="-390.3799999999992"/>
    <n v="-2.5440208536982679E-2"/>
    <s v="June"/>
    <s v="Q2"/>
  </r>
  <r>
    <s v="ORD-47850"/>
    <s v="Service Package B"/>
    <s v="Service"/>
    <n v="473"/>
    <n v="45"/>
    <n v="21285"/>
    <n v="21128.45"/>
    <s v="East Plant"/>
    <x v="2"/>
    <n v="4.7"/>
    <s v="2023-03-24"/>
    <s v="2023-04-01"/>
    <s v="2023-04-01"/>
    <s v="On Time"/>
    <n v="0.11210000000000001"/>
    <n v="53"/>
    <n v="1.65"/>
    <n v="366"/>
    <n v="158"/>
    <n v="98"/>
    <n v="0"/>
    <n v="-156.54999999999927"/>
    <n v="-7.3549447968052281E-3"/>
    <s v="March"/>
    <s v="Q1"/>
  </r>
  <r>
    <s v="ORD-45396"/>
    <s v="Service Package A"/>
    <s v="Service"/>
    <n v="457"/>
    <n v="25"/>
    <n v="11425"/>
    <n v="10992.5"/>
    <s v="North Plant"/>
    <x v="0"/>
    <n v="4.5"/>
    <s v="2023-03-21"/>
    <s v="2023-04-05"/>
    <s v="2023-04-08"/>
    <s v="Delayed"/>
    <n v="0.14119999999999999"/>
    <n v="64"/>
    <n v="1.67"/>
    <n v="166"/>
    <n v="135"/>
    <n v="53"/>
    <n v="3"/>
    <n v="-432.5"/>
    <n v="-3.7855579868708973E-2"/>
    <s v="March"/>
    <s v="Q1"/>
  </r>
  <r>
    <s v="ORD-22062"/>
    <s v="Montair™ 4 ODT"/>
    <s v="Pharmaceutical"/>
    <n v="72"/>
    <n v="12.5"/>
    <n v="900"/>
    <n v="898.31"/>
    <s v="Central Hub"/>
    <x v="2"/>
    <n v="4.7"/>
    <s v="2023-09-19"/>
    <s v="2023-10-01"/>
    <s v="2023-10-01"/>
    <s v="On Time"/>
    <n v="9.6000000000000002E-2"/>
    <n v="6"/>
    <n v="3.03"/>
    <n v="411"/>
    <n v="65"/>
    <n v="59"/>
    <n v="0"/>
    <n v="-1.6900000000000546"/>
    <n v="-1.8777777777778384E-3"/>
    <s v="September"/>
    <s v="Q3"/>
  </r>
  <r>
    <s v="ORD-18314"/>
    <s v="Montair™ 5 ODT"/>
    <s v="Pharmaceutical"/>
    <n v="476"/>
    <n v="15.75"/>
    <n v="7497"/>
    <n v="7807.29"/>
    <s v="Central Hub"/>
    <x v="3"/>
    <n v="4.2"/>
    <s v="2023-01-10"/>
    <s v="2023-01-31"/>
    <s v="2023-01-31"/>
    <s v="On Time"/>
    <n v="0.1226"/>
    <n v="58"/>
    <n v="2.63"/>
    <n v="216"/>
    <n v="57"/>
    <n v="53"/>
    <n v="0"/>
    <n v="310.28999999999996"/>
    <n v="4.1388555422168863E-2"/>
    <s v="January"/>
    <s v="Q1"/>
  </r>
  <r>
    <s v="ORD-66675"/>
    <s v="Montair™ 5 ODT"/>
    <s v="Pharmaceutical"/>
    <n v="483"/>
    <n v="15.75"/>
    <n v="7607.25"/>
    <n v="7803"/>
    <s v="Central Hub"/>
    <x v="1"/>
    <n v="3.8"/>
    <s v="2023-09-03"/>
    <s v="2023-09-17"/>
    <s v="2023-09-17"/>
    <s v="On Time"/>
    <n v="5.9200000000000003E-2"/>
    <n v="28"/>
    <n v="3.08"/>
    <n v="156"/>
    <n v="151"/>
    <n v="61"/>
    <n v="0"/>
    <n v="195.75"/>
    <n v="2.5732031943212066E-2"/>
    <s v="September"/>
    <s v="Q3"/>
  </r>
  <r>
    <s v="ORD-39720"/>
    <s v="Montair™ 5 ODT"/>
    <s v="Pharmaceutical"/>
    <n v="336"/>
    <n v="15.75"/>
    <n v="5292"/>
    <n v="5283.23"/>
    <s v="South Plant"/>
    <x v="1"/>
    <n v="3.8"/>
    <s v="2023-11-14"/>
    <s v="2023-11-28"/>
    <s v="2023-11-28"/>
    <s v="On Time"/>
    <n v="9.2100000000000001E-2"/>
    <n v="30"/>
    <n v="3.96"/>
    <n v="904"/>
    <n v="188"/>
    <n v="73"/>
    <n v="0"/>
    <n v="-8.7700000000004366"/>
    <n v="-1.6572184429328111E-3"/>
    <s v="November"/>
    <s v="Q4"/>
  </r>
  <r>
    <s v="ORD-84834"/>
    <s v="Service Package A"/>
    <s v="Service"/>
    <n v="338"/>
    <n v="25"/>
    <n v="8450"/>
    <n v="8339.2000000000007"/>
    <s v="West Plant"/>
    <x v="2"/>
    <n v="4.7"/>
    <s v="2023-06-14"/>
    <s v="2023-06-22"/>
    <s v="2023-06-22"/>
    <s v="On Time"/>
    <n v="0.13600000000000001"/>
    <n v="45"/>
    <n v="0.78"/>
    <n v="413"/>
    <n v="24"/>
    <n v="95"/>
    <n v="0"/>
    <n v="-110.79999999999927"/>
    <n v="-1.3112426035502873E-2"/>
    <s v="June"/>
    <s v="Q2"/>
  </r>
  <r>
    <s v="ORD-83585"/>
    <s v="Basic Widget"/>
    <s v="Manufacturing"/>
    <n v="171"/>
    <n v="4.2"/>
    <n v="718.2"/>
    <n v="744.2"/>
    <s v="East Plant"/>
    <x v="2"/>
    <n v="4.7"/>
    <s v="2023-01-04"/>
    <s v="2023-01-23"/>
    <s v="2023-01-23"/>
    <s v="On Time"/>
    <n v="2.1899999999999999E-2"/>
    <n v="3"/>
    <n v="2.19"/>
    <n v="834"/>
    <n v="49"/>
    <n v="85"/>
    <n v="0"/>
    <n v="26"/>
    <n v="3.6201615148983568E-2"/>
    <s v="January"/>
    <s v="Q1"/>
  </r>
  <r>
    <s v="ORD-93634"/>
    <s v="Montair™ 5 ODT"/>
    <s v="Pharmaceutical"/>
    <n v="292"/>
    <n v="15.75"/>
    <n v="4599"/>
    <n v="4702.8900000000003"/>
    <s v="West Plant"/>
    <x v="2"/>
    <n v="4.7"/>
    <s v="2023-10-11"/>
    <s v="2023-10-23"/>
    <s v="2023-10-23"/>
    <s v="On Time"/>
    <n v="5.7700000000000001E-2"/>
    <n v="16"/>
    <n v="2.5499999999999998"/>
    <n v="374"/>
    <n v="82"/>
    <n v="49"/>
    <n v="0"/>
    <n v="103.89000000000033"/>
    <n v="2.2589693411611291E-2"/>
    <s v="October"/>
    <s v="Q4"/>
  </r>
  <r>
    <s v="ORD-43853"/>
    <s v="Service Package A"/>
    <s v="Service"/>
    <n v="449"/>
    <n v="25"/>
    <n v="11225"/>
    <n v="10783.38"/>
    <s v="West Plant"/>
    <x v="3"/>
    <n v="4.2"/>
    <s v="2023-01-20"/>
    <s v="2023-02-06"/>
    <s v="2023-02-06"/>
    <s v="On Time"/>
    <n v="0.14149999999999999"/>
    <n v="63"/>
    <n v="2"/>
    <n v="885"/>
    <n v="117"/>
    <n v="29"/>
    <n v="0"/>
    <n v="-441.6200000000008"/>
    <n v="-3.9342538975501183E-2"/>
    <s v="January"/>
    <s v="Q1"/>
  </r>
  <r>
    <s v="ORD-13427"/>
    <s v="Basic Widget"/>
    <s v="Manufacturing"/>
    <n v="281"/>
    <n v="4.2"/>
    <n v="1180.2"/>
    <n v="1164.1199999999999"/>
    <s v="East Plant"/>
    <x v="2"/>
    <n v="4.7"/>
    <s v="2023-02-08"/>
    <s v="2023-02-27"/>
    <s v="2023-02-27"/>
    <s v="On Time"/>
    <n v="7.9799999999999996E-2"/>
    <n v="22"/>
    <n v="1.81"/>
    <n v="341"/>
    <n v="103"/>
    <n v="33"/>
    <n v="0"/>
    <n v="-16.080000000000155"/>
    <n v="-1.3624809354346852E-2"/>
    <s v="February"/>
    <s v="Q1"/>
  </r>
  <r>
    <s v="ORD-53749"/>
    <s v="Service Package B"/>
    <s v="Service"/>
    <n v="318"/>
    <n v="45"/>
    <n v="14310"/>
    <n v="14452.45"/>
    <s v="North Plant"/>
    <x v="1"/>
    <n v="3.8"/>
    <s v="2023-09-26"/>
    <s v="2023-10-06"/>
    <s v="2023-10-06"/>
    <s v="On Time"/>
    <n v="2.4E-2"/>
    <n v="7"/>
    <n v="1.96"/>
    <n v="375"/>
    <n v="51"/>
    <n v="33"/>
    <n v="0"/>
    <n v="142.45000000000073"/>
    <n v="9.9545772187282135E-3"/>
    <s v="September"/>
    <s v="Q3"/>
  </r>
  <r>
    <s v="ORD-20441"/>
    <s v="Service Package A"/>
    <s v="Service"/>
    <n v="35"/>
    <n v="25"/>
    <n v="875"/>
    <n v="855.45"/>
    <s v="South Plant"/>
    <x v="0"/>
    <n v="4.5"/>
    <s v="2023-04-29"/>
    <s v="2023-05-12"/>
    <s v="2023-05-12"/>
    <s v="On Time"/>
    <n v="0.1278"/>
    <n v="4"/>
    <n v="1.31"/>
    <n v="881"/>
    <n v="160"/>
    <n v="83"/>
    <n v="0"/>
    <n v="-19.549999999999955"/>
    <n v="-2.2342857142857091E-2"/>
    <s v="April"/>
    <s v="Q2"/>
  </r>
  <r>
    <s v="ORD-65072"/>
    <s v="Service Package B"/>
    <s v="Service"/>
    <n v="346"/>
    <n v="45"/>
    <n v="15570"/>
    <n v="15254.78"/>
    <s v="Central Hub"/>
    <x v="3"/>
    <n v="4.2"/>
    <s v="2023-10-10"/>
    <s v="2023-10-27"/>
    <s v="2023-10-27"/>
    <s v="On Time"/>
    <n v="0.1353"/>
    <n v="46"/>
    <n v="0.56000000000000005"/>
    <n v="145"/>
    <n v="188"/>
    <n v="52"/>
    <n v="0"/>
    <n v="-315.21999999999935"/>
    <n v="-2.0245343609505417E-2"/>
    <s v="October"/>
    <s v="Q4"/>
  </r>
  <r>
    <s v="ORD-71502"/>
    <s v="Basic Widget"/>
    <s v="Manufacturing"/>
    <n v="58"/>
    <n v="4.2"/>
    <n v="243.6"/>
    <n v="254.54"/>
    <s v="North Plant"/>
    <x v="1"/>
    <n v="3.8"/>
    <s v="2023-02-05"/>
    <s v="2023-02-26"/>
    <s v="2023-02-26"/>
    <s v="On Time"/>
    <n v="9.2399999999999996E-2"/>
    <n v="5"/>
    <n v="1.95"/>
    <n v="878"/>
    <n v="112"/>
    <n v="61"/>
    <n v="0"/>
    <n v="10.939999999999998"/>
    <n v="4.490968801313628E-2"/>
    <s v="February"/>
    <s v="Q1"/>
  </r>
  <r>
    <s v="ORD-34265"/>
    <s v="Service Package A"/>
    <s v="Service"/>
    <n v="312"/>
    <n v="25"/>
    <n v="7800"/>
    <n v="8142.93"/>
    <s v="North Plant"/>
    <x v="3"/>
    <n v="4.2"/>
    <s v="2023-03-23"/>
    <s v="2023-04-09"/>
    <s v="2023-04-09"/>
    <s v="On Time"/>
    <n v="0.1353"/>
    <n v="42"/>
    <n v="1"/>
    <n v="714"/>
    <n v="165"/>
    <n v="99"/>
    <n v="0"/>
    <n v="342.93000000000029"/>
    <n v="4.3965384615384656E-2"/>
    <s v="March"/>
    <s v="Q1"/>
  </r>
  <r>
    <s v="ORD-41272"/>
    <s v="Montair™ 4 ODT"/>
    <s v="Pharmaceutical"/>
    <n v="383"/>
    <n v="12.5"/>
    <n v="4787.5"/>
    <n v="4887.16"/>
    <s v="North Plant"/>
    <x v="2"/>
    <n v="4.7"/>
    <s v="2023-04-22"/>
    <s v="2023-05-18"/>
    <s v="2023-05-25"/>
    <s v="Delayed"/>
    <n v="3.3700000000000001E-2"/>
    <n v="12"/>
    <n v="3.52"/>
    <n v="55"/>
    <n v="194"/>
    <n v="76"/>
    <n v="7"/>
    <n v="99.659999999999854"/>
    <n v="2.0816710182767595E-2"/>
    <s v="April"/>
    <s v="Q2"/>
  </r>
  <r>
    <s v="ORD-79177"/>
    <s v="Basic Widget"/>
    <s v="Manufacturing"/>
    <n v="290"/>
    <n v="4.2"/>
    <n v="1218"/>
    <n v="1186.08"/>
    <s v="Central Hub"/>
    <x v="1"/>
    <n v="3.8"/>
    <s v="2023-09-10"/>
    <s v="2023-10-01"/>
    <s v="2023-10-01"/>
    <s v="On Time"/>
    <n v="7.0199999999999999E-2"/>
    <n v="20"/>
    <n v="1.78"/>
    <n v="349"/>
    <n v="108"/>
    <n v="27"/>
    <n v="0"/>
    <n v="-31.920000000000073"/>
    <n v="-2.6206896551724198E-2"/>
    <s v="September"/>
    <s v="Q3"/>
  </r>
  <r>
    <s v="ORD-43423"/>
    <s v="Premium Widget"/>
    <s v="Manufacturing"/>
    <n v="157"/>
    <n v="8.9"/>
    <n v="1397.3"/>
    <n v="1365.07"/>
    <s v="Central Hub"/>
    <x v="2"/>
    <n v="4.7"/>
    <s v="2023-10-24"/>
    <s v="2023-11-12"/>
    <s v="2023-11-12"/>
    <s v="On Time"/>
    <n v="9.6299999999999997E-2"/>
    <n v="15"/>
    <n v="2.41"/>
    <n v="713"/>
    <n v="174"/>
    <n v="73"/>
    <n v="0"/>
    <n v="-32.230000000000018"/>
    <n v="-2.3065912831890089E-2"/>
    <s v="October"/>
    <s v="Q4"/>
  </r>
  <r>
    <s v="ORD-86048"/>
    <s v="Montair™ 4 ODT"/>
    <s v="Pharmaceutical"/>
    <n v="107"/>
    <n v="12.5"/>
    <n v="1337.5"/>
    <n v="1370.51"/>
    <s v="North Plant"/>
    <x v="2"/>
    <n v="4.7"/>
    <s v="2023-10-30"/>
    <s v="2023-11-11"/>
    <s v="2023-11-11"/>
    <s v="On Time"/>
    <n v="0.10680000000000001"/>
    <n v="11"/>
    <n v="3.72"/>
    <n v="172"/>
    <n v="191"/>
    <n v="41"/>
    <n v="0"/>
    <n v="33.009999999999991"/>
    <n v="2.4680373831775695E-2"/>
    <s v="October"/>
    <s v="Q4"/>
  </r>
  <r>
    <s v="ORD-46247"/>
    <s v="Montair™ 5 ODT"/>
    <s v="Pharmaceutical"/>
    <n v="391"/>
    <n v="15.75"/>
    <n v="6158.25"/>
    <n v="5879.01"/>
    <s v="North Plant"/>
    <x v="1"/>
    <n v="3.8"/>
    <s v="2023-05-08"/>
    <s v="2023-05-22"/>
    <s v="2023-05-22"/>
    <s v="On Time"/>
    <n v="2.01E-2"/>
    <n v="7"/>
    <n v="3.95"/>
    <n v="165"/>
    <n v="167"/>
    <n v="10"/>
    <n v="0"/>
    <n v="-279.23999999999978"/>
    <n v="-4.5344050663743724E-2"/>
    <s v="May"/>
    <s v="Q2"/>
  </r>
  <r>
    <s v="ORD-94929"/>
    <s v="Service Package B"/>
    <s v="Service"/>
    <n v="17"/>
    <n v="45"/>
    <n v="765"/>
    <n v="758.37"/>
    <s v="South Plant"/>
    <x v="0"/>
    <n v="4.5"/>
    <s v="2023-12-23"/>
    <s v="2024-01-05"/>
    <s v="2024-01-05"/>
    <s v="On Time"/>
    <n v="5.7799999999999997E-2"/>
    <n v="0"/>
    <n v="0.72"/>
    <n v="854"/>
    <n v="51"/>
    <n v="57"/>
    <n v="0"/>
    <n v="-6.6299999999999955"/>
    <n v="-8.6666666666666611E-3"/>
    <s v="December"/>
    <s v="Q4"/>
  </r>
  <r>
    <s v="ORD-37103"/>
    <s v="Basic Widget"/>
    <s v="Manufacturing"/>
    <n v="275"/>
    <n v="4.2"/>
    <n v="1155"/>
    <n v="1175.83"/>
    <s v="West Plant"/>
    <x v="2"/>
    <n v="4.7"/>
    <s v="2023-12-04"/>
    <s v="2023-12-23"/>
    <s v="2023-12-23"/>
    <s v="On Time"/>
    <n v="7.2099999999999997E-2"/>
    <n v="19"/>
    <n v="2.27"/>
    <n v="448"/>
    <n v="110"/>
    <n v="34"/>
    <n v="0"/>
    <n v="20.829999999999927"/>
    <n v="1.8034632034631973E-2"/>
    <s v="December"/>
    <s v="Q4"/>
  </r>
  <r>
    <s v="ORD-18048"/>
    <s v="Service Package B"/>
    <s v="Service"/>
    <n v="495"/>
    <n v="45"/>
    <n v="22275"/>
    <n v="21771.360000000001"/>
    <s v="South Plant"/>
    <x v="2"/>
    <n v="4.7"/>
    <s v="2023-09-08"/>
    <s v="2023-09-16"/>
    <s v="2023-09-16"/>
    <s v="On Time"/>
    <n v="1.6899999999999998E-2"/>
    <n v="8"/>
    <n v="1.2"/>
    <n v="850"/>
    <n v="35"/>
    <n v="68"/>
    <n v="0"/>
    <n v="-503.63999999999942"/>
    <n v="-2.2610101010100983E-2"/>
    <s v="September"/>
    <s v="Q3"/>
  </r>
  <r>
    <s v="ORD-11804"/>
    <s v="Service Package A"/>
    <s v="Service"/>
    <n v="66"/>
    <n v="25"/>
    <n v="1650"/>
    <n v="1712.92"/>
    <s v="East Plant"/>
    <x v="1"/>
    <n v="3.8"/>
    <s v="2023-07-31"/>
    <s v="2023-08-10"/>
    <s v="2023-08-10"/>
    <s v="On Time"/>
    <n v="2.9700000000000001E-2"/>
    <n v="1"/>
    <n v="1.1399999999999999"/>
    <n v="534"/>
    <n v="155"/>
    <n v="18"/>
    <n v="0"/>
    <n v="62.920000000000073"/>
    <n v="3.813333333333338E-2"/>
    <s v="July"/>
    <s v="Q3"/>
  </r>
  <r>
    <s v="ORD-61196"/>
    <s v="Service Package A"/>
    <s v="Service"/>
    <n v="339"/>
    <n v="25"/>
    <n v="8475"/>
    <n v="8241.36"/>
    <s v="West Plant"/>
    <x v="3"/>
    <n v="4.2"/>
    <s v="2023-06-05"/>
    <s v="2023-06-22"/>
    <s v="2023-06-22"/>
    <s v="On Time"/>
    <n v="3.8100000000000002E-2"/>
    <n v="12"/>
    <n v="1.76"/>
    <n v="326"/>
    <n v="61"/>
    <n v="71"/>
    <n v="0"/>
    <n v="-233.63999999999942"/>
    <n v="-2.7568141592920287E-2"/>
    <s v="June"/>
    <s v="Q2"/>
  </r>
  <r>
    <s v="ORD-76807"/>
    <s v="Montair™ 5 ODT"/>
    <s v="Pharmaceutical"/>
    <n v="409"/>
    <n v="15.75"/>
    <n v="6441.75"/>
    <n v="6270.67"/>
    <s v="West Plant"/>
    <x v="1"/>
    <n v="3.8"/>
    <s v="2023-01-09"/>
    <s v="2023-01-23"/>
    <s v="2023-01-23"/>
    <s v="On Time"/>
    <n v="7.8E-2"/>
    <n v="31"/>
    <n v="3.92"/>
    <n v="707"/>
    <n v="57"/>
    <n v="24"/>
    <n v="0"/>
    <n v="-171.07999999999993"/>
    <n v="-2.6558000543330604E-2"/>
    <s v="January"/>
    <s v="Q1"/>
  </r>
  <r>
    <s v="ORD-12660"/>
    <s v="Basic Widget"/>
    <s v="Manufacturing"/>
    <n v="60"/>
    <n v="4.2"/>
    <n v="252"/>
    <n v="246.25"/>
    <s v="East Plant"/>
    <x v="3"/>
    <n v="4.2"/>
    <s v="2023-12-20"/>
    <s v="2024-01-17"/>
    <s v="2024-01-17"/>
    <s v="On Time"/>
    <n v="0.1022"/>
    <n v="6"/>
    <n v="2.4900000000000002"/>
    <n v="114"/>
    <n v="165"/>
    <n v="23"/>
    <n v="0"/>
    <n v="-5.75"/>
    <n v="-2.2817460317460316E-2"/>
    <s v="December"/>
    <s v="Q4"/>
  </r>
  <r>
    <s v="ORD-79457"/>
    <s v="Montair™ 5 ODT"/>
    <s v="Pharmaceutical"/>
    <n v="397"/>
    <n v="15.75"/>
    <n v="6252.75"/>
    <n v="6538.93"/>
    <s v="East Plant"/>
    <x v="3"/>
    <n v="4.2"/>
    <s v="2023-05-06"/>
    <s v="2023-05-27"/>
    <s v="2023-05-27"/>
    <s v="On Time"/>
    <n v="0.1404"/>
    <n v="55"/>
    <n v="3.36"/>
    <n v="993"/>
    <n v="66"/>
    <n v="90"/>
    <n v="0"/>
    <n v="286.18000000000029"/>
    <n v="4.5768661788812968E-2"/>
    <s v="May"/>
    <s v="Q2"/>
  </r>
  <r>
    <s v="ORD-54734"/>
    <s v="Premium Widget"/>
    <s v="Manufacturing"/>
    <n v="500"/>
    <n v="8.9"/>
    <n v="4450"/>
    <n v="4236.21"/>
    <s v="Central Hub"/>
    <x v="0"/>
    <n v="4.5"/>
    <s v="2023-03-18"/>
    <s v="2023-04-11"/>
    <s v="2023-04-11"/>
    <s v="On Time"/>
    <n v="0.1176"/>
    <n v="58"/>
    <n v="1.84"/>
    <n v="51"/>
    <n v="143"/>
    <n v="34"/>
    <n v="0"/>
    <n v="-213.78999999999996"/>
    <n v="-4.8042696629213476E-2"/>
    <s v="March"/>
    <s v="Q1"/>
  </r>
  <r>
    <s v="ORD-88849"/>
    <s v="Montair™ 5 ODT"/>
    <s v="Pharmaceutical"/>
    <n v="138"/>
    <n v="15.75"/>
    <n v="2173.5"/>
    <n v="2216.11"/>
    <s v="North Plant"/>
    <x v="3"/>
    <n v="4.2"/>
    <s v="2023-08-06"/>
    <s v="2023-08-27"/>
    <s v="2023-08-27"/>
    <s v="On Time"/>
    <n v="4.8099999999999997E-2"/>
    <n v="6"/>
    <n v="3.1"/>
    <n v="628"/>
    <n v="164"/>
    <n v="55"/>
    <n v="0"/>
    <n v="42.610000000000127"/>
    <n v="1.9604324821716184E-2"/>
    <s v="August"/>
    <s v="Q3"/>
  </r>
  <r>
    <s v="ORD-41610"/>
    <s v="Montair™ 4 ODT"/>
    <s v="Pharmaceutical"/>
    <n v="110"/>
    <n v="12.5"/>
    <n v="1375"/>
    <n v="1428.66"/>
    <s v="West Plant"/>
    <x v="2"/>
    <n v="4.7"/>
    <s v="2023-11-16"/>
    <s v="2023-11-28"/>
    <s v="2023-11-28"/>
    <s v="On Time"/>
    <n v="5.5500000000000001E-2"/>
    <n v="6"/>
    <n v="3.04"/>
    <n v="595"/>
    <n v="105"/>
    <n v="73"/>
    <n v="0"/>
    <n v="53.660000000000082"/>
    <n v="3.9025454545454606E-2"/>
    <s v="November"/>
    <s v="Q4"/>
  </r>
  <r>
    <s v="ORD-36864"/>
    <s v="Montair™ 5 ODT"/>
    <s v="Pharmaceutical"/>
    <n v="49"/>
    <n v="15.75"/>
    <n v="771.75"/>
    <n v="741.13"/>
    <s v="West Plant"/>
    <x v="0"/>
    <n v="4.5"/>
    <s v="2023-12-20"/>
    <s v="2024-01-06"/>
    <s v="2024-01-06"/>
    <s v="On Time"/>
    <n v="0.13539999999999999"/>
    <n v="6"/>
    <n v="3.8"/>
    <n v="528"/>
    <n v="125"/>
    <n v="78"/>
    <n v="0"/>
    <n v="-30.620000000000005"/>
    <n v="-3.9676060900550703E-2"/>
    <s v="December"/>
    <s v="Q4"/>
  </r>
  <r>
    <s v="ORD-22695"/>
    <s v="Service Package B"/>
    <s v="Service"/>
    <n v="290"/>
    <n v="45"/>
    <n v="13050"/>
    <n v="12973.37"/>
    <s v="North Plant"/>
    <x v="0"/>
    <n v="4.5"/>
    <s v="2023-12-15"/>
    <s v="2023-12-28"/>
    <s v="2023-12-28"/>
    <s v="On Time"/>
    <n v="2.9000000000000001E-2"/>
    <n v="8"/>
    <n v="0.83"/>
    <n v="87"/>
    <n v="85"/>
    <n v="11"/>
    <n v="0"/>
    <n v="-76.6299999999992"/>
    <n v="-5.8720306513409346E-3"/>
    <s v="December"/>
    <s v="Q4"/>
  </r>
  <r>
    <s v="ORD-41025"/>
    <s v="Service Package A"/>
    <s v="Service"/>
    <n v="339"/>
    <n v="25"/>
    <n v="8475"/>
    <n v="8550.11"/>
    <s v="West Plant"/>
    <x v="0"/>
    <n v="4.5"/>
    <s v="2023-05-24"/>
    <s v="2023-06-06"/>
    <s v="2023-06-06"/>
    <s v="On Time"/>
    <n v="7.2999999999999995E-2"/>
    <n v="24"/>
    <n v="1.01"/>
    <n v="676"/>
    <n v="50"/>
    <n v="21"/>
    <n v="0"/>
    <n v="75.110000000000582"/>
    <n v="8.8625368731564107E-3"/>
    <s v="May"/>
    <s v="Q2"/>
  </r>
  <r>
    <s v="ORD-10833"/>
    <s v="Basic Widget"/>
    <s v="Manufacturing"/>
    <n v="253"/>
    <n v="4.2"/>
    <n v="1062.5999999999999"/>
    <n v="1082.68"/>
    <s v="Central Hub"/>
    <x v="1"/>
    <n v="3.8"/>
    <s v="2023-01-23"/>
    <s v="2023-02-13"/>
    <s v="2023-02-13"/>
    <s v="On Time"/>
    <n v="8.5800000000000001E-2"/>
    <n v="21"/>
    <n v="2.39"/>
    <n v="998"/>
    <n v="145"/>
    <n v="37"/>
    <n v="0"/>
    <n v="20.080000000000155"/>
    <n v="1.8897044984001653E-2"/>
    <s v="January"/>
    <s v="Q1"/>
  </r>
  <r>
    <s v="ORD-55738"/>
    <s v="Premium Widget"/>
    <s v="Manufacturing"/>
    <n v="267"/>
    <n v="8.9"/>
    <n v="2376.3000000000002"/>
    <n v="2395.9899999999998"/>
    <s v="East Plant"/>
    <x v="0"/>
    <n v="4.5"/>
    <s v="2023-02-15"/>
    <s v="2023-03-11"/>
    <s v="2023-03-11"/>
    <s v="On Time"/>
    <n v="0.13950000000000001"/>
    <n v="37"/>
    <n v="1.85"/>
    <n v="415"/>
    <n v="135"/>
    <n v="81"/>
    <n v="0"/>
    <n v="19.6899999999996"/>
    <n v="8.2859908260739801E-3"/>
    <s v="February"/>
    <s v="Q1"/>
  </r>
  <r>
    <s v="ORD-40699"/>
    <s v="Service Package B"/>
    <s v="Service"/>
    <n v="331"/>
    <n v="45"/>
    <n v="14895"/>
    <n v="15001.8"/>
    <s v="South Plant"/>
    <x v="0"/>
    <n v="4.5"/>
    <s v="2023-02-19"/>
    <s v="2023-03-04"/>
    <s v="2023-03-04"/>
    <s v="On Time"/>
    <n v="0.10340000000000001"/>
    <n v="34"/>
    <n v="1.73"/>
    <n v="805"/>
    <n v="31"/>
    <n v="32"/>
    <n v="0"/>
    <n v="106.79999999999927"/>
    <n v="7.1701913393755808E-3"/>
    <s v="February"/>
    <s v="Q1"/>
  </r>
  <r>
    <s v="ORD-25450"/>
    <s v="Montair™ 5 ODT"/>
    <s v="Pharmaceutical"/>
    <n v="161"/>
    <n v="15.75"/>
    <n v="2535.75"/>
    <n v="2525.8200000000002"/>
    <s v="South Plant"/>
    <x v="1"/>
    <n v="3.8"/>
    <s v="2023-03-09"/>
    <s v="2023-03-23"/>
    <s v="2023-03-23"/>
    <s v="On Time"/>
    <n v="0.1026"/>
    <n v="16"/>
    <n v="2.7"/>
    <n v="793"/>
    <n v="72"/>
    <n v="56"/>
    <n v="0"/>
    <n v="-9.9299999999998363"/>
    <n v="-3.9160011830818636E-3"/>
    <s v="March"/>
    <s v="Q1"/>
  </r>
  <r>
    <s v="ORD-59091"/>
    <s v="Service Package B"/>
    <s v="Service"/>
    <n v="362"/>
    <n v="45"/>
    <n v="16290"/>
    <n v="15578.56"/>
    <s v="East Plant"/>
    <x v="2"/>
    <n v="4.7"/>
    <s v="2023-03-20"/>
    <s v="2023-03-28"/>
    <s v="2023-03-28"/>
    <s v="On Time"/>
    <n v="0.13619999999999999"/>
    <n v="49"/>
    <n v="0.51"/>
    <n v="85"/>
    <n v="156"/>
    <n v="32"/>
    <n v="0"/>
    <n v="-711.44000000000051"/>
    <n v="-4.3673419275629254E-2"/>
    <s v="March"/>
    <s v="Q1"/>
  </r>
  <r>
    <s v="ORD-31782"/>
    <s v="Service Package B"/>
    <s v="Service"/>
    <n v="401"/>
    <n v="45"/>
    <n v="18045"/>
    <n v="17427.02"/>
    <s v="West Plant"/>
    <x v="0"/>
    <n v="4.5"/>
    <s v="2023-02-13"/>
    <s v="2023-02-26"/>
    <s v="2023-02-26"/>
    <s v="On Time"/>
    <n v="2.0199999999999999E-2"/>
    <n v="8"/>
    <n v="1.1499999999999999"/>
    <n v="322"/>
    <n v="153"/>
    <n v="81"/>
    <n v="0"/>
    <n v="-617.97999999999956"/>
    <n v="-3.4246605707952314E-2"/>
    <s v="February"/>
    <s v="Q1"/>
  </r>
  <r>
    <s v="ORD-68859"/>
    <s v="Service Package B"/>
    <s v="Service"/>
    <n v="90"/>
    <n v="45"/>
    <n v="4050"/>
    <n v="4183.1499999999996"/>
    <s v="Central Hub"/>
    <x v="3"/>
    <n v="4.2"/>
    <s v="2023-08-20"/>
    <s v="2023-09-06"/>
    <s v="2023-09-06"/>
    <s v="On Time"/>
    <n v="9.3200000000000005E-2"/>
    <n v="8"/>
    <n v="0.82"/>
    <n v="485"/>
    <n v="64"/>
    <n v="88"/>
    <n v="0"/>
    <n v="133.14999999999964"/>
    <n v="3.2876543209876451E-2"/>
    <s v="August"/>
    <s v="Q3"/>
  </r>
  <r>
    <s v="ORD-63191"/>
    <s v="Premium Widget"/>
    <s v="Manufacturing"/>
    <n v="320"/>
    <n v="8.9"/>
    <n v="2848"/>
    <n v="2766.59"/>
    <s v="East Plant"/>
    <x v="3"/>
    <n v="4.2"/>
    <s v="2023-05-14"/>
    <s v="2023-06-11"/>
    <s v="2023-06-11"/>
    <s v="On Time"/>
    <n v="0.11269999999999999"/>
    <n v="36"/>
    <n v="1.04"/>
    <n v="352"/>
    <n v="116"/>
    <n v="78"/>
    <n v="0"/>
    <n v="-81.409999999999854"/>
    <n v="-2.8584971910112309E-2"/>
    <s v="May"/>
    <s v="Q2"/>
  </r>
  <r>
    <s v="ORD-24832"/>
    <s v="Premium Widget"/>
    <s v="Manufacturing"/>
    <n v="74"/>
    <n v="8.9"/>
    <n v="658.6"/>
    <n v="685"/>
    <s v="North Plant"/>
    <x v="0"/>
    <n v="4.5"/>
    <s v="2023-12-22"/>
    <s v="2024-01-15"/>
    <s v="2024-01-15"/>
    <s v="On Time"/>
    <n v="4.2200000000000001E-2"/>
    <n v="3"/>
    <n v="2.9"/>
    <n v="623"/>
    <n v="142"/>
    <n v="60"/>
    <n v="0"/>
    <n v="26.399999999999977"/>
    <n v="4.0085028849073757E-2"/>
    <s v="December"/>
    <s v="Q4"/>
  </r>
  <r>
    <s v="ORD-16652"/>
    <s v="Service Package B"/>
    <s v="Service"/>
    <n v="275"/>
    <n v="45"/>
    <n v="12375"/>
    <n v="11978.74"/>
    <s v="Central Hub"/>
    <x v="1"/>
    <n v="3.8"/>
    <s v="2023-01-28"/>
    <s v="2023-02-07"/>
    <s v="2023-02-07"/>
    <s v="On Time"/>
    <n v="0.1326"/>
    <n v="36"/>
    <n v="0.86"/>
    <n v="570"/>
    <n v="175"/>
    <n v="79"/>
    <n v="0"/>
    <n v="-396.26000000000022"/>
    <n v="-3.2021010101010119E-2"/>
    <s v="January"/>
    <s v="Q1"/>
  </r>
  <r>
    <s v="ORD-33371"/>
    <s v="Montair™ 4 ODT"/>
    <s v="Pharmaceutical"/>
    <n v="278"/>
    <n v="12.5"/>
    <n v="3475"/>
    <n v="3488.05"/>
    <s v="South Plant"/>
    <x v="0"/>
    <n v="4.5"/>
    <s v="2023-06-23"/>
    <s v="2023-07-10"/>
    <s v="2023-07-10"/>
    <s v="On Time"/>
    <n v="4.6399999999999997E-2"/>
    <n v="12"/>
    <n v="2.7"/>
    <n v="95"/>
    <n v="129"/>
    <n v="72"/>
    <n v="0"/>
    <n v="13.050000000000182"/>
    <n v="3.75539568345329E-3"/>
    <s v="June"/>
    <s v="Q2"/>
  </r>
  <r>
    <s v="ORD-93080"/>
    <s v="Montair™ 5 ODT"/>
    <s v="Pharmaceutical"/>
    <n v="335"/>
    <n v="15.75"/>
    <n v="5276.25"/>
    <n v="5059.6000000000004"/>
    <s v="South Plant"/>
    <x v="1"/>
    <n v="3.8"/>
    <s v="2023-12-24"/>
    <s v="2024-01-07"/>
    <s v="2024-01-07"/>
    <s v="On Time"/>
    <n v="3.0700000000000002E-2"/>
    <n v="10"/>
    <n v="3.13"/>
    <n v="609"/>
    <n v="40"/>
    <n v="51"/>
    <n v="0"/>
    <n v="-216.64999999999964"/>
    <n v="-4.106135986732995E-2"/>
    <s v="December"/>
    <s v="Q4"/>
  </r>
  <r>
    <s v="ORD-13172"/>
    <s v="Premium Widget"/>
    <s v="Manufacturing"/>
    <n v="25"/>
    <n v="8.9"/>
    <n v="222.5"/>
    <n v="212.11"/>
    <s v="South Plant"/>
    <x v="3"/>
    <n v="4.2"/>
    <s v="2023-06-22"/>
    <s v="2023-07-20"/>
    <s v="2023-07-20"/>
    <s v="On Time"/>
    <n v="1.1599999999999999E-2"/>
    <n v="0"/>
    <n v="2.33"/>
    <n v="933"/>
    <n v="27"/>
    <n v="20"/>
    <n v="0"/>
    <n v="-10.389999999999986"/>
    <n v="-4.6696629213483082E-2"/>
    <s v="June"/>
    <s v="Q2"/>
  </r>
  <r>
    <s v="ORD-80651"/>
    <s v="Basic Widget"/>
    <s v="Manufacturing"/>
    <n v="362"/>
    <n v="4.2"/>
    <n v="1520.4"/>
    <n v="1473.33"/>
    <s v="South Plant"/>
    <x v="0"/>
    <n v="4.5"/>
    <s v="2023-02-12"/>
    <s v="2023-03-08"/>
    <s v="2023-03-08"/>
    <s v="On Time"/>
    <n v="0.1434"/>
    <n v="51"/>
    <n v="2.57"/>
    <n v="713"/>
    <n v="115"/>
    <n v="17"/>
    <n v="0"/>
    <n v="-47.070000000000164"/>
    <n v="-3.0958958168903025E-2"/>
    <s v="February"/>
    <s v="Q1"/>
  </r>
  <r>
    <s v="ORD-47992"/>
    <s v="Service Package B"/>
    <s v="Service"/>
    <n v="190"/>
    <n v="45"/>
    <n v="8550"/>
    <n v="8389.98"/>
    <s v="Central Hub"/>
    <x v="0"/>
    <n v="4.5"/>
    <s v="2023-03-18"/>
    <s v="2023-03-31"/>
    <s v="2023-03-31"/>
    <s v="On Time"/>
    <n v="0.1041"/>
    <n v="19"/>
    <n v="1.26"/>
    <n v="820"/>
    <n v="94"/>
    <n v="43"/>
    <n v="0"/>
    <n v="-160.02000000000044"/>
    <n v="-1.8715789473684262E-2"/>
    <s v="March"/>
    <s v="Q1"/>
  </r>
  <r>
    <s v="ORD-20040"/>
    <s v="Montair™ 5 ODT"/>
    <s v="Pharmaceutical"/>
    <n v="352"/>
    <n v="15.75"/>
    <n v="5544"/>
    <n v="5586.35"/>
    <s v="North Plant"/>
    <x v="1"/>
    <n v="3.8"/>
    <s v="2023-11-04"/>
    <s v="2023-11-18"/>
    <s v="2023-11-18"/>
    <s v="On Time"/>
    <n v="7.6700000000000004E-2"/>
    <n v="27"/>
    <n v="3.87"/>
    <n v="204"/>
    <n v="64"/>
    <n v="46"/>
    <n v="0"/>
    <n v="42.350000000000364"/>
    <n v="7.6388888888889546E-3"/>
    <s v="November"/>
    <s v="Q4"/>
  </r>
  <r>
    <s v="ORD-16403"/>
    <s v="Service Package A"/>
    <s v="Service"/>
    <n v="204"/>
    <n v="25"/>
    <n v="5100"/>
    <n v="5084.13"/>
    <s v="Central Hub"/>
    <x v="0"/>
    <n v="4.5"/>
    <s v="2023-06-10"/>
    <s v="2023-06-23"/>
    <s v="2023-06-23"/>
    <s v="On Time"/>
    <n v="8.1000000000000003E-2"/>
    <n v="16"/>
    <n v="0.56999999999999995"/>
    <n v="52"/>
    <n v="189"/>
    <n v="43"/>
    <n v="0"/>
    <n v="-15.869999999999891"/>
    <n v="-3.1117647058823317E-3"/>
    <s v="June"/>
    <s v="Q2"/>
  </r>
  <r>
    <s v="ORD-59508"/>
    <s v="Montair™ 5 ODT"/>
    <s v="Pharmaceutical"/>
    <n v="184"/>
    <n v="15.75"/>
    <n v="2898"/>
    <n v="2778.8"/>
    <s v="West Plant"/>
    <x v="3"/>
    <n v="4.2"/>
    <s v="2023-11-22"/>
    <s v="2023-12-13"/>
    <s v="2023-12-13"/>
    <s v="On Time"/>
    <n v="0.1113"/>
    <n v="20"/>
    <n v="2.72"/>
    <n v="626"/>
    <n v="51"/>
    <n v="40"/>
    <n v="0"/>
    <n v="-119.19999999999982"/>
    <n v="-4.1131815044858459E-2"/>
    <s v="November"/>
    <s v="Q4"/>
  </r>
  <r>
    <s v="ORD-32313"/>
    <s v="Premium Widget"/>
    <s v="Manufacturing"/>
    <n v="126"/>
    <n v="8.9"/>
    <n v="1121.4000000000001"/>
    <n v="1176.42"/>
    <s v="South Plant"/>
    <x v="3"/>
    <n v="4.2"/>
    <s v="2023-09-19"/>
    <s v="2023-10-17"/>
    <s v="2023-10-17"/>
    <s v="On Time"/>
    <n v="6.1699999999999998E-2"/>
    <n v="7"/>
    <n v="1.62"/>
    <n v="853"/>
    <n v="167"/>
    <n v="58"/>
    <n v="0"/>
    <n v="55.019999999999982"/>
    <n v="4.9063670411984998E-2"/>
    <s v="September"/>
    <s v="Q3"/>
  </r>
  <r>
    <s v="ORD-83172"/>
    <s v="Service Package B"/>
    <s v="Service"/>
    <n v="250"/>
    <n v="45"/>
    <n v="11250"/>
    <n v="10747.17"/>
    <s v="North Plant"/>
    <x v="0"/>
    <n v="4.5"/>
    <s v="2023-11-17"/>
    <s v="2023-11-30"/>
    <s v="2023-11-30"/>
    <s v="On Time"/>
    <n v="3.9100000000000003E-2"/>
    <n v="9"/>
    <n v="1.78"/>
    <n v="521"/>
    <n v="178"/>
    <n v="55"/>
    <n v="0"/>
    <n v="-502.82999999999993"/>
    <n v="-4.4695999999999993E-2"/>
    <s v="November"/>
    <s v="Q4"/>
  </r>
  <r>
    <s v="ORD-79281"/>
    <s v="Montair™ 4 ODT"/>
    <s v="Pharmaceutical"/>
    <n v="43"/>
    <n v="12.5"/>
    <n v="537.5"/>
    <n v="513.89"/>
    <s v="Central Hub"/>
    <x v="1"/>
    <n v="3.8"/>
    <s v="2023-03-06"/>
    <s v="2023-04-03"/>
    <s v="2023-04-05"/>
    <s v="Delayed"/>
    <n v="0.12230000000000001"/>
    <n v="5"/>
    <n v="3.09"/>
    <n v="961"/>
    <n v="162"/>
    <n v="77"/>
    <n v="2"/>
    <n v="-23.610000000000014"/>
    <n v="-4.3925581395348863E-2"/>
    <s v="March"/>
    <s v="Q1"/>
  </r>
  <r>
    <s v="ORD-75332"/>
    <s v="Service Package B"/>
    <s v="Service"/>
    <n v="385"/>
    <n v="45"/>
    <n v="17325"/>
    <n v="16906.88"/>
    <s v="North Plant"/>
    <x v="3"/>
    <n v="4.2"/>
    <s v="2023-11-17"/>
    <s v="2023-12-04"/>
    <s v="2023-12-04"/>
    <s v="On Time"/>
    <n v="0.13"/>
    <n v="50"/>
    <n v="1.92"/>
    <n v="951"/>
    <n v="83"/>
    <n v="76"/>
    <n v="0"/>
    <n v="-418.11999999999898"/>
    <n v="-2.4133910533910476E-2"/>
    <s v="November"/>
    <s v="Q4"/>
  </r>
  <r>
    <s v="ORD-62439"/>
    <s v="Montair™ 5 ODT"/>
    <s v="Pharmaceutical"/>
    <n v="341"/>
    <n v="15.75"/>
    <n v="5370.75"/>
    <n v="5136.67"/>
    <s v="West Plant"/>
    <x v="1"/>
    <n v="3.8"/>
    <s v="2023-09-28"/>
    <s v="2023-10-12"/>
    <s v="2023-10-12"/>
    <s v="On Time"/>
    <n v="4.7500000000000001E-2"/>
    <n v="16"/>
    <n v="2.6"/>
    <n v="683"/>
    <n v="193"/>
    <n v="47"/>
    <n v="0"/>
    <n v="-234.07999999999993"/>
    <n v="-4.358422939068099E-2"/>
    <s v="September"/>
    <s v="Q3"/>
  </r>
  <r>
    <s v="ORD-58268"/>
    <s v="Service Package B"/>
    <s v="Service"/>
    <n v="162"/>
    <n v="45"/>
    <n v="7290"/>
    <n v="7041.11"/>
    <s v="South Plant"/>
    <x v="3"/>
    <n v="4.2"/>
    <s v="2023-07-28"/>
    <s v="2023-08-14"/>
    <s v="2023-08-14"/>
    <s v="On Time"/>
    <n v="4.3999999999999997E-2"/>
    <n v="7"/>
    <n v="1.58"/>
    <n v="789"/>
    <n v="155"/>
    <n v="65"/>
    <n v="0"/>
    <n v="-248.89000000000033"/>
    <n v="-3.4141289437585778E-2"/>
    <s v="July"/>
    <s v="Q3"/>
  </r>
  <r>
    <s v="ORD-92789"/>
    <s v="Montair™ 5 ODT"/>
    <s v="Pharmaceutical"/>
    <n v="52"/>
    <n v="15.75"/>
    <n v="819"/>
    <n v="815.88"/>
    <s v="North Plant"/>
    <x v="3"/>
    <n v="4.2"/>
    <s v="2023-05-09"/>
    <s v="2023-05-30"/>
    <s v="2023-05-30"/>
    <s v="On Time"/>
    <n v="1.5699999999999999E-2"/>
    <n v="0"/>
    <n v="3.92"/>
    <n v="449"/>
    <n v="60"/>
    <n v="55"/>
    <n v="0"/>
    <n v="-3.1200000000000045"/>
    <n v="-3.8095238095238152E-3"/>
    <s v="May"/>
    <s v="Q2"/>
  </r>
  <r>
    <s v="ORD-34504"/>
    <s v="Basic Widget"/>
    <s v="Manufacturing"/>
    <n v="216"/>
    <n v="4.2"/>
    <n v="907.2"/>
    <n v="933.39"/>
    <s v="East Plant"/>
    <x v="0"/>
    <n v="4.5"/>
    <s v="2023-04-06"/>
    <s v="2023-04-30"/>
    <s v="2023-04-30"/>
    <s v="On Time"/>
    <n v="0.111"/>
    <n v="23"/>
    <n v="2.09"/>
    <n v="350"/>
    <n v="69"/>
    <n v="12"/>
    <n v="0"/>
    <n v="26.189999999999941"/>
    <n v="2.8869047619047551E-2"/>
    <s v="April"/>
    <s v="Q2"/>
  </r>
  <r>
    <s v="ORD-79514"/>
    <s v="Service Package B"/>
    <s v="Service"/>
    <n v="167"/>
    <n v="45"/>
    <n v="7515"/>
    <n v="7448.26"/>
    <s v="North Plant"/>
    <x v="2"/>
    <n v="4.7"/>
    <s v="2023-07-13"/>
    <s v="2023-07-21"/>
    <s v="2023-07-21"/>
    <s v="On Time"/>
    <n v="4.9200000000000001E-2"/>
    <n v="8"/>
    <n v="1.36"/>
    <n v="567"/>
    <n v="25"/>
    <n v="38"/>
    <n v="0"/>
    <n v="-66.739999999999782"/>
    <n v="-8.880904856952733E-3"/>
    <s v="July"/>
    <s v="Q3"/>
  </r>
  <r>
    <s v="ORD-27596"/>
    <s v="Service Package B"/>
    <s v="Service"/>
    <n v="294"/>
    <n v="45"/>
    <n v="13230"/>
    <n v="13491.17"/>
    <s v="North Plant"/>
    <x v="3"/>
    <n v="4.2"/>
    <s v="2023-05-04"/>
    <s v="2023-05-21"/>
    <s v="2023-05-21"/>
    <s v="On Time"/>
    <n v="8.2600000000000007E-2"/>
    <n v="24"/>
    <n v="0.91"/>
    <n v="526"/>
    <n v="176"/>
    <n v="99"/>
    <n v="0"/>
    <n v="261.17000000000007"/>
    <n v="1.9740740740740746E-2"/>
    <s v="May"/>
    <s v="Q2"/>
  </r>
  <r>
    <s v="ORD-38329"/>
    <s v="Montair™ 4 ODT"/>
    <s v="Pharmaceutical"/>
    <n v="361"/>
    <n v="12.5"/>
    <n v="4512.5"/>
    <n v="4575.26"/>
    <s v="East Plant"/>
    <x v="0"/>
    <n v="4.5"/>
    <s v="2023-05-29"/>
    <s v="2023-06-15"/>
    <s v="2023-06-15"/>
    <s v="On Time"/>
    <n v="0.14899999999999999"/>
    <n v="53"/>
    <n v="2.81"/>
    <n v="263"/>
    <n v="110"/>
    <n v="34"/>
    <n v="0"/>
    <n v="62.760000000000218"/>
    <n v="1.3908033240997278E-2"/>
    <s v="May"/>
    <s v="Q2"/>
  </r>
  <r>
    <s v="ORD-22396"/>
    <s v="Service Package A"/>
    <s v="Service"/>
    <n v="72"/>
    <n v="25"/>
    <n v="1800"/>
    <n v="1781.05"/>
    <s v="East Plant"/>
    <x v="3"/>
    <n v="4.2"/>
    <s v="2023-12-29"/>
    <s v="2024-01-15"/>
    <s v="2024-01-15"/>
    <s v="On Time"/>
    <n v="4.1099999999999998E-2"/>
    <n v="2"/>
    <n v="0.65"/>
    <n v="778"/>
    <n v="173"/>
    <n v="68"/>
    <n v="0"/>
    <n v="-18.950000000000045"/>
    <n v="-1.0527777777777803E-2"/>
    <s v="December"/>
    <s v="Q4"/>
  </r>
  <r>
    <s v="ORD-35950"/>
    <s v="Service Package A"/>
    <s v="Service"/>
    <n v="34"/>
    <n v="25"/>
    <n v="850"/>
    <n v="859.05"/>
    <s v="West Plant"/>
    <x v="0"/>
    <n v="4.5"/>
    <s v="2023-10-06"/>
    <s v="2023-10-19"/>
    <s v="2023-10-19"/>
    <s v="On Time"/>
    <n v="3.78E-2"/>
    <n v="1"/>
    <n v="1.45"/>
    <n v="554"/>
    <n v="75"/>
    <n v="27"/>
    <n v="0"/>
    <n v="9.0499999999999545"/>
    <n v="1.0647058823529358E-2"/>
    <s v="October"/>
    <s v="Q4"/>
  </r>
  <r>
    <s v="ORD-90199"/>
    <s v="Premium Widget"/>
    <s v="Manufacturing"/>
    <n v="461"/>
    <n v="8.9"/>
    <n v="4102.8999999999996"/>
    <n v="4064.6"/>
    <s v="East Plant"/>
    <x v="1"/>
    <n v="3.8"/>
    <s v="2023-01-21"/>
    <s v="2023-02-11"/>
    <s v="2023-02-11"/>
    <s v="On Time"/>
    <n v="1.49E-2"/>
    <n v="6"/>
    <n v="1.17"/>
    <n v="829"/>
    <n v="149"/>
    <n v="73"/>
    <n v="0"/>
    <n v="-38.299999999999727"/>
    <n v="-9.3348607082794442E-3"/>
    <s v="January"/>
    <s v="Q1"/>
  </r>
  <r>
    <s v="ORD-11098"/>
    <s v="Basic Widget"/>
    <s v="Manufacturing"/>
    <n v="266"/>
    <n v="4.2"/>
    <n v="1117.2"/>
    <n v="1157.24"/>
    <s v="West Plant"/>
    <x v="0"/>
    <n v="4.5"/>
    <s v="2023-08-25"/>
    <s v="2023-09-18"/>
    <s v="2023-09-18"/>
    <s v="On Time"/>
    <n v="0.11899999999999999"/>
    <n v="31"/>
    <n v="2.0499999999999998"/>
    <n v="60"/>
    <n v="67"/>
    <n v="36"/>
    <n v="0"/>
    <n v="40.039999999999964"/>
    <n v="3.5839598997493699E-2"/>
    <s v="August"/>
    <s v="Q3"/>
  </r>
  <r>
    <s v="ORD-11719"/>
    <s v="Montair™ 4 ODT"/>
    <s v="Pharmaceutical"/>
    <n v="408"/>
    <n v="12.5"/>
    <n v="5100"/>
    <n v="5056.66"/>
    <s v="North Plant"/>
    <x v="0"/>
    <n v="4.5"/>
    <s v="2023-06-21"/>
    <s v="2023-07-08"/>
    <s v="2023-07-08"/>
    <s v="On Time"/>
    <n v="8.6999999999999994E-2"/>
    <n v="35"/>
    <n v="3.29"/>
    <n v="300"/>
    <n v="196"/>
    <n v="58"/>
    <n v="0"/>
    <n v="-43.340000000000146"/>
    <n v="-8.4980392156863028E-3"/>
    <s v="June"/>
    <s v="Q2"/>
  </r>
  <r>
    <s v="ORD-64461"/>
    <s v="Basic Widget"/>
    <s v="Manufacturing"/>
    <n v="383"/>
    <n v="4.2"/>
    <n v="1608.6"/>
    <n v="1573.8"/>
    <s v="West Plant"/>
    <x v="2"/>
    <n v="4.7"/>
    <s v="2023-05-16"/>
    <s v="2023-06-04"/>
    <s v="2023-06-04"/>
    <s v="On Time"/>
    <n v="0.14710000000000001"/>
    <n v="56"/>
    <n v="2.4500000000000002"/>
    <n v="988"/>
    <n v="20"/>
    <n v="89"/>
    <n v="0"/>
    <n v="-34.799999999999955"/>
    <n v="-2.1633718761656071E-2"/>
    <s v="May"/>
    <s v="Q2"/>
  </r>
  <r>
    <s v="ORD-19294"/>
    <s v="Service Package B"/>
    <s v="Service"/>
    <n v="322"/>
    <n v="45"/>
    <n v="14490"/>
    <n v="14913.23"/>
    <s v="South Plant"/>
    <x v="2"/>
    <n v="4.7"/>
    <s v="2023-07-08"/>
    <s v="2023-07-16"/>
    <s v="2023-07-16"/>
    <s v="On Time"/>
    <n v="2.87E-2"/>
    <n v="9"/>
    <n v="0.97"/>
    <n v="877"/>
    <n v="51"/>
    <n v="77"/>
    <n v="0"/>
    <n v="423.22999999999956"/>
    <n v="2.9208419599723916E-2"/>
    <s v="July"/>
    <s v="Q3"/>
  </r>
  <r>
    <s v="ORD-13457"/>
    <s v="Service Package B"/>
    <s v="Service"/>
    <n v="286"/>
    <n v="45"/>
    <n v="12870"/>
    <n v="12602.62"/>
    <s v="Central Hub"/>
    <x v="3"/>
    <n v="4.2"/>
    <s v="2023-02-25"/>
    <s v="2023-03-14"/>
    <s v="2023-03-14"/>
    <s v="On Time"/>
    <n v="4.24E-2"/>
    <n v="12"/>
    <n v="1.01"/>
    <n v="650"/>
    <n v="55"/>
    <n v="62"/>
    <n v="0"/>
    <n v="-267.3799999999992"/>
    <n v="-2.0775446775446713E-2"/>
    <s v="February"/>
    <s v="Q1"/>
  </r>
  <r>
    <s v="ORD-54262"/>
    <s v="Montair™ 5 ODT"/>
    <s v="Pharmaceutical"/>
    <n v="320"/>
    <n v="15.75"/>
    <n v="5040"/>
    <n v="5091.3900000000003"/>
    <s v="South Plant"/>
    <x v="1"/>
    <n v="3.8"/>
    <s v="2023-04-21"/>
    <s v="2023-05-05"/>
    <s v="2023-05-05"/>
    <s v="On Time"/>
    <n v="3.0700000000000002E-2"/>
    <n v="9"/>
    <n v="2.91"/>
    <n v="478"/>
    <n v="39"/>
    <n v="21"/>
    <n v="0"/>
    <n v="51.390000000000327"/>
    <n v="1.0196428571428636E-2"/>
    <s v="April"/>
    <s v="Q2"/>
  </r>
  <r>
    <s v="ORD-12785"/>
    <s v="Basic Widget"/>
    <s v="Manufacturing"/>
    <n v="276"/>
    <n v="4.2"/>
    <n v="1159.2"/>
    <n v="1163.3900000000001"/>
    <s v="North Plant"/>
    <x v="3"/>
    <n v="4.2"/>
    <s v="2023-03-08"/>
    <s v="2023-04-05"/>
    <s v="2023-04-05"/>
    <s v="On Time"/>
    <n v="0.14169999999999999"/>
    <n v="39"/>
    <n v="1.73"/>
    <n v="846"/>
    <n v="106"/>
    <n v="40"/>
    <n v="0"/>
    <n v="4.1900000000000546"/>
    <n v="3.6145617667357266E-3"/>
    <s v="March"/>
    <s v="Q1"/>
  </r>
  <r>
    <s v="ORD-65904"/>
    <s v="Premium Widget"/>
    <s v="Manufacturing"/>
    <n v="414"/>
    <n v="8.9"/>
    <n v="3684.6"/>
    <n v="3774.41"/>
    <s v="West Plant"/>
    <x v="2"/>
    <n v="4.7"/>
    <s v="2023-08-11"/>
    <s v="2023-08-30"/>
    <s v="2023-08-30"/>
    <s v="On Time"/>
    <n v="8.2699999999999996E-2"/>
    <n v="34"/>
    <n v="2.4900000000000002"/>
    <n v="849"/>
    <n v="24"/>
    <n v="15"/>
    <n v="0"/>
    <n v="89.809999999999945"/>
    <n v="2.4374423275253746E-2"/>
    <s v="August"/>
    <s v="Q3"/>
  </r>
  <r>
    <s v="ORD-60631"/>
    <s v="Montair™ 5 ODT"/>
    <s v="Pharmaceutical"/>
    <n v="209"/>
    <n v="15.75"/>
    <n v="3291.75"/>
    <n v="3258.12"/>
    <s v="North Plant"/>
    <x v="1"/>
    <n v="3.8"/>
    <s v="2023-07-04"/>
    <s v="2023-07-18"/>
    <s v="2023-07-18"/>
    <s v="On Time"/>
    <n v="9.5000000000000001E-2"/>
    <n v="19"/>
    <n v="3.64"/>
    <n v="207"/>
    <n v="195"/>
    <n v="68"/>
    <n v="0"/>
    <n v="-33.630000000000109"/>
    <n v="-1.021645021645025E-2"/>
    <s v="July"/>
    <s v="Q3"/>
  </r>
  <r>
    <s v="ORD-66333"/>
    <s v="Montair™ 4 ODT"/>
    <s v="Pharmaceutical"/>
    <n v="497"/>
    <n v="12.5"/>
    <n v="6212.5"/>
    <n v="6010.91"/>
    <s v="East Plant"/>
    <x v="1"/>
    <n v="3.8"/>
    <s v="2023-02-21"/>
    <s v="2023-03-07"/>
    <s v="2023-03-07"/>
    <s v="On Time"/>
    <n v="4.0599999999999997E-2"/>
    <n v="20"/>
    <n v="3.03"/>
    <n v="571"/>
    <n v="160"/>
    <n v="33"/>
    <n v="0"/>
    <n v="-201.59000000000015"/>
    <n v="-3.2449094567404448E-2"/>
    <s v="February"/>
    <s v="Q1"/>
  </r>
  <r>
    <s v="ORD-91419"/>
    <s v="Premium Widget"/>
    <s v="Manufacturing"/>
    <n v="330"/>
    <n v="8.9"/>
    <n v="2937"/>
    <n v="3039.04"/>
    <s v="Central Hub"/>
    <x v="0"/>
    <n v="4.5"/>
    <s v="2023-09-06"/>
    <s v="2023-09-30"/>
    <s v="2023-09-30"/>
    <s v="On Time"/>
    <n v="6.9400000000000003E-2"/>
    <n v="22"/>
    <n v="2.8"/>
    <n v="265"/>
    <n v="154"/>
    <n v="43"/>
    <n v="0"/>
    <n v="102.03999999999996"/>
    <n v="3.4742934967654057E-2"/>
    <s v="September"/>
    <s v="Q3"/>
  </r>
  <r>
    <s v="ORD-35437"/>
    <s v="Basic Widget"/>
    <s v="Manufacturing"/>
    <n v="165"/>
    <n v="4.2"/>
    <n v="693"/>
    <n v="720.47"/>
    <s v="North Plant"/>
    <x v="0"/>
    <n v="4.5"/>
    <s v="2023-05-04"/>
    <s v="2023-05-28"/>
    <s v="2023-05-28"/>
    <s v="On Time"/>
    <n v="1.0699999999999999E-2"/>
    <n v="1"/>
    <n v="1.89"/>
    <n v="400"/>
    <n v="96"/>
    <n v="40"/>
    <n v="0"/>
    <n v="27.470000000000027"/>
    <n v="3.9639249639249675E-2"/>
    <s v="May"/>
    <s v="Q2"/>
  </r>
  <r>
    <s v="ORD-23431"/>
    <s v="Premium Widget"/>
    <s v="Manufacturing"/>
    <n v="33"/>
    <n v="8.9"/>
    <n v="293.7"/>
    <n v="285.24"/>
    <s v="Central Hub"/>
    <x v="1"/>
    <n v="3.8"/>
    <s v="2023-07-28"/>
    <s v="2023-08-18"/>
    <s v="2023-08-18"/>
    <s v="On Time"/>
    <n v="0.1003"/>
    <n v="3"/>
    <n v="1.25"/>
    <n v="733"/>
    <n v="114"/>
    <n v="67"/>
    <n v="0"/>
    <n v="-8.4599999999999795"/>
    <n v="-2.8804902962206263E-2"/>
    <s v="July"/>
    <s v="Q3"/>
  </r>
  <r>
    <s v="ORD-85246"/>
    <s v="Service Package B"/>
    <s v="Service"/>
    <n v="198"/>
    <n v="45"/>
    <n v="8910"/>
    <n v="9349.43"/>
    <s v="North Plant"/>
    <x v="0"/>
    <n v="4.5"/>
    <s v="2023-09-17"/>
    <s v="2023-09-30"/>
    <s v="2023-09-30"/>
    <s v="On Time"/>
    <n v="9.1300000000000006E-2"/>
    <n v="18"/>
    <n v="0.93"/>
    <n v="236"/>
    <n v="24"/>
    <n v="67"/>
    <n v="0"/>
    <n v="439.43000000000029"/>
    <n v="4.9318742985409683E-2"/>
    <s v="September"/>
    <s v="Q3"/>
  </r>
  <r>
    <s v="ORD-85066"/>
    <s v="Basic Widget"/>
    <s v="Manufacturing"/>
    <n v="397"/>
    <n v="4.2"/>
    <n v="1667.4"/>
    <n v="1683.72"/>
    <s v="Central Hub"/>
    <x v="1"/>
    <n v="3.8"/>
    <s v="2023-07-26"/>
    <s v="2023-08-23"/>
    <s v="2023-09-05"/>
    <s v="Delayed"/>
    <n v="9.0200000000000002E-2"/>
    <n v="35"/>
    <n v="2.5299999999999998"/>
    <n v="434"/>
    <n v="188"/>
    <n v="47"/>
    <n v="13"/>
    <n v="16.319999999999936"/>
    <n v="9.7876934148974064E-3"/>
    <s v="July"/>
    <s v="Q3"/>
  </r>
  <r>
    <s v="ORD-93463"/>
    <s v="Service Package A"/>
    <s v="Service"/>
    <n v="465"/>
    <n v="25"/>
    <n v="11625"/>
    <n v="11650.82"/>
    <s v="Central Hub"/>
    <x v="2"/>
    <n v="4.7"/>
    <s v="2023-02-15"/>
    <s v="2023-02-23"/>
    <s v="2023-02-23"/>
    <s v="On Time"/>
    <n v="3.0300000000000001E-2"/>
    <n v="14"/>
    <n v="1.37"/>
    <n v="632"/>
    <n v="83"/>
    <n v="28"/>
    <n v="0"/>
    <n v="25.819999999999709"/>
    <n v="2.2210752688171793E-3"/>
    <s v="February"/>
    <s v="Q1"/>
  </r>
  <r>
    <s v="ORD-35487"/>
    <s v="Basic Widget"/>
    <s v="Manufacturing"/>
    <n v="20"/>
    <n v="4.2"/>
    <n v="84"/>
    <n v="86.29"/>
    <s v="Central Hub"/>
    <x v="0"/>
    <n v="4.5"/>
    <s v="2023-05-31"/>
    <s v="2023-06-24"/>
    <s v="2023-06-24"/>
    <s v="On Time"/>
    <n v="0.13420000000000001"/>
    <n v="2"/>
    <n v="2.58"/>
    <n v="229"/>
    <n v="68"/>
    <n v="23"/>
    <n v="0"/>
    <n v="2.2900000000000063"/>
    <n v="2.7261904761904838E-2"/>
    <s v="May"/>
    <s v="Q2"/>
  </r>
  <r>
    <s v="ORD-63453"/>
    <s v="Montair™ 5 ODT"/>
    <s v="Pharmaceutical"/>
    <n v="407"/>
    <n v="15.75"/>
    <n v="6410.25"/>
    <n v="6710.96"/>
    <s v="South Plant"/>
    <x v="3"/>
    <n v="4.2"/>
    <s v="2023-03-14"/>
    <s v="2023-04-04"/>
    <s v="2023-04-04"/>
    <s v="On Time"/>
    <n v="6.6600000000000006E-2"/>
    <n v="27"/>
    <n v="3.91"/>
    <n v="687"/>
    <n v="199"/>
    <n v="12"/>
    <n v="0"/>
    <n v="300.71000000000004"/>
    <n v="4.6910806910806915E-2"/>
    <s v="March"/>
    <s v="Q1"/>
  </r>
  <r>
    <s v="ORD-32795"/>
    <s v="Service Package A"/>
    <s v="Service"/>
    <n v="337"/>
    <n v="25"/>
    <n v="8425"/>
    <n v="8102.93"/>
    <s v="West Plant"/>
    <x v="1"/>
    <n v="3.8"/>
    <s v="2023-07-23"/>
    <s v="2023-08-03"/>
    <s v="2023-08-15"/>
    <s v="Delayed"/>
    <n v="0.1169"/>
    <n v="39"/>
    <n v="1.46"/>
    <n v="271"/>
    <n v="99"/>
    <n v="81"/>
    <n v="12"/>
    <n v="-322.06999999999971"/>
    <n v="-3.8227893175074149E-2"/>
    <s v="July"/>
    <s v="Q3"/>
  </r>
  <r>
    <s v="ORD-78184"/>
    <s v="Service Package B"/>
    <s v="Service"/>
    <n v="353"/>
    <n v="45"/>
    <n v="15885"/>
    <n v="16143.2"/>
    <s v="South Plant"/>
    <x v="1"/>
    <n v="3.8"/>
    <s v="2023-06-16"/>
    <s v="2023-06-26"/>
    <s v="2023-06-26"/>
    <s v="On Time"/>
    <n v="0.1371"/>
    <n v="48"/>
    <n v="1.85"/>
    <n v="191"/>
    <n v="188"/>
    <n v="81"/>
    <n v="0"/>
    <n v="258.20000000000073"/>
    <n v="1.6254327982373355E-2"/>
    <s v="June"/>
    <s v="Q2"/>
  </r>
  <r>
    <s v="ORD-89954"/>
    <s v="Montair™ 4 ODT"/>
    <s v="Pharmaceutical"/>
    <n v="218"/>
    <n v="12.5"/>
    <n v="2725"/>
    <n v="2830.53"/>
    <s v="East Plant"/>
    <x v="0"/>
    <n v="4.5"/>
    <s v="2023-06-26"/>
    <s v="2023-07-13"/>
    <s v="2023-07-13"/>
    <s v="On Time"/>
    <n v="2.6499999999999999E-2"/>
    <n v="5"/>
    <n v="3.54"/>
    <n v="494"/>
    <n v="107"/>
    <n v="13"/>
    <n v="0"/>
    <n v="105.5300000000002"/>
    <n v="3.872660550458723E-2"/>
    <s v="June"/>
    <s v="Q2"/>
  </r>
  <r>
    <s v="ORD-82170"/>
    <s v="Service Package A"/>
    <s v="Service"/>
    <n v="400"/>
    <n v="25"/>
    <n v="10000"/>
    <n v="9858.7199999999993"/>
    <s v="South Plant"/>
    <x v="2"/>
    <n v="4.7"/>
    <s v="2023-10-30"/>
    <s v="2023-11-07"/>
    <s v="2023-11-07"/>
    <s v="On Time"/>
    <n v="0.1047"/>
    <n v="41"/>
    <n v="0.9"/>
    <n v="441"/>
    <n v="166"/>
    <n v="58"/>
    <n v="0"/>
    <n v="-141.28000000000065"/>
    <n v="-1.4128000000000066E-2"/>
    <s v="October"/>
    <s v="Q4"/>
  </r>
  <r>
    <s v="ORD-29099"/>
    <s v="Basic Widget"/>
    <s v="Manufacturing"/>
    <n v="17"/>
    <n v="4.2"/>
    <n v="71.400000000000006"/>
    <n v="71.84"/>
    <s v="West Plant"/>
    <x v="0"/>
    <n v="4.5"/>
    <s v="2023-04-21"/>
    <s v="2023-05-15"/>
    <s v="2023-05-15"/>
    <s v="On Time"/>
    <n v="0.1232"/>
    <n v="2"/>
    <n v="2.66"/>
    <n v="834"/>
    <n v="68"/>
    <n v="77"/>
    <n v="0"/>
    <n v="0.43999999999999773"/>
    <n v="6.1624649859943655E-3"/>
    <s v="April"/>
    <s v="Q2"/>
  </r>
  <r>
    <s v="ORD-87019"/>
    <s v="Basic Widget"/>
    <s v="Manufacturing"/>
    <n v="138"/>
    <n v="4.2"/>
    <n v="579.6"/>
    <n v="599.5"/>
    <s v="Central Hub"/>
    <x v="3"/>
    <n v="4.2"/>
    <s v="2023-03-03"/>
    <s v="2023-03-31"/>
    <s v="2023-03-31"/>
    <s v="On Time"/>
    <n v="0.1188"/>
    <n v="16"/>
    <n v="1.3"/>
    <n v="865"/>
    <n v="99"/>
    <n v="75"/>
    <n v="0"/>
    <n v="19.899999999999977"/>
    <n v="3.4334023464458206E-2"/>
    <s v="March"/>
    <s v="Q1"/>
  </r>
  <r>
    <s v="ORD-88694"/>
    <s v="Basic Widget"/>
    <s v="Manufacturing"/>
    <n v="254"/>
    <n v="4.2"/>
    <n v="1066.8"/>
    <n v="1093.72"/>
    <s v="North Plant"/>
    <x v="0"/>
    <n v="4.5"/>
    <s v="2023-03-26"/>
    <s v="2023-04-19"/>
    <s v="2023-04-19"/>
    <s v="On Time"/>
    <n v="1.01E-2"/>
    <n v="2"/>
    <n v="2.0299999999999998"/>
    <n v="450"/>
    <n v="119"/>
    <n v="18"/>
    <n v="0"/>
    <n v="26.920000000000073"/>
    <n v="2.5234345706786721E-2"/>
    <s v="March"/>
    <s v="Q1"/>
  </r>
  <r>
    <s v="ORD-13340"/>
    <s v="Montair™ 4 ODT"/>
    <s v="Pharmaceutical"/>
    <n v="113"/>
    <n v="12.5"/>
    <n v="1412.5"/>
    <n v="1352.48"/>
    <s v="North Plant"/>
    <x v="2"/>
    <n v="4.7"/>
    <s v="2023-09-15"/>
    <s v="2023-09-27"/>
    <s v="2023-09-27"/>
    <s v="On Time"/>
    <n v="0.1036"/>
    <n v="11"/>
    <n v="3"/>
    <n v="99"/>
    <n v="36"/>
    <n v="58"/>
    <n v="0"/>
    <n v="-60.019999999999982"/>
    <n v="-4.2492035398230078E-2"/>
    <s v="September"/>
    <s v="Q3"/>
  </r>
  <r>
    <s v="ORD-63449"/>
    <s v="Service Package A"/>
    <s v="Service"/>
    <n v="160"/>
    <n v="25"/>
    <n v="4000"/>
    <n v="4051.94"/>
    <s v="North Plant"/>
    <x v="3"/>
    <n v="4.2"/>
    <s v="2023-02-11"/>
    <s v="2023-02-28"/>
    <s v="2023-02-28"/>
    <s v="On Time"/>
    <n v="2.0199999999999999E-2"/>
    <n v="3"/>
    <n v="0.57999999999999996"/>
    <n v="842"/>
    <n v="65"/>
    <n v="90"/>
    <n v="0"/>
    <n v="51.940000000000055"/>
    <n v="1.2985000000000014E-2"/>
    <s v="February"/>
    <s v="Q1"/>
  </r>
  <r>
    <s v="ORD-45405"/>
    <s v="Service Package A"/>
    <s v="Service"/>
    <n v="220"/>
    <n v="25"/>
    <n v="5500"/>
    <n v="5569.84"/>
    <s v="South Plant"/>
    <x v="2"/>
    <n v="4.7"/>
    <s v="2023-11-25"/>
    <s v="2023-12-03"/>
    <s v="2023-12-03"/>
    <s v="On Time"/>
    <n v="1.7000000000000001E-2"/>
    <n v="3"/>
    <n v="1.46"/>
    <n v="67"/>
    <n v="146"/>
    <n v="66"/>
    <n v="0"/>
    <n v="69.840000000000146"/>
    <n v="1.2698181818181845E-2"/>
    <s v="November"/>
    <s v="Q4"/>
  </r>
  <r>
    <s v="ORD-63955"/>
    <s v="Premium Widget"/>
    <s v="Manufacturing"/>
    <n v="93"/>
    <n v="8.9"/>
    <n v="827.7"/>
    <n v="791.13"/>
    <s v="Central Hub"/>
    <x v="3"/>
    <n v="4.2"/>
    <s v="2023-07-20"/>
    <s v="2023-08-17"/>
    <s v="2023-08-17"/>
    <s v="On Time"/>
    <n v="0.14199999999999999"/>
    <n v="13"/>
    <n v="2.4500000000000002"/>
    <n v="737"/>
    <n v="53"/>
    <n v="86"/>
    <n v="0"/>
    <n v="-36.57000000000005"/>
    <n v="-4.4182674882203753E-2"/>
    <s v="July"/>
    <s v="Q3"/>
  </r>
  <r>
    <s v="ORD-60393"/>
    <s v="Montair™ 5 ODT"/>
    <s v="Pharmaceutical"/>
    <n v="418"/>
    <n v="15.75"/>
    <n v="6583.5"/>
    <n v="6314.94"/>
    <s v="East Plant"/>
    <x v="0"/>
    <n v="4.5"/>
    <s v="2023-10-12"/>
    <s v="2023-10-29"/>
    <s v="2023-10-29"/>
    <s v="On Time"/>
    <n v="0.1321"/>
    <n v="55"/>
    <n v="3.74"/>
    <n v="995"/>
    <n v="32"/>
    <n v="30"/>
    <n v="0"/>
    <n v="-268.5600000000004"/>
    <n v="-4.0792891319207172E-2"/>
    <s v="October"/>
    <s v="Q4"/>
  </r>
  <r>
    <s v="ORD-35594"/>
    <s v="Service Package A"/>
    <s v="Service"/>
    <n v="21"/>
    <n v="25"/>
    <n v="525"/>
    <n v="519.61"/>
    <s v="Central Hub"/>
    <x v="0"/>
    <n v="4.5"/>
    <s v="2023-05-15"/>
    <s v="2023-05-28"/>
    <s v="2023-05-28"/>
    <s v="On Time"/>
    <n v="8.3400000000000002E-2"/>
    <n v="1"/>
    <n v="0.6"/>
    <n v="253"/>
    <n v="71"/>
    <n v="68"/>
    <n v="0"/>
    <n v="-5.3899999999999864"/>
    <n v="-1.0266666666666641E-2"/>
    <s v="May"/>
    <s v="Q2"/>
  </r>
  <r>
    <s v="ORD-24249"/>
    <s v="Montair™ 5 ODT"/>
    <s v="Pharmaceutical"/>
    <n v="193"/>
    <n v="15.75"/>
    <n v="3039.75"/>
    <n v="3105.08"/>
    <s v="North Plant"/>
    <x v="1"/>
    <n v="3.8"/>
    <s v="2023-06-10"/>
    <s v="2023-06-24"/>
    <s v="2023-06-24"/>
    <s v="On Time"/>
    <n v="3.4000000000000002E-2"/>
    <n v="6"/>
    <n v="3.94"/>
    <n v="528"/>
    <n v="159"/>
    <n v="20"/>
    <n v="0"/>
    <n v="65.329999999999927"/>
    <n v="2.1491899004852349E-2"/>
    <s v="June"/>
    <s v="Q2"/>
  </r>
  <r>
    <s v="ORD-65299"/>
    <s v="Premium Widget"/>
    <s v="Manufacturing"/>
    <n v="357"/>
    <n v="8.9"/>
    <n v="3177.3"/>
    <n v="3050.73"/>
    <s v="North Plant"/>
    <x v="1"/>
    <n v="3.8"/>
    <s v="2023-03-26"/>
    <s v="2023-04-16"/>
    <s v="2023-04-16"/>
    <s v="On Time"/>
    <n v="9.4399999999999998E-2"/>
    <n v="33"/>
    <n v="1.23"/>
    <n v="293"/>
    <n v="151"/>
    <n v="95"/>
    <n v="0"/>
    <n v="-126.57000000000016"/>
    <n v="-3.9835709564724812E-2"/>
    <s v="March"/>
    <s v="Q1"/>
  </r>
  <r>
    <s v="ORD-19743"/>
    <s v="Basic Widget"/>
    <s v="Manufacturing"/>
    <n v="289"/>
    <n v="4.2"/>
    <n v="1213.8"/>
    <n v="1222.71"/>
    <s v="South Plant"/>
    <x v="2"/>
    <n v="4.7"/>
    <s v="2023-09-11"/>
    <s v="2023-09-30"/>
    <s v="2023-09-30"/>
    <s v="On Time"/>
    <n v="5.8299999999999998E-2"/>
    <n v="16"/>
    <n v="1.44"/>
    <n v="962"/>
    <n v="190"/>
    <n v="79"/>
    <n v="0"/>
    <n v="8.9100000000000819"/>
    <n v="7.3405832921404537E-3"/>
    <s v="September"/>
    <s v="Q3"/>
  </r>
  <r>
    <s v="ORD-61850"/>
    <s v="Basic Widget"/>
    <s v="Manufacturing"/>
    <n v="35"/>
    <n v="4.2"/>
    <n v="147"/>
    <n v="150.32"/>
    <s v="East Plant"/>
    <x v="3"/>
    <n v="4.2"/>
    <s v="2023-10-31"/>
    <s v="2023-11-28"/>
    <s v="2023-11-28"/>
    <s v="On Time"/>
    <n v="3.3599999999999998E-2"/>
    <n v="1"/>
    <n v="1.1000000000000001"/>
    <n v="351"/>
    <n v="150"/>
    <n v="15"/>
    <n v="0"/>
    <n v="3.3199999999999932"/>
    <n v="2.2585034013605395E-2"/>
    <s v="October"/>
    <s v="Q4"/>
  </r>
  <r>
    <s v="ORD-71656"/>
    <s v="Montair™ 4 ODT"/>
    <s v="Pharmaceutical"/>
    <n v="37"/>
    <n v="12.5"/>
    <n v="462.5"/>
    <n v="450.31"/>
    <s v="West Plant"/>
    <x v="3"/>
    <n v="4.2"/>
    <s v="2023-05-26"/>
    <s v="2023-06-16"/>
    <s v="2023-06-16"/>
    <s v="On Time"/>
    <n v="3.8699999999999998E-2"/>
    <n v="1"/>
    <n v="2.65"/>
    <n v="597"/>
    <n v="47"/>
    <n v="28"/>
    <n v="0"/>
    <n v="-12.189999999999998"/>
    <n v="-2.6356756756756753E-2"/>
    <s v="May"/>
    <s v="Q2"/>
  </r>
  <r>
    <s v="ORD-87200"/>
    <s v="Premium Widget"/>
    <s v="Manufacturing"/>
    <n v="48"/>
    <n v="8.9"/>
    <n v="427.2"/>
    <n v="406.44"/>
    <s v="West Plant"/>
    <x v="1"/>
    <n v="3.8"/>
    <s v="2023-04-06"/>
    <s v="2023-04-27"/>
    <s v="2023-04-27"/>
    <s v="On Time"/>
    <n v="3.2599999999999997E-2"/>
    <n v="1"/>
    <n v="1.98"/>
    <n v="599"/>
    <n v="66"/>
    <n v="23"/>
    <n v="0"/>
    <n v="-20.759999999999991"/>
    <n v="-4.8595505617977507E-2"/>
    <s v="April"/>
    <s v="Q2"/>
  </r>
  <r>
    <s v="ORD-74396"/>
    <s v="Service Package B"/>
    <s v="Service"/>
    <n v="486"/>
    <n v="45"/>
    <n v="21870"/>
    <n v="22905.93"/>
    <s v="South Plant"/>
    <x v="3"/>
    <n v="4.2"/>
    <s v="2023-09-23"/>
    <s v="2023-10-10"/>
    <s v="2023-10-10"/>
    <s v="On Time"/>
    <n v="3.4000000000000002E-2"/>
    <n v="16"/>
    <n v="1.6"/>
    <n v="853"/>
    <n v="195"/>
    <n v="87"/>
    <n v="0"/>
    <n v="1035.9300000000003"/>
    <n v="4.7367626886145417E-2"/>
    <s v="September"/>
    <s v="Q3"/>
  </r>
  <r>
    <s v="ORD-81239"/>
    <s v="Premium Widget"/>
    <s v="Manufacturing"/>
    <n v="457"/>
    <n v="8.9"/>
    <n v="4067.3"/>
    <n v="4198.49"/>
    <s v="South Plant"/>
    <x v="2"/>
    <n v="4.7"/>
    <s v="2023-04-29"/>
    <s v="2023-05-18"/>
    <s v="2023-05-18"/>
    <s v="On Time"/>
    <n v="4.3999999999999997E-2"/>
    <n v="20"/>
    <n v="2.0299999999999998"/>
    <n v="747"/>
    <n v="101"/>
    <n v="62"/>
    <n v="0"/>
    <n v="131.1899999999996"/>
    <n v="3.2254812775059524E-2"/>
    <s v="April"/>
    <s v="Q2"/>
  </r>
  <r>
    <s v="ORD-81381"/>
    <s v="Montair™ 4 ODT"/>
    <s v="Pharmaceutical"/>
    <n v="394"/>
    <n v="12.5"/>
    <n v="4925"/>
    <n v="4900.2"/>
    <s v="East Plant"/>
    <x v="1"/>
    <n v="3.8"/>
    <s v="2023-10-21"/>
    <s v="2023-11-04"/>
    <s v="2023-11-04"/>
    <s v="On Time"/>
    <n v="0.1134"/>
    <n v="44"/>
    <n v="3.55"/>
    <n v="786"/>
    <n v="182"/>
    <n v="64"/>
    <n v="0"/>
    <n v="-24.800000000000182"/>
    <n v="-5.0355329949238947E-3"/>
    <s v="October"/>
    <s v="Q4"/>
  </r>
  <r>
    <s v="ORD-77931"/>
    <s v="Premium Widget"/>
    <s v="Manufacturing"/>
    <n v="368"/>
    <n v="8.9"/>
    <n v="3275.2"/>
    <n v="3131.45"/>
    <s v="North Plant"/>
    <x v="2"/>
    <n v="4.7"/>
    <s v="2023-09-02"/>
    <s v="2023-09-21"/>
    <s v="2023-09-21"/>
    <s v="On Time"/>
    <n v="0.1305"/>
    <n v="48"/>
    <n v="2.8"/>
    <n v="848"/>
    <n v="57"/>
    <n v="11"/>
    <n v="0"/>
    <n v="-143.75"/>
    <n v="-4.389044943820225E-2"/>
    <s v="September"/>
    <s v="Q3"/>
  </r>
  <r>
    <s v="ORD-52977"/>
    <s v="Basic Widget"/>
    <s v="Manufacturing"/>
    <n v="83"/>
    <n v="4.2"/>
    <n v="348.6"/>
    <n v="334.11"/>
    <s v="North Plant"/>
    <x v="2"/>
    <n v="4.7"/>
    <s v="2023-10-04"/>
    <s v="2023-10-23"/>
    <s v="2023-10-23"/>
    <s v="On Time"/>
    <n v="0.12770000000000001"/>
    <n v="10"/>
    <n v="2.2599999999999998"/>
    <n v="740"/>
    <n v="60"/>
    <n v="21"/>
    <n v="0"/>
    <n v="-14.490000000000009"/>
    <n v="-4.1566265060240984E-2"/>
    <s v="October"/>
    <s v="Q4"/>
  </r>
  <r>
    <s v="ORD-29705"/>
    <s v="Premium Widget"/>
    <s v="Manufacturing"/>
    <n v="286"/>
    <n v="8.9"/>
    <n v="2545.4"/>
    <n v="2669.84"/>
    <s v="East Plant"/>
    <x v="0"/>
    <n v="4.5"/>
    <s v="2023-06-21"/>
    <s v="2023-07-15"/>
    <s v="2023-07-15"/>
    <s v="On Time"/>
    <n v="0.14119999999999999"/>
    <n v="40"/>
    <n v="1.81"/>
    <n v="800"/>
    <n v="38"/>
    <n v="76"/>
    <n v="0"/>
    <n v="124.44000000000005"/>
    <n v="4.8888190461224189E-2"/>
    <s v="June"/>
    <s v="Q2"/>
  </r>
  <r>
    <s v="ORD-15168"/>
    <s v="Service Package B"/>
    <s v="Service"/>
    <n v="81"/>
    <n v="45"/>
    <n v="3645"/>
    <n v="3582.08"/>
    <s v="South Plant"/>
    <x v="0"/>
    <n v="4.5"/>
    <s v="2023-10-20"/>
    <s v="2023-11-02"/>
    <s v="2023-11-02"/>
    <s v="On Time"/>
    <n v="6.5699999999999995E-2"/>
    <n v="5"/>
    <n v="1.39"/>
    <n v="620"/>
    <n v="171"/>
    <n v="78"/>
    <n v="0"/>
    <n v="-62.920000000000073"/>
    <n v="-1.7262002743484245E-2"/>
    <s v="October"/>
    <s v="Q4"/>
  </r>
  <r>
    <s v="ORD-30753"/>
    <s v="Service Package B"/>
    <s v="Service"/>
    <n v="329"/>
    <n v="45"/>
    <n v="14805"/>
    <n v="14966.32"/>
    <s v="East Plant"/>
    <x v="1"/>
    <n v="3.8"/>
    <s v="2023-08-09"/>
    <s v="2023-08-19"/>
    <s v="2023-08-19"/>
    <s v="On Time"/>
    <n v="5.04E-2"/>
    <n v="16"/>
    <n v="0.52"/>
    <n v="179"/>
    <n v="29"/>
    <n v="52"/>
    <n v="0"/>
    <n v="161.31999999999971"/>
    <n v="1.0896318811212408E-2"/>
    <s v="August"/>
    <s v="Q3"/>
  </r>
  <r>
    <s v="ORD-76500"/>
    <s v="Montair™ 4 ODT"/>
    <s v="Pharmaceutical"/>
    <n v="440"/>
    <n v="12.5"/>
    <n v="5500"/>
    <n v="5523.26"/>
    <s v="Central Hub"/>
    <x v="1"/>
    <n v="3.8"/>
    <s v="2023-12-06"/>
    <s v="2023-12-20"/>
    <s v="2023-12-20"/>
    <s v="On Time"/>
    <n v="0.14649999999999999"/>
    <n v="64"/>
    <n v="3.54"/>
    <n v="348"/>
    <n v="185"/>
    <n v="26"/>
    <n v="0"/>
    <n v="23.260000000000218"/>
    <n v="4.2290909090909488E-3"/>
    <s v="December"/>
    <s v="Q4"/>
  </r>
  <r>
    <s v="ORD-92059"/>
    <s v="Basic Widget"/>
    <s v="Manufacturing"/>
    <n v="272"/>
    <n v="4.2"/>
    <n v="1142.4000000000001"/>
    <n v="1148.52"/>
    <s v="Central Hub"/>
    <x v="3"/>
    <n v="4.2"/>
    <s v="2023-11-09"/>
    <s v="2023-12-07"/>
    <s v="2023-12-07"/>
    <s v="On Time"/>
    <n v="1.9199999999999998E-2"/>
    <n v="5"/>
    <n v="1.69"/>
    <n v="608"/>
    <n v="149"/>
    <n v="68"/>
    <n v="0"/>
    <n v="6.1199999999998909"/>
    <n v="5.3571428571427609E-3"/>
    <s v="November"/>
    <s v="Q4"/>
  </r>
  <r>
    <s v="ORD-35688"/>
    <s v="Montair™ 4 ODT"/>
    <s v="Pharmaceutical"/>
    <n v="482"/>
    <n v="12.5"/>
    <n v="6025"/>
    <n v="5831.62"/>
    <s v="West Plant"/>
    <x v="0"/>
    <n v="4.5"/>
    <s v="2023-07-02"/>
    <s v="2023-07-19"/>
    <s v="2023-07-19"/>
    <s v="On Time"/>
    <n v="0.1353"/>
    <n v="65"/>
    <n v="3.09"/>
    <n v="602"/>
    <n v="188"/>
    <n v="33"/>
    <n v="0"/>
    <n v="-193.38000000000011"/>
    <n v="-3.2096265560165996E-2"/>
    <s v="July"/>
    <s v="Q3"/>
  </r>
  <r>
    <s v="ORD-70477"/>
    <s v="Montair™ 4 ODT"/>
    <s v="Pharmaceutical"/>
    <n v="204"/>
    <n v="12.5"/>
    <n v="2550"/>
    <n v="2621.46"/>
    <s v="Central Hub"/>
    <x v="2"/>
    <n v="4.7"/>
    <s v="2023-05-21"/>
    <s v="2023-06-02"/>
    <s v="2023-06-02"/>
    <s v="On Time"/>
    <n v="0.1449"/>
    <n v="29"/>
    <n v="3.44"/>
    <n v="556"/>
    <n v="176"/>
    <n v="78"/>
    <n v="0"/>
    <n v="71.460000000000036"/>
    <n v="2.8023529411764721E-2"/>
    <s v="May"/>
    <s v="Q2"/>
  </r>
  <r>
    <s v="ORD-26972"/>
    <s v="Premium Widget"/>
    <s v="Manufacturing"/>
    <n v="304"/>
    <n v="8.9"/>
    <n v="2705.6"/>
    <n v="2817.97"/>
    <s v="West Plant"/>
    <x v="1"/>
    <n v="3.8"/>
    <s v="2023-11-16"/>
    <s v="2023-12-07"/>
    <s v="2023-12-07"/>
    <s v="On Time"/>
    <n v="8.0799999999999997E-2"/>
    <n v="24"/>
    <n v="1.31"/>
    <n v="377"/>
    <n v="152"/>
    <n v="83"/>
    <n v="0"/>
    <n v="112.36999999999989"/>
    <n v="4.1532377291543424E-2"/>
    <s v="November"/>
    <s v="Q4"/>
  </r>
  <r>
    <s v="ORD-91946"/>
    <s v="Montair™ 5 ODT"/>
    <s v="Pharmaceutical"/>
    <n v="282"/>
    <n v="15.75"/>
    <n v="4441.5"/>
    <n v="4360.78"/>
    <s v="West Plant"/>
    <x v="0"/>
    <n v="4.5"/>
    <s v="2023-11-26"/>
    <s v="2023-12-13"/>
    <s v="2023-12-13"/>
    <s v="On Time"/>
    <n v="8.3400000000000002E-2"/>
    <n v="23"/>
    <n v="2.78"/>
    <n v="861"/>
    <n v="80"/>
    <n v="57"/>
    <n v="0"/>
    <n v="-80.720000000000255"/>
    <n v="-1.8174040301699935E-2"/>
    <s v="November"/>
    <s v="Q4"/>
  </r>
  <r>
    <s v="ORD-53499"/>
    <s v="Montair™ 4 ODT"/>
    <s v="Pharmaceutical"/>
    <n v="468"/>
    <n v="12.5"/>
    <n v="5850"/>
    <n v="6065.16"/>
    <s v="East Plant"/>
    <x v="0"/>
    <n v="4.5"/>
    <s v="2023-12-06"/>
    <s v="2023-12-23"/>
    <s v="2023-12-23"/>
    <s v="On Time"/>
    <n v="0.1158"/>
    <n v="54"/>
    <n v="3.59"/>
    <n v="752"/>
    <n v="136"/>
    <n v="82"/>
    <n v="0"/>
    <n v="215.15999999999985"/>
    <n v="3.6779487179487154E-2"/>
    <s v="December"/>
    <s v="Q4"/>
  </r>
  <r>
    <s v="ORD-45169"/>
    <s v="Montair™ 4 ODT"/>
    <s v="Pharmaceutical"/>
    <n v="153"/>
    <n v="12.5"/>
    <n v="1912.5"/>
    <n v="1988.96"/>
    <s v="North Plant"/>
    <x v="0"/>
    <n v="4.5"/>
    <s v="2023-03-27"/>
    <s v="2023-04-13"/>
    <s v="2023-04-13"/>
    <s v="On Time"/>
    <n v="3.4599999999999999E-2"/>
    <n v="5"/>
    <n v="3.78"/>
    <n v="307"/>
    <n v="66"/>
    <n v="77"/>
    <n v="0"/>
    <n v="76.460000000000036"/>
    <n v="3.9979084967320277E-2"/>
    <s v="March"/>
    <s v="Q1"/>
  </r>
  <r>
    <s v="ORD-93092"/>
    <s v="Premium Widget"/>
    <s v="Manufacturing"/>
    <n v="81"/>
    <n v="8.9"/>
    <n v="720.9"/>
    <n v="710.3"/>
    <s v="West Plant"/>
    <x v="2"/>
    <n v="4.7"/>
    <s v="2023-04-11"/>
    <s v="2023-04-30"/>
    <s v="2023-04-30"/>
    <s v="On Time"/>
    <n v="0.1241"/>
    <n v="10"/>
    <n v="2.2799999999999998"/>
    <n v="186"/>
    <n v="194"/>
    <n v="78"/>
    <n v="0"/>
    <n v="-10.600000000000023"/>
    <n v="-1.4703842419198256E-2"/>
    <s v="April"/>
    <s v="Q2"/>
  </r>
  <r>
    <s v="ORD-85051"/>
    <s v="Service Package B"/>
    <s v="Service"/>
    <n v="435"/>
    <n v="45"/>
    <n v="19575"/>
    <n v="20292.169999999998"/>
    <s v="Central Hub"/>
    <x v="3"/>
    <n v="4.2"/>
    <s v="2023-07-20"/>
    <s v="2023-08-06"/>
    <s v="2023-08-06"/>
    <s v="On Time"/>
    <n v="0.1313"/>
    <n v="57"/>
    <n v="1.94"/>
    <n v="155"/>
    <n v="107"/>
    <n v="61"/>
    <n v="0"/>
    <n v="717.16999999999825"/>
    <n v="3.6637037037036947E-2"/>
    <s v="July"/>
    <s v="Q3"/>
  </r>
  <r>
    <s v="ORD-73347"/>
    <s v="Montair™ 5 ODT"/>
    <s v="Pharmaceutical"/>
    <n v="358"/>
    <n v="15.75"/>
    <n v="5638.5"/>
    <n v="5873.06"/>
    <s v="East Plant"/>
    <x v="0"/>
    <n v="4.5"/>
    <s v="2023-12-17"/>
    <s v="2024-01-03"/>
    <s v="2024-01-03"/>
    <s v="On Time"/>
    <n v="3.61E-2"/>
    <n v="12"/>
    <n v="3.58"/>
    <n v="232"/>
    <n v="107"/>
    <n v="59"/>
    <n v="0"/>
    <n v="234.5600000000004"/>
    <n v="4.1599716236587814E-2"/>
    <s v="December"/>
    <s v="Q4"/>
  </r>
  <r>
    <s v="ORD-99972"/>
    <s v="Montair™ 5 ODT"/>
    <s v="Pharmaceutical"/>
    <n v="494"/>
    <n v="15.75"/>
    <n v="7780.5"/>
    <n v="7849.84"/>
    <s v="Central Hub"/>
    <x v="1"/>
    <n v="3.8"/>
    <s v="2023-07-26"/>
    <s v="2023-08-09"/>
    <s v="2023-08-09"/>
    <s v="On Time"/>
    <n v="0.13159999999999999"/>
    <n v="64"/>
    <n v="3.29"/>
    <n v="428"/>
    <n v="46"/>
    <n v="38"/>
    <n v="0"/>
    <n v="69.340000000000146"/>
    <n v="8.9120236488657734E-3"/>
    <s v="July"/>
    <s v="Q3"/>
  </r>
  <r>
    <s v="ORD-83227"/>
    <s v="Service Package A"/>
    <s v="Service"/>
    <n v="197"/>
    <n v="25"/>
    <n v="4925"/>
    <n v="4691.3900000000003"/>
    <s v="North Plant"/>
    <x v="2"/>
    <n v="4.7"/>
    <s v="2023-07-09"/>
    <s v="2023-07-17"/>
    <s v="2023-07-17"/>
    <s v="On Time"/>
    <n v="0.1004"/>
    <n v="19"/>
    <n v="1.93"/>
    <n v="382"/>
    <n v="24"/>
    <n v="88"/>
    <n v="0"/>
    <n v="-233.60999999999967"/>
    <n v="-4.7433502538071E-2"/>
    <s v="July"/>
    <s v="Q3"/>
  </r>
  <r>
    <s v="ORD-77149"/>
    <s v="Basic Widget"/>
    <s v="Manufacturing"/>
    <n v="124"/>
    <n v="4.2"/>
    <n v="520.79999999999995"/>
    <n v="495.16"/>
    <s v="West Plant"/>
    <x v="3"/>
    <n v="4.2"/>
    <s v="2023-05-14"/>
    <s v="2023-06-11"/>
    <s v="2023-06-11"/>
    <s v="On Time"/>
    <n v="5.2900000000000003E-2"/>
    <n v="6"/>
    <n v="2.76"/>
    <n v="894"/>
    <n v="167"/>
    <n v="19"/>
    <n v="0"/>
    <n v="-25.63999999999993"/>
    <n v="-4.923195084485394E-2"/>
    <s v="May"/>
    <s v="Q2"/>
  </r>
  <r>
    <s v="ORD-14940"/>
    <s v="Montair™ 4 ODT"/>
    <s v="Pharmaceutical"/>
    <n v="34"/>
    <n v="12.5"/>
    <n v="425"/>
    <n v="412.21"/>
    <s v="West Plant"/>
    <x v="2"/>
    <n v="4.7"/>
    <s v="2023-03-26"/>
    <s v="2023-04-07"/>
    <s v="2023-04-07"/>
    <s v="On Time"/>
    <n v="0.12659999999999999"/>
    <n v="4"/>
    <n v="2.85"/>
    <n v="138"/>
    <n v="113"/>
    <n v="36"/>
    <n v="0"/>
    <n v="-12.79000000000002"/>
    <n v="-3.0094117647058872E-2"/>
    <s v="March"/>
    <s v="Q1"/>
  </r>
  <r>
    <s v="ORD-32742"/>
    <s v="Premium Widget"/>
    <s v="Manufacturing"/>
    <n v="160"/>
    <n v="8.9"/>
    <n v="1424"/>
    <n v="1417.4"/>
    <s v="East Plant"/>
    <x v="0"/>
    <n v="4.5"/>
    <s v="2023-06-16"/>
    <s v="2023-07-10"/>
    <s v="2023-07-10"/>
    <s v="On Time"/>
    <n v="5.57E-2"/>
    <n v="8"/>
    <n v="1.21"/>
    <n v="424"/>
    <n v="178"/>
    <n v="37"/>
    <n v="0"/>
    <n v="-6.5999999999999091"/>
    <n v="-4.6348314606740933E-3"/>
    <s v="June"/>
    <s v="Q2"/>
  </r>
  <r>
    <s v="ORD-44832"/>
    <s v="Premium Widget"/>
    <s v="Manufacturing"/>
    <n v="418"/>
    <n v="8.9"/>
    <n v="3720.2"/>
    <n v="3692.76"/>
    <s v="West Plant"/>
    <x v="0"/>
    <n v="4.5"/>
    <s v="2023-05-02"/>
    <s v="2023-05-26"/>
    <s v="2023-05-26"/>
    <s v="On Time"/>
    <n v="0.12920000000000001"/>
    <n v="54"/>
    <n v="2.92"/>
    <n v="916"/>
    <n v="58"/>
    <n v="99"/>
    <n v="0"/>
    <n v="-27.4399999999996"/>
    <n v="-7.3759475297025968E-3"/>
    <s v="May"/>
    <s v="Q2"/>
  </r>
  <r>
    <s v="ORD-25992"/>
    <s v="Service Package B"/>
    <s v="Service"/>
    <n v="28"/>
    <n v="45"/>
    <n v="1260"/>
    <n v="1294.82"/>
    <s v="North Plant"/>
    <x v="3"/>
    <n v="4.2"/>
    <s v="2023-02-14"/>
    <s v="2023-03-03"/>
    <s v="2023-03-03"/>
    <s v="On Time"/>
    <n v="3.4799999999999998E-2"/>
    <n v="0"/>
    <n v="1.29"/>
    <n v="762"/>
    <n v="171"/>
    <n v="77"/>
    <n v="0"/>
    <n v="34.819999999999936"/>
    <n v="2.7634920634920585E-2"/>
    <s v="February"/>
    <s v="Q1"/>
  </r>
  <r>
    <s v="ORD-40803"/>
    <s v="Premium Widget"/>
    <s v="Manufacturing"/>
    <n v="385"/>
    <n v="8.9"/>
    <n v="3426.5"/>
    <n v="3541.26"/>
    <s v="Central Hub"/>
    <x v="0"/>
    <n v="4.5"/>
    <s v="2023-11-06"/>
    <s v="2023-11-30"/>
    <s v="2023-11-30"/>
    <s v="On Time"/>
    <n v="0.11609999999999999"/>
    <n v="44"/>
    <n v="1.72"/>
    <n v="914"/>
    <n v="151"/>
    <n v="77"/>
    <n v="0"/>
    <n v="114.76000000000022"/>
    <n v="3.3491901357069961E-2"/>
    <s v="November"/>
    <s v="Q4"/>
  </r>
  <r>
    <s v="ORD-66118"/>
    <s v="Service Package A"/>
    <s v="Service"/>
    <n v="465"/>
    <n v="25"/>
    <n v="11625"/>
    <n v="11202.84"/>
    <s v="East Plant"/>
    <x v="2"/>
    <n v="4.7"/>
    <s v="2023-03-25"/>
    <s v="2023-04-02"/>
    <s v="2023-04-02"/>
    <s v="On Time"/>
    <n v="5.6300000000000003E-2"/>
    <n v="26"/>
    <n v="1.71"/>
    <n v="476"/>
    <n v="34"/>
    <n v="51"/>
    <n v="0"/>
    <n v="-422.15999999999985"/>
    <n v="-3.6314838709677409E-2"/>
    <s v="March"/>
    <s v="Q1"/>
  </r>
  <r>
    <s v="ORD-54287"/>
    <s v="Service Package A"/>
    <s v="Service"/>
    <n v="285"/>
    <n v="25"/>
    <n v="7125"/>
    <n v="7083.82"/>
    <s v="Central Hub"/>
    <x v="2"/>
    <n v="4.7"/>
    <s v="2023-08-19"/>
    <s v="2023-08-27"/>
    <s v="2023-08-27"/>
    <s v="On Time"/>
    <n v="5.1799999999999999E-2"/>
    <n v="14"/>
    <n v="1.24"/>
    <n v="572"/>
    <n v="106"/>
    <n v="95"/>
    <n v="0"/>
    <n v="-41.180000000000291"/>
    <n v="-5.7796491228070583E-3"/>
    <s v="August"/>
    <s v="Q3"/>
  </r>
  <r>
    <s v="ORD-90432"/>
    <s v="Basic Widget"/>
    <s v="Manufacturing"/>
    <n v="226"/>
    <n v="4.2"/>
    <n v="949.2"/>
    <n v="993.29"/>
    <s v="Central Hub"/>
    <x v="3"/>
    <n v="4.2"/>
    <s v="2023-10-29"/>
    <s v="2023-11-26"/>
    <s v="2023-11-26"/>
    <s v="On Time"/>
    <n v="0.1215"/>
    <n v="27"/>
    <n v="2.4300000000000002"/>
    <n v="344"/>
    <n v="65"/>
    <n v="74"/>
    <n v="0"/>
    <n v="44.089999999999918"/>
    <n v="4.6449641803624014E-2"/>
    <s v="October"/>
    <s v="Q4"/>
  </r>
  <r>
    <s v="ORD-10820"/>
    <s v="Montair™ 5 ODT"/>
    <s v="Pharmaceutical"/>
    <n v="425"/>
    <n v="15.75"/>
    <n v="6693.75"/>
    <n v="6823.06"/>
    <s v="East Plant"/>
    <x v="0"/>
    <n v="4.5"/>
    <s v="2023-02-12"/>
    <s v="2023-03-01"/>
    <s v="2023-03-01"/>
    <s v="On Time"/>
    <n v="0.14799999999999999"/>
    <n v="62"/>
    <n v="3.9"/>
    <n v="953"/>
    <n v="30"/>
    <n v="15"/>
    <n v="0"/>
    <n v="129.3100000000004"/>
    <n v="1.9318020541550011E-2"/>
    <s v="February"/>
    <s v="Q1"/>
  </r>
  <r>
    <s v="ORD-94233"/>
    <s v="Montair™ 5 ODT"/>
    <s v="Pharmaceutical"/>
    <n v="127"/>
    <n v="15.75"/>
    <n v="2000.25"/>
    <n v="2017.52"/>
    <s v="East Plant"/>
    <x v="3"/>
    <n v="4.2"/>
    <s v="2023-11-24"/>
    <s v="2023-12-15"/>
    <s v="2023-12-15"/>
    <s v="On Time"/>
    <n v="0.13300000000000001"/>
    <n v="16"/>
    <n v="2.85"/>
    <n v="948"/>
    <n v="49"/>
    <n v="51"/>
    <n v="0"/>
    <n v="17.269999999999982"/>
    <n v="8.6339207599050033E-3"/>
    <s v="November"/>
    <s v="Q4"/>
  </r>
  <r>
    <s v="ORD-82816"/>
    <s v="Basic Widget"/>
    <s v="Manufacturing"/>
    <n v="175"/>
    <n v="4.2"/>
    <n v="735"/>
    <n v="723.23"/>
    <s v="North Plant"/>
    <x v="1"/>
    <n v="3.8"/>
    <s v="2023-01-03"/>
    <s v="2023-01-24"/>
    <s v="2023-01-24"/>
    <s v="On Time"/>
    <n v="1.47E-2"/>
    <n v="2"/>
    <n v="2.27"/>
    <n v="805"/>
    <n v="66"/>
    <n v="97"/>
    <n v="0"/>
    <n v="-11.769999999999982"/>
    <n v="-1.6013605442176847E-2"/>
    <s v="January"/>
    <s v="Q1"/>
  </r>
  <r>
    <s v="ORD-74307"/>
    <s v="Montair™ 4 ODT"/>
    <s v="Pharmaceutical"/>
    <n v="445"/>
    <n v="12.5"/>
    <n v="5562.5"/>
    <n v="5573.52"/>
    <s v="East Plant"/>
    <x v="3"/>
    <n v="4.2"/>
    <s v="2023-05-26"/>
    <s v="2023-06-16"/>
    <s v="2023-06-16"/>
    <s v="On Time"/>
    <n v="9.64E-2"/>
    <n v="42"/>
    <n v="3.43"/>
    <n v="197"/>
    <n v="147"/>
    <n v="98"/>
    <n v="0"/>
    <n v="11.020000000000437"/>
    <n v="1.9811235955056964E-3"/>
    <s v="May"/>
    <s v="Q2"/>
  </r>
  <r>
    <s v="ORD-10834"/>
    <s v="Montair™ 5 ODT"/>
    <s v="Pharmaceutical"/>
    <n v="413"/>
    <n v="15.75"/>
    <n v="6504.75"/>
    <n v="6466.41"/>
    <s v="West Plant"/>
    <x v="2"/>
    <n v="4.7"/>
    <s v="2023-11-23"/>
    <s v="2023-12-05"/>
    <s v="2023-12-05"/>
    <s v="On Time"/>
    <n v="0.1429"/>
    <n v="59"/>
    <n v="2.72"/>
    <n v="182"/>
    <n v="113"/>
    <n v="75"/>
    <n v="0"/>
    <n v="-38.340000000000146"/>
    <n v="-5.8941542718782651E-3"/>
    <s v="November"/>
    <s v="Q4"/>
  </r>
  <r>
    <s v="ORD-81219"/>
    <s v="Service Package B"/>
    <s v="Service"/>
    <n v="117"/>
    <n v="45"/>
    <n v="5265"/>
    <n v="5501.77"/>
    <s v="South Plant"/>
    <x v="3"/>
    <n v="4.2"/>
    <s v="2023-05-28"/>
    <s v="2023-06-14"/>
    <s v="2023-06-14"/>
    <s v="On Time"/>
    <n v="1.9699999999999999E-2"/>
    <n v="2"/>
    <n v="1.72"/>
    <n v="877"/>
    <n v="47"/>
    <n v="27"/>
    <n v="0"/>
    <n v="236.77000000000044"/>
    <n v="4.4970560303893722E-2"/>
    <s v="May"/>
    <s v="Q2"/>
  </r>
  <r>
    <s v="ORD-22137"/>
    <s v="Montair™ 5 ODT"/>
    <s v="Pharmaceutical"/>
    <n v="320"/>
    <n v="15.75"/>
    <n v="5040"/>
    <n v="4860.18"/>
    <s v="North Plant"/>
    <x v="1"/>
    <n v="3.8"/>
    <s v="2023-04-13"/>
    <s v="2023-04-27"/>
    <s v="2023-04-27"/>
    <s v="On Time"/>
    <n v="0.1278"/>
    <n v="40"/>
    <n v="2.96"/>
    <n v="110"/>
    <n v="116"/>
    <n v="11"/>
    <n v="0"/>
    <n v="-179.81999999999971"/>
    <n v="-3.5678571428571372E-2"/>
    <s v="April"/>
    <s v="Q2"/>
  </r>
  <r>
    <s v="ORD-79797"/>
    <s v="Montair™ 4 ODT"/>
    <s v="Pharmaceutical"/>
    <n v="144"/>
    <n v="12.5"/>
    <n v="1800"/>
    <n v="1798.12"/>
    <s v="Central Hub"/>
    <x v="1"/>
    <n v="3.8"/>
    <s v="2023-08-01"/>
    <s v="2023-08-15"/>
    <s v="2023-08-15"/>
    <s v="On Time"/>
    <n v="3.8600000000000002E-2"/>
    <n v="5"/>
    <n v="3.02"/>
    <n v="219"/>
    <n v="140"/>
    <n v="61"/>
    <n v="0"/>
    <n v="-1.8800000000001091"/>
    <n v="-1.0444444444445051E-3"/>
    <s v="August"/>
    <s v="Q3"/>
  </r>
  <r>
    <s v="ORD-57603"/>
    <s v="Service Package A"/>
    <s v="Service"/>
    <n v="412"/>
    <n v="25"/>
    <n v="10300"/>
    <n v="9971.09"/>
    <s v="North Plant"/>
    <x v="2"/>
    <n v="4.7"/>
    <s v="2023-04-01"/>
    <s v="2023-04-09"/>
    <s v="2023-04-09"/>
    <s v="On Time"/>
    <n v="5.8999999999999997E-2"/>
    <n v="24"/>
    <n v="0.89"/>
    <n v="625"/>
    <n v="180"/>
    <n v="44"/>
    <n v="0"/>
    <n v="-328.90999999999985"/>
    <n v="-3.1933009708737851E-2"/>
    <s v="April"/>
    <s v="Q2"/>
  </r>
  <r>
    <s v="ORD-97789"/>
    <s v="Premium Widget"/>
    <s v="Manufacturing"/>
    <n v="451"/>
    <n v="8.9"/>
    <n v="4013.9"/>
    <n v="4042.49"/>
    <s v="South Plant"/>
    <x v="2"/>
    <n v="4.7"/>
    <s v="2023-03-21"/>
    <s v="2023-04-09"/>
    <s v="2023-04-09"/>
    <s v="On Time"/>
    <n v="1.46E-2"/>
    <n v="6"/>
    <n v="1.18"/>
    <n v="809"/>
    <n v="136"/>
    <n v="58"/>
    <n v="0"/>
    <n v="28.589999999999691"/>
    <n v="7.1227484491391642E-3"/>
    <s v="March"/>
    <s v="Q1"/>
  </r>
  <r>
    <s v="ORD-94596"/>
    <s v="Service Package B"/>
    <s v="Service"/>
    <n v="210"/>
    <n v="45"/>
    <n v="9450"/>
    <n v="9027.68"/>
    <s v="Central Hub"/>
    <x v="1"/>
    <n v="3.8"/>
    <s v="2023-02-22"/>
    <s v="2023-03-04"/>
    <s v="2023-03-04"/>
    <s v="On Time"/>
    <n v="0.13170000000000001"/>
    <n v="27"/>
    <n v="1.94"/>
    <n v="530"/>
    <n v="64"/>
    <n v="18"/>
    <n v="0"/>
    <n v="-422.31999999999971"/>
    <n v="-4.4689947089947057E-2"/>
    <s v="February"/>
    <s v="Q1"/>
  </r>
  <r>
    <s v="ORD-34398"/>
    <s v="Premium Widget"/>
    <s v="Manufacturing"/>
    <n v="413"/>
    <n v="8.9"/>
    <n v="3675.7"/>
    <n v="3755.53"/>
    <s v="South Plant"/>
    <x v="1"/>
    <n v="3.8"/>
    <s v="2023-08-15"/>
    <s v="2023-09-05"/>
    <s v="2023-09-05"/>
    <s v="On Time"/>
    <n v="4.0399999999999998E-2"/>
    <n v="16"/>
    <n v="2.17"/>
    <n v="907"/>
    <n v="27"/>
    <n v="51"/>
    <n v="0"/>
    <n v="79.830000000000382"/>
    <n v="2.1718312158228469E-2"/>
    <s v="August"/>
    <s v="Q3"/>
  </r>
  <r>
    <s v="ORD-23213"/>
    <s v="Montair™ 5 ODT"/>
    <s v="Pharmaceutical"/>
    <n v="499"/>
    <n v="15.75"/>
    <n v="7859.25"/>
    <n v="7911.81"/>
    <s v="South Plant"/>
    <x v="1"/>
    <n v="3.8"/>
    <s v="2023-10-23"/>
    <s v="2023-11-06"/>
    <s v="2023-11-06"/>
    <s v="On Time"/>
    <n v="9.6100000000000005E-2"/>
    <n v="47"/>
    <n v="3.82"/>
    <n v="800"/>
    <n v="129"/>
    <n v="51"/>
    <n v="0"/>
    <n v="52.5600000000004"/>
    <n v="6.6876610363584823E-3"/>
    <s v="October"/>
    <s v="Q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s v="ORD-21395"/>
    <x v="0"/>
    <s v="Service"/>
    <n v="135"/>
    <n v="45"/>
    <n v="6075"/>
    <n v="5906.85"/>
    <x v="0"/>
    <s v="Supplier A"/>
    <n v="4.5"/>
    <d v="2023-05-21T00:00:00"/>
    <s v="2023-06-03"/>
    <s v="2023-06-03"/>
    <s v="On Time"/>
    <n v="0.11310000000000001"/>
    <n v="15"/>
    <n v="1.84"/>
    <n v="654"/>
    <n v="128"/>
    <n v="14"/>
    <n v="0"/>
    <n v="-168.14999999999964"/>
    <n v="-2.7679012345678954E-2"/>
    <x v="0"/>
    <s v="Q2"/>
    <x v="0"/>
  </r>
  <r>
    <s v="ORD-64987"/>
    <x v="1"/>
    <s v="Pharmaceutical"/>
    <n v="268"/>
    <n v="12.5"/>
    <n v="3350"/>
    <n v="3384.18"/>
    <x v="0"/>
    <s v="Supplier B"/>
    <n v="3.8"/>
    <s v="2023-04-30"/>
    <s v="2023-05-14"/>
    <s v="2023-05-14"/>
    <s v="On Time"/>
    <n v="8.8599999999999998E-2"/>
    <n v="23"/>
    <n v="3.55"/>
    <n v="275"/>
    <n v="134"/>
    <n v="85"/>
    <n v="0"/>
    <n v="34.179999999999836"/>
    <n v="1.0202985074626816E-2"/>
    <x v="1"/>
    <s v="Q2"/>
    <x v="1"/>
  </r>
  <r>
    <s v="ORD-59797"/>
    <x v="2"/>
    <s v="Manufacturing"/>
    <n v="226"/>
    <n v="4.2"/>
    <n v="949.2"/>
    <n v="934.04"/>
    <x v="0"/>
    <s v="Supplier B"/>
    <n v="3.8"/>
    <s v="2023-12-24"/>
    <s v="2024-01-20"/>
    <s v="2024-01-22"/>
    <s v="Delayed"/>
    <n v="3.1800000000000002E-2"/>
    <n v="7"/>
    <n v="1.2"/>
    <n v="417"/>
    <n v="108"/>
    <n v="87"/>
    <n v="2"/>
    <n v="-15.160000000000082"/>
    <n v="-1.5971344289928448E-2"/>
    <x v="2"/>
    <s v="Q4"/>
    <x v="2"/>
  </r>
  <r>
    <s v="ORD-91070"/>
    <x v="2"/>
    <s v="Manufacturing"/>
    <n v="73"/>
    <n v="4.2"/>
    <n v="306.60000000000002"/>
    <n v="321.11"/>
    <x v="0"/>
    <s v="Supplier D"/>
    <n v="4.7"/>
    <s v="2023-10-02"/>
    <s v="2023-10-21"/>
    <s v="2023-10-21"/>
    <s v="On Time"/>
    <n v="6.3E-2"/>
    <n v="4"/>
    <n v="2.66"/>
    <n v="956"/>
    <n v="112"/>
    <n v="83"/>
    <n v="0"/>
    <n v="14.509999999999991"/>
    <n v="4.7325505544683594E-2"/>
    <x v="3"/>
    <s v="Q4"/>
    <x v="3"/>
  </r>
  <r>
    <s v="ORD-59823"/>
    <x v="3"/>
    <s v="Pharmaceutical"/>
    <n v="126"/>
    <n v="15.75"/>
    <n v="1984.5"/>
    <n v="2038.69"/>
    <x v="0"/>
    <s v="Supplier A"/>
    <n v="4.5"/>
    <s v="2023-12-05"/>
    <s v="2023-12-22"/>
    <s v="2023-12-22"/>
    <s v="On Time"/>
    <n v="0.1479"/>
    <n v="18"/>
    <n v="3.8"/>
    <n v="334"/>
    <n v="136"/>
    <n v="91"/>
    <n v="0"/>
    <n v="54.190000000000055"/>
    <n v="2.7306626354245429E-2"/>
    <x v="2"/>
    <s v="Q4"/>
    <x v="4"/>
  </r>
  <r>
    <s v="ORD-93227"/>
    <x v="2"/>
    <s v="Manufacturing"/>
    <n v="117"/>
    <n v="4.2"/>
    <n v="491.4"/>
    <n v="499.76"/>
    <x v="1"/>
    <s v="Supplier C"/>
    <n v="4.2"/>
    <s v="2023-07-01"/>
    <s v="2023-07-29"/>
    <s v="2023-07-29"/>
    <s v="On Time"/>
    <n v="0.10829999999999999"/>
    <n v="12"/>
    <n v="1.1399999999999999"/>
    <n v="225"/>
    <n v="156"/>
    <n v="41"/>
    <n v="0"/>
    <n v="8.3600000000000136"/>
    <n v="1.701261701261704E-2"/>
    <x v="4"/>
    <s v="Q3"/>
    <x v="5"/>
  </r>
  <r>
    <s v="ORD-17331"/>
    <x v="3"/>
    <s v="Pharmaceutical"/>
    <n v="483"/>
    <n v="15.75"/>
    <n v="7607.25"/>
    <n v="7713.75"/>
    <x v="2"/>
    <s v="Supplier D"/>
    <n v="4.7"/>
    <s v="2023-05-19"/>
    <s v="2023-05-31"/>
    <s v="2023-05-31"/>
    <s v="On Time"/>
    <n v="8.7999999999999995E-2"/>
    <n v="42"/>
    <n v="3.76"/>
    <n v="284"/>
    <n v="28"/>
    <n v="50"/>
    <n v="0"/>
    <n v="106.5"/>
    <n v="1.3999802819678596E-2"/>
    <x v="0"/>
    <s v="Q2"/>
    <x v="6"/>
  </r>
  <r>
    <s v="ORD-61856"/>
    <x v="4"/>
    <s v="Manufacturing"/>
    <n v="477"/>
    <n v="8.9"/>
    <n v="4245.3"/>
    <n v="4433.33"/>
    <x v="3"/>
    <s v="Supplier A"/>
    <n v="4.5"/>
    <s v="2023-04-19"/>
    <s v="2023-05-13"/>
    <s v="2023-05-13"/>
    <s v="On Time"/>
    <n v="0.13270000000000001"/>
    <n v="63"/>
    <n v="2.31"/>
    <n v="955"/>
    <n v="184"/>
    <n v="68"/>
    <n v="0"/>
    <n v="188.02999999999975"/>
    <n v="4.4291333945775266E-2"/>
    <x v="1"/>
    <s v="Q2"/>
    <x v="7"/>
  </r>
  <r>
    <s v="ORD-62350"/>
    <x v="3"/>
    <s v="Pharmaceutical"/>
    <n v="391"/>
    <n v="15.75"/>
    <n v="6158.25"/>
    <n v="6196.04"/>
    <x v="3"/>
    <s v="Supplier B"/>
    <n v="3.8"/>
    <s v="2023-05-07"/>
    <s v="2023-05-21"/>
    <s v="2023-05-21"/>
    <s v="On Time"/>
    <n v="4.6800000000000001E-2"/>
    <n v="18"/>
    <n v="3.85"/>
    <n v="420"/>
    <n v="76"/>
    <n v="27"/>
    <n v="0"/>
    <n v="37.789999999999964"/>
    <n v="6.136483578938816E-3"/>
    <x v="0"/>
    <s v="Q2"/>
    <x v="8"/>
  </r>
  <r>
    <s v="ORD-18326"/>
    <x v="5"/>
    <s v="Service"/>
    <n v="450"/>
    <n v="25"/>
    <n v="11250"/>
    <n v="10810.86"/>
    <x v="2"/>
    <s v="Supplier A"/>
    <n v="4.5"/>
    <s v="2023-01-25"/>
    <s v="2023-02-07"/>
    <s v="2023-02-07"/>
    <s v="On Time"/>
    <n v="9.7799999999999998E-2"/>
    <n v="44"/>
    <n v="1.1299999999999999"/>
    <n v="444"/>
    <n v="117"/>
    <n v="86"/>
    <n v="0"/>
    <n v="-439.13999999999942"/>
    <n v="-3.9034666666666613E-2"/>
    <x v="5"/>
    <s v="Q1"/>
    <x v="9"/>
  </r>
  <r>
    <s v="ORD-44973"/>
    <x v="4"/>
    <s v="Manufacturing"/>
    <n v="450"/>
    <n v="8.9"/>
    <n v="4005"/>
    <n v="4182.1899999999996"/>
    <x v="4"/>
    <s v="Supplier C"/>
    <n v="4.2"/>
    <s v="2023-10-11"/>
    <s v="2023-11-08"/>
    <s v="2023-11-08"/>
    <s v="On Time"/>
    <n v="0.1052"/>
    <n v="47"/>
    <n v="2.77"/>
    <n v="837"/>
    <n v="184"/>
    <n v="53"/>
    <n v="0"/>
    <n v="177.1899999999996"/>
    <n v="4.4242197253433112E-2"/>
    <x v="3"/>
    <s v="Q4"/>
    <x v="10"/>
  </r>
  <r>
    <s v="ORD-33416"/>
    <x v="1"/>
    <s v="Pharmaceutical"/>
    <n v="242"/>
    <n v="12.5"/>
    <n v="3025"/>
    <n v="2874.73"/>
    <x v="3"/>
    <s v="Supplier D"/>
    <n v="4.7"/>
    <s v="2023-03-22"/>
    <s v="2023-04-03"/>
    <s v="2023-04-03"/>
    <s v="On Time"/>
    <n v="0.1111"/>
    <n v="26"/>
    <n v="3.96"/>
    <n v="569"/>
    <n v="47"/>
    <n v="90"/>
    <n v="0"/>
    <n v="-150.26999999999998"/>
    <n v="-4.9676033057851232E-2"/>
    <x v="6"/>
    <s v="Q1"/>
    <x v="11"/>
  </r>
  <r>
    <s v="ORD-10074"/>
    <x v="2"/>
    <s v="Manufacturing"/>
    <n v="201"/>
    <n v="4.2"/>
    <n v="844.2"/>
    <n v="866.36"/>
    <x v="4"/>
    <s v="Supplier B"/>
    <n v="3.8"/>
    <s v="2023-03-20"/>
    <s v="2023-04-10"/>
    <s v="2023-04-10"/>
    <s v="On Time"/>
    <n v="8.5500000000000007E-2"/>
    <n v="17"/>
    <n v="2.06"/>
    <n v="663"/>
    <n v="102"/>
    <n v="72"/>
    <n v="0"/>
    <n v="22.159999999999968"/>
    <n v="2.624970386164412E-2"/>
    <x v="6"/>
    <s v="Q1"/>
    <x v="12"/>
  </r>
  <r>
    <s v="ORD-19071"/>
    <x v="1"/>
    <s v="Pharmaceutical"/>
    <n v="132"/>
    <n v="12.5"/>
    <n v="1650"/>
    <n v="1577.06"/>
    <x v="0"/>
    <s v="Supplier C"/>
    <n v="4.2"/>
    <s v="2023-06-07"/>
    <s v="2023-06-30"/>
    <s v="2023-07-13"/>
    <s v="Delayed"/>
    <n v="0.13289999999999999"/>
    <n v="17"/>
    <n v="3.6"/>
    <n v="595"/>
    <n v="52"/>
    <n v="26"/>
    <n v="13"/>
    <n v="-72.940000000000055"/>
    <n v="-4.4206060606060638E-2"/>
    <x v="7"/>
    <s v="Q2"/>
    <x v="13"/>
  </r>
  <r>
    <s v="ORD-36365"/>
    <x v="0"/>
    <s v="Service"/>
    <n v="280"/>
    <n v="45"/>
    <n v="12600"/>
    <n v="13069.27"/>
    <x v="2"/>
    <s v="Supplier B"/>
    <n v="3.8"/>
    <s v="2023-05-16"/>
    <s v="2023-05-26"/>
    <s v="2023-05-26"/>
    <s v="On Time"/>
    <n v="6.9199999999999998E-2"/>
    <n v="19"/>
    <n v="1.31"/>
    <n v="780"/>
    <n v="99"/>
    <n v="61"/>
    <n v="0"/>
    <n v="469.27000000000044"/>
    <n v="3.7243650793650829E-2"/>
    <x v="0"/>
    <s v="Q2"/>
    <x v="14"/>
  </r>
  <r>
    <s v="ORD-40161"/>
    <x v="0"/>
    <s v="Service"/>
    <n v="241"/>
    <n v="45"/>
    <n v="10845"/>
    <n v="10433.98"/>
    <x v="3"/>
    <s v="Supplier D"/>
    <n v="4.7"/>
    <s v="2023-09-22"/>
    <s v="2023-09-30"/>
    <s v="2023-09-30"/>
    <s v="On Time"/>
    <n v="4.1500000000000002E-2"/>
    <n v="9"/>
    <n v="1.38"/>
    <n v="652"/>
    <n v="76"/>
    <n v="10"/>
    <n v="0"/>
    <n v="-411.02000000000044"/>
    <n v="-3.7899492853849741E-2"/>
    <x v="8"/>
    <s v="Q3"/>
    <x v="15"/>
  </r>
  <r>
    <s v="ORD-73624"/>
    <x v="1"/>
    <s v="Pharmaceutical"/>
    <n v="473"/>
    <n v="12.5"/>
    <n v="5912.5"/>
    <n v="5635.45"/>
    <x v="0"/>
    <s v="Supplier B"/>
    <n v="3.8"/>
    <s v="2023-02-04"/>
    <s v="2023-02-18"/>
    <s v="2023-02-18"/>
    <s v="On Time"/>
    <n v="5.6300000000000003E-2"/>
    <n v="26"/>
    <n v="2.92"/>
    <n v="269"/>
    <n v="158"/>
    <n v="26"/>
    <n v="0"/>
    <n v="-277.05000000000018"/>
    <n v="-4.6858350951374236E-2"/>
    <x v="9"/>
    <s v="Q1"/>
    <x v="16"/>
  </r>
  <r>
    <s v="ORD-56438"/>
    <x v="0"/>
    <s v="Service"/>
    <n v="411"/>
    <n v="45"/>
    <n v="18495"/>
    <n v="18445.009999999998"/>
    <x v="4"/>
    <s v="Supplier D"/>
    <n v="4.7"/>
    <s v="2023-05-05"/>
    <s v="2023-05-13"/>
    <s v="2023-05-13"/>
    <s v="On Time"/>
    <n v="6.7000000000000004E-2"/>
    <n v="27"/>
    <n v="1.49"/>
    <n v="483"/>
    <n v="125"/>
    <n v="69"/>
    <n v="0"/>
    <n v="-49.990000000001601"/>
    <n v="-2.7028926736956801E-3"/>
    <x v="0"/>
    <s v="Q2"/>
    <x v="17"/>
  </r>
  <r>
    <s v="ORD-80292"/>
    <x v="0"/>
    <s v="Service"/>
    <n v="216"/>
    <n v="45"/>
    <n v="9720"/>
    <n v="9941.82"/>
    <x v="0"/>
    <s v="Supplier A"/>
    <n v="4.5"/>
    <s v="2023-02-01"/>
    <s v="2023-02-14"/>
    <s v="2023-02-14"/>
    <s v="On Time"/>
    <n v="0.1221"/>
    <n v="26"/>
    <n v="0.79"/>
    <n v="509"/>
    <n v="55"/>
    <n v="64"/>
    <n v="0"/>
    <n v="221.81999999999971"/>
    <n v="2.2820987654320959E-2"/>
    <x v="9"/>
    <s v="Q1"/>
    <x v="18"/>
  </r>
  <r>
    <s v="ORD-16630"/>
    <x v="3"/>
    <s v="Pharmaceutical"/>
    <n v="457"/>
    <n v="15.75"/>
    <n v="7197.75"/>
    <n v="7502.41"/>
    <x v="3"/>
    <s v="Supplier D"/>
    <n v="4.7"/>
    <s v="2023-05-08"/>
    <s v="2023-05-20"/>
    <s v="2023-05-20"/>
    <s v="On Time"/>
    <n v="7.1999999999999995E-2"/>
    <n v="32"/>
    <n v="3.33"/>
    <n v="717"/>
    <n v="158"/>
    <n v="11"/>
    <n v="0"/>
    <n v="304.65999999999985"/>
    <n v="4.2327116112674076E-2"/>
    <x v="0"/>
    <s v="Q2"/>
    <x v="19"/>
  </r>
  <r>
    <s v="ORD-61173"/>
    <x v="1"/>
    <s v="Pharmaceutical"/>
    <n v="258"/>
    <n v="12.5"/>
    <n v="3225"/>
    <n v="3218.99"/>
    <x v="1"/>
    <s v="Supplier B"/>
    <n v="3.8"/>
    <s v="2023-07-28"/>
    <s v="2023-08-14"/>
    <s v="2023-08-19"/>
    <s v="Delayed"/>
    <n v="0.13109999999999999"/>
    <n v="33"/>
    <n v="3.07"/>
    <n v="998"/>
    <n v="136"/>
    <n v="46"/>
    <n v="5"/>
    <n v="-6.0100000000002183"/>
    <n v="-1.8635658914729358E-3"/>
    <x v="4"/>
    <s v="Q3"/>
    <x v="20"/>
  </r>
  <r>
    <s v="ORD-51104"/>
    <x v="4"/>
    <s v="Manufacturing"/>
    <n v="107"/>
    <n v="8.9"/>
    <n v="952.3"/>
    <n v="932.94"/>
    <x v="4"/>
    <s v="Supplier D"/>
    <n v="4.7"/>
    <s v="2023-03-21"/>
    <s v="2023-04-09"/>
    <s v="2023-04-09"/>
    <s v="On Time"/>
    <n v="0.14560000000000001"/>
    <n v="15"/>
    <n v="2.08"/>
    <n v="108"/>
    <n v="32"/>
    <n v="84"/>
    <n v="0"/>
    <n v="-19.3599999999999"/>
    <n v="-2.0329728026882182E-2"/>
    <x v="6"/>
    <s v="Q1"/>
    <x v="21"/>
  </r>
  <r>
    <s v="ORD-40828"/>
    <x v="4"/>
    <s v="Manufacturing"/>
    <n v="270"/>
    <n v="8.9"/>
    <n v="2403"/>
    <n v="2302.1"/>
    <x v="4"/>
    <s v="Supplier B"/>
    <n v="3.8"/>
    <s v="2023-01-30"/>
    <s v="2023-02-20"/>
    <s v="2023-02-20"/>
    <s v="On Time"/>
    <n v="3.5999999999999997E-2"/>
    <n v="9"/>
    <n v="2.35"/>
    <n v="463"/>
    <n v="50"/>
    <n v="82"/>
    <n v="0"/>
    <n v="-100.90000000000009"/>
    <n v="-4.1989180191427423E-2"/>
    <x v="5"/>
    <s v="Q1"/>
    <x v="22"/>
  </r>
  <r>
    <s v="ORD-36772"/>
    <x v="3"/>
    <s v="Pharmaceutical"/>
    <n v="51"/>
    <n v="15.75"/>
    <n v="803.25"/>
    <n v="796.76"/>
    <x v="4"/>
    <s v="Supplier A"/>
    <n v="4.5"/>
    <s v="2023-11-14"/>
    <s v="2023-12-01"/>
    <s v="2023-12-01"/>
    <s v="On Time"/>
    <n v="9.1700000000000004E-2"/>
    <n v="4"/>
    <n v="3.9"/>
    <n v="735"/>
    <n v="100"/>
    <n v="40"/>
    <n v="0"/>
    <n v="-6.4900000000000091"/>
    <n v="-8.0796763149704447E-3"/>
    <x v="10"/>
    <s v="Q4"/>
    <x v="23"/>
  </r>
  <r>
    <s v="ORD-70068"/>
    <x v="2"/>
    <s v="Manufacturing"/>
    <n v="340"/>
    <n v="4.2"/>
    <n v="1428"/>
    <n v="1399.44"/>
    <x v="2"/>
    <s v="Supplier B"/>
    <n v="3.8"/>
    <s v="2023-12-10"/>
    <s v="2023-12-31"/>
    <s v="2023-12-31"/>
    <s v="On Time"/>
    <n v="5.4300000000000001E-2"/>
    <n v="18"/>
    <n v="1.1499999999999999"/>
    <n v="686"/>
    <n v="164"/>
    <n v="22"/>
    <n v="0"/>
    <n v="-28.559999999999945"/>
    <n v="-1.9999999999999962E-2"/>
    <x v="2"/>
    <s v="Q4"/>
    <x v="24"/>
  </r>
  <r>
    <s v="ORD-47353"/>
    <x v="1"/>
    <s v="Pharmaceutical"/>
    <n v="145"/>
    <n v="12.5"/>
    <n v="1812.5"/>
    <n v="1745.88"/>
    <x v="4"/>
    <s v="Supplier B"/>
    <n v="3.8"/>
    <s v="2023-09-17"/>
    <s v="2023-10-01"/>
    <s v="2023-10-01"/>
    <s v="On Time"/>
    <n v="5.8900000000000001E-2"/>
    <n v="8"/>
    <n v="2.87"/>
    <n v="211"/>
    <n v="132"/>
    <n v="79"/>
    <n v="0"/>
    <n v="-66.619999999999891"/>
    <n v="-3.6755862068965459E-2"/>
    <x v="8"/>
    <s v="Q3"/>
    <x v="25"/>
  </r>
  <r>
    <s v="ORD-44664"/>
    <x v="0"/>
    <s v="Service"/>
    <n v="428"/>
    <n v="45"/>
    <n v="19260"/>
    <n v="19365.16"/>
    <x v="3"/>
    <s v="Supplier A"/>
    <n v="4.5"/>
    <s v="2023-12-08"/>
    <s v="2023-12-21"/>
    <s v="2023-12-21"/>
    <s v="On Time"/>
    <n v="0.1404"/>
    <n v="60"/>
    <n v="1.82"/>
    <n v="168"/>
    <n v="47"/>
    <n v="80"/>
    <n v="0"/>
    <n v="105.15999999999985"/>
    <n v="5.4600207684319755E-3"/>
    <x v="2"/>
    <s v="Q4"/>
    <x v="26"/>
  </r>
  <r>
    <s v="ORD-74032"/>
    <x v="3"/>
    <s v="Pharmaceutical"/>
    <n v="117"/>
    <n v="15.75"/>
    <n v="1842.75"/>
    <n v="1882.85"/>
    <x v="3"/>
    <s v="Supplier C"/>
    <n v="4.2"/>
    <s v="2023-11-06"/>
    <s v="2023-11-27"/>
    <s v="2023-11-27"/>
    <s v="On Time"/>
    <n v="3.85E-2"/>
    <n v="4"/>
    <n v="2.9"/>
    <n v="307"/>
    <n v="33"/>
    <n v="21"/>
    <n v="0"/>
    <n v="40.099999999999909"/>
    <n v="2.1760955094288378E-2"/>
    <x v="10"/>
    <s v="Q4"/>
    <x v="27"/>
  </r>
  <r>
    <s v="ORD-82309"/>
    <x v="0"/>
    <s v="Service"/>
    <n v="11"/>
    <n v="45"/>
    <n v="495"/>
    <n v="486.76"/>
    <x v="2"/>
    <s v="Supplier C"/>
    <n v="4.2"/>
    <s v="2023-01-23"/>
    <s v="2023-02-12"/>
    <s v="2023-02-24"/>
    <s v="Delayed"/>
    <n v="2.8299999999999999E-2"/>
    <n v="0"/>
    <n v="1.61"/>
    <n v="487"/>
    <n v="163"/>
    <n v="11"/>
    <n v="12"/>
    <n v="-8.2400000000000091"/>
    <n v="-1.6646464646464666E-2"/>
    <x v="5"/>
    <s v="Q1"/>
    <x v="28"/>
  </r>
  <r>
    <s v="ORD-50404"/>
    <x v="1"/>
    <s v="Pharmaceutical"/>
    <n v="28"/>
    <n v="12.5"/>
    <n v="350"/>
    <n v="361.71"/>
    <x v="0"/>
    <s v="Supplier B"/>
    <n v="3.8"/>
    <s v="2023-10-07"/>
    <s v="2023-10-21"/>
    <s v="2023-10-21"/>
    <s v="On Time"/>
    <n v="9.1600000000000001E-2"/>
    <n v="2"/>
    <n v="2.69"/>
    <n v="423"/>
    <n v="30"/>
    <n v="55"/>
    <n v="0"/>
    <n v="11.70999999999998"/>
    <n v="3.3457142857142796E-2"/>
    <x v="3"/>
    <s v="Q4"/>
    <x v="29"/>
  </r>
  <r>
    <s v="ORD-41029"/>
    <x v="3"/>
    <s v="Pharmaceutical"/>
    <n v="409"/>
    <n v="15.75"/>
    <n v="6441.75"/>
    <n v="6480.33"/>
    <x v="1"/>
    <s v="Supplier A"/>
    <n v="4.5"/>
    <s v="2023-07-01"/>
    <s v="2023-07-30"/>
    <s v="2023-08-13"/>
    <s v="Delayed"/>
    <n v="0.13250000000000001"/>
    <n v="54"/>
    <n v="2.73"/>
    <n v="216"/>
    <n v="65"/>
    <n v="62"/>
    <n v="14"/>
    <n v="38.579999999999927"/>
    <n v="5.9890557690068583E-3"/>
    <x v="4"/>
    <s v="Q3"/>
    <x v="30"/>
  </r>
  <r>
    <s v="ORD-24168"/>
    <x v="1"/>
    <s v="Pharmaceutical"/>
    <n v="420"/>
    <n v="12.5"/>
    <n v="5250"/>
    <n v="5339.2"/>
    <x v="1"/>
    <s v="Supplier C"/>
    <n v="4.2"/>
    <s v="2023-07-30"/>
    <s v="2023-08-20"/>
    <s v="2023-08-20"/>
    <s v="On Time"/>
    <n v="0.1129"/>
    <n v="47"/>
    <n v="2.74"/>
    <n v="441"/>
    <n v="29"/>
    <n v="70"/>
    <n v="0"/>
    <n v="89.199999999999818"/>
    <n v="1.6990476190476157E-2"/>
    <x v="4"/>
    <s v="Q3"/>
    <x v="31"/>
  </r>
  <r>
    <s v="ORD-62227"/>
    <x v="3"/>
    <s v="Pharmaceutical"/>
    <n v="166"/>
    <n v="15.75"/>
    <n v="2614.5"/>
    <n v="2698.3"/>
    <x v="1"/>
    <s v="Supplier D"/>
    <n v="4.7"/>
    <s v="2023-06-29"/>
    <s v="2023-07-11"/>
    <s v="2023-07-11"/>
    <s v="On Time"/>
    <n v="0.13200000000000001"/>
    <n v="21"/>
    <n v="3.49"/>
    <n v="386"/>
    <n v="91"/>
    <n v="18"/>
    <n v="0"/>
    <n v="83.800000000000182"/>
    <n v="3.2052017594186341E-2"/>
    <x v="7"/>
    <s v="Q2"/>
    <x v="32"/>
  </r>
  <r>
    <s v="ORD-33405"/>
    <x v="2"/>
    <s v="Manufacturing"/>
    <n v="441"/>
    <n v="4.2"/>
    <n v="1852.2"/>
    <n v="1858.91"/>
    <x v="3"/>
    <s v="Supplier D"/>
    <n v="4.7"/>
    <s v="2023-12-14"/>
    <s v="2024-01-02"/>
    <s v="2024-01-02"/>
    <s v="On Time"/>
    <n v="0.14149999999999999"/>
    <n v="62"/>
    <n v="2.94"/>
    <n v="644"/>
    <n v="87"/>
    <n v="14"/>
    <n v="0"/>
    <n v="6.7100000000000364"/>
    <n v="3.6227189288413975E-3"/>
    <x v="2"/>
    <s v="Q4"/>
    <x v="33"/>
  </r>
  <r>
    <s v="ORD-85574"/>
    <x v="1"/>
    <s v="Pharmaceutical"/>
    <n v="383"/>
    <n v="12.5"/>
    <n v="4787.5"/>
    <n v="4924.63"/>
    <x v="4"/>
    <s v="Supplier D"/>
    <n v="4.7"/>
    <s v="2023-06-26"/>
    <s v="2023-07-10"/>
    <s v="2023-07-14"/>
    <s v="Delayed"/>
    <n v="7.1099999999999997E-2"/>
    <n v="27"/>
    <n v="3.08"/>
    <n v="310"/>
    <n v="31"/>
    <n v="100"/>
    <n v="4"/>
    <n v="137.13000000000011"/>
    <n v="2.8643342036553547E-2"/>
    <x v="7"/>
    <s v="Q2"/>
    <x v="34"/>
  </r>
  <r>
    <s v="ORD-26334"/>
    <x v="4"/>
    <s v="Manufacturing"/>
    <n v="230"/>
    <n v="8.9"/>
    <n v="2047"/>
    <n v="1958.97"/>
    <x v="0"/>
    <s v="Supplier B"/>
    <n v="3.8"/>
    <s v="2023-07-06"/>
    <s v="2023-07-27"/>
    <s v="2023-07-27"/>
    <s v="On Time"/>
    <n v="0.10299999999999999"/>
    <n v="23"/>
    <n v="1.63"/>
    <n v="787"/>
    <n v="96"/>
    <n v="74"/>
    <n v="0"/>
    <n v="-88.029999999999973"/>
    <n v="-4.3004396678065451E-2"/>
    <x v="4"/>
    <s v="Q3"/>
    <x v="35"/>
  </r>
  <r>
    <s v="ORD-98777"/>
    <x v="2"/>
    <s v="Manufacturing"/>
    <n v="366"/>
    <n v="4.2"/>
    <n v="1537.2"/>
    <n v="1505.79"/>
    <x v="2"/>
    <s v="Supplier C"/>
    <n v="4.2"/>
    <s v="2023-07-26"/>
    <s v="2023-08-23"/>
    <s v="2023-08-23"/>
    <s v="On Time"/>
    <n v="2.7799999999999998E-2"/>
    <n v="10"/>
    <n v="2.88"/>
    <n v="816"/>
    <n v="64"/>
    <n v="88"/>
    <n v="0"/>
    <n v="-31.410000000000082"/>
    <n v="-2.0433255269320896E-2"/>
    <x v="4"/>
    <s v="Q3"/>
    <x v="36"/>
  </r>
  <r>
    <s v="ORD-95813"/>
    <x v="5"/>
    <s v="Service"/>
    <n v="436"/>
    <n v="25"/>
    <n v="10900"/>
    <n v="10355.44"/>
    <x v="3"/>
    <s v="Supplier D"/>
    <n v="4.7"/>
    <s v="2023-10-08"/>
    <s v="2023-10-16"/>
    <s v="2023-10-16"/>
    <s v="On Time"/>
    <n v="5.0200000000000002E-2"/>
    <n v="21"/>
    <n v="1.37"/>
    <n v="379"/>
    <n v="139"/>
    <n v="66"/>
    <n v="0"/>
    <n v="-544.55999999999949"/>
    <n v="-4.995963302752289E-2"/>
    <x v="3"/>
    <s v="Q4"/>
    <x v="37"/>
  </r>
  <r>
    <s v="ORD-40784"/>
    <x v="4"/>
    <s v="Manufacturing"/>
    <n v="347"/>
    <n v="8.9"/>
    <n v="3088.3"/>
    <n v="2960.07"/>
    <x v="1"/>
    <s v="Supplier D"/>
    <n v="4.7"/>
    <s v="2023-03-28"/>
    <s v="2023-04-16"/>
    <s v="2023-04-16"/>
    <s v="On Time"/>
    <n v="8.2199999999999995E-2"/>
    <n v="28"/>
    <n v="1.67"/>
    <n v="738"/>
    <n v="99"/>
    <n v="38"/>
    <n v="0"/>
    <n v="-128.23000000000002"/>
    <n v="-4.1521225269565781E-2"/>
    <x v="6"/>
    <s v="Q1"/>
    <x v="38"/>
  </r>
  <r>
    <s v="ORD-92544"/>
    <x v="3"/>
    <s v="Pharmaceutical"/>
    <n v="135"/>
    <n v="15.75"/>
    <n v="2126.25"/>
    <n v="2229.15"/>
    <x v="1"/>
    <s v="Supplier A"/>
    <n v="4.5"/>
    <s v="2023-01-24"/>
    <s v="2023-02-10"/>
    <s v="2023-02-10"/>
    <s v="On Time"/>
    <n v="9.5600000000000004E-2"/>
    <n v="12"/>
    <n v="3.18"/>
    <n v="639"/>
    <n v="69"/>
    <n v="99"/>
    <n v="0"/>
    <n v="102.90000000000009"/>
    <n v="4.8395061728395104E-2"/>
    <x v="5"/>
    <s v="Q1"/>
    <x v="39"/>
  </r>
  <r>
    <s v="ORD-23970"/>
    <x v="4"/>
    <s v="Manufacturing"/>
    <n v="85"/>
    <n v="8.9"/>
    <n v="756.5"/>
    <n v="768.31"/>
    <x v="2"/>
    <s v="Supplier D"/>
    <n v="4.7"/>
    <s v="2023-05-05"/>
    <s v="2023-05-24"/>
    <s v="2023-05-24"/>
    <s v="On Time"/>
    <n v="1.0800000000000001E-2"/>
    <n v="0"/>
    <n v="2.54"/>
    <n v="847"/>
    <n v="128"/>
    <n v="38"/>
    <n v="0"/>
    <n v="11.809999999999945"/>
    <n v="1.5611368142762651E-2"/>
    <x v="0"/>
    <s v="Q2"/>
    <x v="40"/>
  </r>
  <r>
    <s v="ORD-97500"/>
    <x v="3"/>
    <s v="Pharmaceutical"/>
    <n v="295"/>
    <n v="15.75"/>
    <n v="4646.25"/>
    <n v="4529.72"/>
    <x v="4"/>
    <s v="Supplier D"/>
    <n v="4.7"/>
    <s v="2023-01-26"/>
    <s v="2023-02-07"/>
    <s v="2023-02-07"/>
    <s v="On Time"/>
    <n v="0.1288"/>
    <n v="37"/>
    <n v="3.7"/>
    <n v="593"/>
    <n v="163"/>
    <n v="86"/>
    <n v="0"/>
    <n v="-116.52999999999975"/>
    <n v="-2.5080441216034383E-2"/>
    <x v="5"/>
    <s v="Q1"/>
    <x v="41"/>
  </r>
  <r>
    <s v="ORD-42406"/>
    <x v="2"/>
    <s v="Manufacturing"/>
    <n v="238"/>
    <n v="4.2"/>
    <n v="999.6"/>
    <n v="1039.3"/>
    <x v="2"/>
    <s v="Supplier D"/>
    <n v="4.7"/>
    <s v="2023-10-08"/>
    <s v="2023-10-27"/>
    <s v="2023-10-27"/>
    <s v="On Time"/>
    <n v="0.11409999999999999"/>
    <n v="27"/>
    <n v="1.52"/>
    <n v="910"/>
    <n v="183"/>
    <n v="45"/>
    <n v="0"/>
    <n v="39.699999999999932"/>
    <n v="3.9715886354541749E-2"/>
    <x v="3"/>
    <s v="Q4"/>
    <x v="42"/>
  </r>
  <r>
    <s v="ORD-80798"/>
    <x v="5"/>
    <s v="Service"/>
    <n v="235"/>
    <n v="25"/>
    <n v="5875"/>
    <n v="5626.77"/>
    <x v="2"/>
    <s v="Supplier B"/>
    <n v="3.8"/>
    <s v="2023-05-21"/>
    <s v="2023-05-31"/>
    <s v="2023-05-31"/>
    <s v="On Time"/>
    <n v="0.05"/>
    <n v="11"/>
    <n v="0.98"/>
    <n v="132"/>
    <n v="55"/>
    <n v="29"/>
    <n v="0"/>
    <n v="-248.22999999999956"/>
    <n v="-4.2251914893616946E-2"/>
    <x v="0"/>
    <s v="Q2"/>
    <x v="43"/>
  </r>
  <r>
    <s v="ORD-37110"/>
    <x v="3"/>
    <s v="Pharmaceutical"/>
    <n v="119"/>
    <n v="15.75"/>
    <n v="1874.25"/>
    <n v="1792.58"/>
    <x v="2"/>
    <s v="Supplier B"/>
    <n v="3.8"/>
    <s v="2023-12-28"/>
    <s v="2024-01-11"/>
    <s v="2024-01-11"/>
    <s v="On Time"/>
    <n v="6.7100000000000007E-2"/>
    <n v="7"/>
    <n v="3.12"/>
    <n v="902"/>
    <n v="127"/>
    <n v="59"/>
    <n v="0"/>
    <n v="-81.670000000000073"/>
    <n v="-4.3574763238628821E-2"/>
    <x v="2"/>
    <s v="Q4"/>
    <x v="44"/>
  </r>
  <r>
    <s v="ORD-64921"/>
    <x v="5"/>
    <s v="Service"/>
    <n v="13"/>
    <n v="25"/>
    <n v="325"/>
    <n v="339.39"/>
    <x v="0"/>
    <s v="Supplier D"/>
    <n v="4.7"/>
    <s v="2023-09-02"/>
    <s v="2023-09-10"/>
    <s v="2023-09-10"/>
    <s v="On Time"/>
    <n v="5.1799999999999999E-2"/>
    <n v="0"/>
    <n v="1.84"/>
    <n v="601"/>
    <n v="159"/>
    <n v="87"/>
    <n v="0"/>
    <n v="14.389999999999986"/>
    <n v="4.4276923076923033E-2"/>
    <x v="8"/>
    <s v="Q3"/>
    <x v="45"/>
  </r>
  <r>
    <s v="ORD-31632"/>
    <x v="3"/>
    <s v="Pharmaceutical"/>
    <n v="233"/>
    <n v="15.75"/>
    <n v="3669.75"/>
    <n v="3664.48"/>
    <x v="2"/>
    <s v="Supplier B"/>
    <n v="3.8"/>
    <s v="2023-05-20"/>
    <s v="2023-06-03"/>
    <s v="2023-06-03"/>
    <s v="On Time"/>
    <n v="6.4399999999999999E-2"/>
    <n v="15"/>
    <n v="3.7"/>
    <n v="910"/>
    <n v="139"/>
    <n v="26"/>
    <n v="0"/>
    <n v="-5.2699999999999818"/>
    <n v="-1.4360651270522466E-3"/>
    <x v="0"/>
    <s v="Q2"/>
    <x v="46"/>
  </r>
  <r>
    <s v="ORD-70515"/>
    <x v="5"/>
    <s v="Service"/>
    <n v="313"/>
    <n v="25"/>
    <n v="7825"/>
    <n v="7875.39"/>
    <x v="4"/>
    <s v="Supplier A"/>
    <n v="4.5"/>
    <s v="2023-07-21"/>
    <s v="2023-08-03"/>
    <s v="2023-08-03"/>
    <s v="On Time"/>
    <n v="1.38E-2"/>
    <n v="4"/>
    <n v="0.7"/>
    <n v="236"/>
    <n v="32"/>
    <n v="43"/>
    <n v="0"/>
    <n v="50.390000000000327"/>
    <n v="6.4396166134185725E-3"/>
    <x v="4"/>
    <s v="Q3"/>
    <x v="47"/>
  </r>
  <r>
    <s v="ORD-65255"/>
    <x v="4"/>
    <s v="Manufacturing"/>
    <n v="177"/>
    <n v="8.9"/>
    <n v="1575.3"/>
    <n v="1549.7"/>
    <x v="3"/>
    <s v="Supplier B"/>
    <n v="3.8"/>
    <s v="2023-08-21"/>
    <s v="2023-09-11"/>
    <s v="2023-09-11"/>
    <s v="On Time"/>
    <n v="0.1331"/>
    <n v="23"/>
    <n v="2.9"/>
    <n v="308"/>
    <n v="40"/>
    <n v="70"/>
    <n v="0"/>
    <n v="-25.599999999999909"/>
    <n v="-1.6250872849615888E-2"/>
    <x v="11"/>
    <s v="Q3"/>
    <x v="48"/>
  </r>
  <r>
    <s v="ORD-42411"/>
    <x v="1"/>
    <s v="Pharmaceutical"/>
    <n v="124"/>
    <n v="12.5"/>
    <n v="1550"/>
    <n v="1573.27"/>
    <x v="4"/>
    <s v="Supplier A"/>
    <n v="4.5"/>
    <s v="2023-06-29"/>
    <s v="2023-07-16"/>
    <s v="2023-07-16"/>
    <s v="On Time"/>
    <n v="0.11940000000000001"/>
    <n v="14"/>
    <n v="3.63"/>
    <n v="254"/>
    <n v="25"/>
    <n v="89"/>
    <n v="0"/>
    <n v="23.269999999999982"/>
    <n v="1.5012903225806441E-2"/>
    <x v="7"/>
    <s v="Q2"/>
    <x v="49"/>
  </r>
  <r>
    <s v="ORD-58351"/>
    <x v="3"/>
    <s v="Pharmaceutical"/>
    <n v="352"/>
    <n v="15.75"/>
    <n v="5544"/>
    <n v="5330.22"/>
    <x v="1"/>
    <s v="Supplier B"/>
    <n v="3.8"/>
    <s v="2023-08-31"/>
    <s v="2023-09-14"/>
    <s v="2023-09-14"/>
    <s v="On Time"/>
    <n v="0.14269999999999999"/>
    <n v="50"/>
    <n v="2.88"/>
    <n v="221"/>
    <n v="175"/>
    <n v="87"/>
    <n v="0"/>
    <n v="-213.77999999999975"/>
    <n v="-3.8560606060606017E-2"/>
    <x v="11"/>
    <s v="Q3"/>
    <x v="50"/>
  </r>
  <r>
    <s v="ORD-59192"/>
    <x v="0"/>
    <s v="Service"/>
    <n v="65"/>
    <n v="45"/>
    <n v="2925"/>
    <n v="2948.02"/>
    <x v="0"/>
    <s v="Supplier B"/>
    <n v="3.8"/>
    <s v="2023-06-09"/>
    <s v="2023-06-19"/>
    <s v="2023-06-19"/>
    <s v="On Time"/>
    <n v="0.14000000000000001"/>
    <n v="9"/>
    <n v="1.86"/>
    <n v="456"/>
    <n v="70"/>
    <n v="19"/>
    <n v="0"/>
    <n v="23.019999999999982"/>
    <n v="7.8700854700854642E-3"/>
    <x v="7"/>
    <s v="Q2"/>
    <x v="51"/>
  </r>
  <r>
    <s v="ORD-84177"/>
    <x v="5"/>
    <s v="Service"/>
    <n v="405"/>
    <n v="25"/>
    <n v="10125"/>
    <n v="9924.1"/>
    <x v="1"/>
    <s v="Supplier A"/>
    <n v="4.5"/>
    <s v="2023-12-23"/>
    <s v="2024-01-05"/>
    <s v="2024-01-05"/>
    <s v="On Time"/>
    <n v="0.10580000000000001"/>
    <n v="42"/>
    <n v="1.69"/>
    <n v="851"/>
    <n v="30"/>
    <n v="54"/>
    <n v="0"/>
    <n v="-200.89999999999964"/>
    <n v="-1.984197530864194E-2"/>
    <x v="2"/>
    <s v="Q4"/>
    <x v="52"/>
  </r>
  <r>
    <s v="ORD-66822"/>
    <x v="5"/>
    <s v="Service"/>
    <n v="269"/>
    <n v="25"/>
    <n v="6725"/>
    <n v="6824.22"/>
    <x v="2"/>
    <s v="Supplier C"/>
    <n v="4.2"/>
    <s v="2023-02-05"/>
    <s v="2023-02-22"/>
    <s v="2023-02-22"/>
    <s v="On Time"/>
    <n v="1.18E-2"/>
    <n v="3"/>
    <n v="1.24"/>
    <n v="420"/>
    <n v="182"/>
    <n v="68"/>
    <n v="0"/>
    <n v="99.220000000000255"/>
    <n v="1.4753903345724946E-2"/>
    <x v="9"/>
    <s v="Q1"/>
    <x v="53"/>
  </r>
  <r>
    <s v="ORD-73372"/>
    <x v="0"/>
    <s v="Service"/>
    <n v="385"/>
    <n v="45"/>
    <n v="17325"/>
    <n v="17362.68"/>
    <x v="1"/>
    <s v="Supplier D"/>
    <n v="4.7"/>
    <s v="2023-04-01"/>
    <s v="2023-04-09"/>
    <s v="2023-04-09"/>
    <s v="On Time"/>
    <n v="0.1011"/>
    <n v="38"/>
    <n v="1.88"/>
    <n v="526"/>
    <n v="131"/>
    <n v="85"/>
    <n v="0"/>
    <n v="37.680000000000291"/>
    <n v="2.1748917748917918E-3"/>
    <x v="1"/>
    <s v="Q2"/>
    <x v="54"/>
  </r>
  <r>
    <s v="ORD-59674"/>
    <x v="2"/>
    <s v="Manufacturing"/>
    <n v="152"/>
    <n v="4.2"/>
    <n v="638.4"/>
    <n v="662.76"/>
    <x v="3"/>
    <s v="Supplier B"/>
    <n v="3.8"/>
    <s v="2023-02-14"/>
    <s v="2023-03-07"/>
    <s v="2023-03-07"/>
    <s v="On Time"/>
    <n v="4.41E-2"/>
    <n v="6"/>
    <n v="2.2200000000000002"/>
    <n v="394"/>
    <n v="27"/>
    <n v="73"/>
    <n v="0"/>
    <n v="24.360000000000014"/>
    <n v="3.8157894736842127E-2"/>
    <x v="9"/>
    <s v="Q1"/>
    <x v="55"/>
  </r>
  <r>
    <s v="ORD-46211"/>
    <x v="2"/>
    <s v="Manufacturing"/>
    <n v="191"/>
    <n v="4.2"/>
    <n v="802.2"/>
    <n v="826.09"/>
    <x v="1"/>
    <s v="Supplier D"/>
    <n v="4.7"/>
    <s v="2023-04-19"/>
    <s v="2023-05-08"/>
    <s v="2023-05-08"/>
    <s v="On Time"/>
    <n v="5.7599999999999998E-2"/>
    <n v="11"/>
    <n v="2.4"/>
    <n v="619"/>
    <n v="22"/>
    <n v="76"/>
    <n v="0"/>
    <n v="23.889999999999986"/>
    <n v="2.9780603340812745E-2"/>
    <x v="1"/>
    <s v="Q2"/>
    <x v="56"/>
  </r>
  <r>
    <s v="ORD-68743"/>
    <x v="3"/>
    <s v="Pharmaceutical"/>
    <n v="260"/>
    <n v="15.75"/>
    <n v="4095"/>
    <n v="4117.59"/>
    <x v="0"/>
    <s v="Supplier B"/>
    <n v="3.8"/>
    <s v="2023-07-28"/>
    <s v="2023-08-11"/>
    <s v="2023-08-11"/>
    <s v="On Time"/>
    <n v="4.36E-2"/>
    <n v="11"/>
    <n v="3.57"/>
    <n v="861"/>
    <n v="24"/>
    <n v="21"/>
    <n v="0"/>
    <n v="22.590000000000146"/>
    <n v="5.5164835164835521E-3"/>
    <x v="4"/>
    <s v="Q3"/>
    <x v="57"/>
  </r>
  <r>
    <s v="ORD-65771"/>
    <x v="2"/>
    <s v="Manufacturing"/>
    <n v="134"/>
    <n v="4.2"/>
    <n v="562.79999999999995"/>
    <n v="551.89"/>
    <x v="1"/>
    <s v="Supplier D"/>
    <n v="4.7"/>
    <s v="2023-12-21"/>
    <s v="2024-01-09"/>
    <s v="2024-01-09"/>
    <s v="On Time"/>
    <n v="9.1399999999999995E-2"/>
    <n v="12"/>
    <n v="2.06"/>
    <n v="813"/>
    <n v="160"/>
    <n v="52"/>
    <n v="0"/>
    <n v="-10.909999999999968"/>
    <n v="-1.9385216773276419E-2"/>
    <x v="2"/>
    <s v="Q4"/>
    <x v="58"/>
  </r>
  <r>
    <s v="ORD-34267"/>
    <x v="2"/>
    <s v="Manufacturing"/>
    <n v="138"/>
    <n v="4.2"/>
    <n v="579.6"/>
    <n v="563.98"/>
    <x v="2"/>
    <s v="Supplier C"/>
    <n v="4.2"/>
    <s v="2023-06-06"/>
    <s v="2023-07-04"/>
    <s v="2023-07-04"/>
    <s v="On Time"/>
    <n v="0.111"/>
    <n v="15"/>
    <n v="2.4900000000000002"/>
    <n v="246"/>
    <n v="75"/>
    <n v="71"/>
    <n v="0"/>
    <n v="-15.620000000000005"/>
    <n v="-2.6949620427881304E-2"/>
    <x v="7"/>
    <s v="Q2"/>
    <x v="59"/>
  </r>
  <r>
    <s v="ORD-80010"/>
    <x v="2"/>
    <s v="Manufacturing"/>
    <n v="436"/>
    <n v="4.2"/>
    <n v="1831.2"/>
    <n v="1775.19"/>
    <x v="4"/>
    <s v="Supplier C"/>
    <n v="4.2"/>
    <s v="2023-02-21"/>
    <s v="2023-03-21"/>
    <s v="2023-03-21"/>
    <s v="On Time"/>
    <n v="4.1799999999999997E-2"/>
    <n v="18"/>
    <n v="1.03"/>
    <n v="179"/>
    <n v="90"/>
    <n v="15"/>
    <n v="0"/>
    <n v="-56.009999999999991"/>
    <n v="-3.0586500655307988E-2"/>
    <x v="9"/>
    <s v="Q1"/>
    <x v="60"/>
  </r>
  <r>
    <s v="ORD-85243"/>
    <x v="1"/>
    <s v="Pharmaceutical"/>
    <n v="493"/>
    <n v="12.5"/>
    <n v="6162.5"/>
    <n v="5932.19"/>
    <x v="4"/>
    <s v="Supplier C"/>
    <n v="4.2"/>
    <s v="2023-12-24"/>
    <s v="2024-01-14"/>
    <s v="2024-01-14"/>
    <s v="On Time"/>
    <n v="0.13159999999999999"/>
    <n v="64"/>
    <n v="3.81"/>
    <n v="341"/>
    <n v="140"/>
    <n v="71"/>
    <n v="0"/>
    <n v="-230.3100000000004"/>
    <n v="-3.7372819472616697E-2"/>
    <x v="2"/>
    <s v="Q4"/>
    <x v="61"/>
  </r>
  <r>
    <s v="ORD-19710"/>
    <x v="4"/>
    <s v="Manufacturing"/>
    <n v="139"/>
    <n v="8.9"/>
    <n v="1237.0999999999999"/>
    <n v="1291.6600000000001"/>
    <x v="3"/>
    <s v="Supplier B"/>
    <n v="3.8"/>
    <s v="2023-01-27"/>
    <s v="2023-02-17"/>
    <s v="2023-02-17"/>
    <s v="On Time"/>
    <n v="7.6899999999999996E-2"/>
    <n v="10"/>
    <n v="1.8"/>
    <n v="640"/>
    <n v="181"/>
    <n v="97"/>
    <n v="0"/>
    <n v="54.560000000000173"/>
    <n v="4.4103144450731692E-2"/>
    <x v="5"/>
    <s v="Q1"/>
    <x v="62"/>
  </r>
  <r>
    <s v="ORD-89471"/>
    <x v="1"/>
    <s v="Pharmaceutical"/>
    <n v="495"/>
    <n v="12.5"/>
    <n v="6187.5"/>
    <n v="6066.12"/>
    <x v="1"/>
    <s v="Supplier B"/>
    <n v="3.8"/>
    <s v="2023-10-16"/>
    <s v="2023-10-30"/>
    <s v="2023-10-30"/>
    <s v="On Time"/>
    <n v="0.14910000000000001"/>
    <n v="73"/>
    <n v="3.65"/>
    <n v="660"/>
    <n v="178"/>
    <n v="38"/>
    <n v="0"/>
    <n v="-121.38000000000011"/>
    <n v="-1.9616969696969716E-2"/>
    <x v="3"/>
    <s v="Q4"/>
    <x v="63"/>
  </r>
  <r>
    <s v="ORD-89905"/>
    <x v="5"/>
    <s v="Service"/>
    <n v="162"/>
    <n v="25"/>
    <n v="4050"/>
    <n v="4195.87"/>
    <x v="2"/>
    <s v="Supplier D"/>
    <n v="4.7"/>
    <s v="2023-08-15"/>
    <s v="2023-08-23"/>
    <s v="2023-08-23"/>
    <s v="On Time"/>
    <n v="0.14860000000000001"/>
    <n v="24"/>
    <n v="1.43"/>
    <n v="807"/>
    <n v="45"/>
    <n v="36"/>
    <n v="0"/>
    <n v="145.86999999999989"/>
    <n v="3.6017283950617256E-2"/>
    <x v="11"/>
    <s v="Q3"/>
    <x v="64"/>
  </r>
  <r>
    <s v="ORD-69048"/>
    <x v="0"/>
    <s v="Service"/>
    <n v="51"/>
    <n v="45"/>
    <n v="2295"/>
    <n v="2216.29"/>
    <x v="1"/>
    <s v="Supplier C"/>
    <n v="4.2"/>
    <s v="2023-12-05"/>
    <s v="2023-12-22"/>
    <s v="2023-12-22"/>
    <s v="On Time"/>
    <n v="3.4299999999999997E-2"/>
    <n v="1"/>
    <n v="0.5"/>
    <n v="755"/>
    <n v="172"/>
    <n v="70"/>
    <n v="0"/>
    <n v="-78.710000000000036"/>
    <n v="-3.4296296296296311E-2"/>
    <x v="2"/>
    <s v="Q4"/>
    <x v="65"/>
  </r>
  <r>
    <s v="ORD-44675"/>
    <x v="2"/>
    <s v="Manufacturing"/>
    <n v="371"/>
    <n v="4.2"/>
    <n v="1558.2"/>
    <n v="1524.34"/>
    <x v="0"/>
    <s v="Supplier B"/>
    <n v="3.8"/>
    <s v="2023-05-28"/>
    <s v="2023-06-18"/>
    <s v="2023-06-18"/>
    <s v="On Time"/>
    <n v="0.1303"/>
    <n v="48"/>
    <n v="1.47"/>
    <n v="856"/>
    <n v="180"/>
    <n v="85"/>
    <n v="0"/>
    <n v="-33.860000000000127"/>
    <n v="-2.1730201514568174E-2"/>
    <x v="0"/>
    <s v="Q2"/>
    <x v="66"/>
  </r>
  <r>
    <s v="ORD-17816"/>
    <x v="0"/>
    <s v="Service"/>
    <n v="288"/>
    <n v="45"/>
    <n v="12960"/>
    <n v="12603.35"/>
    <x v="1"/>
    <s v="Supplier D"/>
    <n v="4.7"/>
    <s v="2023-02-28"/>
    <s v="2023-03-08"/>
    <s v="2023-03-08"/>
    <s v="On Time"/>
    <n v="3.09E-2"/>
    <n v="8"/>
    <n v="0.71"/>
    <n v="219"/>
    <n v="98"/>
    <n v="86"/>
    <n v="0"/>
    <n v="-356.64999999999964"/>
    <n v="-2.7519290123456761E-2"/>
    <x v="9"/>
    <s v="Q1"/>
    <x v="67"/>
  </r>
  <r>
    <s v="ORD-80776"/>
    <x v="0"/>
    <s v="Service"/>
    <n v="73"/>
    <n v="45"/>
    <n v="3285"/>
    <n v="3274.72"/>
    <x v="4"/>
    <s v="Supplier C"/>
    <n v="4.2"/>
    <s v="2023-08-13"/>
    <s v="2023-08-30"/>
    <s v="2023-08-30"/>
    <s v="On Time"/>
    <n v="5.2600000000000001E-2"/>
    <n v="3"/>
    <n v="0.91"/>
    <n v="555"/>
    <n v="132"/>
    <n v="20"/>
    <n v="0"/>
    <n v="-10.2800000000002"/>
    <n v="-3.1293759512938204E-3"/>
    <x v="11"/>
    <s v="Q3"/>
    <x v="68"/>
  </r>
  <r>
    <s v="ORD-86955"/>
    <x v="5"/>
    <s v="Service"/>
    <n v="319"/>
    <n v="25"/>
    <n v="7975"/>
    <n v="7775.92"/>
    <x v="0"/>
    <s v="Supplier D"/>
    <n v="4.7"/>
    <s v="2023-06-15"/>
    <s v="2023-07-07"/>
    <s v="2023-07-08"/>
    <s v="Delayed"/>
    <n v="2.2800000000000001E-2"/>
    <n v="7"/>
    <n v="1.79"/>
    <n v="833"/>
    <n v="192"/>
    <n v="44"/>
    <n v="1"/>
    <n v="-199.07999999999993"/>
    <n v="-2.4963009404388704E-2"/>
    <x v="7"/>
    <s v="Q2"/>
    <x v="69"/>
  </r>
  <r>
    <s v="ORD-93202"/>
    <x v="5"/>
    <s v="Service"/>
    <n v="275"/>
    <n v="25"/>
    <n v="6875"/>
    <n v="6979.16"/>
    <x v="0"/>
    <s v="Supplier B"/>
    <n v="3.8"/>
    <s v="2023-08-29"/>
    <s v="2023-09-08"/>
    <s v="2023-09-08"/>
    <s v="On Time"/>
    <n v="0.13830000000000001"/>
    <n v="38"/>
    <n v="1.38"/>
    <n v="883"/>
    <n v="145"/>
    <n v="21"/>
    <n v="0"/>
    <n v="104.15999999999985"/>
    <n v="1.5150545454545434E-2"/>
    <x v="11"/>
    <s v="Q3"/>
    <x v="70"/>
  </r>
  <r>
    <s v="ORD-47777"/>
    <x v="4"/>
    <s v="Manufacturing"/>
    <n v="174"/>
    <n v="8.9"/>
    <n v="1548.6"/>
    <n v="1574.95"/>
    <x v="3"/>
    <s v="Supplier D"/>
    <n v="4.7"/>
    <s v="2023-06-20"/>
    <s v="2023-07-09"/>
    <s v="2023-07-09"/>
    <s v="On Time"/>
    <n v="0.13009999999999999"/>
    <n v="22"/>
    <n v="2.39"/>
    <n v="728"/>
    <n v="122"/>
    <n v="80"/>
    <n v="0"/>
    <n v="26.350000000000136"/>
    <n v="1.7015368720134403E-2"/>
    <x v="7"/>
    <s v="Q2"/>
    <x v="71"/>
  </r>
  <r>
    <s v="ORD-10150"/>
    <x v="1"/>
    <s v="Pharmaceutical"/>
    <n v="139"/>
    <n v="12.5"/>
    <n v="1737.5"/>
    <n v="1706.79"/>
    <x v="2"/>
    <s v="Supplier A"/>
    <n v="4.5"/>
    <s v="2023-06-11"/>
    <s v="2023-06-28"/>
    <s v="2023-06-28"/>
    <s v="On Time"/>
    <n v="0.14580000000000001"/>
    <n v="20"/>
    <n v="3.27"/>
    <n v="723"/>
    <n v="158"/>
    <n v="69"/>
    <n v="0"/>
    <n v="-30.710000000000036"/>
    <n v="-1.7674820143884912E-2"/>
    <x v="7"/>
    <s v="Q2"/>
    <x v="72"/>
  </r>
  <r>
    <s v="ORD-45003"/>
    <x v="4"/>
    <s v="Manufacturing"/>
    <n v="195"/>
    <n v="8.9"/>
    <n v="1735.5"/>
    <n v="1756.78"/>
    <x v="0"/>
    <s v="Supplier B"/>
    <n v="3.8"/>
    <s v="2023-09-23"/>
    <s v="2023-10-14"/>
    <s v="2023-10-14"/>
    <s v="On Time"/>
    <n v="7.9799999999999996E-2"/>
    <n v="15"/>
    <n v="1.1000000000000001"/>
    <n v="612"/>
    <n v="53"/>
    <n v="46"/>
    <n v="0"/>
    <n v="21.279999999999973"/>
    <n v="1.2261596081820786E-2"/>
    <x v="8"/>
    <s v="Q3"/>
    <x v="73"/>
  </r>
  <r>
    <s v="ORD-82384"/>
    <x v="4"/>
    <s v="Manufacturing"/>
    <n v="332"/>
    <n v="8.9"/>
    <n v="2954.8"/>
    <n v="2986.97"/>
    <x v="2"/>
    <s v="Supplier A"/>
    <n v="4.5"/>
    <s v="2023-01-15"/>
    <s v="2023-02-08"/>
    <s v="2023-02-08"/>
    <s v="On Time"/>
    <n v="4.3499999999999997E-2"/>
    <n v="14"/>
    <n v="2.1"/>
    <n v="467"/>
    <n v="43"/>
    <n v="38"/>
    <n v="0"/>
    <n v="32.169999999999618"/>
    <n v="1.0887369703533104E-2"/>
    <x v="5"/>
    <s v="Q1"/>
    <x v="74"/>
  </r>
  <r>
    <s v="ORD-64459"/>
    <x v="1"/>
    <s v="Pharmaceutical"/>
    <n v="436"/>
    <n v="12.5"/>
    <n v="5450"/>
    <n v="5261.41"/>
    <x v="2"/>
    <s v="Supplier A"/>
    <n v="4.5"/>
    <s v="2023-11-28"/>
    <s v="2023-12-15"/>
    <s v="2023-12-15"/>
    <s v="On Time"/>
    <n v="0.1406"/>
    <n v="61"/>
    <n v="3.56"/>
    <n v="904"/>
    <n v="143"/>
    <n v="70"/>
    <n v="0"/>
    <n v="-188.59000000000015"/>
    <n v="-3.4603669724770671E-2"/>
    <x v="10"/>
    <s v="Q4"/>
    <x v="75"/>
  </r>
  <r>
    <s v="ORD-46208"/>
    <x v="3"/>
    <s v="Pharmaceutical"/>
    <n v="107"/>
    <n v="15.75"/>
    <n v="1685.25"/>
    <n v="1756.35"/>
    <x v="2"/>
    <s v="Supplier B"/>
    <n v="3.8"/>
    <s v="2023-07-16"/>
    <s v="2023-07-30"/>
    <s v="2023-07-30"/>
    <s v="On Time"/>
    <n v="8.1199999999999994E-2"/>
    <n v="8"/>
    <n v="3.8"/>
    <n v="841"/>
    <n v="126"/>
    <n v="53"/>
    <n v="0"/>
    <n v="71.099999999999909"/>
    <n v="4.2189586114819703E-2"/>
    <x v="4"/>
    <s v="Q3"/>
    <x v="76"/>
  </r>
  <r>
    <s v="ORD-68529"/>
    <x v="5"/>
    <s v="Service"/>
    <n v="381"/>
    <n v="25"/>
    <n v="9525"/>
    <n v="9333.1200000000008"/>
    <x v="3"/>
    <s v="Supplier A"/>
    <n v="4.5"/>
    <s v="2023-05-25"/>
    <s v="2023-06-15"/>
    <s v="2023-06-24"/>
    <s v="Delayed"/>
    <n v="9.2200000000000004E-2"/>
    <n v="35"/>
    <n v="1.8"/>
    <n v="545"/>
    <n v="108"/>
    <n v="52"/>
    <n v="9"/>
    <n v="-191.8799999999992"/>
    <n v="-2.0144881889763697E-2"/>
    <x v="0"/>
    <s v="Q2"/>
    <x v="77"/>
  </r>
  <r>
    <s v="ORD-40613"/>
    <x v="5"/>
    <s v="Service"/>
    <n v="487"/>
    <n v="25"/>
    <n v="12175"/>
    <n v="11958.01"/>
    <x v="4"/>
    <s v="Supplier D"/>
    <n v="4.7"/>
    <s v="2023-08-22"/>
    <s v="2023-08-30"/>
    <s v="2023-08-30"/>
    <s v="On Time"/>
    <n v="3.6400000000000002E-2"/>
    <n v="17"/>
    <n v="1.36"/>
    <n v="926"/>
    <n v="125"/>
    <n v="15"/>
    <n v="0"/>
    <n v="-216.98999999999978"/>
    <n v="-1.7822587268993821E-2"/>
    <x v="11"/>
    <s v="Q3"/>
    <x v="78"/>
  </r>
  <r>
    <s v="ORD-26547"/>
    <x v="2"/>
    <s v="Manufacturing"/>
    <n v="349"/>
    <n v="4.2"/>
    <n v="1465.8"/>
    <n v="1508.66"/>
    <x v="2"/>
    <s v="Supplier D"/>
    <n v="4.7"/>
    <s v="2023-07-17"/>
    <s v="2023-08-05"/>
    <s v="2023-08-05"/>
    <s v="On Time"/>
    <n v="0.1013"/>
    <n v="35"/>
    <n v="2.93"/>
    <n v="564"/>
    <n v="171"/>
    <n v="52"/>
    <n v="0"/>
    <n v="42.860000000000127"/>
    <n v="2.9240005457770588E-2"/>
    <x v="4"/>
    <s v="Q3"/>
    <x v="79"/>
  </r>
  <r>
    <s v="ORD-30232"/>
    <x v="1"/>
    <s v="Pharmaceutical"/>
    <n v="476"/>
    <n v="12.5"/>
    <n v="5950"/>
    <n v="5924.37"/>
    <x v="2"/>
    <s v="Supplier A"/>
    <n v="4.5"/>
    <s v="2023-09-27"/>
    <s v="2023-10-14"/>
    <s v="2023-10-14"/>
    <s v="On Time"/>
    <n v="0.1111"/>
    <n v="52"/>
    <n v="3.48"/>
    <n v="126"/>
    <n v="140"/>
    <n v="43"/>
    <n v="0"/>
    <n v="-25.630000000000109"/>
    <n v="-4.3075630252101026E-3"/>
    <x v="8"/>
    <s v="Q3"/>
    <x v="80"/>
  </r>
  <r>
    <s v="ORD-51505"/>
    <x v="2"/>
    <s v="Manufacturing"/>
    <n v="51"/>
    <n v="4.2"/>
    <n v="214.2"/>
    <n v="221.73"/>
    <x v="4"/>
    <s v="Supplier D"/>
    <n v="4.7"/>
    <s v="2023-11-29"/>
    <s v="2023-12-18"/>
    <s v="2023-12-18"/>
    <s v="On Time"/>
    <n v="0.1293"/>
    <n v="6"/>
    <n v="1.76"/>
    <n v="691"/>
    <n v="144"/>
    <n v="79"/>
    <n v="0"/>
    <n v="7.5300000000000011"/>
    <n v="3.5154061624649867E-2"/>
    <x v="10"/>
    <s v="Q4"/>
    <x v="81"/>
  </r>
  <r>
    <s v="ORD-22903"/>
    <x v="1"/>
    <s v="Pharmaceutical"/>
    <n v="333"/>
    <n v="12.5"/>
    <n v="4162.5"/>
    <n v="4239.26"/>
    <x v="4"/>
    <s v="Supplier A"/>
    <n v="4.5"/>
    <s v="2023-05-01"/>
    <s v="2023-05-18"/>
    <s v="2023-05-18"/>
    <s v="On Time"/>
    <n v="5.0200000000000002E-2"/>
    <n v="16"/>
    <n v="2.64"/>
    <n v="828"/>
    <n v="182"/>
    <n v="100"/>
    <n v="0"/>
    <n v="76.760000000000218"/>
    <n v="1.8440840840840893E-2"/>
    <x v="0"/>
    <s v="Q2"/>
    <x v="82"/>
  </r>
  <r>
    <s v="ORD-59131"/>
    <x v="1"/>
    <s v="Pharmaceutical"/>
    <n v="163"/>
    <n v="12.5"/>
    <n v="2037.5"/>
    <n v="2119.6999999999998"/>
    <x v="2"/>
    <s v="Supplier B"/>
    <n v="3.8"/>
    <s v="2023-12-22"/>
    <s v="2024-01-05"/>
    <s v="2024-01-05"/>
    <s v="On Time"/>
    <n v="1.6400000000000001E-2"/>
    <n v="2"/>
    <n v="2.94"/>
    <n v="491"/>
    <n v="57"/>
    <n v="41"/>
    <n v="0"/>
    <n v="82.199999999999818"/>
    <n v="4.0343558282208501E-2"/>
    <x v="2"/>
    <s v="Q4"/>
    <x v="83"/>
  </r>
  <r>
    <s v="ORD-86435"/>
    <x v="5"/>
    <s v="Service"/>
    <n v="99"/>
    <n v="25"/>
    <n v="2475"/>
    <n v="2370.79"/>
    <x v="2"/>
    <s v="Supplier B"/>
    <n v="3.8"/>
    <s v="2023-03-29"/>
    <s v="2023-04-08"/>
    <s v="2023-04-08"/>
    <s v="On Time"/>
    <n v="0.13189999999999999"/>
    <n v="13"/>
    <n v="0.86"/>
    <n v="196"/>
    <n v="79"/>
    <n v="69"/>
    <n v="0"/>
    <n v="-104.21000000000004"/>
    <n v="-4.210505050505052E-2"/>
    <x v="6"/>
    <s v="Q1"/>
    <x v="84"/>
  </r>
  <r>
    <s v="ORD-19681"/>
    <x v="0"/>
    <s v="Service"/>
    <n v="351"/>
    <n v="45"/>
    <n v="15795"/>
    <n v="15020.09"/>
    <x v="3"/>
    <s v="Supplier D"/>
    <n v="4.7"/>
    <s v="2023-05-11"/>
    <s v="2023-05-30"/>
    <s v="2023-06-07"/>
    <s v="Delayed"/>
    <n v="0.1226"/>
    <n v="43"/>
    <n v="1.32"/>
    <n v="403"/>
    <n v="170"/>
    <n v="48"/>
    <n v="8"/>
    <n v="-774.90999999999985"/>
    <n v="-4.9060462171573276E-2"/>
    <x v="0"/>
    <s v="Q2"/>
    <x v="85"/>
  </r>
  <r>
    <s v="ORD-59986"/>
    <x v="0"/>
    <s v="Service"/>
    <n v="442"/>
    <n v="45"/>
    <n v="19890"/>
    <n v="19496.419999999998"/>
    <x v="2"/>
    <s v="Supplier C"/>
    <n v="4.2"/>
    <s v="2023-08-22"/>
    <s v="2023-09-08"/>
    <s v="2023-09-08"/>
    <s v="On Time"/>
    <n v="0.14990000000000001"/>
    <n v="66"/>
    <n v="0.66"/>
    <n v="635"/>
    <n v="111"/>
    <n v="83"/>
    <n v="0"/>
    <n v="-393.58000000000175"/>
    <n v="-1.9787833081950815E-2"/>
    <x v="11"/>
    <s v="Q3"/>
    <x v="86"/>
  </r>
  <r>
    <s v="ORD-16428"/>
    <x v="2"/>
    <s v="Manufacturing"/>
    <n v="212"/>
    <n v="4.2"/>
    <n v="890.4"/>
    <n v="870.32"/>
    <x v="3"/>
    <s v="Supplier A"/>
    <n v="4.5"/>
    <s v="2023-12-04"/>
    <s v="2023-12-28"/>
    <s v="2023-12-28"/>
    <s v="On Time"/>
    <n v="8.9200000000000002E-2"/>
    <n v="18"/>
    <n v="2.4900000000000002"/>
    <n v="982"/>
    <n v="175"/>
    <n v="73"/>
    <n v="0"/>
    <n v="-20.079999999999927"/>
    <n v="-2.2551662174303603E-2"/>
    <x v="2"/>
    <s v="Q4"/>
    <x v="87"/>
  </r>
  <r>
    <s v="ORD-99241"/>
    <x v="2"/>
    <s v="Manufacturing"/>
    <n v="335"/>
    <n v="4.2"/>
    <n v="1407"/>
    <n v="1363.4"/>
    <x v="1"/>
    <s v="Supplier C"/>
    <n v="4.2"/>
    <s v="2023-04-23"/>
    <s v="2023-05-21"/>
    <s v="2023-05-21"/>
    <s v="On Time"/>
    <n v="4.5100000000000001E-2"/>
    <n v="15"/>
    <n v="2.5299999999999998"/>
    <n v="908"/>
    <n v="55"/>
    <n v="90"/>
    <n v="0"/>
    <n v="-43.599999999999909"/>
    <n v="-3.0987917555081668E-2"/>
    <x v="1"/>
    <s v="Q2"/>
    <x v="88"/>
  </r>
  <r>
    <s v="ORD-64460"/>
    <x v="1"/>
    <s v="Pharmaceutical"/>
    <n v="27"/>
    <n v="12.5"/>
    <n v="337.5"/>
    <n v="340.19"/>
    <x v="0"/>
    <s v="Supplier C"/>
    <n v="4.2"/>
    <s v="2023-08-14"/>
    <s v="2023-09-04"/>
    <s v="2023-09-04"/>
    <s v="On Time"/>
    <n v="0.1125"/>
    <n v="3"/>
    <n v="2.94"/>
    <n v="229"/>
    <n v="71"/>
    <n v="26"/>
    <n v="0"/>
    <n v="2.6899999999999977"/>
    <n v="7.9703703703703638E-3"/>
    <x v="11"/>
    <s v="Q3"/>
    <x v="89"/>
  </r>
  <r>
    <s v="ORD-54396"/>
    <x v="5"/>
    <s v="Service"/>
    <n v="141"/>
    <n v="25"/>
    <n v="3525"/>
    <n v="3670.95"/>
    <x v="3"/>
    <s v="Supplier C"/>
    <n v="4.2"/>
    <s v="2023-03-26"/>
    <s v="2023-04-17"/>
    <s v="2023-04-30"/>
    <s v="Delayed"/>
    <n v="0.14219999999999999"/>
    <n v="20"/>
    <n v="1.62"/>
    <n v="167"/>
    <n v="139"/>
    <n v="19"/>
    <n v="13"/>
    <n v="145.94999999999982"/>
    <n v="4.1404255319148882E-2"/>
    <x v="6"/>
    <s v="Q1"/>
    <x v="90"/>
  </r>
  <r>
    <s v="ORD-58311"/>
    <x v="3"/>
    <s v="Pharmaceutical"/>
    <n v="197"/>
    <n v="15.75"/>
    <n v="3102.75"/>
    <n v="2975.63"/>
    <x v="1"/>
    <s v="Supplier D"/>
    <n v="4.7"/>
    <s v="2023-10-13"/>
    <s v="2023-10-25"/>
    <s v="2023-10-25"/>
    <s v="On Time"/>
    <n v="6.5199999999999994E-2"/>
    <n v="12"/>
    <n v="2.69"/>
    <n v="738"/>
    <n v="192"/>
    <n v="43"/>
    <n v="0"/>
    <n v="-127.11999999999989"/>
    <n v="-4.0970107163000528E-2"/>
    <x v="3"/>
    <s v="Q4"/>
    <x v="91"/>
  </r>
  <r>
    <s v="ORD-89964"/>
    <x v="5"/>
    <s v="Service"/>
    <n v="355"/>
    <n v="25"/>
    <n v="8875"/>
    <n v="8638.77"/>
    <x v="2"/>
    <s v="Supplier C"/>
    <n v="4.2"/>
    <s v="2023-02-25"/>
    <s v="2023-03-14"/>
    <s v="2023-03-14"/>
    <s v="On Time"/>
    <n v="1.35E-2"/>
    <n v="4"/>
    <n v="1.34"/>
    <n v="276"/>
    <n v="185"/>
    <n v="18"/>
    <n v="0"/>
    <n v="-236.22999999999956"/>
    <n v="-2.6617464788732344E-2"/>
    <x v="9"/>
    <s v="Q1"/>
    <x v="92"/>
  </r>
  <r>
    <s v="ORD-25220"/>
    <x v="0"/>
    <s v="Service"/>
    <n v="219"/>
    <n v="45"/>
    <n v="9855"/>
    <n v="9477.23"/>
    <x v="2"/>
    <s v="Supplier C"/>
    <n v="4.2"/>
    <s v="2023-11-29"/>
    <s v="2023-12-16"/>
    <s v="2023-12-16"/>
    <s v="On Time"/>
    <n v="1.6299999999999999E-2"/>
    <n v="3"/>
    <n v="1.99"/>
    <n v="149"/>
    <n v="80"/>
    <n v="78"/>
    <n v="0"/>
    <n v="-377.77000000000044"/>
    <n v="-3.8332825976661634E-2"/>
    <x v="10"/>
    <s v="Q4"/>
    <x v="93"/>
  </r>
  <r>
    <s v="ORD-30253"/>
    <x v="3"/>
    <s v="Pharmaceutical"/>
    <n v="353"/>
    <n v="15.75"/>
    <n v="5559.75"/>
    <n v="5809.59"/>
    <x v="2"/>
    <s v="Supplier D"/>
    <n v="4.7"/>
    <s v="2023-07-09"/>
    <s v="2023-07-21"/>
    <s v="2023-07-21"/>
    <s v="On Time"/>
    <n v="0.1075"/>
    <n v="37"/>
    <n v="3.38"/>
    <n v="956"/>
    <n v="126"/>
    <n v="93"/>
    <n v="0"/>
    <n v="249.84000000000015"/>
    <n v="4.4937272359368702E-2"/>
    <x v="4"/>
    <s v="Q3"/>
    <x v="94"/>
  </r>
  <r>
    <s v="ORD-57537"/>
    <x v="1"/>
    <s v="Pharmaceutical"/>
    <n v="26"/>
    <n v="12.5"/>
    <n v="325"/>
    <n v="331.18"/>
    <x v="2"/>
    <s v="Supplier D"/>
    <n v="4.7"/>
    <s v="2023-05-24"/>
    <s v="2023-06-05"/>
    <s v="2023-06-05"/>
    <s v="On Time"/>
    <n v="4.0399999999999998E-2"/>
    <n v="1"/>
    <n v="2.85"/>
    <n v="151"/>
    <n v="195"/>
    <n v="57"/>
    <n v="0"/>
    <n v="6.1800000000000068"/>
    <n v="1.9015384615384635E-2"/>
    <x v="0"/>
    <s v="Q2"/>
    <x v="95"/>
  </r>
  <r>
    <s v="ORD-96870"/>
    <x v="5"/>
    <s v="Service"/>
    <n v="151"/>
    <n v="25"/>
    <n v="3775"/>
    <n v="3657.9"/>
    <x v="3"/>
    <s v="Supplier A"/>
    <n v="4.5"/>
    <s v="2023-07-23"/>
    <s v="2023-08-05"/>
    <s v="2023-08-05"/>
    <s v="On Time"/>
    <n v="2.7099999999999999E-2"/>
    <n v="4"/>
    <n v="1.18"/>
    <n v="267"/>
    <n v="184"/>
    <n v="91"/>
    <n v="0"/>
    <n v="-117.09999999999991"/>
    <n v="-3.1019867549668852E-2"/>
    <x v="4"/>
    <s v="Q3"/>
    <x v="96"/>
  </r>
  <r>
    <s v="ORD-82641"/>
    <x v="5"/>
    <s v="Service"/>
    <n v="134"/>
    <n v="25"/>
    <n v="3350"/>
    <n v="3513.76"/>
    <x v="0"/>
    <s v="Supplier A"/>
    <n v="4.5"/>
    <s v="2023-06-20"/>
    <s v="2023-07-03"/>
    <s v="2023-07-03"/>
    <s v="On Time"/>
    <n v="0.1202"/>
    <n v="16"/>
    <n v="1.74"/>
    <n v="262"/>
    <n v="170"/>
    <n v="37"/>
    <n v="0"/>
    <n v="163.76000000000022"/>
    <n v="4.8883582089552305E-2"/>
    <x v="7"/>
    <s v="Q2"/>
    <x v="97"/>
  </r>
  <r>
    <s v="ORD-32871"/>
    <x v="3"/>
    <s v="Pharmaceutical"/>
    <n v="11"/>
    <n v="15.75"/>
    <n v="173.25"/>
    <n v="169.39"/>
    <x v="3"/>
    <s v="Supplier B"/>
    <n v="3.8"/>
    <s v="2023-11-02"/>
    <s v="2023-11-25"/>
    <s v="2023-11-27"/>
    <s v="Delayed"/>
    <n v="0.14779999999999999"/>
    <n v="1"/>
    <n v="2.88"/>
    <n v="726"/>
    <n v="26"/>
    <n v="26"/>
    <n v="2"/>
    <n v="-3.8600000000000136"/>
    <n v="-2.2279942279942358E-2"/>
    <x v="10"/>
    <s v="Q4"/>
    <x v="98"/>
  </r>
  <r>
    <s v="ORD-24896"/>
    <x v="1"/>
    <s v="Pharmaceutical"/>
    <n v="175"/>
    <n v="12.5"/>
    <n v="2187.5"/>
    <n v="2081.58"/>
    <x v="3"/>
    <s v="Supplier B"/>
    <n v="3.8"/>
    <s v="2023-10-29"/>
    <s v="2023-11-12"/>
    <s v="2023-11-12"/>
    <s v="On Time"/>
    <n v="4.7199999999999999E-2"/>
    <n v="8"/>
    <n v="3.13"/>
    <n v="813"/>
    <n v="36"/>
    <n v="70"/>
    <n v="0"/>
    <n v="-105.92000000000007"/>
    <n v="-4.8420571428571459E-2"/>
    <x v="3"/>
    <s v="Q4"/>
    <x v="99"/>
  </r>
  <r>
    <s v="ORD-96363"/>
    <x v="4"/>
    <s v="Manufacturing"/>
    <n v="267"/>
    <n v="8.9"/>
    <n v="2376.3000000000002"/>
    <n v="2310.13"/>
    <x v="3"/>
    <s v="Supplier A"/>
    <n v="4.5"/>
    <s v="2023-08-20"/>
    <s v="2023-09-13"/>
    <s v="2023-09-13"/>
    <s v="On Time"/>
    <n v="9.6100000000000005E-2"/>
    <n v="25"/>
    <n v="2.82"/>
    <n v="583"/>
    <n v="97"/>
    <n v="68"/>
    <n v="0"/>
    <n v="-66.170000000000073"/>
    <n v="-2.7845810714135451E-2"/>
    <x v="11"/>
    <s v="Q3"/>
    <x v="100"/>
  </r>
  <r>
    <s v="ORD-19632"/>
    <x v="0"/>
    <s v="Service"/>
    <n v="443"/>
    <n v="45"/>
    <n v="19935"/>
    <n v="19738.87"/>
    <x v="0"/>
    <s v="Supplier A"/>
    <n v="4.5"/>
    <s v="2023-09-03"/>
    <s v="2023-09-16"/>
    <s v="2023-09-16"/>
    <s v="On Time"/>
    <n v="0.1061"/>
    <n v="46"/>
    <n v="1.86"/>
    <n v="970"/>
    <n v="40"/>
    <n v="51"/>
    <n v="0"/>
    <n v="-196.13000000000102"/>
    <n v="-9.838475043892703E-3"/>
    <x v="8"/>
    <s v="Q3"/>
    <x v="101"/>
  </r>
  <r>
    <s v="ORD-88301"/>
    <x v="5"/>
    <s v="Service"/>
    <n v="150"/>
    <n v="25"/>
    <n v="3750"/>
    <n v="3796.62"/>
    <x v="1"/>
    <s v="Supplier A"/>
    <n v="4.5"/>
    <s v="2023-03-06"/>
    <s v="2023-03-19"/>
    <s v="2023-03-19"/>
    <s v="On Time"/>
    <n v="9.1999999999999998E-2"/>
    <n v="13"/>
    <n v="1.07"/>
    <n v="593"/>
    <n v="95"/>
    <n v="68"/>
    <n v="0"/>
    <n v="46.619999999999891"/>
    <n v="1.2431999999999971E-2"/>
    <x v="6"/>
    <s v="Q1"/>
    <x v="102"/>
  </r>
  <r>
    <s v="ORD-38183"/>
    <x v="5"/>
    <s v="Service"/>
    <n v="416"/>
    <n v="25"/>
    <n v="10400"/>
    <n v="10609.85"/>
    <x v="4"/>
    <s v="Supplier D"/>
    <n v="4.7"/>
    <s v="2023-02-20"/>
    <s v="2023-02-28"/>
    <s v="2023-02-28"/>
    <s v="On Time"/>
    <n v="0.12939999999999999"/>
    <n v="53"/>
    <n v="1.65"/>
    <n v="490"/>
    <n v="135"/>
    <n v="39"/>
    <n v="0"/>
    <n v="209.85000000000036"/>
    <n v="2.017788461538465E-2"/>
    <x v="9"/>
    <s v="Q1"/>
    <x v="103"/>
  </r>
  <r>
    <s v="ORD-30006"/>
    <x v="4"/>
    <s v="Manufacturing"/>
    <n v="222"/>
    <n v="8.9"/>
    <n v="1975.8"/>
    <n v="2021.17"/>
    <x v="3"/>
    <s v="Supplier D"/>
    <n v="4.7"/>
    <s v="2023-07-24"/>
    <s v="2023-08-12"/>
    <s v="2023-08-12"/>
    <s v="On Time"/>
    <n v="5.3800000000000001E-2"/>
    <n v="11"/>
    <n v="1.51"/>
    <n v="753"/>
    <n v="141"/>
    <n v="18"/>
    <n v="0"/>
    <n v="45.370000000000118"/>
    <n v="2.2962850490940438E-2"/>
    <x v="4"/>
    <s v="Q3"/>
    <x v="104"/>
  </r>
  <r>
    <s v="ORD-83608"/>
    <x v="1"/>
    <s v="Pharmaceutical"/>
    <n v="59"/>
    <n v="12.5"/>
    <n v="737.5"/>
    <n v="755.54"/>
    <x v="0"/>
    <s v="Supplier A"/>
    <n v="4.5"/>
    <s v="2023-08-10"/>
    <s v="2023-08-27"/>
    <s v="2023-08-27"/>
    <s v="On Time"/>
    <n v="6.2199999999999998E-2"/>
    <n v="3"/>
    <n v="2.59"/>
    <n v="625"/>
    <n v="104"/>
    <n v="95"/>
    <n v="0"/>
    <n v="18.039999999999964"/>
    <n v="2.4461016949152491E-2"/>
    <x v="11"/>
    <s v="Q3"/>
    <x v="105"/>
  </r>
  <r>
    <s v="ORD-88696"/>
    <x v="1"/>
    <s v="Pharmaceutical"/>
    <n v="491"/>
    <n v="12.5"/>
    <n v="6137.5"/>
    <n v="6291.11"/>
    <x v="2"/>
    <s v="Supplier C"/>
    <n v="4.2"/>
    <s v="2023-12-07"/>
    <s v="2023-12-28"/>
    <s v="2023-12-28"/>
    <s v="On Time"/>
    <n v="0.13150000000000001"/>
    <n v="64"/>
    <n v="3.95"/>
    <n v="369"/>
    <n v="110"/>
    <n v="23"/>
    <n v="0"/>
    <n v="153.60999999999967"/>
    <n v="2.5028105906313592E-2"/>
    <x v="2"/>
    <s v="Q4"/>
    <x v="106"/>
  </r>
  <r>
    <s v="ORD-25058"/>
    <x v="5"/>
    <s v="Service"/>
    <n v="346"/>
    <n v="25"/>
    <n v="8650"/>
    <n v="8634.59"/>
    <x v="4"/>
    <s v="Supplier B"/>
    <n v="3.8"/>
    <s v="2023-03-21"/>
    <s v="2023-03-31"/>
    <s v="2023-03-31"/>
    <s v="On Time"/>
    <n v="0.12859999999999999"/>
    <n v="44"/>
    <n v="1.33"/>
    <n v="830"/>
    <n v="91"/>
    <n v="83"/>
    <n v="0"/>
    <n v="-15.409999999999854"/>
    <n v="-1.7815028901733937E-3"/>
    <x v="6"/>
    <s v="Q1"/>
    <x v="107"/>
  </r>
  <r>
    <s v="ORD-50499"/>
    <x v="3"/>
    <s v="Pharmaceutical"/>
    <n v="485"/>
    <n v="15.75"/>
    <n v="7638.75"/>
    <n v="7759.31"/>
    <x v="2"/>
    <s v="Supplier A"/>
    <n v="4.5"/>
    <s v="2023-11-08"/>
    <s v="2023-11-25"/>
    <s v="2023-11-25"/>
    <s v="On Time"/>
    <n v="0.1071"/>
    <n v="51"/>
    <n v="2.91"/>
    <n v="993"/>
    <n v="106"/>
    <n v="54"/>
    <n v="0"/>
    <n v="120.5600000000004"/>
    <n v="1.5782686957944742E-2"/>
    <x v="10"/>
    <s v="Q4"/>
    <x v="108"/>
  </r>
  <r>
    <s v="ORD-79531"/>
    <x v="1"/>
    <s v="Pharmaceutical"/>
    <n v="346"/>
    <n v="12.5"/>
    <n v="4325"/>
    <n v="4282.09"/>
    <x v="1"/>
    <s v="Supplier B"/>
    <n v="3.8"/>
    <s v="2023-10-17"/>
    <s v="2023-10-31"/>
    <s v="2023-10-31"/>
    <s v="On Time"/>
    <n v="2.9899999999999999E-2"/>
    <n v="10"/>
    <n v="2.5499999999999998"/>
    <n v="270"/>
    <n v="116"/>
    <n v="63"/>
    <n v="0"/>
    <n v="-42.909999999999854"/>
    <n v="-9.9213872832369602E-3"/>
    <x v="3"/>
    <s v="Q4"/>
    <x v="109"/>
  </r>
  <r>
    <s v="ORD-16895"/>
    <x v="4"/>
    <s v="Manufacturing"/>
    <n v="169"/>
    <n v="8.9"/>
    <n v="1504.1"/>
    <n v="1537.43"/>
    <x v="3"/>
    <s v="Supplier B"/>
    <n v="3.8"/>
    <s v="2023-07-09"/>
    <s v="2023-07-30"/>
    <s v="2023-07-30"/>
    <s v="On Time"/>
    <n v="0.1188"/>
    <n v="20"/>
    <n v="1.17"/>
    <n v="209"/>
    <n v="60"/>
    <n v="89"/>
    <n v="0"/>
    <n v="33.330000000000155"/>
    <n v="2.2159430888903767E-2"/>
    <x v="4"/>
    <s v="Q3"/>
    <x v="110"/>
  </r>
  <r>
    <s v="ORD-77154"/>
    <x v="1"/>
    <s v="Pharmaceutical"/>
    <n v="348"/>
    <n v="12.5"/>
    <n v="4350"/>
    <n v="4316.95"/>
    <x v="0"/>
    <s v="Supplier C"/>
    <n v="4.2"/>
    <s v="2023-08-15"/>
    <s v="2023-09-05"/>
    <s v="2023-09-05"/>
    <s v="On Time"/>
    <n v="9.5000000000000001E-2"/>
    <n v="33"/>
    <n v="2.82"/>
    <n v="166"/>
    <n v="108"/>
    <n v="65"/>
    <n v="0"/>
    <n v="-33.050000000000182"/>
    <n v="-7.597701149425329E-3"/>
    <x v="11"/>
    <s v="Q3"/>
    <x v="111"/>
  </r>
  <r>
    <s v="ORD-49507"/>
    <x v="1"/>
    <s v="Pharmaceutical"/>
    <n v="351"/>
    <n v="12.5"/>
    <n v="4387.5"/>
    <n v="4303.4399999999996"/>
    <x v="3"/>
    <s v="Supplier D"/>
    <n v="4.7"/>
    <s v="2023-09-27"/>
    <s v="2023-10-10"/>
    <s v="2023-10-14"/>
    <s v="Delayed"/>
    <n v="4.0899999999999999E-2"/>
    <n v="14"/>
    <n v="2.5099999999999998"/>
    <n v="835"/>
    <n v="55"/>
    <n v="42"/>
    <n v="4"/>
    <n v="-84.0600000000004"/>
    <n v="-1.915897435897445E-2"/>
    <x v="8"/>
    <s v="Q3"/>
    <x v="112"/>
  </r>
  <r>
    <s v="ORD-75570"/>
    <x v="2"/>
    <s v="Manufacturing"/>
    <n v="264"/>
    <n v="4.2"/>
    <n v="1108.8"/>
    <n v="1136.19"/>
    <x v="3"/>
    <s v="Supplier A"/>
    <n v="4.5"/>
    <s v="2023-01-04"/>
    <s v="2023-01-28"/>
    <s v="2023-01-28"/>
    <s v="On Time"/>
    <n v="3.4599999999999999E-2"/>
    <n v="9"/>
    <n v="2.41"/>
    <n v="622"/>
    <n v="191"/>
    <n v="55"/>
    <n v="0"/>
    <n v="27.3900000000001"/>
    <n v="2.4702380952381045E-2"/>
    <x v="5"/>
    <s v="Q1"/>
    <x v="113"/>
  </r>
  <r>
    <s v="ORD-63008"/>
    <x v="1"/>
    <s v="Pharmaceutical"/>
    <n v="19"/>
    <n v="12.5"/>
    <n v="237.5"/>
    <n v="236.54"/>
    <x v="2"/>
    <s v="Supplier A"/>
    <n v="4.5"/>
    <s v="2023-08-12"/>
    <s v="2023-08-29"/>
    <s v="2023-08-29"/>
    <s v="On Time"/>
    <n v="2.0899999999999998E-2"/>
    <n v="0"/>
    <n v="3.14"/>
    <n v="776"/>
    <n v="183"/>
    <n v="63"/>
    <n v="0"/>
    <n v="-0.96000000000000796"/>
    <n v="-4.0421052631579284E-3"/>
    <x v="11"/>
    <s v="Q3"/>
    <x v="114"/>
  </r>
  <r>
    <s v="ORD-57428"/>
    <x v="2"/>
    <s v="Manufacturing"/>
    <n v="176"/>
    <n v="4.2"/>
    <n v="739.2"/>
    <n v="714.94"/>
    <x v="0"/>
    <s v="Supplier D"/>
    <n v="4.7"/>
    <s v="2023-01-11"/>
    <s v="2023-01-30"/>
    <s v="2023-01-30"/>
    <s v="On Time"/>
    <n v="0.14269999999999999"/>
    <n v="25"/>
    <n v="2.38"/>
    <n v="140"/>
    <n v="131"/>
    <n v="23"/>
    <n v="0"/>
    <n v="-24.259999999999991"/>
    <n v="-3.2819264069264054E-2"/>
    <x v="5"/>
    <s v="Q1"/>
    <x v="115"/>
  </r>
  <r>
    <s v="ORD-32037"/>
    <x v="3"/>
    <s v="Pharmaceutical"/>
    <n v="50"/>
    <n v="15.75"/>
    <n v="787.5"/>
    <n v="779.29"/>
    <x v="2"/>
    <s v="Supplier D"/>
    <n v="4.7"/>
    <s v="2023-09-26"/>
    <s v="2023-10-08"/>
    <s v="2023-10-08"/>
    <s v="On Time"/>
    <n v="5.3400000000000003E-2"/>
    <n v="2"/>
    <n v="3"/>
    <n v="128"/>
    <n v="150"/>
    <n v="91"/>
    <n v="0"/>
    <n v="-8.2100000000000364"/>
    <n v="-1.0425396825396872E-2"/>
    <x v="8"/>
    <s v="Q3"/>
    <x v="116"/>
  </r>
  <r>
    <s v="ORD-29194"/>
    <x v="1"/>
    <s v="Pharmaceutical"/>
    <n v="189"/>
    <n v="12.5"/>
    <n v="2362.5"/>
    <n v="2416.2199999999998"/>
    <x v="4"/>
    <s v="Supplier B"/>
    <n v="3.8"/>
    <s v="2023-06-28"/>
    <s v="2023-07-12"/>
    <s v="2023-07-12"/>
    <s v="On Time"/>
    <n v="0.12470000000000001"/>
    <n v="23"/>
    <n v="2.85"/>
    <n v="312"/>
    <n v="70"/>
    <n v="32"/>
    <n v="0"/>
    <n v="53.7199999999998"/>
    <n v="2.2738624338624253E-2"/>
    <x v="7"/>
    <s v="Q2"/>
    <x v="117"/>
  </r>
  <r>
    <s v="ORD-68838"/>
    <x v="5"/>
    <s v="Service"/>
    <n v="497"/>
    <n v="25"/>
    <n v="12425"/>
    <n v="12764.01"/>
    <x v="1"/>
    <s v="Supplier A"/>
    <n v="4.5"/>
    <s v="2023-04-01"/>
    <s v="2023-04-14"/>
    <s v="2023-04-14"/>
    <s v="On Time"/>
    <n v="7.9200000000000007E-2"/>
    <n v="39"/>
    <n v="1.64"/>
    <n v="747"/>
    <n v="164"/>
    <n v="92"/>
    <n v="0"/>
    <n v="339.01000000000022"/>
    <n v="2.7284507042253537E-2"/>
    <x v="1"/>
    <s v="Q2"/>
    <x v="118"/>
  </r>
  <r>
    <s v="ORD-46002"/>
    <x v="0"/>
    <s v="Service"/>
    <n v="171"/>
    <n v="45"/>
    <n v="7695"/>
    <n v="7426.41"/>
    <x v="4"/>
    <s v="Supplier C"/>
    <n v="4.2"/>
    <s v="2023-11-18"/>
    <s v="2023-12-05"/>
    <s v="2023-12-05"/>
    <s v="On Time"/>
    <n v="1.9599999999999999E-2"/>
    <n v="3"/>
    <n v="0.95"/>
    <n v="655"/>
    <n v="34"/>
    <n v="55"/>
    <n v="0"/>
    <n v="-268.59000000000015"/>
    <n v="-3.4904483430799237E-2"/>
    <x v="10"/>
    <s v="Q4"/>
    <x v="119"/>
  </r>
  <r>
    <s v="ORD-21835"/>
    <x v="5"/>
    <s v="Service"/>
    <n v="241"/>
    <n v="25"/>
    <n v="6025"/>
    <n v="5746.41"/>
    <x v="0"/>
    <s v="Supplier C"/>
    <n v="4.2"/>
    <s v="2023-08-25"/>
    <s v="2023-09-11"/>
    <s v="2023-09-11"/>
    <s v="On Time"/>
    <n v="6.1600000000000002E-2"/>
    <n v="14"/>
    <n v="1.47"/>
    <n v="679"/>
    <n v="172"/>
    <n v="74"/>
    <n v="0"/>
    <n v="-278.59000000000015"/>
    <n v="-4.6239004149377615E-2"/>
    <x v="11"/>
    <s v="Q3"/>
    <x v="120"/>
  </r>
  <r>
    <s v="ORD-29773"/>
    <x v="4"/>
    <s v="Manufacturing"/>
    <n v="475"/>
    <n v="8.9"/>
    <n v="4227.5"/>
    <n v="4358.47"/>
    <x v="2"/>
    <s v="Supplier A"/>
    <n v="4.5"/>
    <s v="2023-08-19"/>
    <s v="2023-09-12"/>
    <s v="2023-09-12"/>
    <s v="On Time"/>
    <n v="0.1013"/>
    <n v="48"/>
    <n v="1.95"/>
    <n v="113"/>
    <n v="135"/>
    <n v="23"/>
    <n v="0"/>
    <n v="130.97000000000025"/>
    <n v="3.0980484920165644E-2"/>
    <x v="11"/>
    <s v="Q3"/>
    <x v="121"/>
  </r>
  <r>
    <s v="ORD-57696"/>
    <x v="2"/>
    <s v="Manufacturing"/>
    <n v="136"/>
    <n v="4.2"/>
    <n v="571.20000000000005"/>
    <n v="583.05999999999995"/>
    <x v="0"/>
    <s v="Supplier B"/>
    <n v="3.8"/>
    <s v="2023-01-21"/>
    <s v="2023-02-11"/>
    <s v="2023-02-11"/>
    <s v="On Time"/>
    <n v="0.1487"/>
    <n v="20"/>
    <n v="2.2200000000000002"/>
    <n v="431"/>
    <n v="92"/>
    <n v="59"/>
    <n v="0"/>
    <n v="11.8599999999999"/>
    <n v="2.0763305322128674E-2"/>
    <x v="5"/>
    <s v="Q1"/>
    <x v="122"/>
  </r>
  <r>
    <s v="ORD-43029"/>
    <x v="4"/>
    <s v="Manufacturing"/>
    <n v="341"/>
    <n v="8.9"/>
    <n v="3034.9"/>
    <n v="2984.72"/>
    <x v="3"/>
    <s v="Supplier A"/>
    <n v="4.5"/>
    <s v="2023-11-20"/>
    <s v="2023-12-14"/>
    <s v="2023-12-14"/>
    <s v="On Time"/>
    <n v="5.62E-2"/>
    <n v="19"/>
    <n v="1.77"/>
    <n v="791"/>
    <n v="188"/>
    <n v="87"/>
    <n v="0"/>
    <n v="-50.180000000000291"/>
    <n v="-1.6534317440442942E-2"/>
    <x v="10"/>
    <s v="Q4"/>
    <x v="123"/>
  </r>
  <r>
    <s v="ORD-26901"/>
    <x v="3"/>
    <s v="Pharmaceutical"/>
    <n v="349"/>
    <n v="15.75"/>
    <n v="5496.75"/>
    <n v="5299.65"/>
    <x v="3"/>
    <s v="Supplier A"/>
    <n v="4.5"/>
    <s v="2023-10-26"/>
    <s v="2023-11-24"/>
    <s v="2023-12-04"/>
    <s v="Delayed"/>
    <n v="5.8999999999999997E-2"/>
    <n v="20"/>
    <n v="3.49"/>
    <n v="775"/>
    <n v="41"/>
    <n v="49"/>
    <n v="10"/>
    <n v="-197.10000000000036"/>
    <n v="-3.5857552189930482E-2"/>
    <x v="3"/>
    <s v="Q4"/>
    <x v="124"/>
  </r>
  <r>
    <s v="ORD-97878"/>
    <x v="5"/>
    <s v="Service"/>
    <n v="353"/>
    <n v="25"/>
    <n v="8825"/>
    <n v="9004"/>
    <x v="2"/>
    <s v="Supplier C"/>
    <n v="4.2"/>
    <s v="2023-03-07"/>
    <s v="2023-04-02"/>
    <s v="2023-04-09"/>
    <s v="Delayed"/>
    <n v="0.1426"/>
    <n v="50"/>
    <n v="0.64"/>
    <n v="570"/>
    <n v="112"/>
    <n v="12"/>
    <n v="7"/>
    <n v="179"/>
    <n v="2.0283286118980171E-2"/>
    <x v="6"/>
    <s v="Q1"/>
    <x v="125"/>
  </r>
  <r>
    <s v="ORD-20114"/>
    <x v="2"/>
    <s v="Manufacturing"/>
    <n v="184"/>
    <n v="4.2"/>
    <n v="772.8"/>
    <n v="807.4"/>
    <x v="3"/>
    <s v="Supplier B"/>
    <n v="3.8"/>
    <s v="2023-04-20"/>
    <s v="2023-05-11"/>
    <s v="2023-05-11"/>
    <s v="On Time"/>
    <n v="7.8100000000000003E-2"/>
    <n v="14"/>
    <n v="1.28"/>
    <n v="352"/>
    <n v="45"/>
    <n v="74"/>
    <n v="0"/>
    <n v="34.600000000000023"/>
    <n v="4.4772256728778499E-2"/>
    <x v="1"/>
    <s v="Q2"/>
    <x v="126"/>
  </r>
  <r>
    <s v="ORD-33703"/>
    <x v="5"/>
    <s v="Service"/>
    <n v="182"/>
    <n v="25"/>
    <n v="4550"/>
    <n v="4721.26"/>
    <x v="4"/>
    <s v="Supplier A"/>
    <n v="4.5"/>
    <s v="2023-12-05"/>
    <s v="2023-12-18"/>
    <s v="2023-12-18"/>
    <s v="On Time"/>
    <n v="9.6500000000000002E-2"/>
    <n v="17"/>
    <n v="0.73"/>
    <n v="901"/>
    <n v="197"/>
    <n v="89"/>
    <n v="0"/>
    <n v="171.26000000000022"/>
    <n v="3.7639560439560488E-2"/>
    <x v="2"/>
    <s v="Q4"/>
    <x v="127"/>
  </r>
  <r>
    <s v="ORD-68841"/>
    <x v="3"/>
    <s v="Pharmaceutical"/>
    <n v="196"/>
    <n v="15.75"/>
    <n v="3087"/>
    <n v="3141.44"/>
    <x v="2"/>
    <s v="Supplier A"/>
    <n v="4.5"/>
    <s v="2023-07-30"/>
    <s v="2023-08-16"/>
    <s v="2023-08-16"/>
    <s v="On Time"/>
    <n v="4.3299999999999998E-2"/>
    <n v="8"/>
    <n v="2.93"/>
    <n v="289"/>
    <n v="156"/>
    <n v="40"/>
    <n v="0"/>
    <n v="54.440000000000055"/>
    <n v="1.7635244574020104E-2"/>
    <x v="4"/>
    <s v="Q3"/>
    <x v="128"/>
  </r>
  <r>
    <s v="ORD-60052"/>
    <x v="2"/>
    <s v="Manufacturing"/>
    <n v="357"/>
    <n v="4.2"/>
    <n v="1499.4"/>
    <n v="1566.44"/>
    <x v="2"/>
    <s v="Supplier B"/>
    <n v="3.8"/>
    <s v="2023-07-08"/>
    <s v="2023-07-29"/>
    <s v="2023-07-29"/>
    <s v="On Time"/>
    <n v="0.14779999999999999"/>
    <n v="52"/>
    <n v="1.56"/>
    <n v="564"/>
    <n v="155"/>
    <n v="63"/>
    <n v="0"/>
    <n v="67.039999999999964"/>
    <n v="4.4711217820461488E-2"/>
    <x v="4"/>
    <s v="Q3"/>
    <x v="129"/>
  </r>
  <r>
    <s v="ORD-77621"/>
    <x v="3"/>
    <s v="Pharmaceutical"/>
    <n v="36"/>
    <n v="15.75"/>
    <n v="567"/>
    <n v="575"/>
    <x v="1"/>
    <s v="Supplier B"/>
    <n v="3.8"/>
    <s v="2023-05-09"/>
    <s v="2023-05-23"/>
    <s v="2023-05-23"/>
    <s v="On Time"/>
    <n v="0.13239999999999999"/>
    <n v="4"/>
    <n v="2.65"/>
    <n v="921"/>
    <n v="51"/>
    <n v="46"/>
    <n v="0"/>
    <n v="8"/>
    <n v="1.4109347442680775E-2"/>
    <x v="0"/>
    <s v="Q2"/>
    <x v="130"/>
  </r>
  <r>
    <s v="ORD-69130"/>
    <x v="1"/>
    <s v="Pharmaceutical"/>
    <n v="473"/>
    <n v="12.5"/>
    <n v="5912.5"/>
    <n v="5920.39"/>
    <x v="1"/>
    <s v="Supplier C"/>
    <n v="4.2"/>
    <s v="2023-08-19"/>
    <s v="2023-09-09"/>
    <s v="2023-09-09"/>
    <s v="On Time"/>
    <n v="0.1263"/>
    <n v="59"/>
    <n v="3.87"/>
    <n v="955"/>
    <n v="109"/>
    <n v="13"/>
    <n v="0"/>
    <n v="7.8900000000003274"/>
    <n v="1.3344608879493154E-3"/>
    <x v="11"/>
    <s v="Q3"/>
    <x v="131"/>
  </r>
  <r>
    <s v="ORD-22987"/>
    <x v="4"/>
    <s v="Manufacturing"/>
    <n v="201"/>
    <n v="8.9"/>
    <n v="1788.9"/>
    <n v="1741.63"/>
    <x v="0"/>
    <s v="Supplier D"/>
    <n v="4.7"/>
    <s v="2023-09-15"/>
    <s v="2023-10-04"/>
    <s v="2023-10-04"/>
    <s v="On Time"/>
    <n v="0.1492"/>
    <n v="29"/>
    <n v="1.06"/>
    <n v="909"/>
    <n v="186"/>
    <n v="52"/>
    <n v="0"/>
    <n v="-47.269999999999982"/>
    <n v="-2.6424059477891431E-2"/>
    <x v="8"/>
    <s v="Q3"/>
    <x v="132"/>
  </r>
  <r>
    <s v="ORD-68799"/>
    <x v="3"/>
    <s v="Pharmaceutical"/>
    <n v="479"/>
    <n v="15.75"/>
    <n v="7544.25"/>
    <n v="7793.03"/>
    <x v="1"/>
    <s v="Supplier A"/>
    <n v="4.5"/>
    <s v="2023-05-27"/>
    <s v="2023-06-13"/>
    <s v="2023-06-13"/>
    <s v="On Time"/>
    <n v="0.1075"/>
    <n v="51"/>
    <n v="3.56"/>
    <n v="680"/>
    <n v="21"/>
    <n v="20"/>
    <n v="0"/>
    <n v="248.77999999999975"/>
    <n v="3.297610763163996E-2"/>
    <x v="0"/>
    <s v="Q2"/>
    <x v="133"/>
  </r>
  <r>
    <s v="ORD-41147"/>
    <x v="1"/>
    <s v="Pharmaceutical"/>
    <n v="290"/>
    <n v="12.5"/>
    <n v="3625"/>
    <n v="3784.58"/>
    <x v="3"/>
    <s v="Supplier B"/>
    <n v="3.8"/>
    <s v="2023-03-18"/>
    <s v="2023-04-01"/>
    <s v="2023-04-01"/>
    <s v="On Time"/>
    <n v="9.5200000000000007E-2"/>
    <n v="27"/>
    <n v="3.66"/>
    <n v="358"/>
    <n v="51"/>
    <n v="16"/>
    <n v="0"/>
    <n v="159.57999999999993"/>
    <n v="4.4022068965517219E-2"/>
    <x v="6"/>
    <s v="Q1"/>
    <x v="134"/>
  </r>
  <r>
    <s v="ORD-85372"/>
    <x v="3"/>
    <s v="Pharmaceutical"/>
    <n v="66"/>
    <n v="15.75"/>
    <n v="1039.5"/>
    <n v="1074.5"/>
    <x v="2"/>
    <s v="Supplier D"/>
    <n v="4.7"/>
    <s v="2023-02-02"/>
    <s v="2023-02-14"/>
    <s v="2023-02-14"/>
    <s v="On Time"/>
    <n v="0.08"/>
    <n v="5"/>
    <n v="3.45"/>
    <n v="297"/>
    <n v="56"/>
    <n v="47"/>
    <n v="0"/>
    <n v="35"/>
    <n v="3.3670033670033669E-2"/>
    <x v="9"/>
    <s v="Q1"/>
    <x v="135"/>
  </r>
  <r>
    <s v="ORD-18870"/>
    <x v="4"/>
    <s v="Manufacturing"/>
    <n v="302"/>
    <n v="8.9"/>
    <n v="2687.8"/>
    <n v="2665.38"/>
    <x v="0"/>
    <s v="Supplier C"/>
    <n v="4.2"/>
    <s v="2023-05-04"/>
    <s v="2023-06-01"/>
    <s v="2023-06-01"/>
    <s v="On Time"/>
    <n v="0.10299999999999999"/>
    <n v="31"/>
    <n v="2.95"/>
    <n v="588"/>
    <n v="159"/>
    <n v="74"/>
    <n v="0"/>
    <n v="-22.420000000000073"/>
    <n v="-8.3413944489917676E-3"/>
    <x v="0"/>
    <s v="Q2"/>
    <x v="136"/>
  </r>
  <r>
    <s v="ORD-56805"/>
    <x v="5"/>
    <s v="Service"/>
    <n v="457"/>
    <n v="25"/>
    <n v="11425"/>
    <n v="11390.88"/>
    <x v="4"/>
    <s v="Supplier A"/>
    <n v="4.5"/>
    <s v="2023-07-19"/>
    <s v="2023-08-06"/>
    <s v="2023-08-19"/>
    <s v="Delayed"/>
    <n v="9.9000000000000005E-2"/>
    <n v="45"/>
    <n v="1.62"/>
    <n v="119"/>
    <n v="108"/>
    <n v="40"/>
    <n v="13"/>
    <n v="-34.1200000000008"/>
    <n v="-2.9864332603939431E-3"/>
    <x v="4"/>
    <s v="Q3"/>
    <x v="137"/>
  </r>
  <r>
    <s v="ORD-99742"/>
    <x v="0"/>
    <s v="Service"/>
    <n v="32"/>
    <n v="45"/>
    <n v="1440"/>
    <n v="1418.73"/>
    <x v="0"/>
    <s v="Supplier C"/>
    <n v="4.2"/>
    <s v="2023-03-10"/>
    <s v="2023-03-27"/>
    <s v="2023-03-27"/>
    <s v="On Time"/>
    <n v="5.74E-2"/>
    <n v="1"/>
    <n v="1.75"/>
    <n v="525"/>
    <n v="198"/>
    <n v="71"/>
    <n v="0"/>
    <n v="-21.269999999999982"/>
    <n v="-1.477083333333332E-2"/>
    <x v="6"/>
    <s v="Q1"/>
    <x v="138"/>
  </r>
  <r>
    <s v="ORD-36144"/>
    <x v="0"/>
    <s v="Service"/>
    <n v="376"/>
    <n v="45"/>
    <n v="16920"/>
    <n v="17387.310000000001"/>
    <x v="1"/>
    <s v="Supplier B"/>
    <n v="3.8"/>
    <s v="2023-02-02"/>
    <s v="2023-02-12"/>
    <s v="2023-02-12"/>
    <s v="On Time"/>
    <n v="7.4099999999999999E-2"/>
    <n v="27"/>
    <n v="0.56999999999999995"/>
    <n v="957"/>
    <n v="30"/>
    <n v="50"/>
    <n v="0"/>
    <n v="467.31000000000131"/>
    <n v="2.7618794326241213E-2"/>
    <x v="9"/>
    <s v="Q1"/>
    <x v="139"/>
  </r>
  <r>
    <s v="ORD-16265"/>
    <x v="2"/>
    <s v="Manufacturing"/>
    <n v="252"/>
    <n v="4.2"/>
    <n v="1058.4000000000001"/>
    <n v="1032.29"/>
    <x v="4"/>
    <s v="Supplier D"/>
    <n v="4.7"/>
    <s v="2023-10-06"/>
    <s v="2023-10-25"/>
    <s v="2023-10-25"/>
    <s v="On Time"/>
    <n v="0.11550000000000001"/>
    <n v="29"/>
    <n v="1.71"/>
    <n v="936"/>
    <n v="187"/>
    <n v="52"/>
    <n v="0"/>
    <n v="-26.110000000000127"/>
    <n v="-2.4669312169312289E-2"/>
    <x v="3"/>
    <s v="Q4"/>
    <x v="140"/>
  </r>
  <r>
    <s v="ORD-75038"/>
    <x v="2"/>
    <s v="Manufacturing"/>
    <n v="465"/>
    <n v="4.2"/>
    <n v="1953"/>
    <n v="1933.47"/>
    <x v="0"/>
    <s v="Supplier C"/>
    <n v="4.2"/>
    <s v="2023-08-12"/>
    <s v="2023-09-15"/>
    <s v="2023-09-27"/>
    <s v="Delayed"/>
    <n v="7.1599999999999997E-2"/>
    <n v="33"/>
    <n v="2.95"/>
    <n v="559"/>
    <n v="114"/>
    <n v="76"/>
    <n v="12"/>
    <n v="-19.529999999999973"/>
    <n v="-9.9999999999999863E-3"/>
    <x v="11"/>
    <s v="Q3"/>
    <x v="141"/>
  </r>
  <r>
    <s v="ORD-20494"/>
    <x v="2"/>
    <s v="Manufacturing"/>
    <n v="230"/>
    <n v="4.2"/>
    <n v="966"/>
    <n v="975.9"/>
    <x v="0"/>
    <s v="Supplier D"/>
    <n v="4.7"/>
    <s v="2023-02-10"/>
    <s v="2023-03-01"/>
    <s v="2023-03-01"/>
    <s v="On Time"/>
    <n v="0.12509999999999999"/>
    <n v="28"/>
    <n v="1.64"/>
    <n v="385"/>
    <n v="189"/>
    <n v="47"/>
    <n v="0"/>
    <n v="9.8999999999999773"/>
    <n v="1.0248447204968921E-2"/>
    <x v="9"/>
    <s v="Q1"/>
    <x v="142"/>
  </r>
  <r>
    <s v="ORD-90589"/>
    <x v="2"/>
    <s v="Manufacturing"/>
    <n v="363"/>
    <n v="4.2"/>
    <n v="1524.6"/>
    <n v="1516.05"/>
    <x v="2"/>
    <s v="Supplier D"/>
    <n v="4.7"/>
    <s v="2023-03-27"/>
    <s v="2023-04-15"/>
    <s v="2023-04-15"/>
    <s v="On Time"/>
    <n v="7.2599999999999998E-2"/>
    <n v="26"/>
    <n v="2.82"/>
    <n v="495"/>
    <n v="90"/>
    <n v="91"/>
    <n v="0"/>
    <n v="-8.5499999999999545"/>
    <n v="-5.6080283353010327E-3"/>
    <x v="6"/>
    <s v="Q1"/>
    <x v="143"/>
  </r>
  <r>
    <s v="ORD-98878"/>
    <x v="1"/>
    <s v="Pharmaceutical"/>
    <n v="272"/>
    <n v="12.5"/>
    <n v="3400"/>
    <n v="3502.37"/>
    <x v="0"/>
    <s v="Supplier D"/>
    <n v="4.7"/>
    <s v="2023-07-06"/>
    <s v="2023-07-21"/>
    <s v="2023-08-03"/>
    <s v="Delayed"/>
    <n v="0.1051"/>
    <n v="28"/>
    <n v="3.77"/>
    <n v="498"/>
    <n v="28"/>
    <n v="26"/>
    <n v="13"/>
    <n v="102.36999999999989"/>
    <n v="3.0108823529411733E-2"/>
    <x v="4"/>
    <s v="Q3"/>
    <x v="144"/>
  </r>
  <r>
    <s v="ORD-58623"/>
    <x v="1"/>
    <s v="Pharmaceutical"/>
    <n v="206"/>
    <n v="12.5"/>
    <n v="2575"/>
    <n v="2690.74"/>
    <x v="1"/>
    <s v="Supplier C"/>
    <n v="4.2"/>
    <s v="2023-07-05"/>
    <s v="2023-07-26"/>
    <s v="2023-07-26"/>
    <s v="On Time"/>
    <n v="1.4500000000000001E-2"/>
    <n v="2"/>
    <n v="3.17"/>
    <n v="430"/>
    <n v="133"/>
    <n v="19"/>
    <n v="0"/>
    <n v="115.73999999999978"/>
    <n v="4.4947572815533895E-2"/>
    <x v="4"/>
    <s v="Q3"/>
    <x v="145"/>
  </r>
  <r>
    <s v="ORD-75410"/>
    <x v="5"/>
    <s v="Service"/>
    <n v="170"/>
    <n v="25"/>
    <n v="4250"/>
    <n v="4313.5600000000004"/>
    <x v="1"/>
    <s v="Supplier C"/>
    <n v="4.2"/>
    <s v="2023-07-23"/>
    <s v="2023-08-09"/>
    <s v="2023-08-09"/>
    <s v="On Time"/>
    <n v="4.4900000000000002E-2"/>
    <n v="7"/>
    <n v="1.6"/>
    <n v="580"/>
    <n v="119"/>
    <n v="81"/>
    <n v="0"/>
    <n v="63.5600000000004"/>
    <n v="1.4955294117647153E-2"/>
    <x v="4"/>
    <s v="Q3"/>
    <x v="146"/>
  </r>
  <r>
    <s v="ORD-36237"/>
    <x v="1"/>
    <s v="Pharmaceutical"/>
    <n v="238"/>
    <n v="12.5"/>
    <n v="2975"/>
    <n v="2890.08"/>
    <x v="3"/>
    <s v="Supplier C"/>
    <n v="4.2"/>
    <s v="2023-12-27"/>
    <s v="2024-01-17"/>
    <s v="2024-01-17"/>
    <s v="On Time"/>
    <n v="9.5699999999999993E-2"/>
    <n v="22"/>
    <n v="4"/>
    <n v="175"/>
    <n v="54"/>
    <n v="19"/>
    <n v="0"/>
    <n v="-84.920000000000073"/>
    <n v="-2.8544537815126076E-2"/>
    <x v="2"/>
    <s v="Q4"/>
    <x v="147"/>
  </r>
  <r>
    <s v="ORD-18511"/>
    <x v="4"/>
    <s v="Manufacturing"/>
    <n v="424"/>
    <n v="8.9"/>
    <n v="3773.6"/>
    <n v="3842.25"/>
    <x v="1"/>
    <s v="Supplier D"/>
    <n v="4.7"/>
    <s v="2023-02-14"/>
    <s v="2023-03-05"/>
    <s v="2023-03-05"/>
    <s v="On Time"/>
    <n v="0.12839999999999999"/>
    <n v="54"/>
    <n v="1.69"/>
    <n v="613"/>
    <n v="158"/>
    <n v="47"/>
    <n v="0"/>
    <n v="68.650000000000091"/>
    <n v="1.8192177231291098E-2"/>
    <x v="9"/>
    <s v="Q1"/>
    <x v="148"/>
  </r>
  <r>
    <s v="ORD-74752"/>
    <x v="2"/>
    <s v="Manufacturing"/>
    <n v="270"/>
    <n v="4.2"/>
    <n v="1134"/>
    <n v="1102.73"/>
    <x v="1"/>
    <s v="Supplier B"/>
    <n v="3.8"/>
    <s v="2023-07-05"/>
    <s v="2023-07-26"/>
    <s v="2023-07-26"/>
    <s v="On Time"/>
    <n v="0.1479"/>
    <n v="39"/>
    <n v="1.47"/>
    <n v="76"/>
    <n v="112"/>
    <n v="80"/>
    <n v="0"/>
    <n v="-31.269999999999982"/>
    <n v="-2.7574955908289227E-2"/>
    <x v="4"/>
    <s v="Q3"/>
    <x v="149"/>
  </r>
  <r>
    <s v="ORD-72739"/>
    <x v="5"/>
    <s v="Service"/>
    <n v="76"/>
    <n v="25"/>
    <n v="1900"/>
    <n v="1921.27"/>
    <x v="3"/>
    <s v="Supplier D"/>
    <n v="4.7"/>
    <s v="2023-10-10"/>
    <s v="2023-10-18"/>
    <s v="2023-10-18"/>
    <s v="On Time"/>
    <n v="2.2100000000000002E-2"/>
    <n v="1"/>
    <n v="2"/>
    <n v="588"/>
    <n v="125"/>
    <n v="62"/>
    <n v="0"/>
    <n v="21.269999999999982"/>
    <n v="1.1194736842105254E-2"/>
    <x v="3"/>
    <s v="Q4"/>
    <x v="150"/>
  </r>
  <r>
    <s v="ORD-82260"/>
    <x v="5"/>
    <s v="Service"/>
    <n v="338"/>
    <n v="25"/>
    <n v="8450"/>
    <n v="8090.17"/>
    <x v="0"/>
    <s v="Supplier B"/>
    <n v="3.8"/>
    <s v="2023-06-12"/>
    <s v="2023-06-22"/>
    <s v="2023-06-22"/>
    <s v="On Time"/>
    <n v="7.5200000000000003E-2"/>
    <n v="25"/>
    <n v="0.69"/>
    <n v="705"/>
    <n v="170"/>
    <n v="33"/>
    <n v="0"/>
    <n v="-359.82999999999993"/>
    <n v="-4.2583431952662711E-2"/>
    <x v="7"/>
    <s v="Q2"/>
    <x v="151"/>
  </r>
  <r>
    <s v="ORD-55353"/>
    <x v="3"/>
    <s v="Pharmaceutical"/>
    <n v="275"/>
    <n v="15.75"/>
    <n v="4331.25"/>
    <n v="4180.96"/>
    <x v="2"/>
    <s v="Supplier A"/>
    <n v="4.5"/>
    <s v="2023-03-05"/>
    <s v="2023-03-22"/>
    <s v="2023-03-22"/>
    <s v="On Time"/>
    <n v="3.3099999999999997E-2"/>
    <n v="9"/>
    <n v="3.56"/>
    <n v="581"/>
    <n v="92"/>
    <n v="20"/>
    <n v="0"/>
    <n v="-150.28999999999996"/>
    <n v="-3.4698989898989889E-2"/>
    <x v="6"/>
    <s v="Q1"/>
    <x v="152"/>
  </r>
  <r>
    <s v="ORD-86106"/>
    <x v="2"/>
    <s v="Manufacturing"/>
    <n v="330"/>
    <n v="4.2"/>
    <n v="1386"/>
    <n v="1358.67"/>
    <x v="1"/>
    <s v="Supplier C"/>
    <n v="4.2"/>
    <s v="2023-03-06"/>
    <s v="2023-04-03"/>
    <s v="2023-04-03"/>
    <s v="On Time"/>
    <n v="8.4699999999999998E-2"/>
    <n v="27"/>
    <n v="1.34"/>
    <n v="207"/>
    <n v="63"/>
    <n v="94"/>
    <n v="0"/>
    <n v="-27.329999999999927"/>
    <n v="-1.9718614718614667E-2"/>
    <x v="6"/>
    <s v="Q1"/>
    <x v="153"/>
  </r>
  <r>
    <s v="ORD-85598"/>
    <x v="5"/>
    <s v="Service"/>
    <n v="31"/>
    <n v="25"/>
    <n v="775"/>
    <n v="800.21"/>
    <x v="4"/>
    <s v="Supplier C"/>
    <n v="4.2"/>
    <s v="2023-10-16"/>
    <s v="2023-11-02"/>
    <s v="2023-11-02"/>
    <s v="On Time"/>
    <n v="1.4E-2"/>
    <n v="0"/>
    <n v="1.46"/>
    <n v="321"/>
    <n v="186"/>
    <n v="36"/>
    <n v="0"/>
    <n v="25.210000000000036"/>
    <n v="3.2529032258064562E-2"/>
    <x v="3"/>
    <s v="Q4"/>
    <x v="154"/>
  </r>
  <r>
    <s v="ORD-99783"/>
    <x v="5"/>
    <s v="Service"/>
    <n v="465"/>
    <n v="25"/>
    <n v="11625"/>
    <n v="11772.83"/>
    <x v="2"/>
    <s v="Supplier A"/>
    <n v="4.5"/>
    <s v="2023-09-12"/>
    <s v="2023-10-03"/>
    <s v="2023-10-10"/>
    <s v="Delayed"/>
    <n v="5.0599999999999999E-2"/>
    <n v="23"/>
    <n v="0.87"/>
    <n v="354"/>
    <n v="136"/>
    <n v="19"/>
    <n v="7"/>
    <n v="147.82999999999993"/>
    <n v="1.2716559139784939E-2"/>
    <x v="8"/>
    <s v="Q3"/>
    <x v="155"/>
  </r>
  <r>
    <s v="ORD-51853"/>
    <x v="0"/>
    <s v="Service"/>
    <n v="222"/>
    <n v="45"/>
    <n v="9990"/>
    <n v="9974.27"/>
    <x v="0"/>
    <s v="Supplier B"/>
    <n v="3.8"/>
    <s v="2023-08-14"/>
    <s v="2023-08-24"/>
    <s v="2023-08-24"/>
    <s v="On Time"/>
    <n v="3.8600000000000002E-2"/>
    <n v="8"/>
    <n v="0.97"/>
    <n v="801"/>
    <n v="108"/>
    <n v="61"/>
    <n v="0"/>
    <n v="-15.729999999999563"/>
    <n v="-1.5745745745745308E-3"/>
    <x v="11"/>
    <s v="Q3"/>
    <x v="156"/>
  </r>
  <r>
    <s v="ORD-48038"/>
    <x v="3"/>
    <s v="Pharmaceutical"/>
    <n v="133"/>
    <n v="15.75"/>
    <n v="2094.75"/>
    <n v="2087.73"/>
    <x v="3"/>
    <s v="Supplier A"/>
    <n v="4.5"/>
    <s v="2023-06-13"/>
    <s v="2023-06-30"/>
    <s v="2023-06-30"/>
    <s v="On Time"/>
    <n v="4.7399999999999998E-2"/>
    <n v="6"/>
    <n v="2.65"/>
    <n v="443"/>
    <n v="177"/>
    <n v="63"/>
    <n v="0"/>
    <n v="-7.0199999999999818"/>
    <n v="-3.3512352309344705E-3"/>
    <x v="7"/>
    <s v="Q2"/>
    <x v="157"/>
  </r>
  <r>
    <s v="ORD-75373"/>
    <x v="3"/>
    <s v="Pharmaceutical"/>
    <n v="379"/>
    <n v="15.75"/>
    <n v="5969.25"/>
    <n v="5857.45"/>
    <x v="1"/>
    <s v="Supplier C"/>
    <n v="4.2"/>
    <s v="2023-10-23"/>
    <s v="2023-11-13"/>
    <s v="2023-11-13"/>
    <s v="On Time"/>
    <n v="0.1168"/>
    <n v="44"/>
    <n v="3.27"/>
    <n v="950"/>
    <n v="98"/>
    <n v="73"/>
    <n v="0"/>
    <n v="-111.80000000000018"/>
    <n v="-1.8729321103991319E-2"/>
    <x v="3"/>
    <s v="Q4"/>
    <x v="158"/>
  </r>
  <r>
    <s v="ORD-74866"/>
    <x v="1"/>
    <s v="Pharmaceutical"/>
    <n v="244"/>
    <n v="12.5"/>
    <n v="3050"/>
    <n v="3192.34"/>
    <x v="0"/>
    <s v="Supplier D"/>
    <n v="4.7"/>
    <s v="2023-09-16"/>
    <s v="2023-09-28"/>
    <s v="2023-09-28"/>
    <s v="On Time"/>
    <n v="4.0099999999999997E-2"/>
    <n v="9"/>
    <n v="2.58"/>
    <n v="661"/>
    <n v="187"/>
    <n v="96"/>
    <n v="0"/>
    <n v="142.34000000000015"/>
    <n v="4.666885245901644E-2"/>
    <x v="8"/>
    <s v="Q3"/>
    <x v="159"/>
  </r>
  <r>
    <s v="ORD-15930"/>
    <x v="4"/>
    <s v="Manufacturing"/>
    <n v="230"/>
    <n v="8.9"/>
    <n v="2047"/>
    <n v="1972.07"/>
    <x v="3"/>
    <s v="Supplier A"/>
    <n v="4.5"/>
    <s v="2023-02-25"/>
    <s v="2023-03-21"/>
    <s v="2023-03-21"/>
    <s v="On Time"/>
    <n v="4.7E-2"/>
    <n v="10"/>
    <n v="1.81"/>
    <n v="460"/>
    <n v="33"/>
    <n v="82"/>
    <n v="0"/>
    <n v="-74.930000000000064"/>
    <n v="-3.6604787493893537E-2"/>
    <x v="9"/>
    <s v="Q1"/>
    <x v="160"/>
  </r>
  <r>
    <s v="ORD-91689"/>
    <x v="5"/>
    <s v="Service"/>
    <n v="157"/>
    <n v="25"/>
    <n v="3925"/>
    <n v="3757.61"/>
    <x v="1"/>
    <s v="Supplier C"/>
    <n v="4.2"/>
    <s v="2023-10-11"/>
    <s v="2023-10-28"/>
    <s v="2023-10-28"/>
    <s v="On Time"/>
    <n v="8.0600000000000005E-2"/>
    <n v="12"/>
    <n v="0.92"/>
    <n v="746"/>
    <n v="176"/>
    <n v="25"/>
    <n v="0"/>
    <n v="-167.38999999999987"/>
    <n v="-4.2647133757961753E-2"/>
    <x v="3"/>
    <s v="Q4"/>
    <x v="161"/>
  </r>
  <r>
    <s v="ORD-88966"/>
    <x v="3"/>
    <s v="Pharmaceutical"/>
    <n v="416"/>
    <n v="15.75"/>
    <n v="6552"/>
    <n v="6870.94"/>
    <x v="0"/>
    <s v="Supplier D"/>
    <n v="4.7"/>
    <s v="2023-07-11"/>
    <s v="2023-07-23"/>
    <s v="2023-07-23"/>
    <s v="On Time"/>
    <n v="8.8099999999999998E-2"/>
    <n v="36"/>
    <n v="2.72"/>
    <n v="571"/>
    <n v="122"/>
    <n v="74"/>
    <n v="0"/>
    <n v="318.9399999999996"/>
    <n v="4.8678266178266115E-2"/>
    <x v="4"/>
    <s v="Q3"/>
    <x v="162"/>
  </r>
  <r>
    <s v="ORD-77568"/>
    <x v="1"/>
    <s v="Pharmaceutical"/>
    <n v="375"/>
    <n v="12.5"/>
    <n v="4687.5"/>
    <n v="4609.24"/>
    <x v="0"/>
    <s v="Supplier A"/>
    <n v="4.5"/>
    <s v="2023-03-12"/>
    <s v="2023-03-29"/>
    <s v="2023-03-29"/>
    <s v="On Time"/>
    <n v="7.6300000000000007E-2"/>
    <n v="28"/>
    <n v="3.41"/>
    <n v="193"/>
    <n v="103"/>
    <n v="88"/>
    <n v="0"/>
    <n v="-78.260000000000218"/>
    <n v="-1.6695466666666714E-2"/>
    <x v="6"/>
    <s v="Q1"/>
    <x v="163"/>
  </r>
  <r>
    <s v="ORD-74205"/>
    <x v="2"/>
    <s v="Manufacturing"/>
    <n v="388"/>
    <n v="4.2"/>
    <n v="1629.6"/>
    <n v="1685.43"/>
    <x v="1"/>
    <s v="Supplier D"/>
    <n v="4.7"/>
    <s v="2023-11-12"/>
    <s v="2023-12-01"/>
    <s v="2023-12-01"/>
    <s v="On Time"/>
    <n v="9.3100000000000002E-2"/>
    <n v="36"/>
    <n v="2.02"/>
    <n v="775"/>
    <n v="164"/>
    <n v="48"/>
    <n v="0"/>
    <n v="55.830000000000155"/>
    <n v="3.425994108983809E-2"/>
    <x v="10"/>
    <s v="Q4"/>
    <x v="164"/>
  </r>
  <r>
    <s v="ORD-92478"/>
    <x v="4"/>
    <s v="Manufacturing"/>
    <n v="354"/>
    <n v="8.9"/>
    <n v="3150.6"/>
    <n v="3027.6"/>
    <x v="0"/>
    <s v="Supplier C"/>
    <n v="4.2"/>
    <s v="2023-06-19"/>
    <s v="2023-07-17"/>
    <s v="2023-07-17"/>
    <s v="On Time"/>
    <n v="6.83E-2"/>
    <n v="24"/>
    <n v="2.8"/>
    <n v="77"/>
    <n v="172"/>
    <n v="70"/>
    <n v="0"/>
    <n v="-123"/>
    <n v="-3.9040182822319559E-2"/>
    <x v="7"/>
    <s v="Q2"/>
    <x v="165"/>
  </r>
  <r>
    <s v="ORD-59832"/>
    <x v="2"/>
    <s v="Manufacturing"/>
    <n v="308"/>
    <n v="4.2"/>
    <n v="1293.5999999999999"/>
    <n v="1291.07"/>
    <x v="4"/>
    <s v="Supplier B"/>
    <n v="3.8"/>
    <s v="2023-01-27"/>
    <s v="2023-02-17"/>
    <s v="2023-02-17"/>
    <s v="On Time"/>
    <n v="8.3400000000000002E-2"/>
    <n v="25"/>
    <n v="2.5499999999999998"/>
    <n v="201"/>
    <n v="194"/>
    <n v="41"/>
    <n v="0"/>
    <n v="-2.5299999999999727"/>
    <n v="-1.955782312925149E-3"/>
    <x v="5"/>
    <s v="Q1"/>
    <x v="166"/>
  </r>
  <r>
    <s v="ORD-75774"/>
    <x v="1"/>
    <s v="Pharmaceutical"/>
    <n v="19"/>
    <n v="12.5"/>
    <n v="237.5"/>
    <n v="236.1"/>
    <x v="4"/>
    <s v="Supplier A"/>
    <n v="4.5"/>
    <s v="2023-04-08"/>
    <s v="2023-04-25"/>
    <s v="2023-04-25"/>
    <s v="On Time"/>
    <n v="6.8599999999999994E-2"/>
    <n v="1"/>
    <n v="2.81"/>
    <n v="843"/>
    <n v="176"/>
    <n v="70"/>
    <n v="0"/>
    <n v="-1.4000000000000057"/>
    <n v="-5.8947368421052868E-3"/>
    <x v="1"/>
    <s v="Q2"/>
    <x v="167"/>
  </r>
  <r>
    <s v="ORD-32699"/>
    <x v="0"/>
    <s v="Service"/>
    <n v="116"/>
    <n v="45"/>
    <n v="5220"/>
    <n v="5251.78"/>
    <x v="0"/>
    <s v="Supplier B"/>
    <n v="3.8"/>
    <s v="2023-09-23"/>
    <s v="2023-10-03"/>
    <s v="2023-10-03"/>
    <s v="On Time"/>
    <n v="0.1497"/>
    <n v="17"/>
    <n v="1.07"/>
    <n v="520"/>
    <n v="156"/>
    <n v="53"/>
    <n v="0"/>
    <n v="31.779999999999745"/>
    <n v="6.0881226053639357E-3"/>
    <x v="8"/>
    <s v="Q3"/>
    <x v="168"/>
  </r>
  <r>
    <s v="ORD-49008"/>
    <x v="5"/>
    <s v="Service"/>
    <n v="257"/>
    <n v="25"/>
    <n v="6425"/>
    <n v="6227.28"/>
    <x v="3"/>
    <s v="Supplier C"/>
    <n v="4.2"/>
    <s v="2023-11-09"/>
    <s v="2023-11-26"/>
    <s v="2023-11-26"/>
    <s v="On Time"/>
    <n v="4.4499999999999998E-2"/>
    <n v="11"/>
    <n v="0.84"/>
    <n v="839"/>
    <n v="93"/>
    <n v="100"/>
    <n v="0"/>
    <n v="-197.72000000000025"/>
    <n v="-3.0773540856031168E-2"/>
    <x v="10"/>
    <s v="Q4"/>
    <x v="169"/>
  </r>
  <r>
    <s v="ORD-85166"/>
    <x v="3"/>
    <s v="Pharmaceutical"/>
    <n v="188"/>
    <n v="15.75"/>
    <n v="2961"/>
    <n v="2978.91"/>
    <x v="2"/>
    <s v="Supplier C"/>
    <n v="4.2"/>
    <s v="2023-09-03"/>
    <s v="2023-09-24"/>
    <s v="2023-09-24"/>
    <s v="On Time"/>
    <n v="0.14080000000000001"/>
    <n v="26"/>
    <n v="2.93"/>
    <n v="742"/>
    <n v="159"/>
    <n v="58"/>
    <n v="0"/>
    <n v="17.909999999999854"/>
    <n v="6.0486322188449361E-3"/>
    <x v="8"/>
    <s v="Q3"/>
    <x v="170"/>
  </r>
  <r>
    <s v="ORD-43612"/>
    <x v="4"/>
    <s v="Manufacturing"/>
    <n v="31"/>
    <n v="8.9"/>
    <n v="275.89999999999998"/>
    <n v="270.04000000000002"/>
    <x v="3"/>
    <s v="Supplier B"/>
    <n v="3.8"/>
    <s v="2023-05-29"/>
    <s v="2023-06-19"/>
    <s v="2023-06-19"/>
    <s v="On Time"/>
    <n v="0.11"/>
    <n v="3"/>
    <n v="1.88"/>
    <n v="815"/>
    <n v="142"/>
    <n v="37"/>
    <n v="0"/>
    <n v="-5.8599999999999568"/>
    <n v="-2.1239579557810646E-2"/>
    <x v="0"/>
    <s v="Q2"/>
    <x v="171"/>
  </r>
  <r>
    <s v="ORD-16653"/>
    <x v="3"/>
    <s v="Pharmaceutical"/>
    <n v="366"/>
    <n v="15.75"/>
    <n v="5764.5"/>
    <n v="5632.85"/>
    <x v="4"/>
    <s v="Supplier C"/>
    <n v="4.2"/>
    <s v="2023-10-15"/>
    <s v="2023-11-05"/>
    <s v="2023-11-05"/>
    <s v="On Time"/>
    <n v="2.53E-2"/>
    <n v="9"/>
    <n v="2.86"/>
    <n v="735"/>
    <n v="155"/>
    <n v="38"/>
    <n v="0"/>
    <n v="-131.64999999999964"/>
    <n v="-2.2838060542978513E-2"/>
    <x v="3"/>
    <s v="Q4"/>
    <x v="172"/>
  </r>
  <r>
    <s v="ORD-82135"/>
    <x v="0"/>
    <s v="Service"/>
    <n v="221"/>
    <n v="45"/>
    <n v="9945"/>
    <n v="9776.23"/>
    <x v="1"/>
    <s v="Supplier A"/>
    <n v="4.5"/>
    <s v="2023-02-21"/>
    <s v="2023-03-06"/>
    <s v="2023-03-06"/>
    <s v="On Time"/>
    <n v="7.6100000000000001E-2"/>
    <n v="16"/>
    <n v="0.71"/>
    <n v="211"/>
    <n v="124"/>
    <n v="93"/>
    <n v="0"/>
    <n v="-168.77000000000044"/>
    <n v="-1.6970336852689838E-2"/>
    <x v="9"/>
    <s v="Q1"/>
    <x v="173"/>
  </r>
  <r>
    <s v="ORD-40437"/>
    <x v="4"/>
    <s v="Manufacturing"/>
    <n v="174"/>
    <n v="8.9"/>
    <n v="1548.6"/>
    <n v="1515.37"/>
    <x v="2"/>
    <s v="Supplier B"/>
    <n v="3.8"/>
    <s v="2023-05-28"/>
    <s v="2023-06-18"/>
    <s v="2023-06-18"/>
    <s v="On Time"/>
    <n v="1.83E-2"/>
    <n v="3"/>
    <n v="2.2999999999999998"/>
    <n v="597"/>
    <n v="29"/>
    <n v="32"/>
    <n v="0"/>
    <n v="-33.230000000000018"/>
    <n v="-2.145809117912955E-2"/>
    <x v="0"/>
    <s v="Q2"/>
    <x v="174"/>
  </r>
  <r>
    <s v="ORD-11214"/>
    <x v="4"/>
    <s v="Manufacturing"/>
    <n v="413"/>
    <n v="8.9"/>
    <n v="3675.7"/>
    <n v="3674"/>
    <x v="1"/>
    <s v="Supplier A"/>
    <n v="4.5"/>
    <s v="2023-07-23"/>
    <s v="2023-08-21"/>
    <s v="2023-08-26"/>
    <s v="Delayed"/>
    <n v="0.1411"/>
    <n v="58"/>
    <n v="2.75"/>
    <n v="631"/>
    <n v="174"/>
    <n v="23"/>
    <n v="5"/>
    <n v="-1.6999999999998181"/>
    <n v="-4.6249693935844006E-4"/>
    <x v="4"/>
    <s v="Q3"/>
    <x v="175"/>
  </r>
  <r>
    <s v="ORD-45761"/>
    <x v="2"/>
    <s v="Manufacturing"/>
    <n v="288"/>
    <n v="4.2"/>
    <n v="1209.5999999999999"/>
    <n v="1212.54"/>
    <x v="3"/>
    <s v="Supplier D"/>
    <n v="4.7"/>
    <s v="2023-11-25"/>
    <s v="2023-12-14"/>
    <s v="2023-12-14"/>
    <s v="On Time"/>
    <n v="0.13450000000000001"/>
    <n v="38"/>
    <n v="2.0099999999999998"/>
    <n v="247"/>
    <n v="48"/>
    <n v="52"/>
    <n v="0"/>
    <n v="2.9400000000000546"/>
    <n v="2.4305555555556007E-3"/>
    <x v="10"/>
    <s v="Q4"/>
    <x v="176"/>
  </r>
  <r>
    <s v="ORD-33002"/>
    <x v="3"/>
    <s v="Pharmaceutical"/>
    <n v="17"/>
    <n v="15.75"/>
    <n v="267.75"/>
    <n v="274.08999999999997"/>
    <x v="2"/>
    <s v="Supplier C"/>
    <n v="4.2"/>
    <s v="2023-04-06"/>
    <s v="2023-04-27"/>
    <s v="2023-04-27"/>
    <s v="On Time"/>
    <n v="0.1207"/>
    <n v="2"/>
    <n v="3.64"/>
    <n v="675"/>
    <n v="183"/>
    <n v="61"/>
    <n v="0"/>
    <n v="6.339999999999975"/>
    <n v="2.3678804855275352E-2"/>
    <x v="1"/>
    <s v="Q2"/>
    <x v="177"/>
  </r>
  <r>
    <s v="ORD-42512"/>
    <x v="4"/>
    <s v="Manufacturing"/>
    <n v="215"/>
    <n v="8.9"/>
    <n v="1913.5"/>
    <n v="1945.89"/>
    <x v="4"/>
    <s v="Supplier C"/>
    <n v="4.2"/>
    <s v="2023-02-14"/>
    <s v="2023-03-14"/>
    <s v="2023-03-14"/>
    <s v="On Time"/>
    <n v="3.5900000000000001E-2"/>
    <n v="7"/>
    <n v="1.65"/>
    <n v="56"/>
    <n v="86"/>
    <n v="59"/>
    <n v="0"/>
    <n v="32.3900000000001"/>
    <n v="1.6927096942775072E-2"/>
    <x v="9"/>
    <s v="Q1"/>
    <x v="178"/>
  </r>
  <r>
    <s v="ORD-40972"/>
    <x v="3"/>
    <s v="Pharmaceutical"/>
    <n v="164"/>
    <n v="15.75"/>
    <n v="2583"/>
    <n v="2604.3000000000002"/>
    <x v="2"/>
    <s v="Supplier C"/>
    <n v="4.2"/>
    <s v="2023-06-18"/>
    <s v="2023-07-09"/>
    <s v="2023-07-09"/>
    <s v="On Time"/>
    <n v="9.0200000000000002E-2"/>
    <n v="14"/>
    <n v="3.04"/>
    <n v="113"/>
    <n v="190"/>
    <n v="25"/>
    <n v="0"/>
    <n v="21.300000000000182"/>
    <n v="8.2462253193961218E-3"/>
    <x v="7"/>
    <s v="Q2"/>
    <x v="179"/>
  </r>
  <r>
    <s v="ORD-25389"/>
    <x v="4"/>
    <s v="Manufacturing"/>
    <n v="361"/>
    <n v="8.9"/>
    <n v="3212.9"/>
    <n v="3213.71"/>
    <x v="3"/>
    <s v="Supplier B"/>
    <n v="3.8"/>
    <s v="2023-07-27"/>
    <s v="2023-08-17"/>
    <s v="2023-08-17"/>
    <s v="On Time"/>
    <n v="0.1353"/>
    <n v="48"/>
    <n v="1.62"/>
    <n v="704"/>
    <n v="95"/>
    <n v="57"/>
    <n v="0"/>
    <n v="0.80999999999994543"/>
    <n v="2.5210868685609432E-4"/>
    <x v="4"/>
    <s v="Q3"/>
    <x v="180"/>
  </r>
  <r>
    <s v="ORD-81989"/>
    <x v="5"/>
    <s v="Service"/>
    <n v="254"/>
    <n v="25"/>
    <n v="6350"/>
    <n v="6129.77"/>
    <x v="1"/>
    <s v="Supplier B"/>
    <n v="3.8"/>
    <s v="2023-03-10"/>
    <s v="2023-03-20"/>
    <s v="2023-03-20"/>
    <s v="On Time"/>
    <n v="0.1147"/>
    <n v="29"/>
    <n v="1.1200000000000001"/>
    <n v="984"/>
    <n v="140"/>
    <n v="78"/>
    <n v="0"/>
    <n v="-220.22999999999956"/>
    <n v="-3.4681889763779457E-2"/>
    <x v="6"/>
    <s v="Q1"/>
    <x v="181"/>
  </r>
  <r>
    <s v="ORD-57419"/>
    <x v="0"/>
    <s v="Service"/>
    <n v="396"/>
    <n v="45"/>
    <n v="17820"/>
    <n v="17990.740000000002"/>
    <x v="1"/>
    <s v="Supplier B"/>
    <n v="3.8"/>
    <s v="2023-12-15"/>
    <s v="2023-12-25"/>
    <s v="2023-12-25"/>
    <s v="On Time"/>
    <n v="0.1202"/>
    <n v="47"/>
    <n v="1.29"/>
    <n v="129"/>
    <n v="164"/>
    <n v="24"/>
    <n v="0"/>
    <n v="170.7400000000016"/>
    <n v="9.5813692480360042E-3"/>
    <x v="2"/>
    <s v="Q4"/>
    <x v="182"/>
  </r>
  <r>
    <s v="ORD-36922"/>
    <x v="1"/>
    <s v="Pharmaceutical"/>
    <n v="284"/>
    <n v="12.5"/>
    <n v="3550"/>
    <n v="3425.7"/>
    <x v="4"/>
    <s v="Supplier B"/>
    <n v="3.8"/>
    <s v="2023-10-21"/>
    <s v="2023-11-04"/>
    <s v="2023-11-04"/>
    <s v="On Time"/>
    <n v="5.5899999999999998E-2"/>
    <n v="15"/>
    <n v="2.67"/>
    <n v="784"/>
    <n v="169"/>
    <n v="72"/>
    <n v="0"/>
    <n v="-124.30000000000018"/>
    <n v="-3.5014084507042305E-2"/>
    <x v="3"/>
    <s v="Q4"/>
    <x v="183"/>
  </r>
  <r>
    <s v="ORD-98181"/>
    <x v="1"/>
    <s v="Pharmaceutical"/>
    <n v="242"/>
    <n v="12.5"/>
    <n v="3025"/>
    <n v="2913.66"/>
    <x v="4"/>
    <s v="Supplier D"/>
    <n v="4.7"/>
    <s v="2023-01-29"/>
    <s v="2023-02-10"/>
    <s v="2023-02-10"/>
    <s v="On Time"/>
    <n v="6.8199999999999997E-2"/>
    <n v="16"/>
    <n v="3.34"/>
    <n v="876"/>
    <n v="98"/>
    <n v="12"/>
    <n v="0"/>
    <n v="-111.34000000000015"/>
    <n v="-3.6806611570247984E-2"/>
    <x v="5"/>
    <s v="Q1"/>
    <x v="184"/>
  </r>
  <r>
    <s v="ORD-17897"/>
    <x v="4"/>
    <s v="Manufacturing"/>
    <n v="306"/>
    <n v="8.9"/>
    <n v="2723.4"/>
    <n v="2607.12"/>
    <x v="3"/>
    <s v="Supplier A"/>
    <n v="4.5"/>
    <s v="2023-04-22"/>
    <s v="2023-05-16"/>
    <s v="2023-05-16"/>
    <s v="On Time"/>
    <n v="6.93E-2"/>
    <n v="21"/>
    <n v="2.08"/>
    <n v="965"/>
    <n v="37"/>
    <n v="70"/>
    <n v="0"/>
    <n v="-116.2800000000002"/>
    <n v="-4.2696629213483217E-2"/>
    <x v="1"/>
    <s v="Q2"/>
    <x v="185"/>
  </r>
  <r>
    <s v="ORD-59081"/>
    <x v="1"/>
    <s v="Pharmaceutical"/>
    <n v="403"/>
    <n v="12.5"/>
    <n v="5037.5"/>
    <n v="4853.8500000000004"/>
    <x v="3"/>
    <s v="Supplier D"/>
    <n v="4.7"/>
    <s v="2023-04-03"/>
    <s v="2023-04-15"/>
    <s v="2023-04-15"/>
    <s v="On Time"/>
    <n v="9.98E-2"/>
    <n v="40"/>
    <n v="3.95"/>
    <n v="962"/>
    <n v="117"/>
    <n v="67"/>
    <n v="0"/>
    <n v="-183.64999999999964"/>
    <n v="-3.6456575682382059E-2"/>
    <x v="1"/>
    <s v="Q2"/>
    <x v="186"/>
  </r>
  <r>
    <s v="ORD-80419"/>
    <x v="4"/>
    <s v="Manufacturing"/>
    <n v="348"/>
    <n v="8.9"/>
    <n v="3097.2"/>
    <n v="3213.21"/>
    <x v="2"/>
    <s v="Supplier A"/>
    <n v="4.5"/>
    <s v="2023-12-16"/>
    <s v="2024-01-09"/>
    <s v="2024-01-09"/>
    <s v="On Time"/>
    <n v="2.86E-2"/>
    <n v="9"/>
    <n v="1.24"/>
    <n v="452"/>
    <n v="155"/>
    <n v="26"/>
    <n v="0"/>
    <n v="116.01000000000022"/>
    <n v="3.7456412243316618E-2"/>
    <x v="2"/>
    <s v="Q4"/>
    <x v="187"/>
  </r>
  <r>
    <s v="ORD-40102"/>
    <x v="0"/>
    <s v="Service"/>
    <n v="162"/>
    <n v="45"/>
    <n v="7290"/>
    <n v="7263.03"/>
    <x v="1"/>
    <s v="Supplier A"/>
    <n v="4.5"/>
    <s v="2023-01-12"/>
    <s v="2023-01-25"/>
    <s v="2023-01-25"/>
    <s v="On Time"/>
    <n v="0.11070000000000001"/>
    <n v="17"/>
    <n v="1.07"/>
    <n v="303"/>
    <n v="137"/>
    <n v="54"/>
    <n v="0"/>
    <n v="-26.970000000000255"/>
    <n v="-3.6995884773662899E-3"/>
    <x v="5"/>
    <s v="Q1"/>
    <x v="188"/>
  </r>
  <r>
    <s v="ORD-12050"/>
    <x v="3"/>
    <s v="Pharmaceutical"/>
    <n v="26"/>
    <n v="15.75"/>
    <n v="409.5"/>
    <n v="422.17"/>
    <x v="3"/>
    <s v="Supplier B"/>
    <n v="3.8"/>
    <s v="2023-02-27"/>
    <s v="2023-03-13"/>
    <s v="2023-03-13"/>
    <s v="On Time"/>
    <n v="6.8699999999999997E-2"/>
    <n v="1"/>
    <n v="3.83"/>
    <n v="296"/>
    <n v="72"/>
    <n v="18"/>
    <n v="0"/>
    <n v="12.670000000000016"/>
    <n v="3.0940170940170979E-2"/>
    <x v="9"/>
    <s v="Q1"/>
    <x v="189"/>
  </r>
  <r>
    <s v="ORD-67535"/>
    <x v="1"/>
    <s v="Pharmaceutical"/>
    <n v="316"/>
    <n v="12.5"/>
    <n v="3950"/>
    <n v="4017.95"/>
    <x v="4"/>
    <s v="Supplier A"/>
    <n v="4.5"/>
    <s v="2023-08-17"/>
    <s v="2023-09-03"/>
    <s v="2023-09-03"/>
    <s v="On Time"/>
    <n v="0.1321"/>
    <n v="41"/>
    <n v="2.57"/>
    <n v="289"/>
    <n v="158"/>
    <n v="37"/>
    <n v="0"/>
    <n v="67.949999999999818"/>
    <n v="1.7202531645569574E-2"/>
    <x v="11"/>
    <s v="Q3"/>
    <x v="190"/>
  </r>
  <r>
    <s v="ORD-52030"/>
    <x v="1"/>
    <s v="Pharmaceutical"/>
    <n v="427"/>
    <n v="12.5"/>
    <n v="5337.5"/>
    <n v="5559.75"/>
    <x v="1"/>
    <s v="Supplier C"/>
    <n v="4.2"/>
    <s v="2023-04-30"/>
    <s v="2023-05-21"/>
    <s v="2023-05-21"/>
    <s v="On Time"/>
    <n v="9.0700000000000003E-2"/>
    <n v="38"/>
    <n v="3.66"/>
    <n v="292"/>
    <n v="97"/>
    <n v="28"/>
    <n v="0"/>
    <n v="222.25"/>
    <n v="4.1639344262295083E-2"/>
    <x v="1"/>
    <s v="Q2"/>
    <x v="191"/>
  </r>
  <r>
    <s v="ORD-32955"/>
    <x v="0"/>
    <s v="Service"/>
    <n v="163"/>
    <n v="45"/>
    <n v="7335"/>
    <n v="7170.08"/>
    <x v="4"/>
    <s v="Supplier B"/>
    <n v="3.8"/>
    <s v="2023-07-31"/>
    <s v="2023-08-10"/>
    <s v="2023-08-10"/>
    <s v="On Time"/>
    <n v="8.7900000000000006E-2"/>
    <n v="14"/>
    <n v="1.6"/>
    <n v="691"/>
    <n v="193"/>
    <n v="64"/>
    <n v="0"/>
    <n v="-164.92000000000007"/>
    <n v="-2.2483980913428778E-2"/>
    <x v="4"/>
    <s v="Q3"/>
    <x v="192"/>
  </r>
  <r>
    <s v="ORD-63511"/>
    <x v="5"/>
    <s v="Service"/>
    <n v="492"/>
    <n v="25"/>
    <n v="12300"/>
    <n v="12476.28"/>
    <x v="2"/>
    <s v="Supplier A"/>
    <n v="4.5"/>
    <s v="2023-06-26"/>
    <s v="2023-07-09"/>
    <s v="2023-07-09"/>
    <s v="On Time"/>
    <n v="6.3399999999999998E-2"/>
    <n v="31"/>
    <n v="1.54"/>
    <n v="202"/>
    <n v="96"/>
    <n v="58"/>
    <n v="0"/>
    <n v="176.28000000000065"/>
    <n v="1.4331707317073224E-2"/>
    <x v="7"/>
    <s v="Q2"/>
    <x v="193"/>
  </r>
  <r>
    <s v="ORD-17552"/>
    <x v="3"/>
    <s v="Pharmaceutical"/>
    <n v="444"/>
    <n v="15.75"/>
    <n v="6993"/>
    <n v="6800.93"/>
    <x v="4"/>
    <s v="Supplier D"/>
    <n v="4.7"/>
    <s v="2023-05-04"/>
    <s v="2023-05-16"/>
    <s v="2023-05-16"/>
    <s v="On Time"/>
    <n v="0.13009999999999999"/>
    <n v="57"/>
    <n v="3.19"/>
    <n v="625"/>
    <n v="125"/>
    <n v="63"/>
    <n v="0"/>
    <n v="-192.06999999999971"/>
    <n v="-2.7466037466037426E-2"/>
    <x v="0"/>
    <s v="Q2"/>
    <x v="194"/>
  </r>
  <r>
    <s v="ORD-58637"/>
    <x v="5"/>
    <s v="Service"/>
    <n v="134"/>
    <n v="25"/>
    <n v="3350"/>
    <n v="3267.92"/>
    <x v="4"/>
    <s v="Supplier B"/>
    <n v="3.8"/>
    <s v="2023-07-18"/>
    <s v="2023-07-28"/>
    <s v="2023-07-28"/>
    <s v="On Time"/>
    <n v="5.62E-2"/>
    <n v="7"/>
    <n v="1.17"/>
    <n v="144"/>
    <n v="157"/>
    <n v="34"/>
    <n v="0"/>
    <n v="-82.079999999999927"/>
    <n v="-2.4501492537313412E-2"/>
    <x v="4"/>
    <s v="Q3"/>
    <x v="195"/>
  </r>
  <r>
    <s v="ORD-98008"/>
    <x v="1"/>
    <s v="Pharmaceutical"/>
    <n v="319"/>
    <n v="12.5"/>
    <n v="3987.5"/>
    <n v="4028.54"/>
    <x v="3"/>
    <s v="Supplier D"/>
    <n v="4.7"/>
    <s v="2023-12-11"/>
    <s v="2023-12-23"/>
    <s v="2023-12-23"/>
    <s v="On Time"/>
    <n v="0.1323"/>
    <n v="42"/>
    <n v="3.64"/>
    <n v="622"/>
    <n v="75"/>
    <n v="71"/>
    <n v="0"/>
    <n v="41.039999999999964"/>
    <n v="1.029216300940438E-2"/>
    <x v="2"/>
    <s v="Q4"/>
    <x v="196"/>
  </r>
  <r>
    <s v="ORD-72773"/>
    <x v="3"/>
    <s v="Pharmaceutical"/>
    <n v="118"/>
    <n v="15.75"/>
    <n v="1858.5"/>
    <n v="1939.75"/>
    <x v="3"/>
    <s v="Supplier C"/>
    <n v="4.2"/>
    <s v="2023-01-08"/>
    <s v="2023-01-29"/>
    <s v="2023-01-29"/>
    <s v="On Time"/>
    <n v="0.1447"/>
    <n v="17"/>
    <n v="4"/>
    <n v="986"/>
    <n v="82"/>
    <n v="99"/>
    <n v="0"/>
    <n v="81.25"/>
    <n v="4.3718052192628462E-2"/>
    <x v="5"/>
    <s v="Q1"/>
    <x v="197"/>
  </r>
  <r>
    <s v="ORD-50425"/>
    <x v="5"/>
    <s v="Service"/>
    <n v="292"/>
    <n v="25"/>
    <n v="7300"/>
    <n v="7169.78"/>
    <x v="1"/>
    <s v="Supplier D"/>
    <n v="4.7"/>
    <s v="2023-05-03"/>
    <s v="2023-05-11"/>
    <s v="2023-05-11"/>
    <s v="On Time"/>
    <n v="4.9599999999999998E-2"/>
    <n v="14"/>
    <n v="1.47"/>
    <n v="317"/>
    <n v="112"/>
    <n v="75"/>
    <n v="0"/>
    <n v="-130.22000000000025"/>
    <n v="-1.7838356164383597E-2"/>
    <x v="0"/>
    <s v="Q2"/>
    <x v="198"/>
  </r>
  <r>
    <s v="ORD-83731"/>
    <x v="4"/>
    <s v="Manufacturing"/>
    <n v="399"/>
    <n v="8.9"/>
    <n v="3551.1"/>
    <n v="3671.74"/>
    <x v="2"/>
    <s v="Supplier A"/>
    <n v="4.5"/>
    <s v="2023-08-29"/>
    <s v="2023-09-22"/>
    <s v="2023-09-22"/>
    <s v="On Time"/>
    <n v="0.13800000000000001"/>
    <n v="55"/>
    <n v="1.83"/>
    <n v="934"/>
    <n v="76"/>
    <n v="28"/>
    <n v="0"/>
    <n v="120.63999999999987"/>
    <n v="3.3972571879136007E-2"/>
    <x v="11"/>
    <s v="Q3"/>
    <x v="199"/>
  </r>
  <r>
    <s v="ORD-82173"/>
    <x v="1"/>
    <s v="Pharmaceutical"/>
    <n v="88"/>
    <n v="12.5"/>
    <n v="1100"/>
    <n v="1066.58"/>
    <x v="3"/>
    <s v="Supplier D"/>
    <n v="4.7"/>
    <s v="2023-06-01"/>
    <s v="2023-06-13"/>
    <s v="2023-06-13"/>
    <s v="On Time"/>
    <n v="4.2200000000000001E-2"/>
    <n v="3"/>
    <n v="2.87"/>
    <n v="720"/>
    <n v="195"/>
    <n v="53"/>
    <n v="0"/>
    <n v="-33.420000000000073"/>
    <n v="-3.0381818181818249E-2"/>
    <x v="7"/>
    <s v="Q2"/>
    <x v="200"/>
  </r>
  <r>
    <s v="ORD-34123"/>
    <x v="2"/>
    <s v="Manufacturing"/>
    <n v="96"/>
    <n v="4.2"/>
    <n v="403.2"/>
    <n v="412.59"/>
    <x v="2"/>
    <s v="Supplier D"/>
    <n v="4.7"/>
    <s v="2023-08-24"/>
    <s v="2023-09-12"/>
    <s v="2023-09-12"/>
    <s v="On Time"/>
    <n v="5.9299999999999999E-2"/>
    <n v="5"/>
    <n v="2.09"/>
    <n v="988"/>
    <n v="158"/>
    <n v="92"/>
    <n v="0"/>
    <n v="9.3899999999999864"/>
    <n v="2.3288690476190442E-2"/>
    <x v="11"/>
    <s v="Q3"/>
    <x v="201"/>
  </r>
  <r>
    <s v="ORD-92667"/>
    <x v="1"/>
    <s v="Pharmaceutical"/>
    <n v="493"/>
    <n v="12.5"/>
    <n v="6162.5"/>
    <n v="6358.46"/>
    <x v="4"/>
    <s v="Supplier A"/>
    <n v="4.5"/>
    <s v="2023-02-08"/>
    <s v="2023-02-25"/>
    <s v="2023-02-25"/>
    <s v="On Time"/>
    <n v="1.6799999999999999E-2"/>
    <n v="8"/>
    <n v="2.71"/>
    <n v="286"/>
    <n v="37"/>
    <n v="100"/>
    <n v="0"/>
    <n v="195.96000000000004"/>
    <n v="3.1798782961460451E-2"/>
    <x v="9"/>
    <s v="Q1"/>
    <x v="202"/>
  </r>
  <r>
    <s v="ORD-73334"/>
    <x v="3"/>
    <s v="Pharmaceutical"/>
    <n v="243"/>
    <n v="15.75"/>
    <n v="3827.25"/>
    <n v="3778.72"/>
    <x v="0"/>
    <s v="Supplier B"/>
    <n v="3.8"/>
    <s v="2023-09-16"/>
    <s v="2023-09-30"/>
    <s v="2023-09-30"/>
    <s v="On Time"/>
    <n v="9.6500000000000002E-2"/>
    <n v="23"/>
    <n v="3.42"/>
    <n v="725"/>
    <n v="144"/>
    <n v="12"/>
    <n v="0"/>
    <n v="-48.5300000000002"/>
    <n v="-1.2680122803579646E-2"/>
    <x v="8"/>
    <s v="Q3"/>
    <x v="203"/>
  </r>
  <r>
    <s v="ORD-98346"/>
    <x v="1"/>
    <s v="Pharmaceutical"/>
    <n v="18"/>
    <n v="12.5"/>
    <n v="225"/>
    <n v="225.66"/>
    <x v="4"/>
    <s v="Supplier D"/>
    <n v="4.7"/>
    <s v="2023-01-07"/>
    <s v="2023-01-20"/>
    <s v="2023-01-27"/>
    <s v="Delayed"/>
    <n v="4.8500000000000001E-2"/>
    <n v="0"/>
    <n v="3.25"/>
    <n v="875"/>
    <n v="65"/>
    <n v="23"/>
    <n v="7"/>
    <n v="0.65999999999999659"/>
    <n v="2.9333333333333182E-3"/>
    <x v="5"/>
    <s v="Q1"/>
    <x v="204"/>
  </r>
  <r>
    <s v="ORD-20357"/>
    <x v="1"/>
    <s v="Pharmaceutical"/>
    <n v="108"/>
    <n v="12.5"/>
    <n v="1350"/>
    <n v="1366.17"/>
    <x v="4"/>
    <s v="Supplier B"/>
    <n v="3.8"/>
    <s v="2023-05-04"/>
    <s v="2023-05-18"/>
    <s v="2023-05-18"/>
    <s v="On Time"/>
    <n v="4.53E-2"/>
    <n v="4"/>
    <n v="3.69"/>
    <n v="432"/>
    <n v="123"/>
    <n v="68"/>
    <n v="0"/>
    <n v="16.170000000000073"/>
    <n v="1.1977777777777832E-2"/>
    <x v="0"/>
    <s v="Q2"/>
    <x v="205"/>
  </r>
  <r>
    <s v="ORD-22255"/>
    <x v="5"/>
    <s v="Service"/>
    <n v="360"/>
    <n v="25"/>
    <n v="9000"/>
    <n v="9295.26"/>
    <x v="1"/>
    <s v="Supplier B"/>
    <n v="3.8"/>
    <s v="2023-06-03"/>
    <s v="2023-06-24"/>
    <s v="2023-07-01"/>
    <s v="Delayed"/>
    <n v="2.1299999999999999E-2"/>
    <n v="7"/>
    <n v="1.64"/>
    <n v="438"/>
    <n v="116"/>
    <n v="80"/>
    <n v="7"/>
    <n v="295.26000000000022"/>
    <n v="3.2806666666666692E-2"/>
    <x v="7"/>
    <s v="Q2"/>
    <x v="206"/>
  </r>
  <r>
    <s v="ORD-22499"/>
    <x v="4"/>
    <s v="Manufacturing"/>
    <n v="97"/>
    <n v="8.9"/>
    <n v="863.3"/>
    <n v="827.27"/>
    <x v="0"/>
    <s v="Supplier A"/>
    <n v="4.5"/>
    <s v="2023-12-26"/>
    <s v="2024-01-19"/>
    <s v="2024-01-19"/>
    <s v="On Time"/>
    <n v="0.1283"/>
    <n v="12"/>
    <n v="1.66"/>
    <n v="966"/>
    <n v="155"/>
    <n v="15"/>
    <n v="0"/>
    <n v="-36.029999999999973"/>
    <n v="-4.1735202131356397E-2"/>
    <x v="2"/>
    <s v="Q4"/>
    <x v="207"/>
  </r>
  <r>
    <s v="ORD-96259"/>
    <x v="3"/>
    <s v="Pharmaceutical"/>
    <n v="33"/>
    <n v="15.75"/>
    <n v="519.75"/>
    <n v="541.79999999999995"/>
    <x v="1"/>
    <s v="Supplier D"/>
    <n v="4.7"/>
    <s v="2023-05-19"/>
    <s v="2023-05-31"/>
    <s v="2023-05-31"/>
    <s v="On Time"/>
    <n v="0.10580000000000001"/>
    <n v="3"/>
    <n v="3.31"/>
    <n v="83"/>
    <n v="65"/>
    <n v="50"/>
    <n v="0"/>
    <n v="22.049999999999955"/>
    <n v="4.2424242424242337E-2"/>
    <x v="0"/>
    <s v="Q2"/>
    <x v="208"/>
  </r>
  <r>
    <s v="ORD-61007"/>
    <x v="1"/>
    <s v="Pharmaceutical"/>
    <n v="430"/>
    <n v="12.5"/>
    <n v="5375"/>
    <n v="5320.33"/>
    <x v="1"/>
    <s v="Supplier B"/>
    <n v="3.8"/>
    <s v="2023-12-31"/>
    <s v="2024-01-14"/>
    <s v="2024-01-14"/>
    <s v="On Time"/>
    <n v="2.0799999999999999E-2"/>
    <n v="8"/>
    <n v="2.86"/>
    <n v="743"/>
    <n v="158"/>
    <n v="52"/>
    <n v="0"/>
    <n v="-54.670000000000073"/>
    <n v="-1.0171162790697687E-2"/>
    <x v="2"/>
    <s v="Q4"/>
    <x v="209"/>
  </r>
  <r>
    <s v="ORD-54642"/>
    <x v="4"/>
    <s v="Manufacturing"/>
    <n v="391"/>
    <n v="8.9"/>
    <n v="3479.9"/>
    <n v="3644.96"/>
    <x v="1"/>
    <s v="Supplier A"/>
    <n v="4.5"/>
    <s v="2023-09-14"/>
    <s v="2023-10-08"/>
    <s v="2023-10-08"/>
    <s v="On Time"/>
    <n v="1.7500000000000002E-2"/>
    <n v="6"/>
    <n v="2.68"/>
    <n v="669"/>
    <n v="177"/>
    <n v="86"/>
    <n v="0"/>
    <n v="165.05999999999995"/>
    <n v="4.7432397482686267E-2"/>
    <x v="8"/>
    <s v="Q3"/>
    <x v="210"/>
  </r>
  <r>
    <s v="ORD-59207"/>
    <x v="4"/>
    <s v="Manufacturing"/>
    <n v="149"/>
    <n v="8.9"/>
    <n v="1326.1"/>
    <n v="1363.7"/>
    <x v="3"/>
    <s v="Supplier A"/>
    <n v="4.5"/>
    <s v="2023-11-21"/>
    <s v="2023-12-15"/>
    <s v="2023-12-15"/>
    <s v="On Time"/>
    <n v="7.3099999999999998E-2"/>
    <n v="10"/>
    <n v="2.11"/>
    <n v="492"/>
    <n v="67"/>
    <n v="97"/>
    <n v="0"/>
    <n v="37.600000000000136"/>
    <n v="2.8353819470628261E-2"/>
    <x v="10"/>
    <s v="Q4"/>
    <x v="211"/>
  </r>
  <r>
    <s v="ORD-93086"/>
    <x v="5"/>
    <s v="Service"/>
    <n v="161"/>
    <n v="25"/>
    <n v="4025"/>
    <n v="4144.97"/>
    <x v="2"/>
    <s v="Supplier A"/>
    <n v="4.5"/>
    <s v="2023-11-13"/>
    <s v="2023-11-26"/>
    <s v="2023-11-26"/>
    <s v="On Time"/>
    <n v="0.10979999999999999"/>
    <n v="17"/>
    <n v="0.73"/>
    <n v="207"/>
    <n v="119"/>
    <n v="50"/>
    <n v="0"/>
    <n v="119.97000000000025"/>
    <n v="2.9806211180124286E-2"/>
    <x v="10"/>
    <s v="Q4"/>
    <x v="212"/>
  </r>
  <r>
    <s v="ORD-34561"/>
    <x v="2"/>
    <s v="Manufacturing"/>
    <n v="492"/>
    <n v="4.2"/>
    <n v="2066.4"/>
    <n v="2026.78"/>
    <x v="0"/>
    <s v="Supplier A"/>
    <n v="4.5"/>
    <s v="2023-01-03"/>
    <s v="2023-01-27"/>
    <s v="2023-01-27"/>
    <s v="On Time"/>
    <n v="6.0400000000000002E-2"/>
    <n v="29"/>
    <n v="1.27"/>
    <n v="491"/>
    <n v="134"/>
    <n v="81"/>
    <n v="0"/>
    <n v="-39.620000000000118"/>
    <n v="-1.9173441734417401E-2"/>
    <x v="5"/>
    <s v="Q1"/>
    <x v="213"/>
  </r>
  <r>
    <s v="ORD-60493"/>
    <x v="5"/>
    <s v="Service"/>
    <n v="23"/>
    <n v="25"/>
    <n v="575"/>
    <n v="551.4"/>
    <x v="4"/>
    <s v="Supplier D"/>
    <n v="4.7"/>
    <s v="2023-02-22"/>
    <s v="2023-03-02"/>
    <s v="2023-03-02"/>
    <s v="On Time"/>
    <n v="8.7599999999999997E-2"/>
    <n v="2"/>
    <n v="1.68"/>
    <n v="62"/>
    <n v="94"/>
    <n v="62"/>
    <n v="0"/>
    <n v="-23.600000000000023"/>
    <n v="-4.1043478260869605E-2"/>
    <x v="9"/>
    <s v="Q1"/>
    <x v="214"/>
  </r>
  <r>
    <s v="ORD-74634"/>
    <x v="4"/>
    <s v="Manufacturing"/>
    <n v="276"/>
    <n v="8.9"/>
    <n v="2456.4"/>
    <n v="2375.2399999999998"/>
    <x v="0"/>
    <s v="Supplier B"/>
    <n v="3.8"/>
    <s v="2023-10-20"/>
    <s v="2023-11-10"/>
    <s v="2023-11-10"/>
    <s v="On Time"/>
    <n v="6.3299999999999995E-2"/>
    <n v="17"/>
    <n v="1.6"/>
    <n v="199"/>
    <n v="36"/>
    <n v="31"/>
    <n v="0"/>
    <n v="-81.160000000000309"/>
    <n v="-3.3040221462302684E-2"/>
    <x v="3"/>
    <s v="Q4"/>
    <x v="215"/>
  </r>
  <r>
    <s v="ORD-87831"/>
    <x v="4"/>
    <s v="Manufacturing"/>
    <n v="257"/>
    <n v="8.9"/>
    <n v="2287.3000000000002"/>
    <n v="2351.9499999999998"/>
    <x v="3"/>
    <s v="Supplier D"/>
    <n v="4.7"/>
    <s v="2023-06-03"/>
    <s v="2023-07-04"/>
    <s v="2023-07-14"/>
    <s v="Delayed"/>
    <n v="6.0600000000000001E-2"/>
    <n v="15"/>
    <n v="2.25"/>
    <n v="250"/>
    <n v="137"/>
    <n v="23"/>
    <n v="10"/>
    <n v="64.649999999999636"/>
    <n v="2.8264766318366472E-2"/>
    <x v="7"/>
    <s v="Q2"/>
    <x v="216"/>
  </r>
  <r>
    <s v="ORD-66441"/>
    <x v="3"/>
    <s v="Pharmaceutical"/>
    <n v="180"/>
    <n v="15.75"/>
    <n v="2835"/>
    <n v="2931.85"/>
    <x v="3"/>
    <s v="Supplier A"/>
    <n v="4.5"/>
    <s v="2023-07-22"/>
    <s v="2023-08-08"/>
    <s v="2023-08-08"/>
    <s v="On Time"/>
    <n v="6.3200000000000006E-2"/>
    <n v="11"/>
    <n v="3.16"/>
    <n v="885"/>
    <n v="186"/>
    <n v="86"/>
    <n v="0"/>
    <n v="96.849999999999909"/>
    <n v="3.4162257495590799E-2"/>
    <x v="4"/>
    <s v="Q3"/>
    <x v="217"/>
  </r>
  <r>
    <s v="ORD-51830"/>
    <x v="3"/>
    <s v="Pharmaceutical"/>
    <n v="495"/>
    <n v="15.75"/>
    <n v="7796.25"/>
    <n v="7948.5"/>
    <x v="3"/>
    <s v="Supplier C"/>
    <n v="4.2"/>
    <s v="2023-11-05"/>
    <s v="2023-11-26"/>
    <s v="2023-11-26"/>
    <s v="On Time"/>
    <n v="7.7100000000000002E-2"/>
    <n v="38"/>
    <n v="3.1"/>
    <n v="348"/>
    <n v="197"/>
    <n v="91"/>
    <n v="0"/>
    <n v="152.25"/>
    <n v="1.9528619528619527E-2"/>
    <x v="10"/>
    <s v="Q4"/>
    <x v="218"/>
  </r>
  <r>
    <s v="ORD-36188"/>
    <x v="4"/>
    <s v="Manufacturing"/>
    <n v="202"/>
    <n v="8.9"/>
    <n v="1797.8"/>
    <n v="1758.3"/>
    <x v="4"/>
    <s v="Supplier B"/>
    <n v="3.8"/>
    <s v="2023-06-16"/>
    <s v="2023-07-07"/>
    <s v="2023-07-07"/>
    <s v="On Time"/>
    <n v="0.12"/>
    <n v="24"/>
    <n v="2.86"/>
    <n v="656"/>
    <n v="159"/>
    <n v="33"/>
    <n v="0"/>
    <n v="-39.5"/>
    <n v="-2.1971298253420847E-2"/>
    <x v="7"/>
    <s v="Q2"/>
    <x v="219"/>
  </r>
  <r>
    <s v="ORD-63627"/>
    <x v="0"/>
    <s v="Service"/>
    <n v="492"/>
    <n v="45"/>
    <n v="22140"/>
    <n v="22601.32"/>
    <x v="4"/>
    <s v="Supplier A"/>
    <n v="4.5"/>
    <s v="2023-08-25"/>
    <s v="2023-09-07"/>
    <s v="2023-09-07"/>
    <s v="On Time"/>
    <n v="7.1400000000000005E-2"/>
    <n v="35"/>
    <n v="1.54"/>
    <n v="739"/>
    <n v="147"/>
    <n v="27"/>
    <n v="0"/>
    <n v="461.31999999999971"/>
    <n v="2.0836495031616969E-2"/>
    <x v="11"/>
    <s v="Q3"/>
    <x v="220"/>
  </r>
  <r>
    <s v="ORD-88372"/>
    <x v="0"/>
    <s v="Service"/>
    <n v="347"/>
    <n v="45"/>
    <n v="15615"/>
    <n v="15074.94"/>
    <x v="3"/>
    <s v="Supplier B"/>
    <n v="3.8"/>
    <s v="2023-05-10"/>
    <s v="2023-05-20"/>
    <s v="2023-05-20"/>
    <s v="On Time"/>
    <n v="6.9199999999999998E-2"/>
    <n v="24"/>
    <n v="1.17"/>
    <n v="540"/>
    <n v="169"/>
    <n v="61"/>
    <n v="0"/>
    <n v="-540.05999999999949"/>
    <n v="-3.4585975024015336E-2"/>
    <x v="0"/>
    <s v="Q2"/>
    <x v="221"/>
  </r>
  <r>
    <s v="ORD-93647"/>
    <x v="5"/>
    <s v="Service"/>
    <n v="28"/>
    <n v="25"/>
    <n v="700"/>
    <n v="720.35"/>
    <x v="4"/>
    <s v="Supplier D"/>
    <n v="4.7"/>
    <s v="2023-10-06"/>
    <s v="2023-10-14"/>
    <s v="2023-10-14"/>
    <s v="On Time"/>
    <n v="6.0299999999999999E-2"/>
    <n v="1"/>
    <n v="1.31"/>
    <n v="986"/>
    <n v="41"/>
    <n v="23"/>
    <n v="0"/>
    <n v="20.350000000000023"/>
    <n v="2.9071428571428602E-2"/>
    <x v="3"/>
    <s v="Q4"/>
    <x v="222"/>
  </r>
  <r>
    <s v="ORD-53463"/>
    <x v="3"/>
    <s v="Pharmaceutical"/>
    <n v="323"/>
    <n v="15.75"/>
    <n v="5087.25"/>
    <n v="4855.42"/>
    <x v="3"/>
    <s v="Supplier B"/>
    <n v="3.8"/>
    <s v="2023-11-28"/>
    <s v="2023-12-12"/>
    <s v="2023-12-12"/>
    <s v="On Time"/>
    <n v="0.1477"/>
    <n v="47"/>
    <n v="3.1"/>
    <n v="865"/>
    <n v="130"/>
    <n v="23"/>
    <n v="0"/>
    <n v="-231.82999999999993"/>
    <n v="-4.5570789719396515E-2"/>
    <x v="10"/>
    <s v="Q4"/>
    <x v="223"/>
  </r>
  <r>
    <s v="ORD-59036"/>
    <x v="1"/>
    <s v="Pharmaceutical"/>
    <n v="271"/>
    <n v="12.5"/>
    <n v="3387.5"/>
    <n v="3471.12"/>
    <x v="0"/>
    <s v="Supplier C"/>
    <n v="4.2"/>
    <s v="2023-04-24"/>
    <s v="2023-05-15"/>
    <s v="2023-05-15"/>
    <s v="On Time"/>
    <n v="8.8099999999999998E-2"/>
    <n v="23"/>
    <n v="2.83"/>
    <n v="450"/>
    <n v="138"/>
    <n v="96"/>
    <n v="0"/>
    <n v="83.619999999999891"/>
    <n v="2.4684870848708455E-2"/>
    <x v="1"/>
    <s v="Q2"/>
    <x v="224"/>
  </r>
  <r>
    <s v="ORD-28569"/>
    <x v="5"/>
    <s v="Service"/>
    <n v="22"/>
    <n v="25"/>
    <n v="550"/>
    <n v="549.04999999999995"/>
    <x v="4"/>
    <s v="Supplier B"/>
    <n v="3.8"/>
    <s v="2023-06-26"/>
    <s v="2023-07-08"/>
    <s v="2023-07-14"/>
    <s v="Delayed"/>
    <n v="5.1400000000000001E-2"/>
    <n v="1"/>
    <n v="0.67"/>
    <n v="369"/>
    <n v="107"/>
    <n v="68"/>
    <n v="6"/>
    <n v="-0.95000000000004547"/>
    <n v="-1.7272727272728099E-3"/>
    <x v="7"/>
    <s v="Q2"/>
    <x v="225"/>
  </r>
  <r>
    <s v="ORD-15856"/>
    <x v="3"/>
    <s v="Pharmaceutical"/>
    <n v="253"/>
    <n v="15.75"/>
    <n v="3984.75"/>
    <n v="3824.41"/>
    <x v="4"/>
    <s v="Supplier D"/>
    <n v="4.7"/>
    <s v="2023-06-28"/>
    <s v="2023-07-10"/>
    <s v="2023-07-10"/>
    <s v="On Time"/>
    <n v="0.1111"/>
    <n v="28"/>
    <n v="2.6"/>
    <n v="879"/>
    <n v="49"/>
    <n v="12"/>
    <n v="0"/>
    <n v="-160.34000000000015"/>
    <n v="-4.0238408934061144E-2"/>
    <x v="7"/>
    <s v="Q2"/>
    <x v="226"/>
  </r>
  <r>
    <s v="ORD-40389"/>
    <x v="2"/>
    <s v="Manufacturing"/>
    <n v="274"/>
    <n v="4.2"/>
    <n v="1150.8"/>
    <n v="1113.3399999999999"/>
    <x v="0"/>
    <s v="Supplier B"/>
    <n v="3.8"/>
    <s v="2023-05-05"/>
    <s v="2023-05-26"/>
    <s v="2023-05-26"/>
    <s v="On Time"/>
    <n v="3.2399999999999998E-2"/>
    <n v="8"/>
    <n v="2.92"/>
    <n v="866"/>
    <n v="123"/>
    <n v="90"/>
    <n v="0"/>
    <n v="-37.460000000000036"/>
    <n v="-3.2551268682655579E-2"/>
    <x v="0"/>
    <s v="Q2"/>
    <x v="227"/>
  </r>
  <r>
    <s v="ORD-10583"/>
    <x v="3"/>
    <s v="Pharmaceutical"/>
    <n v="24"/>
    <n v="15.75"/>
    <n v="378"/>
    <n v="386.97"/>
    <x v="1"/>
    <s v="Supplier D"/>
    <n v="4.7"/>
    <s v="2023-07-22"/>
    <s v="2023-08-03"/>
    <s v="2023-08-03"/>
    <s v="On Time"/>
    <n v="0.1336"/>
    <n v="3"/>
    <n v="3.14"/>
    <n v="771"/>
    <n v="74"/>
    <n v="36"/>
    <n v="0"/>
    <n v="8.9700000000000273"/>
    <n v="2.3730158730158803E-2"/>
    <x v="4"/>
    <s v="Q3"/>
    <x v="228"/>
  </r>
  <r>
    <s v="ORD-74157"/>
    <x v="2"/>
    <s v="Manufacturing"/>
    <n v="105"/>
    <n v="4.2"/>
    <n v="441"/>
    <n v="435.08"/>
    <x v="0"/>
    <s v="Supplier A"/>
    <n v="4.5"/>
    <s v="2023-10-02"/>
    <s v="2023-10-26"/>
    <s v="2023-10-26"/>
    <s v="On Time"/>
    <n v="3.7600000000000001E-2"/>
    <n v="3"/>
    <n v="2.34"/>
    <n v="590"/>
    <n v="183"/>
    <n v="50"/>
    <n v="0"/>
    <n v="-5.9200000000000159"/>
    <n v="-1.3424036281179174E-2"/>
    <x v="3"/>
    <s v="Q4"/>
    <x v="229"/>
  </r>
  <r>
    <s v="ORD-48986"/>
    <x v="5"/>
    <s v="Service"/>
    <n v="68"/>
    <n v="25"/>
    <n v="1700"/>
    <n v="1674.15"/>
    <x v="2"/>
    <s v="Supplier D"/>
    <n v="4.7"/>
    <s v="2023-10-28"/>
    <s v="2023-11-05"/>
    <s v="2023-11-05"/>
    <s v="On Time"/>
    <n v="0.12839999999999999"/>
    <n v="8"/>
    <n v="1.72"/>
    <n v="990"/>
    <n v="177"/>
    <n v="85"/>
    <n v="0"/>
    <n v="-25.849999999999909"/>
    <n v="-1.5205882352941123E-2"/>
    <x v="3"/>
    <s v="Q4"/>
    <x v="230"/>
  </r>
  <r>
    <s v="ORD-64819"/>
    <x v="1"/>
    <s v="Pharmaceutical"/>
    <n v="132"/>
    <n v="12.5"/>
    <n v="1650"/>
    <n v="1617.89"/>
    <x v="1"/>
    <s v="Supplier C"/>
    <n v="4.2"/>
    <s v="2023-03-02"/>
    <s v="2023-03-23"/>
    <s v="2023-03-23"/>
    <s v="On Time"/>
    <n v="3.56E-2"/>
    <n v="4"/>
    <n v="3.27"/>
    <n v="660"/>
    <n v="55"/>
    <n v="83"/>
    <n v="0"/>
    <n v="-32.1099999999999"/>
    <n v="-1.9460606060606001E-2"/>
    <x v="6"/>
    <s v="Q1"/>
    <x v="231"/>
  </r>
  <r>
    <s v="ORD-74178"/>
    <x v="4"/>
    <s v="Manufacturing"/>
    <n v="335"/>
    <n v="8.9"/>
    <n v="2981.5"/>
    <n v="2992.64"/>
    <x v="2"/>
    <s v="Supplier B"/>
    <n v="3.8"/>
    <s v="2023-09-07"/>
    <s v="2023-10-01"/>
    <s v="2023-10-06"/>
    <s v="Delayed"/>
    <n v="0.13869999999999999"/>
    <n v="46"/>
    <n v="2.11"/>
    <n v="193"/>
    <n v="67"/>
    <n v="50"/>
    <n v="5"/>
    <n v="11.139999999999873"/>
    <n v="3.7363743082340678E-3"/>
    <x v="8"/>
    <s v="Q3"/>
    <x v="232"/>
  </r>
  <r>
    <s v="ORD-76248"/>
    <x v="4"/>
    <s v="Manufacturing"/>
    <n v="497"/>
    <n v="8.9"/>
    <n v="4423.3"/>
    <n v="4206.37"/>
    <x v="4"/>
    <s v="Supplier A"/>
    <n v="4.5"/>
    <s v="2023-07-03"/>
    <s v="2023-07-27"/>
    <s v="2023-07-27"/>
    <s v="On Time"/>
    <n v="2.9100000000000001E-2"/>
    <n v="14"/>
    <n v="2.93"/>
    <n v="718"/>
    <n v="146"/>
    <n v="62"/>
    <n v="0"/>
    <n v="-216.93000000000029"/>
    <n v="-4.9042570026903057E-2"/>
    <x v="4"/>
    <s v="Q3"/>
    <x v="233"/>
  </r>
  <r>
    <s v="ORD-38905"/>
    <x v="0"/>
    <s v="Service"/>
    <n v="440"/>
    <n v="45"/>
    <n v="19800"/>
    <n v="19688.830000000002"/>
    <x v="2"/>
    <s v="Supplier D"/>
    <n v="4.7"/>
    <s v="2023-12-30"/>
    <s v="2024-01-07"/>
    <s v="2024-01-07"/>
    <s v="On Time"/>
    <n v="3.3399999999999999E-2"/>
    <n v="14"/>
    <n v="1.69"/>
    <n v="349"/>
    <n v="28"/>
    <n v="45"/>
    <n v="0"/>
    <n v="-111.16999999999825"/>
    <n v="-5.6146464646463761E-3"/>
    <x v="2"/>
    <s v="Q4"/>
    <x v="234"/>
  </r>
  <r>
    <s v="ORD-24838"/>
    <x v="3"/>
    <s v="Pharmaceutical"/>
    <n v="409"/>
    <n v="15.75"/>
    <n v="6441.75"/>
    <n v="6414.26"/>
    <x v="4"/>
    <s v="Supplier C"/>
    <n v="4.2"/>
    <s v="2023-03-28"/>
    <s v="2023-04-18"/>
    <s v="2023-04-18"/>
    <s v="On Time"/>
    <n v="0.114"/>
    <n v="46"/>
    <n v="3.32"/>
    <n v="636"/>
    <n v="49"/>
    <n v="44"/>
    <n v="0"/>
    <n v="-27.489999999999782"/>
    <n v="-4.2674739007257005E-3"/>
    <x v="6"/>
    <s v="Q1"/>
    <x v="235"/>
  </r>
  <r>
    <s v="ORD-42444"/>
    <x v="5"/>
    <s v="Service"/>
    <n v="289"/>
    <n v="25"/>
    <n v="7225"/>
    <n v="7021.65"/>
    <x v="3"/>
    <s v="Supplier A"/>
    <n v="4.5"/>
    <s v="2023-08-14"/>
    <s v="2023-08-27"/>
    <s v="2023-08-27"/>
    <s v="On Time"/>
    <n v="6.9500000000000006E-2"/>
    <n v="20"/>
    <n v="1.48"/>
    <n v="354"/>
    <n v="28"/>
    <n v="67"/>
    <n v="0"/>
    <n v="-203.35000000000036"/>
    <n v="-2.8145328719723233E-2"/>
    <x v="11"/>
    <s v="Q3"/>
    <x v="236"/>
  </r>
  <r>
    <s v="ORD-87060"/>
    <x v="2"/>
    <s v="Manufacturing"/>
    <n v="453"/>
    <n v="4.2"/>
    <n v="1902.6"/>
    <n v="1996.58"/>
    <x v="3"/>
    <s v="Supplier A"/>
    <n v="4.5"/>
    <s v="2023-08-13"/>
    <s v="2023-09-06"/>
    <s v="2023-09-06"/>
    <s v="On Time"/>
    <n v="0.1186"/>
    <n v="53"/>
    <n v="2.62"/>
    <n v="755"/>
    <n v="109"/>
    <n v="100"/>
    <n v="0"/>
    <n v="93.980000000000018"/>
    <n v="4.9395563965100399E-2"/>
    <x v="11"/>
    <s v="Q3"/>
    <x v="237"/>
  </r>
  <r>
    <s v="ORD-79767"/>
    <x v="5"/>
    <s v="Service"/>
    <n v="81"/>
    <n v="25"/>
    <n v="2025"/>
    <n v="2082.6799999999998"/>
    <x v="2"/>
    <s v="Supplier B"/>
    <n v="3.8"/>
    <s v="2023-11-12"/>
    <s v="2023-11-22"/>
    <s v="2023-11-22"/>
    <s v="On Time"/>
    <n v="0.1239"/>
    <n v="10"/>
    <n v="1.36"/>
    <n v="337"/>
    <n v="172"/>
    <n v="78"/>
    <n v="0"/>
    <n v="57.679999999999836"/>
    <n v="2.8483950617283871E-2"/>
    <x v="10"/>
    <s v="Q4"/>
    <x v="238"/>
  </r>
  <r>
    <s v="ORD-27771"/>
    <x v="3"/>
    <s v="Pharmaceutical"/>
    <n v="303"/>
    <n v="15.75"/>
    <n v="4772.25"/>
    <n v="4661.22"/>
    <x v="3"/>
    <s v="Supplier C"/>
    <n v="4.2"/>
    <s v="2023-05-29"/>
    <s v="2023-06-30"/>
    <s v="2023-07-13"/>
    <s v="Delayed"/>
    <n v="0.13009999999999999"/>
    <n v="39"/>
    <n v="3.72"/>
    <n v="854"/>
    <n v="125"/>
    <n v="17"/>
    <n v="13"/>
    <n v="-111.02999999999975"/>
    <n v="-2.3265755146943214E-2"/>
    <x v="0"/>
    <s v="Q2"/>
    <x v="239"/>
  </r>
  <r>
    <s v="ORD-74154"/>
    <x v="2"/>
    <s v="Manufacturing"/>
    <n v="84"/>
    <n v="4.2"/>
    <n v="352.8"/>
    <n v="360.26"/>
    <x v="1"/>
    <s v="Supplier B"/>
    <n v="3.8"/>
    <s v="2023-05-08"/>
    <s v="2023-05-29"/>
    <s v="2023-05-29"/>
    <s v="On Time"/>
    <n v="0.126"/>
    <n v="10"/>
    <n v="2.35"/>
    <n v="195"/>
    <n v="167"/>
    <n v="90"/>
    <n v="0"/>
    <n v="7.4599999999999795"/>
    <n v="2.1145124716553228E-2"/>
    <x v="0"/>
    <s v="Q2"/>
    <x v="240"/>
  </r>
  <r>
    <s v="ORD-46467"/>
    <x v="2"/>
    <s v="Manufacturing"/>
    <n v="48"/>
    <n v="4.2"/>
    <n v="201.6"/>
    <n v="204.29"/>
    <x v="2"/>
    <s v="Supplier D"/>
    <n v="4.7"/>
    <s v="2023-08-20"/>
    <s v="2023-09-08"/>
    <s v="2023-09-08"/>
    <s v="On Time"/>
    <n v="0.13320000000000001"/>
    <n v="6"/>
    <n v="2.0299999999999998"/>
    <n v="761"/>
    <n v="114"/>
    <n v="68"/>
    <n v="0"/>
    <n v="2.6899999999999977"/>
    <n v="1.3343253968253957E-2"/>
    <x v="11"/>
    <s v="Q3"/>
    <x v="241"/>
  </r>
  <r>
    <s v="ORD-80048"/>
    <x v="4"/>
    <s v="Manufacturing"/>
    <n v="384"/>
    <n v="8.9"/>
    <n v="3417.6"/>
    <n v="3578.96"/>
    <x v="3"/>
    <s v="Supplier A"/>
    <n v="4.5"/>
    <s v="2023-02-17"/>
    <s v="2023-03-13"/>
    <s v="2023-03-13"/>
    <s v="On Time"/>
    <n v="9.8900000000000002E-2"/>
    <n v="37"/>
    <n v="2.7"/>
    <n v="457"/>
    <n v="75"/>
    <n v="64"/>
    <n v="0"/>
    <n v="161.36000000000013"/>
    <n v="4.7214419475655467E-2"/>
    <x v="9"/>
    <s v="Q1"/>
    <x v="242"/>
  </r>
  <r>
    <s v="ORD-55054"/>
    <x v="3"/>
    <s v="Pharmaceutical"/>
    <n v="434"/>
    <n v="15.75"/>
    <n v="6835.5"/>
    <n v="6687.58"/>
    <x v="2"/>
    <s v="Supplier C"/>
    <n v="4.2"/>
    <s v="2023-06-15"/>
    <s v="2023-07-06"/>
    <s v="2023-07-06"/>
    <s v="On Time"/>
    <n v="8.6599999999999996E-2"/>
    <n v="37"/>
    <n v="3.78"/>
    <n v="965"/>
    <n v="194"/>
    <n v="16"/>
    <n v="0"/>
    <n v="-147.92000000000007"/>
    <n v="-2.1639967815083032E-2"/>
    <x v="7"/>
    <s v="Q2"/>
    <x v="243"/>
  </r>
  <r>
    <s v="ORD-66072"/>
    <x v="1"/>
    <s v="Pharmaceutical"/>
    <n v="73"/>
    <n v="12.5"/>
    <n v="912.5"/>
    <n v="951.69"/>
    <x v="0"/>
    <s v="Supplier D"/>
    <n v="4.7"/>
    <s v="2023-01-09"/>
    <s v="2023-01-21"/>
    <s v="2023-01-21"/>
    <s v="On Time"/>
    <n v="3.2099999999999997E-2"/>
    <n v="2"/>
    <n v="3.99"/>
    <n v="257"/>
    <n v="196"/>
    <n v="26"/>
    <n v="0"/>
    <n v="39.190000000000055"/>
    <n v="4.294794520547951E-2"/>
    <x v="5"/>
    <s v="Q1"/>
    <x v="244"/>
  </r>
  <r>
    <s v="ORD-31695"/>
    <x v="0"/>
    <s v="Service"/>
    <n v="57"/>
    <n v="45"/>
    <n v="2565"/>
    <n v="2604.65"/>
    <x v="3"/>
    <s v="Supplier B"/>
    <n v="3.8"/>
    <s v="2023-05-21"/>
    <s v="2023-05-31"/>
    <s v="2023-05-31"/>
    <s v="On Time"/>
    <n v="4.5100000000000001E-2"/>
    <n v="2"/>
    <n v="1.86"/>
    <n v="103"/>
    <n v="121"/>
    <n v="90"/>
    <n v="0"/>
    <n v="39.650000000000091"/>
    <n v="1.545808966861602E-2"/>
    <x v="0"/>
    <s v="Q2"/>
    <x v="245"/>
  </r>
  <r>
    <s v="ORD-39647"/>
    <x v="2"/>
    <s v="Manufacturing"/>
    <n v="56"/>
    <n v="4.2"/>
    <n v="235.2"/>
    <n v="239.99"/>
    <x v="1"/>
    <s v="Supplier D"/>
    <n v="4.7"/>
    <s v="2023-12-02"/>
    <s v="2023-12-21"/>
    <s v="2023-12-21"/>
    <s v="On Time"/>
    <n v="1.0200000000000001E-2"/>
    <n v="0"/>
    <n v="1.27"/>
    <n v="581"/>
    <n v="194"/>
    <n v="66"/>
    <n v="0"/>
    <n v="4.7900000000000205"/>
    <n v="2.0365646258503491E-2"/>
    <x v="2"/>
    <s v="Q4"/>
    <x v="246"/>
  </r>
  <r>
    <s v="ORD-23425"/>
    <x v="1"/>
    <s v="Pharmaceutical"/>
    <n v="450"/>
    <n v="12.5"/>
    <n v="5625"/>
    <n v="5581.3"/>
    <x v="0"/>
    <s v="Supplier C"/>
    <n v="4.2"/>
    <s v="2023-03-03"/>
    <s v="2023-03-24"/>
    <s v="2023-03-24"/>
    <s v="On Time"/>
    <n v="2.8500000000000001E-2"/>
    <n v="12"/>
    <n v="3.07"/>
    <n v="155"/>
    <n v="100"/>
    <n v="57"/>
    <n v="0"/>
    <n v="-43.699999999999818"/>
    <n v="-7.7688888888888565E-3"/>
    <x v="6"/>
    <s v="Q1"/>
    <x v="247"/>
  </r>
  <r>
    <s v="ORD-95199"/>
    <x v="2"/>
    <s v="Manufacturing"/>
    <n v="338"/>
    <n v="4.2"/>
    <n v="1419.6"/>
    <n v="1489.58"/>
    <x v="1"/>
    <s v="Supplier D"/>
    <n v="4.7"/>
    <s v="2023-03-10"/>
    <s v="2023-03-29"/>
    <s v="2023-03-29"/>
    <s v="On Time"/>
    <n v="0.03"/>
    <n v="10"/>
    <n v="1.02"/>
    <n v="218"/>
    <n v="132"/>
    <n v="54"/>
    <n v="0"/>
    <n v="69.980000000000018"/>
    <n v="4.9295576218653159E-2"/>
    <x v="6"/>
    <s v="Q1"/>
    <x v="248"/>
  </r>
  <r>
    <s v="ORD-26142"/>
    <x v="0"/>
    <s v="Service"/>
    <n v="325"/>
    <n v="45"/>
    <n v="14625"/>
    <n v="14897.85"/>
    <x v="1"/>
    <s v="Supplier B"/>
    <n v="3.8"/>
    <s v="2023-07-30"/>
    <s v="2023-08-09"/>
    <s v="2023-08-09"/>
    <s v="On Time"/>
    <n v="0.13039999999999999"/>
    <n v="42"/>
    <n v="0.65"/>
    <n v="653"/>
    <n v="118"/>
    <n v="54"/>
    <n v="0"/>
    <n v="272.85000000000036"/>
    <n v="1.865641025641028E-2"/>
    <x v="4"/>
    <s v="Q3"/>
    <x v="249"/>
  </r>
  <r>
    <s v="ORD-47345"/>
    <x v="4"/>
    <s v="Manufacturing"/>
    <n v="151"/>
    <n v="8.9"/>
    <n v="1343.9"/>
    <n v="1363.34"/>
    <x v="3"/>
    <s v="Supplier B"/>
    <n v="3.8"/>
    <s v="2023-05-07"/>
    <s v="2023-05-28"/>
    <s v="2023-05-28"/>
    <s v="On Time"/>
    <n v="4.4699999999999997E-2"/>
    <n v="6"/>
    <n v="2.44"/>
    <n v="847"/>
    <n v="196"/>
    <n v="13"/>
    <n v="0"/>
    <n v="19.439999999999827"/>
    <n v="1.4465362006101514E-2"/>
    <x v="0"/>
    <s v="Q2"/>
    <x v="250"/>
  </r>
  <r>
    <s v="ORD-41370"/>
    <x v="0"/>
    <s v="Service"/>
    <n v="320"/>
    <n v="45"/>
    <n v="14400"/>
    <n v="14413.71"/>
    <x v="3"/>
    <s v="Supplier B"/>
    <n v="3.8"/>
    <s v="2023-09-23"/>
    <s v="2023-10-03"/>
    <s v="2023-10-03"/>
    <s v="On Time"/>
    <n v="0.1147"/>
    <n v="36"/>
    <n v="0.57999999999999996"/>
    <n v="556"/>
    <n v="118"/>
    <n v="24"/>
    <n v="0"/>
    <n v="13.709999999999127"/>
    <n v="9.5208333333327271E-4"/>
    <x v="8"/>
    <s v="Q3"/>
    <x v="251"/>
  </r>
  <r>
    <s v="ORD-84498"/>
    <x v="3"/>
    <s v="Pharmaceutical"/>
    <n v="465"/>
    <n v="15.75"/>
    <n v="7323.75"/>
    <n v="7673.6"/>
    <x v="2"/>
    <s v="Supplier A"/>
    <n v="4.5"/>
    <s v="2023-09-28"/>
    <s v="2023-10-18"/>
    <s v="2023-10-25"/>
    <s v="Delayed"/>
    <n v="0.1482"/>
    <n v="68"/>
    <n v="3.08"/>
    <n v="424"/>
    <n v="159"/>
    <n v="97"/>
    <n v="7"/>
    <n v="349.85000000000036"/>
    <n v="4.7769243898276206E-2"/>
    <x v="8"/>
    <s v="Q3"/>
    <x v="252"/>
  </r>
  <r>
    <s v="ORD-62163"/>
    <x v="3"/>
    <s v="Pharmaceutical"/>
    <n v="310"/>
    <n v="15.75"/>
    <n v="4882.5"/>
    <n v="4671.3500000000004"/>
    <x v="2"/>
    <s v="Supplier A"/>
    <n v="4.5"/>
    <s v="2023-01-09"/>
    <s v="2023-01-26"/>
    <s v="2023-01-26"/>
    <s v="On Time"/>
    <n v="4.6699999999999998E-2"/>
    <n v="14"/>
    <n v="2.59"/>
    <n v="568"/>
    <n v="93"/>
    <n v="90"/>
    <n v="0"/>
    <n v="-211.14999999999964"/>
    <n v="-4.3246287762416721E-2"/>
    <x v="5"/>
    <s v="Q1"/>
    <x v="253"/>
  </r>
  <r>
    <s v="ORD-20957"/>
    <x v="0"/>
    <s v="Service"/>
    <n v="369"/>
    <n v="45"/>
    <n v="16605"/>
    <n v="16442.73"/>
    <x v="4"/>
    <s v="Supplier D"/>
    <n v="4.7"/>
    <s v="2023-08-05"/>
    <s v="2023-08-13"/>
    <s v="2023-08-13"/>
    <s v="On Time"/>
    <n v="9.9699999999999997E-2"/>
    <n v="36"/>
    <n v="0.73"/>
    <n v="367"/>
    <n v="40"/>
    <n v="75"/>
    <n v="0"/>
    <n v="-162.27000000000044"/>
    <n v="-9.7723577235772612E-3"/>
    <x v="11"/>
    <s v="Q3"/>
    <x v="254"/>
  </r>
  <r>
    <s v="ORD-67342"/>
    <x v="3"/>
    <s v="Pharmaceutical"/>
    <n v="310"/>
    <n v="15.75"/>
    <n v="4882.5"/>
    <n v="4948.07"/>
    <x v="1"/>
    <s v="Supplier C"/>
    <n v="4.2"/>
    <s v="2023-07-20"/>
    <s v="2023-08-10"/>
    <s v="2023-08-10"/>
    <s v="On Time"/>
    <n v="0.1268"/>
    <n v="39"/>
    <n v="2.6"/>
    <n v="797"/>
    <n v="81"/>
    <n v="17"/>
    <n v="0"/>
    <n v="65.569999999999709"/>
    <n v="1.3429595494111563E-2"/>
    <x v="4"/>
    <s v="Q3"/>
    <x v="255"/>
  </r>
  <r>
    <s v="ORD-33022"/>
    <x v="3"/>
    <s v="Pharmaceutical"/>
    <n v="242"/>
    <n v="15.75"/>
    <n v="3811.5"/>
    <n v="3854.3"/>
    <x v="0"/>
    <s v="Supplier D"/>
    <n v="4.7"/>
    <s v="2023-03-01"/>
    <s v="2023-03-13"/>
    <s v="2023-03-13"/>
    <s v="On Time"/>
    <n v="1.77E-2"/>
    <n v="4"/>
    <n v="3.49"/>
    <n v="172"/>
    <n v="23"/>
    <n v="100"/>
    <n v="0"/>
    <n v="42.800000000000182"/>
    <n v="1.122917486553855E-2"/>
    <x v="6"/>
    <s v="Q1"/>
    <x v="256"/>
  </r>
  <r>
    <s v="ORD-58741"/>
    <x v="3"/>
    <s v="Pharmaceutical"/>
    <n v="497"/>
    <n v="15.75"/>
    <n v="7827.75"/>
    <n v="7707.75"/>
    <x v="0"/>
    <s v="Supplier B"/>
    <n v="3.8"/>
    <s v="2023-09-12"/>
    <s v="2023-09-26"/>
    <s v="2023-09-26"/>
    <s v="On Time"/>
    <n v="8.2400000000000001E-2"/>
    <n v="40"/>
    <n v="2.89"/>
    <n v="179"/>
    <n v="88"/>
    <n v="25"/>
    <n v="0"/>
    <n v="-120"/>
    <n v="-1.5330075692248731E-2"/>
    <x v="8"/>
    <s v="Q3"/>
    <x v="257"/>
  </r>
  <r>
    <s v="ORD-69663"/>
    <x v="1"/>
    <s v="Pharmaceutical"/>
    <n v="278"/>
    <n v="12.5"/>
    <n v="3475"/>
    <n v="3323.45"/>
    <x v="3"/>
    <s v="Supplier D"/>
    <n v="4.7"/>
    <s v="2023-05-20"/>
    <s v="2023-06-01"/>
    <s v="2023-06-01"/>
    <s v="On Time"/>
    <n v="0.10970000000000001"/>
    <n v="30"/>
    <n v="2.62"/>
    <n v="573"/>
    <n v="112"/>
    <n v="17"/>
    <n v="0"/>
    <n v="-151.55000000000018"/>
    <n v="-4.3611510791366957E-2"/>
    <x v="0"/>
    <s v="Q2"/>
    <x v="258"/>
  </r>
  <r>
    <s v="ORD-39937"/>
    <x v="4"/>
    <s v="Manufacturing"/>
    <n v="90"/>
    <n v="8.9"/>
    <n v="801"/>
    <n v="781.38"/>
    <x v="4"/>
    <s v="Supplier B"/>
    <n v="3.8"/>
    <s v="2023-07-08"/>
    <s v="2023-07-29"/>
    <s v="2023-07-29"/>
    <s v="On Time"/>
    <n v="2.4400000000000002E-2"/>
    <n v="2"/>
    <n v="2.4500000000000002"/>
    <n v="808"/>
    <n v="150"/>
    <n v="10"/>
    <n v="0"/>
    <n v="-19.620000000000005"/>
    <n v="-2.4494382022471915E-2"/>
    <x v="4"/>
    <s v="Q3"/>
    <x v="259"/>
  </r>
  <r>
    <s v="ORD-14635"/>
    <x v="1"/>
    <s v="Pharmaceutical"/>
    <n v="251"/>
    <n v="12.5"/>
    <n v="3137.5"/>
    <n v="3094.82"/>
    <x v="0"/>
    <s v="Supplier B"/>
    <n v="3.8"/>
    <s v="2023-01-24"/>
    <s v="2023-02-07"/>
    <s v="2023-02-07"/>
    <s v="On Time"/>
    <n v="0.13880000000000001"/>
    <n v="34"/>
    <n v="3.94"/>
    <n v="616"/>
    <n v="187"/>
    <n v="63"/>
    <n v="0"/>
    <n v="-42.679999999999836"/>
    <n v="-1.3603187250995965E-2"/>
    <x v="5"/>
    <s v="Q1"/>
    <x v="260"/>
  </r>
  <r>
    <s v="ORD-75803"/>
    <x v="3"/>
    <s v="Pharmaceutical"/>
    <n v="478"/>
    <n v="15.75"/>
    <n v="7528.5"/>
    <n v="7694.34"/>
    <x v="3"/>
    <s v="Supplier B"/>
    <n v="3.8"/>
    <s v="2023-08-02"/>
    <s v="2023-08-16"/>
    <s v="2023-08-16"/>
    <s v="On Time"/>
    <n v="4.8000000000000001E-2"/>
    <n v="22"/>
    <n v="3.06"/>
    <n v="739"/>
    <n v="33"/>
    <n v="32"/>
    <n v="0"/>
    <n v="165.84000000000015"/>
    <n v="2.2028292488543554E-2"/>
    <x v="11"/>
    <s v="Q3"/>
    <x v="261"/>
  </r>
  <r>
    <s v="ORD-21322"/>
    <x v="3"/>
    <s v="Pharmaceutical"/>
    <n v="45"/>
    <n v="15.75"/>
    <n v="708.75"/>
    <n v="735.47"/>
    <x v="4"/>
    <s v="Supplier A"/>
    <n v="4.5"/>
    <s v="2023-07-25"/>
    <s v="2023-08-11"/>
    <s v="2023-08-11"/>
    <s v="On Time"/>
    <n v="0.13120000000000001"/>
    <n v="5"/>
    <n v="2.97"/>
    <n v="616"/>
    <n v="136"/>
    <n v="11"/>
    <n v="0"/>
    <n v="26.720000000000027"/>
    <n v="3.7700176366843072E-2"/>
    <x v="4"/>
    <s v="Q3"/>
    <x v="262"/>
  </r>
  <r>
    <s v="ORD-74665"/>
    <x v="2"/>
    <s v="Manufacturing"/>
    <n v="411"/>
    <n v="4.2"/>
    <n v="1726.2"/>
    <n v="1692.35"/>
    <x v="1"/>
    <s v="Supplier C"/>
    <n v="4.2"/>
    <s v="2023-10-16"/>
    <s v="2023-11-13"/>
    <s v="2023-11-13"/>
    <s v="On Time"/>
    <n v="9.7199999999999995E-2"/>
    <n v="39"/>
    <n v="2.1800000000000002"/>
    <n v="841"/>
    <n v="70"/>
    <n v="79"/>
    <n v="0"/>
    <n v="-33.850000000000136"/>
    <n v="-1.9609546981809833E-2"/>
    <x v="3"/>
    <s v="Q4"/>
    <x v="263"/>
  </r>
  <r>
    <s v="ORD-53911"/>
    <x v="3"/>
    <s v="Pharmaceutical"/>
    <n v="22"/>
    <n v="15.75"/>
    <n v="346.5"/>
    <n v="337.25"/>
    <x v="1"/>
    <s v="Supplier A"/>
    <n v="4.5"/>
    <s v="2023-07-29"/>
    <s v="2023-08-15"/>
    <s v="2023-08-15"/>
    <s v="On Time"/>
    <n v="5.8500000000000003E-2"/>
    <n v="1"/>
    <n v="3.82"/>
    <n v="51"/>
    <n v="188"/>
    <n v="58"/>
    <n v="0"/>
    <n v="-9.25"/>
    <n v="-2.6695526695526696E-2"/>
    <x v="4"/>
    <s v="Q3"/>
    <x v="264"/>
  </r>
  <r>
    <s v="ORD-22193"/>
    <x v="0"/>
    <s v="Service"/>
    <n v="281"/>
    <n v="45"/>
    <n v="12645"/>
    <n v="13255.9"/>
    <x v="3"/>
    <s v="Supplier A"/>
    <n v="4.5"/>
    <s v="2023-04-16"/>
    <s v="2023-05-02"/>
    <s v="2023-05-03"/>
    <s v="Delayed"/>
    <n v="6.88E-2"/>
    <n v="19"/>
    <n v="1.57"/>
    <n v="993"/>
    <n v="79"/>
    <n v="76"/>
    <n v="1"/>
    <n v="610.89999999999964"/>
    <n v="4.8311585606959244E-2"/>
    <x v="1"/>
    <s v="Q2"/>
    <x v="265"/>
  </r>
  <r>
    <s v="ORD-84425"/>
    <x v="4"/>
    <s v="Manufacturing"/>
    <n v="307"/>
    <n v="8.9"/>
    <n v="2732.3"/>
    <n v="2621.8"/>
    <x v="3"/>
    <s v="Supplier D"/>
    <n v="4.7"/>
    <s v="2023-02-13"/>
    <s v="2023-03-04"/>
    <s v="2023-03-04"/>
    <s v="On Time"/>
    <n v="2.87E-2"/>
    <n v="8"/>
    <n v="1.1499999999999999"/>
    <n v="113"/>
    <n v="131"/>
    <n v="94"/>
    <n v="0"/>
    <n v="-110.5"/>
    <n v="-4.0442118361819712E-2"/>
    <x v="9"/>
    <s v="Q1"/>
    <x v="266"/>
  </r>
  <r>
    <s v="ORD-51688"/>
    <x v="3"/>
    <s v="Pharmaceutical"/>
    <n v="445"/>
    <n v="15.75"/>
    <n v="7008.75"/>
    <n v="6879.09"/>
    <x v="1"/>
    <s v="Supplier C"/>
    <n v="4.2"/>
    <s v="2023-05-14"/>
    <s v="2023-06-04"/>
    <s v="2023-06-04"/>
    <s v="On Time"/>
    <n v="0.1221"/>
    <n v="54"/>
    <n v="3.6"/>
    <n v="513"/>
    <n v="89"/>
    <n v="39"/>
    <n v="0"/>
    <n v="-129.65999999999985"/>
    <n v="-1.8499732477260545E-2"/>
    <x v="0"/>
    <s v="Q2"/>
    <x v="267"/>
  </r>
  <r>
    <s v="ORD-80244"/>
    <x v="1"/>
    <s v="Pharmaceutical"/>
    <n v="65"/>
    <n v="12.5"/>
    <n v="812.5"/>
    <n v="784.5"/>
    <x v="1"/>
    <s v="Supplier B"/>
    <n v="3.8"/>
    <s v="2023-10-27"/>
    <s v="2023-11-10"/>
    <s v="2023-11-10"/>
    <s v="On Time"/>
    <n v="3.3000000000000002E-2"/>
    <n v="2"/>
    <n v="3.11"/>
    <n v="416"/>
    <n v="73"/>
    <n v="67"/>
    <n v="0"/>
    <n v="-28"/>
    <n v="-3.446153846153846E-2"/>
    <x v="3"/>
    <s v="Q4"/>
    <x v="268"/>
  </r>
  <r>
    <s v="ORD-15286"/>
    <x v="2"/>
    <s v="Manufacturing"/>
    <n v="56"/>
    <n v="4.2"/>
    <n v="235.2"/>
    <n v="227.15"/>
    <x v="2"/>
    <s v="Supplier C"/>
    <n v="4.2"/>
    <s v="2023-03-03"/>
    <s v="2023-03-31"/>
    <s v="2023-03-31"/>
    <s v="On Time"/>
    <n v="0.106"/>
    <n v="5"/>
    <n v="2.39"/>
    <n v="270"/>
    <n v="103"/>
    <n v="28"/>
    <n v="0"/>
    <n v="-8.0499999999999829"/>
    <n v="-3.4226190476190403E-2"/>
    <x v="6"/>
    <s v="Q1"/>
    <x v="269"/>
  </r>
  <r>
    <s v="ORD-63004"/>
    <x v="1"/>
    <s v="Pharmaceutical"/>
    <n v="272"/>
    <n v="12.5"/>
    <n v="3400"/>
    <n v="3246.64"/>
    <x v="1"/>
    <s v="Supplier C"/>
    <n v="4.2"/>
    <s v="2023-07-22"/>
    <s v="2023-08-12"/>
    <s v="2023-08-12"/>
    <s v="On Time"/>
    <n v="5.1799999999999999E-2"/>
    <n v="14"/>
    <n v="2.76"/>
    <n v="925"/>
    <n v="135"/>
    <n v="81"/>
    <n v="0"/>
    <n v="-153.36000000000013"/>
    <n v="-4.5105882352941211E-2"/>
    <x v="4"/>
    <s v="Q3"/>
    <x v="270"/>
  </r>
  <r>
    <s v="ORD-39135"/>
    <x v="0"/>
    <s v="Service"/>
    <n v="246"/>
    <n v="45"/>
    <n v="11070"/>
    <n v="10629.31"/>
    <x v="4"/>
    <s v="Supplier B"/>
    <n v="3.8"/>
    <s v="2023-02-18"/>
    <s v="2023-02-28"/>
    <s v="2023-02-28"/>
    <s v="On Time"/>
    <n v="0.1211"/>
    <n v="29"/>
    <n v="0.59"/>
    <n v="183"/>
    <n v="70"/>
    <n v="61"/>
    <n v="0"/>
    <n v="-440.69000000000051"/>
    <n v="-3.9809394760614319E-2"/>
    <x v="9"/>
    <s v="Q1"/>
    <x v="271"/>
  </r>
  <r>
    <s v="ORD-22055"/>
    <x v="2"/>
    <s v="Manufacturing"/>
    <n v="21"/>
    <n v="4.2"/>
    <n v="88.2"/>
    <n v="92.58"/>
    <x v="0"/>
    <s v="Supplier C"/>
    <n v="4.2"/>
    <s v="2023-02-08"/>
    <s v="2023-03-08"/>
    <s v="2023-03-08"/>
    <s v="On Time"/>
    <n v="3.7699999999999997E-2"/>
    <n v="0"/>
    <n v="2.62"/>
    <n v="976"/>
    <n v="104"/>
    <n v="25"/>
    <n v="0"/>
    <n v="4.3799999999999955"/>
    <n v="4.9659863945578177E-2"/>
    <x v="9"/>
    <s v="Q1"/>
    <x v="272"/>
  </r>
  <r>
    <s v="ORD-99550"/>
    <x v="1"/>
    <s v="Pharmaceutical"/>
    <n v="483"/>
    <n v="12.5"/>
    <n v="6037.5"/>
    <n v="6082.11"/>
    <x v="2"/>
    <s v="Supplier A"/>
    <n v="4.5"/>
    <s v="2023-03-28"/>
    <s v="2023-04-14"/>
    <s v="2023-04-14"/>
    <s v="On Time"/>
    <n v="0.125"/>
    <n v="60"/>
    <n v="2.54"/>
    <n v="486"/>
    <n v="64"/>
    <n v="55"/>
    <n v="0"/>
    <n v="44.609999999999673"/>
    <n v="7.3888198757763434E-3"/>
    <x v="6"/>
    <s v="Q1"/>
    <x v="273"/>
  </r>
  <r>
    <s v="ORD-48680"/>
    <x v="3"/>
    <s v="Pharmaceutical"/>
    <n v="238"/>
    <n v="15.75"/>
    <n v="3748.5"/>
    <n v="3892.23"/>
    <x v="1"/>
    <s v="Supplier C"/>
    <n v="4.2"/>
    <s v="2023-05-24"/>
    <s v="2023-06-14"/>
    <s v="2023-06-14"/>
    <s v="On Time"/>
    <n v="1.49E-2"/>
    <n v="3"/>
    <n v="2.87"/>
    <n v="560"/>
    <n v="125"/>
    <n v="80"/>
    <n v="0"/>
    <n v="143.73000000000002"/>
    <n v="3.8343337334933981E-2"/>
    <x v="0"/>
    <s v="Q2"/>
    <x v="274"/>
  </r>
  <r>
    <s v="ORD-92674"/>
    <x v="4"/>
    <s v="Manufacturing"/>
    <n v="206"/>
    <n v="8.9"/>
    <n v="1833.4"/>
    <n v="1766.89"/>
    <x v="0"/>
    <s v="Supplier A"/>
    <n v="4.5"/>
    <s v="2023-05-24"/>
    <s v="2023-06-17"/>
    <s v="2023-06-17"/>
    <s v="On Time"/>
    <n v="3.7900000000000003E-2"/>
    <n v="7"/>
    <n v="2.0499999999999998"/>
    <n v="871"/>
    <n v="159"/>
    <n v="12"/>
    <n v="0"/>
    <n v="-66.509999999999991"/>
    <n v="-3.6276862659539645E-2"/>
    <x v="0"/>
    <s v="Q2"/>
    <x v="275"/>
  </r>
  <r>
    <s v="ORD-33568"/>
    <x v="4"/>
    <s v="Manufacturing"/>
    <n v="410"/>
    <n v="8.9"/>
    <n v="3649"/>
    <n v="3643.41"/>
    <x v="3"/>
    <s v="Supplier D"/>
    <n v="4.7"/>
    <s v="2023-10-06"/>
    <s v="2023-10-25"/>
    <s v="2023-10-25"/>
    <s v="On Time"/>
    <n v="0.13780000000000001"/>
    <n v="56"/>
    <n v="1.78"/>
    <n v="76"/>
    <n v="101"/>
    <n v="86"/>
    <n v="0"/>
    <n v="-5.5900000000001455"/>
    <n v="-1.5319265552206482E-3"/>
    <x v="3"/>
    <s v="Q4"/>
    <x v="276"/>
  </r>
  <r>
    <s v="ORD-30922"/>
    <x v="3"/>
    <s v="Pharmaceutical"/>
    <n v="424"/>
    <n v="15.75"/>
    <n v="6678"/>
    <n v="7006.24"/>
    <x v="0"/>
    <s v="Supplier C"/>
    <n v="4.2"/>
    <s v="2023-01-30"/>
    <s v="2023-02-20"/>
    <s v="2023-02-20"/>
    <s v="On Time"/>
    <n v="8.4099999999999994E-2"/>
    <n v="35"/>
    <n v="4"/>
    <n v="152"/>
    <n v="83"/>
    <n v="94"/>
    <n v="0"/>
    <n v="328.23999999999978"/>
    <n v="4.9152440850554029E-2"/>
    <x v="5"/>
    <s v="Q1"/>
    <x v="277"/>
  </r>
  <r>
    <s v="ORD-32768"/>
    <x v="3"/>
    <s v="Pharmaceutical"/>
    <n v="304"/>
    <n v="15.75"/>
    <n v="4788"/>
    <n v="4953.91"/>
    <x v="3"/>
    <s v="Supplier A"/>
    <n v="4.5"/>
    <s v="2023-04-23"/>
    <s v="2023-05-10"/>
    <s v="2023-05-10"/>
    <s v="On Time"/>
    <n v="0.1216"/>
    <n v="36"/>
    <n v="3.76"/>
    <n v="230"/>
    <n v="80"/>
    <n v="85"/>
    <n v="0"/>
    <n v="165.90999999999985"/>
    <n v="3.4651211361737648E-2"/>
    <x v="1"/>
    <s v="Q2"/>
    <x v="278"/>
  </r>
  <r>
    <s v="ORD-74517"/>
    <x v="2"/>
    <s v="Manufacturing"/>
    <n v="368"/>
    <n v="4.2"/>
    <n v="1545.6"/>
    <n v="1522.68"/>
    <x v="3"/>
    <s v="Supplier A"/>
    <n v="4.5"/>
    <s v="2023-12-27"/>
    <s v="2024-01-20"/>
    <s v="2024-01-20"/>
    <s v="On Time"/>
    <n v="8.9499999999999996E-2"/>
    <n v="32"/>
    <n v="2.9"/>
    <n v="605"/>
    <n v="99"/>
    <n v="32"/>
    <n v="0"/>
    <n v="-22.919999999999845"/>
    <n v="-1.4829192546583752E-2"/>
    <x v="2"/>
    <s v="Q4"/>
    <x v="279"/>
  </r>
  <r>
    <s v="ORD-90495"/>
    <x v="4"/>
    <s v="Manufacturing"/>
    <n v="129"/>
    <n v="8.9"/>
    <n v="1148.0999999999999"/>
    <n v="1159.77"/>
    <x v="0"/>
    <s v="Supplier A"/>
    <n v="4.5"/>
    <s v="2023-01-29"/>
    <s v="2023-02-22"/>
    <s v="2023-02-22"/>
    <s v="On Time"/>
    <n v="1.2800000000000001E-2"/>
    <n v="1"/>
    <n v="1.66"/>
    <n v="256"/>
    <n v="53"/>
    <n v="53"/>
    <n v="0"/>
    <n v="11.670000000000073"/>
    <n v="1.0164619806637116E-2"/>
    <x v="5"/>
    <s v="Q1"/>
    <x v="280"/>
  </r>
  <r>
    <s v="ORD-78982"/>
    <x v="0"/>
    <s v="Service"/>
    <n v="21"/>
    <n v="45"/>
    <n v="945"/>
    <n v="911.71"/>
    <x v="1"/>
    <s v="Supplier C"/>
    <n v="4.2"/>
    <s v="2023-01-31"/>
    <s v="2023-02-17"/>
    <s v="2023-02-17"/>
    <s v="On Time"/>
    <n v="0.1087"/>
    <n v="2"/>
    <n v="0.67"/>
    <n v="931"/>
    <n v="113"/>
    <n v="19"/>
    <n v="0"/>
    <n v="-33.289999999999964"/>
    <n v="-3.5227513227513191E-2"/>
    <x v="5"/>
    <s v="Q1"/>
    <x v="281"/>
  </r>
  <r>
    <s v="ORD-93789"/>
    <x v="2"/>
    <s v="Manufacturing"/>
    <n v="164"/>
    <n v="4.2"/>
    <n v="688.8"/>
    <n v="676.58"/>
    <x v="2"/>
    <s v="Supplier A"/>
    <n v="4.5"/>
    <s v="2023-06-22"/>
    <s v="2023-07-16"/>
    <s v="2023-07-16"/>
    <s v="On Time"/>
    <n v="0.14660000000000001"/>
    <n v="24"/>
    <n v="1.87"/>
    <n v="548"/>
    <n v="186"/>
    <n v="50"/>
    <n v="0"/>
    <n v="-12.219999999999914"/>
    <n v="-1.7740998838559691E-2"/>
    <x v="7"/>
    <s v="Q2"/>
    <x v="282"/>
  </r>
  <r>
    <s v="ORD-26691"/>
    <x v="3"/>
    <s v="Pharmaceutical"/>
    <n v="350"/>
    <n v="15.75"/>
    <n v="5512.5"/>
    <n v="5561.53"/>
    <x v="4"/>
    <s v="Supplier C"/>
    <n v="4.2"/>
    <s v="2023-04-25"/>
    <s v="2023-05-16"/>
    <s v="2023-05-16"/>
    <s v="On Time"/>
    <n v="3.4500000000000003E-2"/>
    <n v="12"/>
    <n v="3.53"/>
    <n v="231"/>
    <n v="20"/>
    <n v="99"/>
    <n v="0"/>
    <n v="49.029999999999745"/>
    <n v="8.8943310657595906E-3"/>
    <x v="1"/>
    <s v="Q2"/>
    <x v="283"/>
  </r>
  <r>
    <s v="ORD-23645"/>
    <x v="5"/>
    <s v="Service"/>
    <n v="318"/>
    <n v="25"/>
    <n v="7950"/>
    <n v="7805.48"/>
    <x v="2"/>
    <s v="Supplier A"/>
    <n v="4.5"/>
    <s v="2023-04-04"/>
    <s v="2023-04-17"/>
    <s v="2023-04-17"/>
    <s v="On Time"/>
    <n v="0.1232"/>
    <n v="39"/>
    <n v="1.46"/>
    <n v="558"/>
    <n v="56"/>
    <n v="52"/>
    <n v="0"/>
    <n v="-144.52000000000044"/>
    <n v="-1.8178616352201311E-2"/>
    <x v="1"/>
    <s v="Q2"/>
    <x v="284"/>
  </r>
  <r>
    <s v="ORD-93768"/>
    <x v="0"/>
    <s v="Service"/>
    <n v="173"/>
    <n v="45"/>
    <n v="7785"/>
    <n v="7526.45"/>
    <x v="0"/>
    <s v="Supplier B"/>
    <n v="3.8"/>
    <s v="2023-06-27"/>
    <s v="2023-07-07"/>
    <s v="2023-07-07"/>
    <s v="On Time"/>
    <n v="0.13389999999999999"/>
    <n v="23"/>
    <n v="1.56"/>
    <n v="796"/>
    <n v="105"/>
    <n v="67"/>
    <n v="0"/>
    <n v="-258.55000000000018"/>
    <n v="-3.3211303789338495E-2"/>
    <x v="7"/>
    <s v="Q2"/>
    <x v="285"/>
  </r>
  <r>
    <s v="ORD-60585"/>
    <x v="1"/>
    <s v="Pharmaceutical"/>
    <n v="364"/>
    <n v="12.5"/>
    <n v="4550"/>
    <n v="4353.3500000000004"/>
    <x v="3"/>
    <s v="Supplier B"/>
    <n v="3.8"/>
    <s v="2023-05-08"/>
    <s v="2023-05-22"/>
    <s v="2023-05-22"/>
    <s v="On Time"/>
    <n v="4.5900000000000003E-2"/>
    <n v="16"/>
    <n v="2.5"/>
    <n v="498"/>
    <n v="127"/>
    <n v="31"/>
    <n v="0"/>
    <n v="-196.64999999999964"/>
    <n v="-4.3219780219780138E-2"/>
    <x v="0"/>
    <s v="Q2"/>
    <x v="286"/>
  </r>
  <r>
    <s v="ORD-39567"/>
    <x v="4"/>
    <s v="Manufacturing"/>
    <n v="289"/>
    <n v="8.9"/>
    <n v="2572.1"/>
    <n v="2540.04"/>
    <x v="2"/>
    <s v="Supplier D"/>
    <n v="4.7"/>
    <s v="2023-06-29"/>
    <s v="2023-07-18"/>
    <s v="2023-07-18"/>
    <s v="On Time"/>
    <n v="0.126"/>
    <n v="36"/>
    <n v="2.16"/>
    <n v="216"/>
    <n v="135"/>
    <n v="19"/>
    <n v="0"/>
    <n v="-32.059999999999945"/>
    <n v="-1.2464523152287993E-2"/>
    <x v="7"/>
    <s v="Q2"/>
    <x v="287"/>
  </r>
  <r>
    <s v="ORD-19830"/>
    <x v="1"/>
    <s v="Pharmaceutical"/>
    <n v="143"/>
    <n v="12.5"/>
    <n v="1787.5"/>
    <n v="1868.23"/>
    <x v="3"/>
    <s v="Supplier A"/>
    <n v="4.5"/>
    <s v="2023-06-13"/>
    <s v="2023-06-30"/>
    <s v="2023-06-30"/>
    <s v="On Time"/>
    <n v="2.0400000000000001E-2"/>
    <n v="2"/>
    <n v="3.06"/>
    <n v="610"/>
    <n v="43"/>
    <n v="53"/>
    <n v="0"/>
    <n v="80.730000000000018"/>
    <n v="4.5163636363636371E-2"/>
    <x v="7"/>
    <s v="Q2"/>
    <x v="288"/>
  </r>
  <r>
    <s v="ORD-17019"/>
    <x v="5"/>
    <s v="Service"/>
    <n v="25"/>
    <n v="25"/>
    <n v="625"/>
    <n v="620.71"/>
    <x v="4"/>
    <s v="Supplier D"/>
    <n v="4.7"/>
    <s v="2023-12-27"/>
    <s v="2024-01-04"/>
    <s v="2024-01-04"/>
    <s v="On Time"/>
    <n v="0.10150000000000001"/>
    <n v="2"/>
    <n v="1.1499999999999999"/>
    <n v="153"/>
    <n v="104"/>
    <n v="36"/>
    <n v="0"/>
    <n v="-4.2899999999999636"/>
    <n v="-6.8639999999999422E-3"/>
    <x v="2"/>
    <s v="Q4"/>
    <x v="289"/>
  </r>
  <r>
    <s v="ORD-74349"/>
    <x v="3"/>
    <s v="Pharmaceutical"/>
    <n v="154"/>
    <n v="15.75"/>
    <n v="2425.5"/>
    <n v="2376.36"/>
    <x v="2"/>
    <s v="Supplier C"/>
    <n v="4.2"/>
    <s v="2023-12-05"/>
    <s v="2023-12-26"/>
    <s v="2023-12-26"/>
    <s v="On Time"/>
    <n v="2.3400000000000001E-2"/>
    <n v="3"/>
    <n v="3.32"/>
    <n v="207"/>
    <n v="33"/>
    <n v="56"/>
    <n v="0"/>
    <n v="-49.139999999999873"/>
    <n v="-2.0259740259740207E-2"/>
    <x v="2"/>
    <s v="Q4"/>
    <x v="290"/>
  </r>
  <r>
    <s v="ORD-32391"/>
    <x v="1"/>
    <s v="Pharmaceutical"/>
    <n v="431"/>
    <n v="12.5"/>
    <n v="5387.5"/>
    <n v="5474.79"/>
    <x v="2"/>
    <s v="Supplier A"/>
    <n v="4.5"/>
    <s v="2023-05-31"/>
    <s v="2023-06-17"/>
    <s v="2023-06-17"/>
    <s v="On Time"/>
    <n v="9.4E-2"/>
    <n v="40"/>
    <n v="2.54"/>
    <n v="703"/>
    <n v="94"/>
    <n v="20"/>
    <n v="0"/>
    <n v="87.289999999999964"/>
    <n v="1.6202320185614842E-2"/>
    <x v="0"/>
    <s v="Q2"/>
    <x v="291"/>
  </r>
  <r>
    <s v="ORD-34232"/>
    <x v="4"/>
    <s v="Manufacturing"/>
    <n v="251"/>
    <n v="8.9"/>
    <n v="2233.9"/>
    <n v="2231.46"/>
    <x v="0"/>
    <s v="Supplier C"/>
    <n v="4.2"/>
    <s v="2023-07-23"/>
    <s v="2023-08-20"/>
    <s v="2023-08-20"/>
    <s v="On Time"/>
    <n v="0.10249999999999999"/>
    <n v="25"/>
    <n v="2.09"/>
    <n v="429"/>
    <n v="117"/>
    <n v="57"/>
    <n v="0"/>
    <n v="-2.4400000000000546"/>
    <n v="-1.0922601727920026E-3"/>
    <x v="4"/>
    <s v="Q3"/>
    <x v="292"/>
  </r>
  <r>
    <s v="ORD-97486"/>
    <x v="3"/>
    <s v="Pharmaceutical"/>
    <n v="235"/>
    <n v="15.75"/>
    <n v="3701.25"/>
    <n v="3688.32"/>
    <x v="2"/>
    <s v="Supplier A"/>
    <n v="4.5"/>
    <s v="2023-05-15"/>
    <s v="2023-06-01"/>
    <s v="2023-06-01"/>
    <s v="On Time"/>
    <n v="4.1700000000000001E-2"/>
    <n v="9"/>
    <n v="2.59"/>
    <n v="149"/>
    <n v="41"/>
    <n v="95"/>
    <n v="0"/>
    <n v="-12.929999999999836"/>
    <n v="-3.4934143870313642E-3"/>
    <x v="0"/>
    <s v="Q2"/>
    <x v="293"/>
  </r>
  <r>
    <s v="ORD-80190"/>
    <x v="2"/>
    <s v="Manufacturing"/>
    <n v="126"/>
    <n v="4.2"/>
    <n v="529.20000000000005"/>
    <n v="532.04"/>
    <x v="4"/>
    <s v="Supplier D"/>
    <n v="4.7"/>
    <s v="2023-10-29"/>
    <s v="2023-11-17"/>
    <s v="2023-11-17"/>
    <s v="On Time"/>
    <n v="0.12770000000000001"/>
    <n v="16"/>
    <n v="1.84"/>
    <n v="753"/>
    <n v="141"/>
    <n v="83"/>
    <n v="0"/>
    <n v="2.8399999999999181"/>
    <n v="5.36659108087664E-3"/>
    <x v="3"/>
    <s v="Q4"/>
    <x v="294"/>
  </r>
  <r>
    <s v="ORD-84905"/>
    <x v="3"/>
    <s v="Pharmaceutical"/>
    <n v="212"/>
    <n v="15.75"/>
    <n v="3339"/>
    <n v="3473.49"/>
    <x v="2"/>
    <s v="Supplier C"/>
    <n v="4.2"/>
    <s v="2023-02-10"/>
    <s v="2023-03-03"/>
    <s v="2023-03-03"/>
    <s v="On Time"/>
    <n v="0.11"/>
    <n v="23"/>
    <n v="3.85"/>
    <n v="743"/>
    <n v="178"/>
    <n v="28"/>
    <n v="0"/>
    <n v="134.48999999999978"/>
    <n v="4.0278526504941535E-2"/>
    <x v="9"/>
    <s v="Q1"/>
    <x v="295"/>
  </r>
  <r>
    <s v="ORD-67067"/>
    <x v="1"/>
    <s v="Pharmaceutical"/>
    <n v="118"/>
    <n v="12.5"/>
    <n v="1475"/>
    <n v="1520.5"/>
    <x v="2"/>
    <s v="Supplier B"/>
    <n v="3.8"/>
    <s v="2023-03-27"/>
    <s v="2023-04-10"/>
    <s v="2023-04-10"/>
    <s v="On Time"/>
    <n v="2.7699999999999999E-2"/>
    <n v="3"/>
    <n v="3.98"/>
    <n v="256"/>
    <n v="180"/>
    <n v="28"/>
    <n v="0"/>
    <n v="45.5"/>
    <n v="3.0847457627118643E-2"/>
    <x v="6"/>
    <s v="Q1"/>
    <x v="296"/>
  </r>
  <r>
    <s v="ORD-70051"/>
    <x v="5"/>
    <s v="Service"/>
    <n v="54"/>
    <n v="25"/>
    <n v="1350"/>
    <n v="1334.89"/>
    <x v="3"/>
    <s v="Supplier C"/>
    <n v="4.2"/>
    <s v="2023-02-04"/>
    <s v="2023-02-21"/>
    <s v="2023-02-21"/>
    <s v="On Time"/>
    <n v="6.5600000000000006E-2"/>
    <n v="3"/>
    <n v="0.91"/>
    <n v="989"/>
    <n v="23"/>
    <n v="99"/>
    <n v="0"/>
    <n v="-15.1099999999999"/>
    <n v="-1.1192592592592518E-2"/>
    <x v="9"/>
    <s v="Q1"/>
    <x v="297"/>
  </r>
  <r>
    <s v="ORD-23133"/>
    <x v="5"/>
    <s v="Service"/>
    <n v="222"/>
    <n v="25"/>
    <n v="5550"/>
    <n v="5355.55"/>
    <x v="4"/>
    <s v="Supplier D"/>
    <n v="4.7"/>
    <s v="2023-02-27"/>
    <s v="2023-03-07"/>
    <s v="2023-03-07"/>
    <s v="On Time"/>
    <n v="8.9300000000000004E-2"/>
    <n v="19"/>
    <n v="1.95"/>
    <n v="997"/>
    <n v="47"/>
    <n v="82"/>
    <n v="0"/>
    <n v="-194.44999999999982"/>
    <n v="-3.5036036036036E-2"/>
    <x v="9"/>
    <s v="Q1"/>
    <x v="298"/>
  </r>
  <r>
    <s v="ORD-46099"/>
    <x v="1"/>
    <s v="Pharmaceutical"/>
    <n v="145"/>
    <n v="12.5"/>
    <n v="1812.5"/>
    <n v="1791.3"/>
    <x v="3"/>
    <s v="Supplier C"/>
    <n v="4.2"/>
    <s v="2023-07-30"/>
    <s v="2023-08-20"/>
    <s v="2023-08-20"/>
    <s v="On Time"/>
    <n v="7.8E-2"/>
    <n v="11"/>
    <n v="2.56"/>
    <n v="462"/>
    <n v="56"/>
    <n v="89"/>
    <n v="0"/>
    <n v="-21.200000000000045"/>
    <n v="-1.1696551724137956E-2"/>
    <x v="4"/>
    <s v="Q3"/>
    <x v="299"/>
  </r>
  <r>
    <s v="ORD-45203"/>
    <x v="5"/>
    <s v="Service"/>
    <n v="465"/>
    <n v="25"/>
    <n v="11625"/>
    <n v="12065.54"/>
    <x v="2"/>
    <s v="Supplier A"/>
    <n v="4.5"/>
    <s v="2023-07-22"/>
    <s v="2023-08-04"/>
    <s v="2023-08-04"/>
    <s v="On Time"/>
    <n v="0.1067"/>
    <n v="49"/>
    <n v="1.21"/>
    <n v="968"/>
    <n v="115"/>
    <n v="12"/>
    <n v="0"/>
    <n v="440.54000000000087"/>
    <n v="3.7895913978494698E-2"/>
    <x v="4"/>
    <s v="Q3"/>
    <x v="300"/>
  </r>
  <r>
    <s v="ORD-27614"/>
    <x v="2"/>
    <s v="Manufacturing"/>
    <n v="441"/>
    <n v="4.2"/>
    <n v="1852.2"/>
    <n v="1850.65"/>
    <x v="3"/>
    <s v="Supplier C"/>
    <n v="4.2"/>
    <s v="2023-05-24"/>
    <s v="2023-06-21"/>
    <s v="2023-06-21"/>
    <s v="On Time"/>
    <n v="0.1075"/>
    <n v="47"/>
    <n v="2.74"/>
    <n v="357"/>
    <n v="133"/>
    <n v="51"/>
    <n v="0"/>
    <n v="-1.5499999999999545"/>
    <n v="-8.3684267357734285E-4"/>
    <x v="0"/>
    <s v="Q2"/>
    <x v="301"/>
  </r>
  <r>
    <s v="ORD-59009"/>
    <x v="2"/>
    <s v="Manufacturing"/>
    <n v="236"/>
    <n v="4.2"/>
    <n v="991.2"/>
    <n v="962.59"/>
    <x v="2"/>
    <s v="Supplier A"/>
    <n v="4.5"/>
    <s v="2023-04-07"/>
    <s v="2023-05-01"/>
    <s v="2023-05-01"/>
    <s v="On Time"/>
    <n v="0.12540000000000001"/>
    <n v="29"/>
    <n v="2.52"/>
    <n v="890"/>
    <n v="34"/>
    <n v="75"/>
    <n v="0"/>
    <n v="-28.610000000000014"/>
    <n v="-2.8864003228410019E-2"/>
    <x v="1"/>
    <s v="Q2"/>
    <x v="302"/>
  </r>
  <r>
    <s v="ORD-32772"/>
    <x v="3"/>
    <s v="Pharmaceutical"/>
    <n v="269"/>
    <n v="15.75"/>
    <n v="4236.75"/>
    <n v="4195.82"/>
    <x v="0"/>
    <s v="Supplier C"/>
    <n v="4.2"/>
    <s v="2023-12-30"/>
    <s v="2024-01-20"/>
    <s v="2024-01-20"/>
    <s v="On Time"/>
    <n v="0.1193"/>
    <n v="32"/>
    <n v="3.35"/>
    <n v="247"/>
    <n v="71"/>
    <n v="17"/>
    <n v="0"/>
    <n v="-40.930000000000291"/>
    <n v="-9.6607069097776107E-3"/>
    <x v="2"/>
    <s v="Q4"/>
    <x v="303"/>
  </r>
  <r>
    <s v="ORD-62028"/>
    <x v="3"/>
    <s v="Pharmaceutical"/>
    <n v="480"/>
    <n v="15.75"/>
    <n v="7560"/>
    <n v="7454.44"/>
    <x v="0"/>
    <s v="Supplier D"/>
    <n v="4.7"/>
    <s v="2023-01-26"/>
    <s v="2023-02-07"/>
    <s v="2023-02-07"/>
    <s v="On Time"/>
    <n v="3.7900000000000003E-2"/>
    <n v="18"/>
    <n v="3.2"/>
    <n v="700"/>
    <n v="51"/>
    <n v="97"/>
    <n v="0"/>
    <n v="-105.5600000000004"/>
    <n v="-1.3962962962963016E-2"/>
    <x v="5"/>
    <s v="Q1"/>
    <x v="304"/>
  </r>
  <r>
    <s v="ORD-55121"/>
    <x v="1"/>
    <s v="Pharmaceutical"/>
    <n v="314"/>
    <n v="12.5"/>
    <n v="3925"/>
    <n v="3903.85"/>
    <x v="1"/>
    <s v="Supplier C"/>
    <n v="4.2"/>
    <s v="2023-09-08"/>
    <s v="2023-09-29"/>
    <s v="2023-09-29"/>
    <s v="On Time"/>
    <n v="0.14449999999999999"/>
    <n v="45"/>
    <n v="3.33"/>
    <n v="217"/>
    <n v="86"/>
    <n v="98"/>
    <n v="0"/>
    <n v="-21.150000000000091"/>
    <n v="-5.3885350318471567E-3"/>
    <x v="8"/>
    <s v="Q3"/>
    <x v="305"/>
  </r>
  <r>
    <s v="ORD-39505"/>
    <x v="1"/>
    <s v="Pharmaceutical"/>
    <n v="35"/>
    <n v="12.5"/>
    <n v="437.5"/>
    <n v="422.75"/>
    <x v="3"/>
    <s v="Supplier A"/>
    <n v="4.5"/>
    <s v="2023-07-17"/>
    <s v="2023-08-17"/>
    <s v="2023-08-28"/>
    <s v="Delayed"/>
    <n v="9.01E-2"/>
    <n v="3"/>
    <n v="2.83"/>
    <n v="261"/>
    <n v="88"/>
    <n v="93"/>
    <n v="11"/>
    <n v="-14.75"/>
    <n v="-3.3714285714285717E-2"/>
    <x v="4"/>
    <s v="Q3"/>
    <x v="306"/>
  </r>
  <r>
    <s v="ORD-39329"/>
    <x v="4"/>
    <s v="Manufacturing"/>
    <n v="14"/>
    <n v="8.9"/>
    <n v="124.6"/>
    <n v="124.28"/>
    <x v="4"/>
    <s v="Supplier A"/>
    <n v="4.5"/>
    <s v="2023-12-16"/>
    <s v="2024-01-09"/>
    <s v="2024-01-09"/>
    <s v="On Time"/>
    <n v="2.8500000000000001E-2"/>
    <n v="0"/>
    <n v="2.6"/>
    <n v="308"/>
    <n v="175"/>
    <n v="49"/>
    <n v="0"/>
    <n v="-0.31999999999999318"/>
    <n v="-2.5682182985553225E-3"/>
    <x v="2"/>
    <s v="Q4"/>
    <x v="307"/>
  </r>
  <r>
    <s v="ORD-91737"/>
    <x v="0"/>
    <s v="Service"/>
    <n v="446"/>
    <n v="45"/>
    <n v="20070"/>
    <n v="19766.36"/>
    <x v="3"/>
    <s v="Supplier D"/>
    <n v="4.7"/>
    <s v="2023-07-12"/>
    <s v="2023-07-20"/>
    <s v="2023-07-20"/>
    <s v="On Time"/>
    <n v="4.53E-2"/>
    <n v="20"/>
    <n v="1.52"/>
    <n v="456"/>
    <n v="169"/>
    <n v="23"/>
    <n v="0"/>
    <n v="-303.63999999999942"/>
    <n v="-1.5129048330842023E-2"/>
    <x v="4"/>
    <s v="Q3"/>
    <x v="308"/>
  </r>
  <r>
    <s v="ORD-54077"/>
    <x v="1"/>
    <s v="Pharmaceutical"/>
    <n v="341"/>
    <n v="12.5"/>
    <n v="4262.5"/>
    <n v="4302.47"/>
    <x v="4"/>
    <s v="Supplier C"/>
    <n v="4.2"/>
    <s v="2023-10-15"/>
    <s v="2023-11-05"/>
    <s v="2023-11-05"/>
    <s v="On Time"/>
    <n v="4.9599999999999998E-2"/>
    <n v="16"/>
    <n v="3.22"/>
    <n v="333"/>
    <n v="183"/>
    <n v="51"/>
    <n v="0"/>
    <n v="39.970000000000255"/>
    <n v="9.3771260997068048E-3"/>
    <x v="3"/>
    <s v="Q4"/>
    <x v="309"/>
  </r>
  <r>
    <s v="ORD-88647"/>
    <x v="2"/>
    <s v="Manufacturing"/>
    <n v="86"/>
    <n v="4.2"/>
    <n v="361.2"/>
    <n v="361.82"/>
    <x v="3"/>
    <s v="Supplier C"/>
    <n v="4.2"/>
    <s v="2023-04-07"/>
    <s v="2023-05-05"/>
    <s v="2023-05-05"/>
    <s v="On Time"/>
    <n v="4.36E-2"/>
    <n v="3"/>
    <n v="2.71"/>
    <n v="463"/>
    <n v="189"/>
    <n v="50"/>
    <n v="0"/>
    <n v="0.62000000000000455"/>
    <n v="1.7165005537098687E-3"/>
    <x v="1"/>
    <s v="Q2"/>
    <x v="310"/>
  </r>
  <r>
    <s v="ORD-14629"/>
    <x v="0"/>
    <s v="Service"/>
    <n v="264"/>
    <n v="45"/>
    <n v="11880"/>
    <n v="12470.99"/>
    <x v="1"/>
    <s v="Supplier A"/>
    <n v="4.5"/>
    <s v="2023-12-02"/>
    <s v="2023-12-15"/>
    <s v="2023-12-15"/>
    <s v="On Time"/>
    <n v="4.6300000000000001E-2"/>
    <n v="12"/>
    <n v="1.08"/>
    <n v="647"/>
    <n v="166"/>
    <n v="34"/>
    <n v="0"/>
    <n v="590.98999999999978"/>
    <n v="4.9746632996632976E-2"/>
    <x v="2"/>
    <s v="Q4"/>
    <x v="311"/>
  </r>
  <r>
    <s v="ORD-33741"/>
    <x v="2"/>
    <s v="Manufacturing"/>
    <n v="193"/>
    <n v="4.2"/>
    <n v="810.6"/>
    <n v="811.19"/>
    <x v="1"/>
    <s v="Supplier D"/>
    <n v="4.7"/>
    <s v="2023-12-10"/>
    <s v="2023-12-29"/>
    <s v="2023-12-29"/>
    <s v="On Time"/>
    <n v="0.12839999999999999"/>
    <n v="24"/>
    <n v="2.75"/>
    <n v="350"/>
    <n v="44"/>
    <n v="70"/>
    <n v="0"/>
    <n v="0.59000000000003183"/>
    <n v="7.2785590920309868E-4"/>
    <x v="2"/>
    <s v="Q4"/>
    <x v="312"/>
  </r>
  <r>
    <s v="ORD-50250"/>
    <x v="3"/>
    <s v="Pharmaceutical"/>
    <n v="470"/>
    <n v="15.75"/>
    <n v="7402.5"/>
    <n v="7280.83"/>
    <x v="3"/>
    <s v="Supplier B"/>
    <n v="3.8"/>
    <s v="2023-12-15"/>
    <s v="2023-12-29"/>
    <s v="2023-12-29"/>
    <s v="On Time"/>
    <n v="2.2499999999999999E-2"/>
    <n v="10"/>
    <n v="3.62"/>
    <n v="480"/>
    <n v="104"/>
    <n v="57"/>
    <n v="0"/>
    <n v="-121.67000000000007"/>
    <n v="-1.6436339074636958E-2"/>
    <x v="2"/>
    <s v="Q4"/>
    <x v="313"/>
  </r>
  <r>
    <s v="ORD-91350"/>
    <x v="2"/>
    <s v="Manufacturing"/>
    <n v="445"/>
    <n v="4.2"/>
    <n v="1869"/>
    <n v="1797.56"/>
    <x v="4"/>
    <s v="Supplier C"/>
    <n v="4.2"/>
    <s v="2023-08-26"/>
    <s v="2023-09-23"/>
    <s v="2023-09-23"/>
    <s v="On Time"/>
    <n v="1.7500000000000002E-2"/>
    <n v="7"/>
    <n v="2.16"/>
    <n v="122"/>
    <n v="140"/>
    <n v="34"/>
    <n v="0"/>
    <n v="-71.440000000000055"/>
    <n v="-3.8223649010165894E-2"/>
    <x v="11"/>
    <s v="Q3"/>
    <x v="314"/>
  </r>
  <r>
    <s v="ORD-54914"/>
    <x v="5"/>
    <s v="Service"/>
    <n v="162"/>
    <n v="25"/>
    <n v="4050"/>
    <n v="4014.81"/>
    <x v="0"/>
    <s v="Supplier D"/>
    <n v="4.7"/>
    <s v="2023-09-29"/>
    <s v="2023-10-07"/>
    <s v="2023-10-07"/>
    <s v="On Time"/>
    <n v="0.13189999999999999"/>
    <n v="21"/>
    <n v="1.99"/>
    <n v="469"/>
    <n v="165"/>
    <n v="68"/>
    <n v="0"/>
    <n v="-35.190000000000055"/>
    <n v="-8.6888888888889022E-3"/>
    <x v="8"/>
    <s v="Q3"/>
    <x v="315"/>
  </r>
  <r>
    <s v="ORD-69251"/>
    <x v="3"/>
    <s v="Pharmaceutical"/>
    <n v="259"/>
    <n v="15.75"/>
    <n v="4079.25"/>
    <n v="4010.98"/>
    <x v="3"/>
    <s v="Supplier B"/>
    <n v="3.8"/>
    <s v="2023-02-11"/>
    <s v="2023-02-25"/>
    <s v="2023-02-25"/>
    <s v="On Time"/>
    <n v="0.14810000000000001"/>
    <n v="38"/>
    <n v="2.59"/>
    <n v="330"/>
    <n v="73"/>
    <n v="31"/>
    <n v="0"/>
    <n v="-68.269999999999982"/>
    <n v="-1.6735919593062445E-2"/>
    <x v="9"/>
    <s v="Q1"/>
    <x v="316"/>
  </r>
  <r>
    <s v="ORD-60242"/>
    <x v="5"/>
    <s v="Service"/>
    <n v="76"/>
    <n v="25"/>
    <n v="1900"/>
    <n v="1921.75"/>
    <x v="1"/>
    <s v="Supplier D"/>
    <n v="4.7"/>
    <s v="2023-02-15"/>
    <s v="2023-02-23"/>
    <s v="2023-02-23"/>
    <s v="On Time"/>
    <n v="9.8699999999999996E-2"/>
    <n v="7"/>
    <n v="1.95"/>
    <n v="54"/>
    <n v="29"/>
    <n v="78"/>
    <n v="0"/>
    <n v="21.75"/>
    <n v="1.1447368421052631E-2"/>
    <x v="9"/>
    <s v="Q1"/>
    <x v="317"/>
  </r>
  <r>
    <s v="ORD-42613"/>
    <x v="3"/>
    <s v="Pharmaceutical"/>
    <n v="397"/>
    <n v="15.75"/>
    <n v="6252.75"/>
    <n v="6461.11"/>
    <x v="3"/>
    <s v="Supplier A"/>
    <n v="4.5"/>
    <s v="2023-06-14"/>
    <s v="2023-07-01"/>
    <s v="2023-07-01"/>
    <s v="On Time"/>
    <n v="3.6700000000000003E-2"/>
    <n v="14"/>
    <n v="3.44"/>
    <n v="281"/>
    <n v="197"/>
    <n v="54"/>
    <n v="0"/>
    <n v="208.35999999999967"/>
    <n v="3.3322937907320729E-2"/>
    <x v="7"/>
    <s v="Q2"/>
    <x v="318"/>
  </r>
  <r>
    <s v="ORD-48119"/>
    <x v="2"/>
    <s v="Manufacturing"/>
    <n v="267"/>
    <n v="4.2"/>
    <n v="1121.4000000000001"/>
    <n v="1131.3399999999999"/>
    <x v="1"/>
    <s v="Supplier A"/>
    <n v="4.5"/>
    <s v="2023-07-16"/>
    <s v="2023-08-09"/>
    <s v="2023-08-09"/>
    <s v="On Time"/>
    <n v="3.3399999999999999E-2"/>
    <n v="8"/>
    <n v="1.6"/>
    <n v="516"/>
    <n v="153"/>
    <n v="86"/>
    <n v="0"/>
    <n v="9.9399999999998272"/>
    <n v="8.8639200998750015E-3"/>
    <x v="4"/>
    <s v="Q3"/>
    <x v="319"/>
  </r>
  <r>
    <s v="ORD-62873"/>
    <x v="5"/>
    <s v="Service"/>
    <n v="78"/>
    <n v="25"/>
    <n v="1950"/>
    <n v="1919.33"/>
    <x v="3"/>
    <s v="Supplier D"/>
    <n v="4.7"/>
    <s v="2023-12-18"/>
    <s v="2023-12-26"/>
    <s v="2023-12-26"/>
    <s v="On Time"/>
    <n v="0.13619999999999999"/>
    <n v="10"/>
    <n v="0.78"/>
    <n v="69"/>
    <n v="78"/>
    <n v="38"/>
    <n v="0"/>
    <n v="-30.670000000000073"/>
    <n v="-1.5728205128205164E-2"/>
    <x v="2"/>
    <s v="Q4"/>
    <x v="320"/>
  </r>
  <r>
    <s v="ORD-59177"/>
    <x v="0"/>
    <s v="Service"/>
    <n v="311"/>
    <n v="45"/>
    <n v="13995"/>
    <n v="14001.48"/>
    <x v="1"/>
    <s v="Supplier B"/>
    <n v="3.8"/>
    <s v="2023-01-12"/>
    <s v="2023-01-22"/>
    <s v="2023-01-22"/>
    <s v="On Time"/>
    <n v="2.7199999999999998E-2"/>
    <n v="8"/>
    <n v="1.69"/>
    <n v="947"/>
    <n v="183"/>
    <n v="42"/>
    <n v="0"/>
    <n v="6.4799999999995634"/>
    <n v="4.6302250803855404E-4"/>
    <x v="5"/>
    <s v="Q1"/>
    <x v="321"/>
  </r>
  <r>
    <s v="ORD-64627"/>
    <x v="5"/>
    <s v="Service"/>
    <n v="34"/>
    <n v="25"/>
    <n v="850"/>
    <n v="863.77"/>
    <x v="4"/>
    <s v="Supplier A"/>
    <n v="4.5"/>
    <s v="2023-11-01"/>
    <s v="2023-11-14"/>
    <s v="2023-11-14"/>
    <s v="On Time"/>
    <n v="0.10150000000000001"/>
    <n v="3"/>
    <n v="1.53"/>
    <n v="504"/>
    <n v="117"/>
    <n v="25"/>
    <n v="0"/>
    <n v="13.769999999999982"/>
    <n v="1.6199999999999978E-2"/>
    <x v="10"/>
    <s v="Q4"/>
    <x v="322"/>
  </r>
  <r>
    <s v="ORD-23235"/>
    <x v="5"/>
    <s v="Service"/>
    <n v="88"/>
    <n v="25"/>
    <n v="2200"/>
    <n v="2135.21"/>
    <x v="3"/>
    <s v="Supplier D"/>
    <n v="4.7"/>
    <s v="2023-12-26"/>
    <s v="2024-01-03"/>
    <s v="2024-01-03"/>
    <s v="On Time"/>
    <n v="0.106"/>
    <n v="9"/>
    <n v="1.1299999999999999"/>
    <n v="728"/>
    <n v="153"/>
    <n v="44"/>
    <n v="0"/>
    <n v="-64.789999999999964"/>
    <n v="-2.9449999999999983E-2"/>
    <x v="2"/>
    <s v="Q4"/>
    <x v="323"/>
  </r>
  <r>
    <s v="ORD-23928"/>
    <x v="5"/>
    <s v="Service"/>
    <n v="435"/>
    <n v="25"/>
    <n v="10875"/>
    <n v="11308.5"/>
    <x v="4"/>
    <s v="Supplier B"/>
    <n v="3.8"/>
    <s v="2023-08-03"/>
    <s v="2023-08-13"/>
    <s v="2023-08-13"/>
    <s v="On Time"/>
    <n v="8.1600000000000006E-2"/>
    <n v="35"/>
    <n v="0.92"/>
    <n v="559"/>
    <n v="70"/>
    <n v="87"/>
    <n v="0"/>
    <n v="433.5"/>
    <n v="3.9862068965517243E-2"/>
    <x v="11"/>
    <s v="Q3"/>
    <x v="324"/>
  </r>
  <r>
    <s v="ORD-73001"/>
    <x v="3"/>
    <s v="Pharmaceutical"/>
    <n v="370"/>
    <n v="15.75"/>
    <n v="5827.5"/>
    <n v="5774.91"/>
    <x v="3"/>
    <s v="Supplier B"/>
    <n v="3.8"/>
    <s v="2023-07-03"/>
    <s v="2023-07-17"/>
    <s v="2023-07-17"/>
    <s v="On Time"/>
    <n v="3.2500000000000001E-2"/>
    <n v="12"/>
    <n v="3.87"/>
    <n v="388"/>
    <n v="80"/>
    <n v="10"/>
    <n v="0"/>
    <n v="-52.590000000000146"/>
    <n v="-9.0244530244530489E-3"/>
    <x v="4"/>
    <s v="Q3"/>
    <x v="325"/>
  </r>
  <r>
    <s v="ORD-23276"/>
    <x v="1"/>
    <s v="Pharmaceutical"/>
    <n v="352"/>
    <n v="12.5"/>
    <n v="4400"/>
    <n v="4397.41"/>
    <x v="0"/>
    <s v="Supplier A"/>
    <n v="4.5"/>
    <s v="2023-10-21"/>
    <s v="2023-11-07"/>
    <s v="2023-11-07"/>
    <s v="On Time"/>
    <n v="0.1429"/>
    <n v="50"/>
    <n v="2.61"/>
    <n v="976"/>
    <n v="85"/>
    <n v="92"/>
    <n v="0"/>
    <n v="-2.5900000000001455"/>
    <n v="-5.8863636363639673E-4"/>
    <x v="3"/>
    <s v="Q4"/>
    <x v="326"/>
  </r>
  <r>
    <s v="ORD-57214"/>
    <x v="3"/>
    <s v="Pharmaceutical"/>
    <n v="247"/>
    <n v="15.75"/>
    <n v="3890.25"/>
    <n v="3715.22"/>
    <x v="2"/>
    <s v="Supplier C"/>
    <n v="4.2"/>
    <s v="2023-05-16"/>
    <s v="2023-06-06"/>
    <s v="2023-06-06"/>
    <s v="On Time"/>
    <n v="0.12379999999999999"/>
    <n v="30"/>
    <n v="3.78"/>
    <n v="870"/>
    <n v="193"/>
    <n v="50"/>
    <n v="0"/>
    <n v="-175.0300000000002"/>
    <n v="-4.4991967097230308E-2"/>
    <x v="0"/>
    <s v="Q2"/>
    <x v="327"/>
  </r>
  <r>
    <s v="ORD-67372"/>
    <x v="4"/>
    <s v="Manufacturing"/>
    <n v="14"/>
    <n v="8.9"/>
    <n v="124.6"/>
    <n v="128.99"/>
    <x v="0"/>
    <s v="Supplier A"/>
    <n v="4.5"/>
    <s v="2023-01-24"/>
    <s v="2023-02-17"/>
    <s v="2023-02-17"/>
    <s v="On Time"/>
    <n v="0.10290000000000001"/>
    <n v="1"/>
    <n v="1.72"/>
    <n v="686"/>
    <n v="88"/>
    <n v="21"/>
    <n v="0"/>
    <n v="4.3900000000000148"/>
    <n v="3.5232744783306701E-2"/>
    <x v="5"/>
    <s v="Q1"/>
    <x v="328"/>
  </r>
  <r>
    <s v="ORD-72684"/>
    <x v="2"/>
    <s v="Manufacturing"/>
    <n v="215"/>
    <n v="4.2"/>
    <n v="903"/>
    <n v="893.99"/>
    <x v="3"/>
    <s v="Supplier B"/>
    <n v="3.8"/>
    <s v="2023-02-28"/>
    <s v="2023-03-21"/>
    <s v="2023-03-21"/>
    <s v="On Time"/>
    <n v="7.3899999999999993E-2"/>
    <n v="15"/>
    <n v="2.38"/>
    <n v="869"/>
    <n v="127"/>
    <n v="93"/>
    <n v="0"/>
    <n v="-9.0099999999999909"/>
    <n v="-9.9778516057585729E-3"/>
    <x v="9"/>
    <s v="Q1"/>
    <x v="329"/>
  </r>
  <r>
    <s v="ORD-87430"/>
    <x v="3"/>
    <s v="Pharmaceutical"/>
    <n v="381"/>
    <n v="15.75"/>
    <n v="6000.75"/>
    <n v="5735.9"/>
    <x v="0"/>
    <s v="Supplier B"/>
    <n v="3.8"/>
    <s v="2023-12-23"/>
    <s v="2024-01-06"/>
    <s v="2024-01-06"/>
    <s v="On Time"/>
    <n v="0.1419"/>
    <n v="54"/>
    <n v="3.12"/>
    <n v="544"/>
    <n v="165"/>
    <n v="96"/>
    <n v="0"/>
    <n v="-264.85000000000036"/>
    <n v="-4.4136149647960733E-2"/>
    <x v="2"/>
    <s v="Q4"/>
    <x v="330"/>
  </r>
  <r>
    <s v="ORD-27125"/>
    <x v="4"/>
    <s v="Manufacturing"/>
    <n v="323"/>
    <n v="8.9"/>
    <n v="2874.7"/>
    <n v="2739.25"/>
    <x v="1"/>
    <s v="Supplier D"/>
    <n v="4.7"/>
    <s v="2023-07-03"/>
    <s v="2023-07-22"/>
    <s v="2023-07-22"/>
    <s v="On Time"/>
    <n v="0.10580000000000001"/>
    <n v="34"/>
    <n v="2.95"/>
    <n v="544"/>
    <n v="144"/>
    <n v="24"/>
    <n v="0"/>
    <n v="-135.44999999999982"/>
    <n v="-4.7117960134970542E-2"/>
    <x v="4"/>
    <s v="Q3"/>
    <x v="331"/>
  </r>
  <r>
    <s v="ORD-85582"/>
    <x v="4"/>
    <s v="Manufacturing"/>
    <n v="143"/>
    <n v="8.9"/>
    <n v="1272.7"/>
    <n v="1292.42"/>
    <x v="2"/>
    <s v="Supplier A"/>
    <n v="4.5"/>
    <s v="2023-02-02"/>
    <s v="2023-02-26"/>
    <s v="2023-02-26"/>
    <s v="On Time"/>
    <n v="1.17E-2"/>
    <n v="1"/>
    <n v="2.0499999999999998"/>
    <n v="791"/>
    <n v="164"/>
    <n v="38"/>
    <n v="0"/>
    <n v="19.720000000000027"/>
    <n v="1.5494617741808775E-2"/>
    <x v="9"/>
    <s v="Q1"/>
    <x v="332"/>
  </r>
  <r>
    <s v="ORD-29484"/>
    <x v="0"/>
    <s v="Service"/>
    <n v="348"/>
    <n v="45"/>
    <n v="15660"/>
    <n v="16014.94"/>
    <x v="3"/>
    <s v="Supplier A"/>
    <n v="4.5"/>
    <s v="2023-08-10"/>
    <s v="2023-08-23"/>
    <s v="2023-08-23"/>
    <s v="On Time"/>
    <n v="7.7499999999999999E-2"/>
    <n v="26"/>
    <n v="1.46"/>
    <n v="909"/>
    <n v="162"/>
    <n v="88"/>
    <n v="0"/>
    <n v="354.94000000000051"/>
    <n v="2.2665389527458526E-2"/>
    <x v="11"/>
    <s v="Q3"/>
    <x v="333"/>
  </r>
  <r>
    <s v="ORD-52026"/>
    <x v="1"/>
    <s v="Pharmaceutical"/>
    <n v="444"/>
    <n v="12.5"/>
    <n v="5550"/>
    <n v="5532.96"/>
    <x v="0"/>
    <s v="Supplier B"/>
    <n v="3.8"/>
    <s v="2023-09-16"/>
    <s v="2023-09-30"/>
    <s v="2023-09-30"/>
    <s v="On Time"/>
    <n v="7.9399999999999998E-2"/>
    <n v="35"/>
    <n v="3.63"/>
    <n v="296"/>
    <n v="104"/>
    <n v="45"/>
    <n v="0"/>
    <n v="-17.039999999999964"/>
    <n v="-3.0702702702702636E-3"/>
    <x v="8"/>
    <s v="Q3"/>
    <x v="334"/>
  </r>
  <r>
    <s v="ORD-85108"/>
    <x v="1"/>
    <s v="Pharmaceutical"/>
    <n v="339"/>
    <n v="12.5"/>
    <n v="4237.5"/>
    <n v="4186.07"/>
    <x v="4"/>
    <s v="Supplier B"/>
    <n v="3.8"/>
    <s v="2023-10-09"/>
    <s v="2023-10-23"/>
    <s v="2023-10-23"/>
    <s v="On Time"/>
    <n v="0.1244"/>
    <n v="42"/>
    <n v="3.17"/>
    <n v="508"/>
    <n v="42"/>
    <n v="73"/>
    <n v="0"/>
    <n v="-51.430000000000291"/>
    <n v="-1.2136873156342251E-2"/>
    <x v="3"/>
    <s v="Q4"/>
    <x v="335"/>
  </r>
  <r>
    <s v="ORD-10022"/>
    <x v="4"/>
    <s v="Manufacturing"/>
    <n v="391"/>
    <n v="8.9"/>
    <n v="3479.9"/>
    <n v="3533.27"/>
    <x v="3"/>
    <s v="Supplier A"/>
    <n v="4.5"/>
    <s v="2023-09-12"/>
    <s v="2023-10-06"/>
    <s v="2023-10-06"/>
    <s v="On Time"/>
    <n v="2.4400000000000002E-2"/>
    <n v="9"/>
    <n v="2.11"/>
    <n v="895"/>
    <n v="43"/>
    <n v="87"/>
    <n v="0"/>
    <n v="53.369999999999891"/>
    <n v="1.5336647604816199E-2"/>
    <x v="8"/>
    <s v="Q3"/>
    <x v="336"/>
  </r>
  <r>
    <s v="ORD-69566"/>
    <x v="5"/>
    <s v="Service"/>
    <n v="353"/>
    <n v="25"/>
    <n v="8825"/>
    <n v="8786.35"/>
    <x v="3"/>
    <s v="Supplier B"/>
    <n v="3.8"/>
    <s v="2023-12-02"/>
    <s v="2023-12-12"/>
    <s v="2023-12-12"/>
    <s v="On Time"/>
    <n v="5.7700000000000001E-2"/>
    <n v="20"/>
    <n v="1.72"/>
    <n v="389"/>
    <n v="163"/>
    <n v="89"/>
    <n v="0"/>
    <n v="-38.649999999999636"/>
    <n v="-4.3796033994333867E-3"/>
    <x v="2"/>
    <s v="Q4"/>
    <x v="337"/>
  </r>
  <r>
    <s v="ORD-93055"/>
    <x v="5"/>
    <s v="Service"/>
    <n v="68"/>
    <n v="25"/>
    <n v="1700"/>
    <n v="1631.56"/>
    <x v="2"/>
    <s v="Supplier C"/>
    <n v="4.2"/>
    <s v="2023-08-20"/>
    <s v="2023-09-06"/>
    <s v="2023-09-06"/>
    <s v="On Time"/>
    <n v="0.1022"/>
    <n v="6"/>
    <n v="1.03"/>
    <n v="869"/>
    <n v="94"/>
    <n v="80"/>
    <n v="0"/>
    <n v="-68.440000000000055"/>
    <n v="-4.0258823529411798E-2"/>
    <x v="11"/>
    <s v="Q3"/>
    <x v="338"/>
  </r>
  <r>
    <s v="ORD-24019"/>
    <x v="5"/>
    <s v="Service"/>
    <n v="469"/>
    <n v="25"/>
    <n v="11725"/>
    <n v="11331.22"/>
    <x v="3"/>
    <s v="Supplier A"/>
    <n v="4.5"/>
    <s v="2023-01-24"/>
    <s v="2023-02-06"/>
    <s v="2023-02-06"/>
    <s v="On Time"/>
    <n v="2.9700000000000001E-2"/>
    <n v="13"/>
    <n v="1.58"/>
    <n v="310"/>
    <n v="176"/>
    <n v="35"/>
    <n v="0"/>
    <n v="-393.78000000000065"/>
    <n v="-3.358464818763332E-2"/>
    <x v="5"/>
    <s v="Q1"/>
    <x v="339"/>
  </r>
  <r>
    <s v="ORD-16094"/>
    <x v="3"/>
    <s v="Pharmaceutical"/>
    <n v="244"/>
    <n v="15.75"/>
    <n v="3843"/>
    <n v="3967.73"/>
    <x v="0"/>
    <s v="Supplier D"/>
    <n v="4.7"/>
    <s v="2023-04-21"/>
    <s v="2023-05-03"/>
    <s v="2023-05-03"/>
    <s v="On Time"/>
    <n v="3.6700000000000003E-2"/>
    <n v="8"/>
    <n v="3.64"/>
    <n v="998"/>
    <n v="182"/>
    <n v="96"/>
    <n v="0"/>
    <n v="124.73000000000002"/>
    <n v="3.2456414259692951E-2"/>
    <x v="1"/>
    <s v="Q2"/>
    <x v="340"/>
  </r>
  <r>
    <s v="ORD-16366"/>
    <x v="5"/>
    <s v="Service"/>
    <n v="347"/>
    <n v="25"/>
    <n v="8675"/>
    <n v="8752.48"/>
    <x v="0"/>
    <s v="Supplier D"/>
    <n v="4.7"/>
    <s v="2023-08-23"/>
    <s v="2023-09-01"/>
    <s v="2023-09-10"/>
    <s v="Delayed"/>
    <n v="8.0600000000000005E-2"/>
    <n v="27"/>
    <n v="1.3"/>
    <n v="493"/>
    <n v="169"/>
    <n v="71"/>
    <n v="9"/>
    <n v="77.479999999999563"/>
    <n v="8.931412103746348E-3"/>
    <x v="11"/>
    <s v="Q3"/>
    <x v="341"/>
  </r>
  <r>
    <s v="ORD-60418"/>
    <x v="5"/>
    <s v="Service"/>
    <n v="63"/>
    <n v="25"/>
    <n v="1575"/>
    <n v="1557.27"/>
    <x v="1"/>
    <s v="Supplier B"/>
    <n v="3.8"/>
    <s v="2023-03-07"/>
    <s v="2023-03-17"/>
    <s v="2023-03-17"/>
    <s v="On Time"/>
    <n v="9.4100000000000003E-2"/>
    <n v="5"/>
    <n v="1.26"/>
    <n v="478"/>
    <n v="175"/>
    <n v="98"/>
    <n v="0"/>
    <n v="-17.730000000000018"/>
    <n v="-1.1257142857142868E-2"/>
    <x v="6"/>
    <s v="Q1"/>
    <x v="342"/>
  </r>
  <r>
    <s v="ORD-77147"/>
    <x v="3"/>
    <s v="Pharmaceutical"/>
    <n v="160"/>
    <n v="15.75"/>
    <n v="2520"/>
    <n v="2508.12"/>
    <x v="3"/>
    <s v="Supplier D"/>
    <n v="4.7"/>
    <s v="2023-06-25"/>
    <s v="2023-07-07"/>
    <s v="2023-07-07"/>
    <s v="On Time"/>
    <n v="2.87E-2"/>
    <n v="4"/>
    <n v="3.55"/>
    <n v="356"/>
    <n v="199"/>
    <n v="80"/>
    <n v="0"/>
    <n v="-11.880000000000109"/>
    <n v="-4.7142857142857576E-3"/>
    <x v="7"/>
    <s v="Q2"/>
    <x v="343"/>
  </r>
  <r>
    <s v="ORD-95208"/>
    <x v="2"/>
    <s v="Manufacturing"/>
    <n v="117"/>
    <n v="4.2"/>
    <n v="491.4"/>
    <n v="497.5"/>
    <x v="4"/>
    <s v="Supplier B"/>
    <n v="3.8"/>
    <s v="2023-04-13"/>
    <s v="2023-05-04"/>
    <s v="2023-05-04"/>
    <s v="On Time"/>
    <n v="5.0700000000000002E-2"/>
    <n v="5"/>
    <n v="2.34"/>
    <n v="232"/>
    <n v="148"/>
    <n v="79"/>
    <n v="0"/>
    <n v="6.1000000000000227"/>
    <n v="1.241351241351246E-2"/>
    <x v="1"/>
    <s v="Q2"/>
    <x v="344"/>
  </r>
  <r>
    <s v="ORD-79979"/>
    <x v="0"/>
    <s v="Service"/>
    <n v="297"/>
    <n v="45"/>
    <n v="13365"/>
    <n v="13338.76"/>
    <x v="3"/>
    <s v="Supplier A"/>
    <n v="4.5"/>
    <s v="2023-06-30"/>
    <s v="2023-07-13"/>
    <s v="2023-07-13"/>
    <s v="On Time"/>
    <n v="8.9899999999999994E-2"/>
    <n v="26"/>
    <n v="1.1299999999999999"/>
    <n v="342"/>
    <n v="128"/>
    <n v="11"/>
    <n v="0"/>
    <n v="-26.239999999999782"/>
    <n v="-1.9633370744481693E-3"/>
    <x v="7"/>
    <s v="Q2"/>
    <x v="345"/>
  </r>
  <r>
    <s v="ORD-47567"/>
    <x v="5"/>
    <s v="Service"/>
    <n v="84"/>
    <n v="25"/>
    <n v="2100"/>
    <n v="2006.14"/>
    <x v="0"/>
    <s v="Supplier A"/>
    <n v="4.5"/>
    <s v="2023-07-15"/>
    <s v="2023-07-28"/>
    <s v="2023-07-28"/>
    <s v="On Time"/>
    <n v="1.7899999999999999E-2"/>
    <n v="1"/>
    <n v="1.68"/>
    <n v="749"/>
    <n v="84"/>
    <n v="28"/>
    <n v="0"/>
    <n v="-93.8599999999999"/>
    <n v="-4.4695238095238045E-2"/>
    <x v="4"/>
    <s v="Q3"/>
    <x v="346"/>
  </r>
  <r>
    <s v="ORD-83647"/>
    <x v="1"/>
    <s v="Pharmaceutical"/>
    <n v="26"/>
    <n v="12.5"/>
    <n v="325"/>
    <n v="320.41000000000003"/>
    <x v="3"/>
    <s v="Supplier B"/>
    <n v="3.8"/>
    <s v="2023-10-05"/>
    <s v="2023-10-19"/>
    <s v="2023-10-19"/>
    <s v="On Time"/>
    <n v="7.3400000000000007E-2"/>
    <n v="1"/>
    <n v="3.51"/>
    <n v="935"/>
    <n v="77"/>
    <n v="92"/>
    <n v="0"/>
    <n v="-4.589999999999975"/>
    <n v="-1.4123076923076846E-2"/>
    <x v="3"/>
    <s v="Q4"/>
    <x v="347"/>
  </r>
  <r>
    <s v="ORD-60014"/>
    <x v="5"/>
    <s v="Service"/>
    <n v="411"/>
    <n v="25"/>
    <n v="10275"/>
    <n v="10580"/>
    <x v="2"/>
    <s v="Supplier B"/>
    <n v="3.8"/>
    <s v="2023-09-19"/>
    <s v="2023-09-29"/>
    <s v="2023-09-29"/>
    <s v="On Time"/>
    <n v="0.1075"/>
    <n v="44"/>
    <n v="0.56999999999999995"/>
    <n v="446"/>
    <n v="126"/>
    <n v="97"/>
    <n v="0"/>
    <n v="305"/>
    <n v="2.9683698296836983E-2"/>
    <x v="8"/>
    <s v="Q3"/>
    <x v="348"/>
  </r>
  <r>
    <s v="ORD-39563"/>
    <x v="2"/>
    <s v="Manufacturing"/>
    <n v="390"/>
    <n v="4.2"/>
    <n v="1638"/>
    <n v="1597.27"/>
    <x v="4"/>
    <s v="Supplier A"/>
    <n v="4.5"/>
    <s v="2023-01-07"/>
    <s v="2023-01-31"/>
    <s v="2023-01-31"/>
    <s v="On Time"/>
    <n v="9.69E-2"/>
    <n v="37"/>
    <n v="2.74"/>
    <n v="983"/>
    <n v="182"/>
    <n v="100"/>
    <n v="0"/>
    <n v="-40.730000000000018"/>
    <n v="-2.4865689865689877E-2"/>
    <x v="5"/>
    <s v="Q1"/>
    <x v="349"/>
  </r>
  <r>
    <s v="ORD-77350"/>
    <x v="0"/>
    <s v="Service"/>
    <n v="160"/>
    <n v="45"/>
    <n v="7200"/>
    <n v="7163.15"/>
    <x v="3"/>
    <s v="Supplier B"/>
    <n v="3.8"/>
    <s v="2023-04-10"/>
    <s v="2023-04-20"/>
    <s v="2023-04-20"/>
    <s v="On Time"/>
    <n v="0.1477"/>
    <n v="23"/>
    <n v="1.94"/>
    <n v="172"/>
    <n v="116"/>
    <n v="15"/>
    <n v="0"/>
    <n v="-36.850000000000364"/>
    <n v="-5.1180555555556057E-3"/>
    <x v="1"/>
    <s v="Q2"/>
    <x v="350"/>
  </r>
  <r>
    <s v="ORD-30290"/>
    <x v="4"/>
    <s v="Manufacturing"/>
    <n v="92"/>
    <n v="8.9"/>
    <n v="818.8"/>
    <n v="825.68"/>
    <x v="3"/>
    <s v="Supplier C"/>
    <n v="4.2"/>
    <s v="2023-03-08"/>
    <s v="2023-04-05"/>
    <s v="2023-04-05"/>
    <s v="On Time"/>
    <n v="4.5699999999999998E-2"/>
    <n v="4"/>
    <n v="2.42"/>
    <n v="90"/>
    <n v="59"/>
    <n v="51"/>
    <n v="0"/>
    <n v="6.8799999999999955"/>
    <n v="8.4025403028822609E-3"/>
    <x v="6"/>
    <s v="Q1"/>
    <x v="351"/>
  </r>
  <r>
    <s v="ORD-38830"/>
    <x v="5"/>
    <s v="Service"/>
    <n v="414"/>
    <n v="25"/>
    <n v="10350"/>
    <n v="10425.219999999999"/>
    <x v="0"/>
    <s v="Supplier C"/>
    <n v="4.2"/>
    <s v="2023-09-09"/>
    <s v="2023-09-26"/>
    <s v="2023-09-26"/>
    <s v="On Time"/>
    <n v="6.0100000000000001E-2"/>
    <n v="24"/>
    <n v="0.98"/>
    <n v="238"/>
    <n v="153"/>
    <n v="18"/>
    <n v="0"/>
    <n v="75.219999999999345"/>
    <n v="7.2676328502414827E-3"/>
    <x v="8"/>
    <s v="Q3"/>
    <x v="352"/>
  </r>
  <r>
    <s v="ORD-53393"/>
    <x v="5"/>
    <s v="Service"/>
    <n v="284"/>
    <n v="25"/>
    <n v="7100"/>
    <n v="7031.43"/>
    <x v="1"/>
    <s v="Supplier D"/>
    <n v="4.7"/>
    <s v="2023-10-06"/>
    <s v="2023-10-14"/>
    <s v="2023-10-14"/>
    <s v="On Time"/>
    <n v="5.8900000000000001E-2"/>
    <n v="16"/>
    <n v="1.5"/>
    <n v="419"/>
    <n v="95"/>
    <n v="37"/>
    <n v="0"/>
    <n v="-68.569999999999709"/>
    <n v="-9.6577464788731981E-3"/>
    <x v="3"/>
    <s v="Q4"/>
    <x v="353"/>
  </r>
  <r>
    <s v="ORD-41502"/>
    <x v="5"/>
    <s v="Service"/>
    <n v="431"/>
    <n v="25"/>
    <n v="10775"/>
    <n v="11046.67"/>
    <x v="4"/>
    <s v="Supplier D"/>
    <n v="4.7"/>
    <s v="2023-10-15"/>
    <s v="2023-10-23"/>
    <s v="2023-10-23"/>
    <s v="On Time"/>
    <n v="0.1009"/>
    <n v="43"/>
    <n v="1.02"/>
    <n v="976"/>
    <n v="184"/>
    <n v="88"/>
    <n v="0"/>
    <n v="271.67000000000007"/>
    <n v="2.5212993039443164E-2"/>
    <x v="3"/>
    <s v="Q4"/>
    <x v="354"/>
  </r>
  <r>
    <s v="ORD-47070"/>
    <x v="5"/>
    <s v="Service"/>
    <n v="463"/>
    <n v="25"/>
    <n v="11575"/>
    <n v="11367.73"/>
    <x v="1"/>
    <s v="Supplier A"/>
    <n v="4.5"/>
    <s v="2023-12-16"/>
    <s v="2024-01-05"/>
    <s v="2024-01-06"/>
    <s v="Delayed"/>
    <n v="0.13819999999999999"/>
    <n v="64"/>
    <n v="0.88"/>
    <n v="983"/>
    <n v="152"/>
    <n v="57"/>
    <n v="1"/>
    <n v="-207.27000000000044"/>
    <n v="-1.7906695464362889E-2"/>
    <x v="2"/>
    <s v="Q4"/>
    <x v="355"/>
  </r>
  <r>
    <s v="ORD-22577"/>
    <x v="5"/>
    <s v="Service"/>
    <n v="32"/>
    <n v="25"/>
    <n v="800"/>
    <n v="783.71"/>
    <x v="4"/>
    <s v="Supplier D"/>
    <n v="4.7"/>
    <s v="2023-09-07"/>
    <s v="2023-09-15"/>
    <s v="2023-09-15"/>
    <s v="On Time"/>
    <n v="0.1012"/>
    <n v="3"/>
    <n v="0.62"/>
    <n v="221"/>
    <n v="157"/>
    <n v="78"/>
    <n v="0"/>
    <n v="-16.289999999999964"/>
    <n v="-2.0362499999999954E-2"/>
    <x v="8"/>
    <s v="Q3"/>
    <x v="356"/>
  </r>
  <r>
    <s v="ORD-80484"/>
    <x v="1"/>
    <s v="Pharmaceutical"/>
    <n v="332"/>
    <n v="12.5"/>
    <n v="4150"/>
    <n v="4263.54"/>
    <x v="0"/>
    <s v="Supplier B"/>
    <n v="3.8"/>
    <s v="2023-12-10"/>
    <s v="2023-12-24"/>
    <s v="2023-12-24"/>
    <s v="On Time"/>
    <n v="0.13109999999999999"/>
    <n v="43"/>
    <n v="2.66"/>
    <n v="898"/>
    <n v="199"/>
    <n v="65"/>
    <n v="0"/>
    <n v="113.53999999999996"/>
    <n v="2.7359036144578304E-2"/>
    <x v="2"/>
    <s v="Q4"/>
    <x v="357"/>
  </r>
  <r>
    <s v="ORD-43018"/>
    <x v="0"/>
    <s v="Service"/>
    <n v="245"/>
    <n v="45"/>
    <n v="11025"/>
    <n v="11264.1"/>
    <x v="0"/>
    <s v="Supplier B"/>
    <n v="3.8"/>
    <s v="2023-01-13"/>
    <s v="2023-01-23"/>
    <s v="2023-01-23"/>
    <s v="On Time"/>
    <n v="1.5299999999999999E-2"/>
    <n v="3"/>
    <n v="0.77"/>
    <n v="621"/>
    <n v="38"/>
    <n v="83"/>
    <n v="0"/>
    <n v="239.10000000000036"/>
    <n v="2.1687074829932006E-2"/>
    <x v="5"/>
    <s v="Q1"/>
    <x v="358"/>
  </r>
  <r>
    <s v="ORD-80101"/>
    <x v="3"/>
    <s v="Pharmaceutical"/>
    <n v="240"/>
    <n v="15.75"/>
    <n v="3780"/>
    <n v="3829.22"/>
    <x v="3"/>
    <s v="Supplier D"/>
    <n v="4.7"/>
    <s v="2023-07-18"/>
    <s v="2023-07-30"/>
    <s v="2023-07-30"/>
    <s v="On Time"/>
    <n v="7.0599999999999996E-2"/>
    <n v="16"/>
    <n v="3.51"/>
    <n v="56"/>
    <n v="184"/>
    <n v="89"/>
    <n v="0"/>
    <n v="49.2199999999998"/>
    <n v="1.3021164021163968E-2"/>
    <x v="4"/>
    <s v="Q3"/>
    <x v="359"/>
  </r>
  <r>
    <s v="ORD-49498"/>
    <x v="1"/>
    <s v="Pharmaceutical"/>
    <n v="444"/>
    <n v="12.5"/>
    <n v="5550"/>
    <n v="5312.79"/>
    <x v="4"/>
    <s v="Supplier A"/>
    <n v="4.5"/>
    <s v="2023-12-25"/>
    <s v="2024-01-11"/>
    <s v="2024-01-11"/>
    <s v="On Time"/>
    <n v="0.1399"/>
    <n v="62"/>
    <n v="3.68"/>
    <n v="671"/>
    <n v="42"/>
    <n v="46"/>
    <n v="0"/>
    <n v="-237.21000000000004"/>
    <n v="-4.274054054054055E-2"/>
    <x v="2"/>
    <s v="Q4"/>
    <x v="360"/>
  </r>
  <r>
    <s v="ORD-81529"/>
    <x v="4"/>
    <s v="Manufacturing"/>
    <n v="25"/>
    <n v="8.9"/>
    <n v="222.5"/>
    <n v="221.92"/>
    <x v="2"/>
    <s v="Supplier D"/>
    <n v="4.7"/>
    <s v="2023-12-05"/>
    <s v="2023-12-24"/>
    <s v="2023-12-24"/>
    <s v="On Time"/>
    <n v="8.4699999999999998E-2"/>
    <n v="2"/>
    <n v="1.78"/>
    <n v="352"/>
    <n v="182"/>
    <n v="28"/>
    <n v="0"/>
    <n v="-0.58000000000001251"/>
    <n v="-2.6067415730337642E-3"/>
    <x v="2"/>
    <s v="Q4"/>
    <x v="361"/>
  </r>
  <r>
    <s v="ORD-80405"/>
    <x v="2"/>
    <s v="Manufacturing"/>
    <n v="457"/>
    <n v="4.2"/>
    <n v="1919.4"/>
    <n v="1929.97"/>
    <x v="3"/>
    <s v="Supplier A"/>
    <n v="4.5"/>
    <s v="2023-10-11"/>
    <s v="2023-11-04"/>
    <s v="2023-11-04"/>
    <s v="On Time"/>
    <n v="2.7300000000000001E-2"/>
    <n v="12"/>
    <n v="2.19"/>
    <n v="610"/>
    <n v="41"/>
    <n v="49"/>
    <n v="0"/>
    <n v="10.569999999999936"/>
    <n v="5.506929248723526E-3"/>
    <x v="3"/>
    <s v="Q4"/>
    <x v="362"/>
  </r>
  <r>
    <s v="ORD-43127"/>
    <x v="3"/>
    <s v="Pharmaceutical"/>
    <n v="473"/>
    <n v="15.75"/>
    <n v="7449.75"/>
    <n v="7558.47"/>
    <x v="3"/>
    <s v="Supplier B"/>
    <n v="3.8"/>
    <s v="2023-07-31"/>
    <s v="2023-08-14"/>
    <s v="2023-08-14"/>
    <s v="On Time"/>
    <n v="8.1799999999999998E-2"/>
    <n v="38"/>
    <n v="2.83"/>
    <n v="248"/>
    <n v="49"/>
    <n v="33"/>
    <n v="0"/>
    <n v="108.72000000000025"/>
    <n v="1.4593778314708582E-2"/>
    <x v="4"/>
    <s v="Q3"/>
    <x v="363"/>
  </r>
  <r>
    <s v="ORD-35875"/>
    <x v="0"/>
    <s v="Service"/>
    <n v="246"/>
    <n v="45"/>
    <n v="11070"/>
    <n v="11230.15"/>
    <x v="4"/>
    <s v="Supplier A"/>
    <n v="4.5"/>
    <s v="2023-10-09"/>
    <s v="2023-10-22"/>
    <s v="2023-10-22"/>
    <s v="On Time"/>
    <n v="2.0199999999999999E-2"/>
    <n v="4"/>
    <n v="0.88"/>
    <n v="793"/>
    <n v="168"/>
    <n v="72"/>
    <n v="0"/>
    <n v="160.14999999999964"/>
    <n v="1.4467028003613337E-2"/>
    <x v="3"/>
    <s v="Q4"/>
    <x v="364"/>
  </r>
  <r>
    <s v="ORD-73682"/>
    <x v="2"/>
    <s v="Manufacturing"/>
    <n v="345"/>
    <n v="4.2"/>
    <n v="1449"/>
    <n v="1410.53"/>
    <x v="3"/>
    <s v="Supplier B"/>
    <n v="3.8"/>
    <s v="2023-12-10"/>
    <s v="2023-12-31"/>
    <s v="2023-12-31"/>
    <s v="On Time"/>
    <n v="4.99E-2"/>
    <n v="17"/>
    <n v="1.39"/>
    <n v="511"/>
    <n v="104"/>
    <n v="88"/>
    <n v="0"/>
    <n v="-38.470000000000027"/>
    <n v="-2.6549344375431352E-2"/>
    <x v="2"/>
    <s v="Q4"/>
    <x v="365"/>
  </r>
  <r>
    <s v="ORD-42266"/>
    <x v="0"/>
    <s v="Service"/>
    <n v="300"/>
    <n v="45"/>
    <n v="13500"/>
    <n v="13317.07"/>
    <x v="3"/>
    <s v="Supplier B"/>
    <n v="3.8"/>
    <s v="2023-10-17"/>
    <s v="2023-10-27"/>
    <s v="2023-10-27"/>
    <s v="On Time"/>
    <n v="5.4300000000000001E-2"/>
    <n v="16"/>
    <n v="0.51"/>
    <n v="854"/>
    <n v="76"/>
    <n v="92"/>
    <n v="0"/>
    <n v="-182.93000000000029"/>
    <n v="-1.3550370370370391E-2"/>
    <x v="3"/>
    <s v="Q4"/>
    <x v="366"/>
  </r>
  <r>
    <s v="ORD-50038"/>
    <x v="4"/>
    <s v="Manufacturing"/>
    <n v="357"/>
    <n v="8.9"/>
    <n v="3177.3"/>
    <n v="3251.32"/>
    <x v="3"/>
    <s v="Supplier C"/>
    <n v="4.2"/>
    <s v="2023-03-10"/>
    <s v="2023-04-07"/>
    <s v="2023-04-07"/>
    <s v="On Time"/>
    <n v="0.13289999999999999"/>
    <n v="47"/>
    <n v="1.72"/>
    <n v="548"/>
    <n v="161"/>
    <n v="23"/>
    <n v="0"/>
    <n v="74.019999999999982"/>
    <n v="2.3296509615081982E-2"/>
    <x v="6"/>
    <s v="Q1"/>
    <x v="367"/>
  </r>
  <r>
    <s v="ORD-92132"/>
    <x v="3"/>
    <s v="Pharmaceutical"/>
    <n v="449"/>
    <n v="15.75"/>
    <n v="7071.75"/>
    <n v="7302.6"/>
    <x v="4"/>
    <s v="Supplier A"/>
    <n v="4.5"/>
    <s v="2023-05-24"/>
    <s v="2023-06-10"/>
    <s v="2023-06-10"/>
    <s v="On Time"/>
    <n v="0.1348"/>
    <n v="60"/>
    <n v="3.6"/>
    <n v="128"/>
    <n v="39"/>
    <n v="12"/>
    <n v="0"/>
    <n v="230.85000000000036"/>
    <n v="3.2643970728603297E-2"/>
    <x v="0"/>
    <s v="Q2"/>
    <x v="368"/>
  </r>
  <r>
    <s v="ORD-71879"/>
    <x v="5"/>
    <s v="Service"/>
    <n v="118"/>
    <n v="25"/>
    <n v="2950"/>
    <n v="3069.86"/>
    <x v="0"/>
    <s v="Supplier D"/>
    <n v="4.7"/>
    <s v="2023-10-30"/>
    <s v="2023-11-07"/>
    <s v="2023-11-07"/>
    <s v="On Time"/>
    <n v="8.72E-2"/>
    <n v="10"/>
    <n v="2"/>
    <n v="719"/>
    <n v="58"/>
    <n v="56"/>
    <n v="0"/>
    <n v="119.86000000000013"/>
    <n v="4.0630508474576311E-2"/>
    <x v="3"/>
    <s v="Q4"/>
    <x v="369"/>
  </r>
  <r>
    <s v="ORD-41310"/>
    <x v="4"/>
    <s v="Manufacturing"/>
    <n v="247"/>
    <n v="8.9"/>
    <n v="2198.3000000000002"/>
    <n v="2198.5500000000002"/>
    <x v="1"/>
    <s v="Supplier C"/>
    <n v="4.2"/>
    <s v="2023-03-10"/>
    <s v="2023-04-07"/>
    <s v="2023-04-07"/>
    <s v="On Time"/>
    <n v="2.2700000000000001E-2"/>
    <n v="5"/>
    <n v="1.02"/>
    <n v="918"/>
    <n v="177"/>
    <n v="97"/>
    <n v="0"/>
    <n v="0.25"/>
    <n v="1.1372424145930945E-4"/>
    <x v="6"/>
    <s v="Q1"/>
    <x v="370"/>
  </r>
  <r>
    <s v="ORD-73373"/>
    <x v="3"/>
    <s v="Pharmaceutical"/>
    <n v="91"/>
    <n v="15.75"/>
    <n v="1433.25"/>
    <n v="1387.26"/>
    <x v="4"/>
    <s v="Supplier B"/>
    <n v="3.8"/>
    <s v="2023-08-17"/>
    <s v="2023-08-31"/>
    <s v="2023-08-31"/>
    <s v="On Time"/>
    <n v="0.14280000000000001"/>
    <n v="12"/>
    <n v="3.95"/>
    <n v="417"/>
    <n v="30"/>
    <n v="38"/>
    <n v="0"/>
    <n v="-45.990000000000009"/>
    <n v="-3.2087912087912097E-2"/>
    <x v="11"/>
    <s v="Q3"/>
    <x v="371"/>
  </r>
  <r>
    <s v="ORD-60868"/>
    <x v="4"/>
    <s v="Manufacturing"/>
    <n v="199"/>
    <n v="8.9"/>
    <n v="1771.1"/>
    <n v="1723.99"/>
    <x v="1"/>
    <s v="Supplier A"/>
    <n v="4.5"/>
    <s v="2023-05-16"/>
    <s v="2023-06-09"/>
    <s v="2023-06-09"/>
    <s v="On Time"/>
    <n v="0.1036"/>
    <n v="20"/>
    <n v="2.58"/>
    <n v="530"/>
    <n v="136"/>
    <n v="15"/>
    <n v="0"/>
    <n v="-47.1099999999999"/>
    <n v="-2.6599288577720006E-2"/>
    <x v="0"/>
    <s v="Q2"/>
    <x v="372"/>
  </r>
  <r>
    <s v="ORD-84732"/>
    <x v="1"/>
    <s v="Pharmaceutical"/>
    <n v="276"/>
    <n v="12.5"/>
    <n v="3450"/>
    <n v="3496.08"/>
    <x v="3"/>
    <s v="Supplier A"/>
    <n v="4.5"/>
    <s v="2023-12-27"/>
    <s v="2024-01-13"/>
    <s v="2024-01-13"/>
    <s v="On Time"/>
    <n v="4.8300000000000003E-2"/>
    <n v="13"/>
    <n v="3.37"/>
    <n v="228"/>
    <n v="116"/>
    <n v="93"/>
    <n v="0"/>
    <n v="46.079999999999927"/>
    <n v="1.3356521739130415E-2"/>
    <x v="2"/>
    <s v="Q4"/>
    <x v="373"/>
  </r>
  <r>
    <s v="ORD-55224"/>
    <x v="4"/>
    <s v="Manufacturing"/>
    <n v="138"/>
    <n v="8.9"/>
    <n v="1228.2"/>
    <n v="1213.01"/>
    <x v="3"/>
    <s v="Supplier A"/>
    <n v="4.5"/>
    <s v="2023-09-22"/>
    <s v="2023-10-16"/>
    <s v="2023-10-16"/>
    <s v="On Time"/>
    <n v="0.13700000000000001"/>
    <n v="18"/>
    <n v="1.71"/>
    <n v="548"/>
    <n v="143"/>
    <n v="87"/>
    <n v="0"/>
    <n v="-15.190000000000055"/>
    <n v="-1.2367692558215319E-2"/>
    <x v="8"/>
    <s v="Q3"/>
    <x v="374"/>
  </r>
  <r>
    <s v="ORD-30625"/>
    <x v="1"/>
    <s v="Pharmaceutical"/>
    <n v="94"/>
    <n v="12.5"/>
    <n v="1175"/>
    <n v="1143.27"/>
    <x v="4"/>
    <s v="Supplier B"/>
    <n v="3.8"/>
    <s v="2023-08-14"/>
    <s v="2023-08-28"/>
    <s v="2023-08-28"/>
    <s v="On Time"/>
    <n v="8.2000000000000003E-2"/>
    <n v="7"/>
    <n v="2.73"/>
    <n v="420"/>
    <n v="174"/>
    <n v="25"/>
    <n v="0"/>
    <n v="-31.730000000000018"/>
    <n v="-2.7004255319148952E-2"/>
    <x v="11"/>
    <s v="Q3"/>
    <x v="375"/>
  </r>
  <r>
    <s v="ORD-94837"/>
    <x v="0"/>
    <s v="Service"/>
    <n v="378"/>
    <n v="45"/>
    <n v="17010"/>
    <n v="16352.29"/>
    <x v="1"/>
    <s v="Supplier D"/>
    <n v="4.7"/>
    <s v="2023-06-19"/>
    <s v="2023-06-27"/>
    <s v="2023-06-27"/>
    <s v="On Time"/>
    <n v="0.1045"/>
    <n v="39"/>
    <n v="1.39"/>
    <n v="903"/>
    <n v="125"/>
    <n v="12"/>
    <n v="0"/>
    <n v="-657.70999999999913"/>
    <n v="-3.866607877718984E-2"/>
    <x v="7"/>
    <s v="Q2"/>
    <x v="376"/>
  </r>
  <r>
    <s v="ORD-17328"/>
    <x v="3"/>
    <s v="Pharmaceutical"/>
    <n v="313"/>
    <n v="15.75"/>
    <n v="4929.75"/>
    <n v="4762.7"/>
    <x v="0"/>
    <s v="Supplier B"/>
    <n v="3.8"/>
    <s v="2023-10-21"/>
    <s v="2023-11-04"/>
    <s v="2023-11-04"/>
    <s v="On Time"/>
    <n v="9.8100000000000007E-2"/>
    <n v="30"/>
    <n v="3.36"/>
    <n v="220"/>
    <n v="86"/>
    <n v="33"/>
    <n v="0"/>
    <n v="-167.05000000000018"/>
    <n v="-3.3886099700796223E-2"/>
    <x v="3"/>
    <s v="Q4"/>
    <x v="377"/>
  </r>
  <r>
    <s v="ORD-73133"/>
    <x v="5"/>
    <s v="Service"/>
    <n v="430"/>
    <n v="25"/>
    <n v="10750"/>
    <n v="10517.21"/>
    <x v="2"/>
    <s v="Supplier A"/>
    <n v="4.5"/>
    <s v="2023-12-05"/>
    <s v="2023-12-18"/>
    <s v="2023-12-18"/>
    <s v="On Time"/>
    <n v="2.1999999999999999E-2"/>
    <n v="9"/>
    <n v="1.99"/>
    <n v="224"/>
    <n v="76"/>
    <n v="62"/>
    <n v="0"/>
    <n v="-232.79000000000087"/>
    <n v="-2.1654883720930315E-2"/>
    <x v="2"/>
    <s v="Q4"/>
    <x v="378"/>
  </r>
  <r>
    <s v="ORD-88188"/>
    <x v="5"/>
    <s v="Service"/>
    <n v="347"/>
    <n v="25"/>
    <n v="8675"/>
    <n v="8684.3700000000008"/>
    <x v="1"/>
    <s v="Supplier B"/>
    <n v="3.8"/>
    <s v="2023-11-16"/>
    <s v="2023-11-26"/>
    <s v="2023-11-26"/>
    <s v="On Time"/>
    <n v="3.3500000000000002E-2"/>
    <n v="11"/>
    <n v="1.88"/>
    <n v="654"/>
    <n v="37"/>
    <n v="39"/>
    <n v="0"/>
    <n v="9.3700000000008004"/>
    <n v="1.0801152737753084E-3"/>
    <x v="10"/>
    <s v="Q4"/>
    <x v="379"/>
  </r>
  <r>
    <s v="ORD-29603"/>
    <x v="4"/>
    <s v="Manufacturing"/>
    <n v="18"/>
    <n v="8.9"/>
    <n v="160.19999999999999"/>
    <n v="155.43"/>
    <x v="2"/>
    <s v="Supplier B"/>
    <n v="3.8"/>
    <s v="2023-02-25"/>
    <s v="2023-03-18"/>
    <s v="2023-03-18"/>
    <s v="On Time"/>
    <n v="0.1303"/>
    <n v="2"/>
    <n v="1.84"/>
    <n v="670"/>
    <n v="44"/>
    <n v="32"/>
    <n v="0"/>
    <n v="-4.7699999999999818"/>
    <n v="-2.9775280898876294E-2"/>
    <x v="9"/>
    <s v="Q1"/>
    <x v="380"/>
  </r>
  <r>
    <s v="ORD-80685"/>
    <x v="4"/>
    <s v="Manufacturing"/>
    <n v="267"/>
    <n v="8.9"/>
    <n v="2376.3000000000002"/>
    <n v="2436.27"/>
    <x v="4"/>
    <s v="Supplier A"/>
    <n v="4.5"/>
    <s v="2023-09-30"/>
    <s v="2023-10-24"/>
    <s v="2023-10-24"/>
    <s v="On Time"/>
    <n v="2.3E-2"/>
    <n v="6"/>
    <n v="2.8"/>
    <n v="897"/>
    <n v="20"/>
    <n v="96"/>
    <n v="0"/>
    <n v="59.9699999999998"/>
    <n v="2.5236712536295836E-2"/>
    <x v="8"/>
    <s v="Q3"/>
    <x v="381"/>
  </r>
  <r>
    <s v="ORD-59969"/>
    <x v="0"/>
    <s v="Service"/>
    <n v="457"/>
    <n v="45"/>
    <n v="20565"/>
    <n v="19626.080000000002"/>
    <x v="2"/>
    <s v="Supplier D"/>
    <n v="4.7"/>
    <s v="2023-07-09"/>
    <s v="2023-07-17"/>
    <s v="2023-07-17"/>
    <s v="On Time"/>
    <n v="8.4199999999999997E-2"/>
    <n v="38"/>
    <n v="1.7"/>
    <n v="408"/>
    <n v="170"/>
    <n v="99"/>
    <n v="0"/>
    <n v="-938.91999999999825"/>
    <n v="-4.5656212010697701E-2"/>
    <x v="4"/>
    <s v="Q3"/>
    <x v="382"/>
  </r>
  <r>
    <s v="ORD-81267"/>
    <x v="5"/>
    <s v="Service"/>
    <n v="140"/>
    <n v="25"/>
    <n v="3500"/>
    <n v="3492"/>
    <x v="0"/>
    <s v="Supplier D"/>
    <n v="4.7"/>
    <s v="2023-03-10"/>
    <s v="2023-03-18"/>
    <s v="2023-03-18"/>
    <s v="On Time"/>
    <n v="4.2599999999999999E-2"/>
    <n v="5"/>
    <n v="0.92"/>
    <n v="468"/>
    <n v="85"/>
    <n v="34"/>
    <n v="0"/>
    <n v="-8"/>
    <n v="-2.2857142857142859E-3"/>
    <x v="6"/>
    <s v="Q1"/>
    <x v="383"/>
  </r>
  <r>
    <s v="ORD-23970"/>
    <x v="1"/>
    <s v="Pharmaceutical"/>
    <n v="13"/>
    <n v="12.5"/>
    <n v="162.5"/>
    <n v="160.47"/>
    <x v="0"/>
    <s v="Supplier A"/>
    <n v="4.5"/>
    <s v="2023-09-24"/>
    <s v="2023-10-11"/>
    <s v="2023-10-11"/>
    <s v="On Time"/>
    <n v="3.8800000000000001E-2"/>
    <n v="0"/>
    <n v="3.11"/>
    <n v="208"/>
    <n v="129"/>
    <n v="93"/>
    <n v="0"/>
    <n v="-2.0300000000000011"/>
    <n v="-1.24923076923077E-2"/>
    <x v="8"/>
    <s v="Q3"/>
    <x v="384"/>
  </r>
  <r>
    <s v="ORD-64162"/>
    <x v="5"/>
    <s v="Service"/>
    <n v="226"/>
    <n v="25"/>
    <n v="5650"/>
    <n v="5686.54"/>
    <x v="3"/>
    <s v="Supplier C"/>
    <n v="4.2"/>
    <s v="2023-10-02"/>
    <s v="2023-10-26"/>
    <s v="2023-11-04"/>
    <s v="Delayed"/>
    <n v="9.5699999999999993E-2"/>
    <n v="21"/>
    <n v="1.63"/>
    <n v="852"/>
    <n v="162"/>
    <n v="71"/>
    <n v="9"/>
    <n v="36.539999999999964"/>
    <n v="6.4672566371681353E-3"/>
    <x v="3"/>
    <s v="Q4"/>
    <x v="385"/>
  </r>
  <r>
    <s v="ORD-96413"/>
    <x v="3"/>
    <s v="Pharmaceutical"/>
    <n v="167"/>
    <n v="15.75"/>
    <n v="2630.25"/>
    <n v="2650.67"/>
    <x v="3"/>
    <s v="Supplier D"/>
    <n v="4.7"/>
    <s v="2023-05-10"/>
    <s v="2023-05-22"/>
    <s v="2023-05-22"/>
    <s v="On Time"/>
    <n v="0.11840000000000001"/>
    <n v="19"/>
    <n v="2.71"/>
    <n v="171"/>
    <n v="78"/>
    <n v="67"/>
    <n v="0"/>
    <n v="20.420000000000073"/>
    <n v="7.7635205778918632E-3"/>
    <x v="0"/>
    <s v="Q2"/>
    <x v="386"/>
  </r>
  <r>
    <s v="ORD-16822"/>
    <x v="0"/>
    <s v="Service"/>
    <n v="270"/>
    <n v="45"/>
    <n v="12150"/>
    <n v="12029.18"/>
    <x v="1"/>
    <s v="Supplier A"/>
    <n v="4.5"/>
    <s v="2023-04-20"/>
    <s v="2023-05-03"/>
    <s v="2023-05-03"/>
    <s v="On Time"/>
    <n v="5.74E-2"/>
    <n v="15"/>
    <n v="1.55"/>
    <n v="214"/>
    <n v="119"/>
    <n v="91"/>
    <n v="0"/>
    <n v="-120.81999999999971"/>
    <n v="-9.9440329218106749E-3"/>
    <x v="1"/>
    <s v="Q2"/>
    <x v="387"/>
  </r>
  <r>
    <s v="ORD-89826"/>
    <x v="1"/>
    <s v="Pharmaceutical"/>
    <n v="484"/>
    <n v="12.5"/>
    <n v="6050"/>
    <n v="6110.65"/>
    <x v="0"/>
    <s v="Supplier B"/>
    <n v="3.8"/>
    <s v="2023-08-30"/>
    <s v="2023-09-13"/>
    <s v="2023-09-13"/>
    <s v="On Time"/>
    <n v="2.23E-2"/>
    <n v="10"/>
    <n v="3.06"/>
    <n v="88"/>
    <n v="118"/>
    <n v="61"/>
    <n v="0"/>
    <n v="60.649999999999636"/>
    <n v="1.0024793388429692E-2"/>
    <x v="11"/>
    <s v="Q3"/>
    <x v="388"/>
  </r>
  <r>
    <s v="ORD-11403"/>
    <x v="5"/>
    <s v="Service"/>
    <n v="315"/>
    <n v="25"/>
    <n v="7875"/>
    <n v="7526.5"/>
    <x v="4"/>
    <s v="Supplier C"/>
    <n v="4.2"/>
    <s v="2023-12-31"/>
    <s v="2024-01-17"/>
    <s v="2024-01-17"/>
    <s v="On Time"/>
    <n v="0.1183"/>
    <n v="37"/>
    <n v="1.24"/>
    <n v="256"/>
    <n v="188"/>
    <n v="76"/>
    <n v="0"/>
    <n v="-348.5"/>
    <n v="-4.4253968253968254E-2"/>
    <x v="2"/>
    <s v="Q4"/>
    <x v="389"/>
  </r>
  <r>
    <s v="ORD-41359"/>
    <x v="2"/>
    <s v="Manufacturing"/>
    <n v="271"/>
    <n v="4.2"/>
    <n v="1138.2"/>
    <n v="1140"/>
    <x v="1"/>
    <s v="Supplier A"/>
    <n v="4.5"/>
    <s v="2023-11-03"/>
    <s v="2023-11-27"/>
    <s v="2023-11-27"/>
    <s v="On Time"/>
    <n v="4.24E-2"/>
    <n v="11"/>
    <n v="1.07"/>
    <n v="720"/>
    <n v="20"/>
    <n v="30"/>
    <n v="0"/>
    <n v="1.7999999999999545"/>
    <n v="1.5814443858723902E-3"/>
    <x v="10"/>
    <s v="Q4"/>
    <x v="390"/>
  </r>
  <r>
    <s v="ORD-18993"/>
    <x v="1"/>
    <s v="Pharmaceutical"/>
    <n v="352"/>
    <n v="12.5"/>
    <n v="4400"/>
    <n v="4353.8599999999997"/>
    <x v="3"/>
    <s v="Supplier D"/>
    <n v="4.7"/>
    <s v="2023-06-30"/>
    <s v="2023-07-12"/>
    <s v="2023-07-12"/>
    <s v="On Time"/>
    <n v="9.2100000000000001E-2"/>
    <n v="32"/>
    <n v="3.61"/>
    <n v="991"/>
    <n v="43"/>
    <n v="80"/>
    <n v="0"/>
    <n v="-46.140000000000327"/>
    <n v="-1.048636363636371E-2"/>
    <x v="7"/>
    <s v="Q2"/>
    <x v="391"/>
  </r>
  <r>
    <s v="ORD-85354"/>
    <x v="2"/>
    <s v="Manufacturing"/>
    <n v="427"/>
    <n v="4.2"/>
    <n v="1793.4"/>
    <n v="1753.32"/>
    <x v="4"/>
    <s v="Supplier C"/>
    <n v="4.2"/>
    <s v="2023-06-27"/>
    <s v="2023-07-25"/>
    <s v="2023-07-25"/>
    <s v="On Time"/>
    <n v="9.4899999999999998E-2"/>
    <n v="40"/>
    <n v="2.86"/>
    <n v="54"/>
    <n v="86"/>
    <n v="32"/>
    <n v="0"/>
    <n v="-40.080000000000155"/>
    <n v="-2.2348611575777937E-2"/>
    <x v="7"/>
    <s v="Q2"/>
    <x v="392"/>
  </r>
  <r>
    <s v="ORD-43776"/>
    <x v="4"/>
    <s v="Manufacturing"/>
    <n v="47"/>
    <n v="8.9"/>
    <n v="418.3"/>
    <n v="418.43"/>
    <x v="4"/>
    <s v="Supplier A"/>
    <n v="4.5"/>
    <s v="2023-10-14"/>
    <s v="2023-11-07"/>
    <s v="2023-11-07"/>
    <s v="On Time"/>
    <n v="5.7599999999999998E-2"/>
    <n v="2"/>
    <n v="2.0299999999999998"/>
    <n v="947"/>
    <n v="157"/>
    <n v="83"/>
    <n v="0"/>
    <n v="0.12999999999999545"/>
    <n v="3.1078173559645098E-4"/>
    <x v="3"/>
    <s v="Q4"/>
    <x v="393"/>
  </r>
  <r>
    <s v="ORD-86916"/>
    <x v="2"/>
    <s v="Manufacturing"/>
    <n v="257"/>
    <n v="4.2"/>
    <n v="1079.4000000000001"/>
    <n v="1108.54"/>
    <x v="2"/>
    <s v="Supplier D"/>
    <n v="4.7"/>
    <s v="2023-10-16"/>
    <s v="2023-11-12"/>
    <s v="2023-11-26"/>
    <s v="Delayed"/>
    <n v="0.11600000000000001"/>
    <n v="29"/>
    <n v="2.36"/>
    <n v="78"/>
    <n v="143"/>
    <n v="24"/>
    <n v="14"/>
    <n v="29.139999999999873"/>
    <n v="2.6996479525662285E-2"/>
    <x v="3"/>
    <s v="Q4"/>
    <x v="394"/>
  </r>
  <r>
    <s v="ORD-56281"/>
    <x v="2"/>
    <s v="Manufacturing"/>
    <n v="413"/>
    <n v="4.2"/>
    <n v="1734.6"/>
    <n v="1820.32"/>
    <x v="0"/>
    <s v="Supplier D"/>
    <n v="4.7"/>
    <s v="2023-11-21"/>
    <s v="2023-12-10"/>
    <s v="2023-12-10"/>
    <s v="On Time"/>
    <n v="0.1048"/>
    <n v="43"/>
    <n v="1.63"/>
    <n v="578"/>
    <n v="157"/>
    <n v="11"/>
    <n v="0"/>
    <n v="85.720000000000027"/>
    <n v="4.9417733194972925E-2"/>
    <x v="10"/>
    <s v="Q4"/>
    <x v="395"/>
  </r>
  <r>
    <s v="ORD-33394"/>
    <x v="0"/>
    <s v="Service"/>
    <n v="57"/>
    <n v="45"/>
    <n v="2565"/>
    <n v="2539.08"/>
    <x v="3"/>
    <s v="Supplier B"/>
    <n v="3.8"/>
    <s v="2023-05-28"/>
    <s v="2023-06-07"/>
    <s v="2023-06-07"/>
    <s v="On Time"/>
    <n v="0.1148"/>
    <n v="6"/>
    <n v="1.33"/>
    <n v="537"/>
    <n v="100"/>
    <n v="55"/>
    <n v="0"/>
    <n v="-25.920000000000073"/>
    <n v="-1.0105263157894765E-2"/>
    <x v="0"/>
    <s v="Q2"/>
    <x v="396"/>
  </r>
  <r>
    <s v="ORD-40783"/>
    <x v="3"/>
    <s v="Pharmaceutical"/>
    <n v="494"/>
    <n v="15.75"/>
    <n v="7780.5"/>
    <n v="7972.02"/>
    <x v="4"/>
    <s v="Supplier C"/>
    <n v="4.2"/>
    <s v="2023-04-04"/>
    <s v="2023-04-25"/>
    <s v="2023-04-25"/>
    <s v="On Time"/>
    <n v="0.14019999999999999"/>
    <n v="69"/>
    <n v="3.61"/>
    <n v="803"/>
    <n v="81"/>
    <n v="43"/>
    <n v="0"/>
    <n v="191.52000000000044"/>
    <n v="2.4615384615384671E-2"/>
    <x v="1"/>
    <s v="Q2"/>
    <x v="397"/>
  </r>
  <r>
    <s v="ORD-98580"/>
    <x v="3"/>
    <s v="Pharmaceutical"/>
    <n v="438"/>
    <n v="15.75"/>
    <n v="6898.5"/>
    <n v="6980.31"/>
    <x v="1"/>
    <s v="Supplier B"/>
    <n v="3.8"/>
    <s v="2023-05-08"/>
    <s v="2023-05-22"/>
    <s v="2023-05-22"/>
    <s v="On Time"/>
    <n v="3.1800000000000002E-2"/>
    <n v="13"/>
    <n v="3.88"/>
    <n v="729"/>
    <n v="146"/>
    <n v="88"/>
    <n v="0"/>
    <n v="81.8100000000004"/>
    <n v="1.1859099804305342E-2"/>
    <x v="0"/>
    <s v="Q2"/>
    <x v="398"/>
  </r>
  <r>
    <s v="ORD-74330"/>
    <x v="1"/>
    <s v="Pharmaceutical"/>
    <n v="200"/>
    <n v="12.5"/>
    <n v="2500"/>
    <n v="2530.17"/>
    <x v="4"/>
    <s v="Supplier A"/>
    <n v="4.5"/>
    <s v="2023-09-04"/>
    <s v="2023-10-01"/>
    <s v="2023-10-04"/>
    <s v="Delayed"/>
    <n v="7.8899999999999998E-2"/>
    <n v="15"/>
    <n v="3.8"/>
    <n v="832"/>
    <n v="150"/>
    <n v="45"/>
    <n v="3"/>
    <n v="30.170000000000073"/>
    <n v="1.2068000000000028E-2"/>
    <x v="8"/>
    <s v="Q3"/>
    <x v="399"/>
  </r>
  <r>
    <s v="ORD-61605"/>
    <x v="4"/>
    <s v="Manufacturing"/>
    <n v="279"/>
    <n v="8.9"/>
    <n v="2483.1"/>
    <n v="2557.41"/>
    <x v="1"/>
    <s v="Supplier B"/>
    <n v="3.8"/>
    <s v="2023-01-28"/>
    <s v="2023-02-18"/>
    <s v="2023-02-18"/>
    <s v="On Time"/>
    <n v="7.6999999999999999E-2"/>
    <n v="21"/>
    <n v="2"/>
    <n v="931"/>
    <n v="195"/>
    <n v="32"/>
    <n v="0"/>
    <n v="74.309999999999945"/>
    <n v="2.9926301800169121E-2"/>
    <x v="5"/>
    <s v="Q1"/>
    <x v="400"/>
  </r>
  <r>
    <s v="ORD-57395"/>
    <x v="4"/>
    <s v="Manufacturing"/>
    <n v="362"/>
    <n v="8.9"/>
    <n v="3221.8"/>
    <n v="3063.42"/>
    <x v="0"/>
    <s v="Supplier D"/>
    <n v="4.7"/>
    <s v="2023-06-11"/>
    <s v="2023-06-30"/>
    <s v="2023-06-30"/>
    <s v="On Time"/>
    <n v="0.10440000000000001"/>
    <n v="37"/>
    <n v="1.2"/>
    <n v="677"/>
    <n v="86"/>
    <n v="33"/>
    <n v="0"/>
    <n v="-158.38000000000011"/>
    <n v="-4.9158855298280499E-2"/>
    <x v="7"/>
    <s v="Q2"/>
    <x v="401"/>
  </r>
  <r>
    <s v="ORD-64931"/>
    <x v="5"/>
    <s v="Service"/>
    <n v="251"/>
    <n v="25"/>
    <n v="6275"/>
    <n v="6562.73"/>
    <x v="3"/>
    <s v="Supplier B"/>
    <n v="3.8"/>
    <s v="2023-05-18"/>
    <s v="2023-05-28"/>
    <s v="2023-05-28"/>
    <s v="On Time"/>
    <n v="5.8000000000000003E-2"/>
    <n v="14"/>
    <n v="1.1399999999999999"/>
    <n v="767"/>
    <n v="115"/>
    <n v="56"/>
    <n v="0"/>
    <n v="287.72999999999956"/>
    <n v="4.5853386454183194E-2"/>
    <x v="0"/>
    <s v="Q2"/>
    <x v="402"/>
  </r>
  <r>
    <s v="ORD-45382"/>
    <x v="4"/>
    <s v="Manufacturing"/>
    <n v="302"/>
    <n v="8.9"/>
    <n v="2687.8"/>
    <n v="2588.66"/>
    <x v="3"/>
    <s v="Supplier D"/>
    <n v="4.7"/>
    <s v="2023-04-03"/>
    <s v="2023-04-22"/>
    <s v="2023-04-22"/>
    <s v="On Time"/>
    <n v="9.06E-2"/>
    <n v="27"/>
    <n v="1.2"/>
    <n v="873"/>
    <n v="80"/>
    <n v="81"/>
    <n v="0"/>
    <n v="-99.140000000000327"/>
    <n v="-3.6885184909591605E-2"/>
    <x v="1"/>
    <s v="Q2"/>
    <x v="403"/>
  </r>
  <r>
    <s v="ORD-75483"/>
    <x v="4"/>
    <s v="Manufacturing"/>
    <n v="419"/>
    <n v="8.9"/>
    <n v="3729.1"/>
    <n v="3900.32"/>
    <x v="2"/>
    <s v="Supplier B"/>
    <n v="3.8"/>
    <s v="2023-03-16"/>
    <s v="2023-04-06"/>
    <s v="2023-04-06"/>
    <s v="On Time"/>
    <n v="3.09E-2"/>
    <n v="12"/>
    <n v="1.35"/>
    <n v="187"/>
    <n v="181"/>
    <n v="76"/>
    <n v="0"/>
    <n v="171.22000000000025"/>
    <n v="4.591456383577814E-2"/>
    <x v="6"/>
    <s v="Q1"/>
    <x v="404"/>
  </r>
  <r>
    <s v="ORD-17869"/>
    <x v="5"/>
    <s v="Service"/>
    <n v="138"/>
    <n v="25"/>
    <n v="3450"/>
    <n v="3471.44"/>
    <x v="3"/>
    <s v="Supplier D"/>
    <n v="4.7"/>
    <s v="2023-06-03"/>
    <s v="2023-06-11"/>
    <s v="2023-06-11"/>
    <s v="On Time"/>
    <n v="8.9499999999999996E-2"/>
    <n v="12"/>
    <n v="1.54"/>
    <n v="270"/>
    <n v="85"/>
    <n v="70"/>
    <n v="0"/>
    <n v="21.440000000000055"/>
    <n v="6.2144927536232041E-3"/>
    <x v="7"/>
    <s v="Q2"/>
    <x v="405"/>
  </r>
  <r>
    <s v="ORD-63970"/>
    <x v="0"/>
    <s v="Service"/>
    <n v="143"/>
    <n v="45"/>
    <n v="6435"/>
    <n v="6345.53"/>
    <x v="0"/>
    <s v="Supplier D"/>
    <n v="4.7"/>
    <s v="2023-06-21"/>
    <s v="2023-07-04"/>
    <s v="2023-07-06"/>
    <s v="Delayed"/>
    <n v="8.8400000000000006E-2"/>
    <n v="12"/>
    <n v="1.02"/>
    <n v="409"/>
    <n v="193"/>
    <n v="87"/>
    <n v="2"/>
    <n v="-89.470000000000255"/>
    <n v="-1.3903651903651943E-2"/>
    <x v="7"/>
    <s v="Q2"/>
    <x v="406"/>
  </r>
  <r>
    <s v="ORD-20277"/>
    <x v="3"/>
    <s v="Pharmaceutical"/>
    <n v="191"/>
    <n v="15.75"/>
    <n v="3008.25"/>
    <n v="2955.63"/>
    <x v="4"/>
    <s v="Supplier B"/>
    <n v="3.8"/>
    <s v="2023-05-26"/>
    <s v="2023-06-09"/>
    <s v="2023-06-09"/>
    <s v="On Time"/>
    <n v="8.1500000000000003E-2"/>
    <n v="15"/>
    <n v="3.17"/>
    <n v="440"/>
    <n v="177"/>
    <n v="46"/>
    <n v="0"/>
    <n v="-52.619999999999891"/>
    <n v="-1.7491897282473162E-2"/>
    <x v="0"/>
    <s v="Q2"/>
    <x v="407"/>
  </r>
  <r>
    <s v="ORD-19351"/>
    <x v="4"/>
    <s v="Manufacturing"/>
    <n v="423"/>
    <n v="8.9"/>
    <n v="3764.7"/>
    <n v="3926.04"/>
    <x v="1"/>
    <s v="Supplier B"/>
    <n v="3.8"/>
    <s v="2023-11-24"/>
    <s v="2023-12-15"/>
    <s v="2023-12-15"/>
    <s v="On Time"/>
    <n v="6.9099999999999995E-2"/>
    <n v="29"/>
    <n v="1.81"/>
    <n v="131"/>
    <n v="61"/>
    <n v="53"/>
    <n v="0"/>
    <n v="161.34000000000015"/>
    <n v="4.2856004462507015E-2"/>
    <x v="10"/>
    <s v="Q4"/>
    <x v="408"/>
  </r>
  <r>
    <s v="ORD-57600"/>
    <x v="3"/>
    <s v="Pharmaceutical"/>
    <n v="159"/>
    <n v="15.75"/>
    <n v="2504.25"/>
    <n v="2556.9499999999998"/>
    <x v="3"/>
    <s v="Supplier C"/>
    <n v="4.2"/>
    <s v="2023-12-01"/>
    <s v="2023-12-22"/>
    <s v="2023-12-22"/>
    <s v="On Time"/>
    <n v="9.4799999999999995E-2"/>
    <n v="15"/>
    <n v="3.83"/>
    <n v="815"/>
    <n v="170"/>
    <n v="76"/>
    <n v="0"/>
    <n v="52.699999999999818"/>
    <n v="2.104422481780965E-2"/>
    <x v="2"/>
    <s v="Q4"/>
    <x v="409"/>
  </r>
  <r>
    <s v="ORD-20494"/>
    <x v="4"/>
    <s v="Manufacturing"/>
    <n v="447"/>
    <n v="8.9"/>
    <n v="3978.3"/>
    <n v="3788.58"/>
    <x v="2"/>
    <s v="Supplier B"/>
    <n v="3.8"/>
    <s v="2023-04-05"/>
    <s v="2023-04-26"/>
    <s v="2023-04-26"/>
    <s v="On Time"/>
    <n v="0.1119"/>
    <n v="50"/>
    <n v="2.88"/>
    <n v="265"/>
    <n v="62"/>
    <n v="60"/>
    <n v="0"/>
    <n v="-189.72000000000025"/>
    <n v="-4.7688711258577848E-2"/>
    <x v="1"/>
    <s v="Q2"/>
    <x v="410"/>
  </r>
  <r>
    <s v="ORD-23622"/>
    <x v="1"/>
    <s v="Pharmaceutical"/>
    <n v="290"/>
    <n v="12.5"/>
    <n v="3625"/>
    <n v="3463.26"/>
    <x v="0"/>
    <s v="Supplier A"/>
    <n v="4.5"/>
    <s v="2023-08-31"/>
    <s v="2023-09-17"/>
    <s v="2023-09-17"/>
    <s v="On Time"/>
    <n v="0.1179"/>
    <n v="34"/>
    <n v="3.99"/>
    <n v="318"/>
    <n v="178"/>
    <n v="29"/>
    <n v="0"/>
    <n v="-161.73999999999978"/>
    <n v="-4.4617931034482701E-2"/>
    <x v="11"/>
    <s v="Q3"/>
    <x v="411"/>
  </r>
  <r>
    <s v="ORD-32361"/>
    <x v="1"/>
    <s v="Pharmaceutical"/>
    <n v="136"/>
    <n v="12.5"/>
    <n v="1700"/>
    <n v="1740.39"/>
    <x v="2"/>
    <s v="Supplier C"/>
    <n v="4.2"/>
    <s v="2023-04-28"/>
    <s v="2023-05-19"/>
    <s v="2023-05-19"/>
    <s v="On Time"/>
    <n v="7.1999999999999995E-2"/>
    <n v="9"/>
    <n v="3.29"/>
    <n v="79"/>
    <n v="28"/>
    <n v="94"/>
    <n v="0"/>
    <n v="40.3900000000001"/>
    <n v="2.3758823529411825E-2"/>
    <x v="1"/>
    <s v="Q2"/>
    <x v="412"/>
  </r>
  <r>
    <s v="ORD-80685"/>
    <x v="2"/>
    <s v="Manufacturing"/>
    <n v="455"/>
    <n v="4.2"/>
    <n v="1911"/>
    <n v="1918.76"/>
    <x v="3"/>
    <s v="Supplier D"/>
    <n v="4.7"/>
    <s v="2023-08-28"/>
    <s v="2023-09-16"/>
    <s v="2023-09-16"/>
    <s v="On Time"/>
    <n v="4.8099999999999997E-2"/>
    <n v="21"/>
    <n v="2.94"/>
    <n v="231"/>
    <n v="171"/>
    <n v="86"/>
    <n v="0"/>
    <n v="7.7599999999999909"/>
    <n v="4.060701203558342E-3"/>
    <x v="11"/>
    <s v="Q3"/>
    <x v="413"/>
  </r>
  <r>
    <s v="ORD-21738"/>
    <x v="4"/>
    <s v="Manufacturing"/>
    <n v="337"/>
    <n v="8.9"/>
    <n v="2999.3"/>
    <n v="3041.15"/>
    <x v="4"/>
    <s v="Supplier D"/>
    <n v="4.7"/>
    <s v="2023-09-26"/>
    <s v="2023-10-15"/>
    <s v="2023-10-15"/>
    <s v="On Time"/>
    <n v="5.3400000000000003E-2"/>
    <n v="17"/>
    <n v="2.08"/>
    <n v="502"/>
    <n v="98"/>
    <n v="56"/>
    <n v="0"/>
    <n v="41.849999999999909"/>
    <n v="1.3953255759677227E-2"/>
    <x v="8"/>
    <s v="Q3"/>
    <x v="414"/>
  </r>
  <r>
    <s v="ORD-71498"/>
    <x v="4"/>
    <s v="Manufacturing"/>
    <n v="15"/>
    <n v="8.9"/>
    <n v="133.5"/>
    <n v="126.83"/>
    <x v="3"/>
    <s v="Supplier B"/>
    <n v="3.8"/>
    <s v="2023-06-05"/>
    <s v="2023-06-26"/>
    <s v="2023-06-26"/>
    <s v="On Time"/>
    <n v="0.1242"/>
    <n v="1"/>
    <n v="1.69"/>
    <n v="597"/>
    <n v="22"/>
    <n v="98"/>
    <n v="0"/>
    <n v="-6.6700000000000017"/>
    <n v="-4.9962546816479415E-2"/>
    <x v="7"/>
    <s v="Q2"/>
    <x v="415"/>
  </r>
  <r>
    <s v="ORD-58974"/>
    <x v="4"/>
    <s v="Manufacturing"/>
    <n v="402"/>
    <n v="8.9"/>
    <n v="3577.8"/>
    <n v="3552.91"/>
    <x v="2"/>
    <s v="Supplier C"/>
    <n v="4.2"/>
    <s v="2023-01-05"/>
    <s v="2023-02-02"/>
    <s v="2023-02-02"/>
    <s v="On Time"/>
    <n v="5.0999999999999997E-2"/>
    <n v="20"/>
    <n v="1.01"/>
    <n v="243"/>
    <n v="125"/>
    <n v="81"/>
    <n v="0"/>
    <n v="-24.890000000000327"/>
    <n v="-6.9567890882666237E-3"/>
    <x v="5"/>
    <s v="Q1"/>
    <x v="416"/>
  </r>
  <r>
    <s v="ORD-65343"/>
    <x v="4"/>
    <s v="Manufacturing"/>
    <n v="376"/>
    <n v="8.9"/>
    <n v="3346.4"/>
    <n v="3425.75"/>
    <x v="2"/>
    <s v="Supplier B"/>
    <n v="3.8"/>
    <s v="2023-03-25"/>
    <s v="2023-04-15"/>
    <s v="2023-04-15"/>
    <s v="On Time"/>
    <n v="6.4600000000000005E-2"/>
    <n v="24"/>
    <n v="1.53"/>
    <n v="690"/>
    <n v="81"/>
    <n v="76"/>
    <n v="0"/>
    <n v="79.349999999999909"/>
    <n v="2.3712048768826172E-2"/>
    <x v="6"/>
    <s v="Q1"/>
    <x v="417"/>
  </r>
  <r>
    <s v="ORD-27907"/>
    <x v="5"/>
    <s v="Service"/>
    <n v="390"/>
    <n v="25"/>
    <n v="9750"/>
    <n v="9781.15"/>
    <x v="3"/>
    <s v="Supplier C"/>
    <n v="4.2"/>
    <s v="2023-11-29"/>
    <s v="2023-12-16"/>
    <s v="2023-12-16"/>
    <s v="On Time"/>
    <n v="4.7600000000000003E-2"/>
    <n v="18"/>
    <n v="0.6"/>
    <n v="346"/>
    <n v="48"/>
    <n v="91"/>
    <n v="0"/>
    <n v="31.149999999999636"/>
    <n v="3.1948717948717576E-3"/>
    <x v="10"/>
    <s v="Q4"/>
    <x v="418"/>
  </r>
  <r>
    <s v="ORD-80119"/>
    <x v="4"/>
    <s v="Manufacturing"/>
    <n v="368"/>
    <n v="8.9"/>
    <n v="3275.2"/>
    <n v="3315.4"/>
    <x v="4"/>
    <s v="Supplier D"/>
    <n v="4.7"/>
    <s v="2023-05-20"/>
    <s v="2023-06-08"/>
    <s v="2023-06-08"/>
    <s v="On Time"/>
    <n v="3.6299999999999999E-2"/>
    <n v="13"/>
    <n v="1.1000000000000001"/>
    <n v="72"/>
    <n v="67"/>
    <n v="23"/>
    <n v="0"/>
    <n v="40.200000000000273"/>
    <n v="1.2274059599413861E-2"/>
    <x v="0"/>
    <s v="Q2"/>
    <x v="419"/>
  </r>
  <r>
    <s v="ORD-65082"/>
    <x v="2"/>
    <s v="Manufacturing"/>
    <n v="382"/>
    <n v="4.2"/>
    <n v="1604.4"/>
    <n v="1525.5"/>
    <x v="3"/>
    <s v="Supplier B"/>
    <n v="3.8"/>
    <s v="2023-08-13"/>
    <s v="2023-09-03"/>
    <s v="2023-09-03"/>
    <s v="On Time"/>
    <n v="2.2599999999999999E-2"/>
    <n v="8"/>
    <n v="1.43"/>
    <n v="369"/>
    <n v="147"/>
    <n v="57"/>
    <n v="0"/>
    <n v="-78.900000000000091"/>
    <n v="-4.9177262528047924E-2"/>
    <x v="11"/>
    <s v="Q3"/>
    <x v="420"/>
  </r>
  <r>
    <s v="ORD-81197"/>
    <x v="4"/>
    <s v="Manufacturing"/>
    <n v="441"/>
    <n v="8.9"/>
    <n v="3924.9"/>
    <n v="4023.25"/>
    <x v="0"/>
    <s v="Supplier C"/>
    <n v="4.2"/>
    <s v="2023-02-11"/>
    <s v="2023-03-11"/>
    <s v="2023-03-11"/>
    <s v="On Time"/>
    <n v="3.0499999999999999E-2"/>
    <n v="13"/>
    <n v="1.78"/>
    <n v="531"/>
    <n v="66"/>
    <n v="34"/>
    <n v="0"/>
    <n v="98.349999999999909"/>
    <n v="2.5057963260210429E-2"/>
    <x v="9"/>
    <s v="Q1"/>
    <x v="421"/>
  </r>
  <r>
    <s v="ORD-14392"/>
    <x v="2"/>
    <s v="Manufacturing"/>
    <n v="403"/>
    <n v="4.2"/>
    <n v="1692.6"/>
    <n v="1728.94"/>
    <x v="2"/>
    <s v="Supplier A"/>
    <n v="4.5"/>
    <s v="2023-03-04"/>
    <s v="2023-04-01"/>
    <s v="2023-04-05"/>
    <s v="Delayed"/>
    <n v="6.3899999999999998E-2"/>
    <n v="25"/>
    <n v="2.48"/>
    <n v="521"/>
    <n v="44"/>
    <n v="76"/>
    <n v="4"/>
    <n v="36.340000000000146"/>
    <n v="2.1469927921540913E-2"/>
    <x v="6"/>
    <s v="Q1"/>
    <x v="422"/>
  </r>
  <r>
    <s v="ORD-82034"/>
    <x v="0"/>
    <s v="Service"/>
    <n v="358"/>
    <n v="45"/>
    <n v="16110"/>
    <n v="16853.02"/>
    <x v="1"/>
    <s v="Supplier D"/>
    <n v="4.7"/>
    <s v="2023-07-19"/>
    <s v="2023-07-27"/>
    <s v="2023-07-27"/>
    <s v="On Time"/>
    <n v="0.1411"/>
    <n v="50"/>
    <n v="1.59"/>
    <n v="583"/>
    <n v="51"/>
    <n v="42"/>
    <n v="0"/>
    <n v="743.02000000000044"/>
    <n v="4.6121663563004373E-2"/>
    <x v="4"/>
    <s v="Q3"/>
    <x v="423"/>
  </r>
  <r>
    <s v="ORD-52534"/>
    <x v="4"/>
    <s v="Manufacturing"/>
    <n v="464"/>
    <n v="8.9"/>
    <n v="4129.6000000000004"/>
    <n v="3944.63"/>
    <x v="3"/>
    <s v="Supplier B"/>
    <n v="3.8"/>
    <s v="2023-07-04"/>
    <s v="2023-07-29"/>
    <s v="2023-07-30"/>
    <s v="Delayed"/>
    <n v="0.1033"/>
    <n v="47"/>
    <n v="2.27"/>
    <n v="221"/>
    <n v="90"/>
    <n v="84"/>
    <n v="1"/>
    <n v="-184.97000000000025"/>
    <n v="-4.4791263076327061E-2"/>
    <x v="4"/>
    <s v="Q3"/>
    <x v="424"/>
  </r>
  <r>
    <s v="ORD-21728"/>
    <x v="1"/>
    <s v="Pharmaceutical"/>
    <n v="31"/>
    <n v="12.5"/>
    <n v="387.5"/>
    <n v="390.64"/>
    <x v="2"/>
    <s v="Supplier B"/>
    <n v="3.8"/>
    <s v="2023-01-05"/>
    <s v="2023-01-19"/>
    <s v="2023-01-19"/>
    <s v="On Time"/>
    <n v="0.1067"/>
    <n v="3"/>
    <n v="2.73"/>
    <n v="304"/>
    <n v="60"/>
    <n v="73"/>
    <n v="0"/>
    <n v="3.1399999999999864"/>
    <n v="8.1032258064515778E-3"/>
    <x v="5"/>
    <s v="Q1"/>
    <x v="425"/>
  </r>
  <r>
    <s v="ORD-26492"/>
    <x v="1"/>
    <s v="Pharmaceutical"/>
    <n v="40"/>
    <n v="12.5"/>
    <n v="500"/>
    <n v="477.99"/>
    <x v="4"/>
    <s v="Supplier C"/>
    <n v="4.2"/>
    <s v="2023-11-17"/>
    <s v="2023-12-08"/>
    <s v="2023-12-08"/>
    <s v="On Time"/>
    <n v="0.1002"/>
    <n v="4"/>
    <n v="3.69"/>
    <n v="549"/>
    <n v="79"/>
    <n v="50"/>
    <n v="0"/>
    <n v="-22.009999999999991"/>
    <n v="-4.4019999999999983E-2"/>
    <x v="10"/>
    <s v="Q4"/>
    <x v="426"/>
  </r>
  <r>
    <s v="ORD-73609"/>
    <x v="5"/>
    <s v="Service"/>
    <n v="20"/>
    <n v="25"/>
    <n v="500"/>
    <n v="509.46"/>
    <x v="3"/>
    <s v="Supplier D"/>
    <n v="4.7"/>
    <s v="2023-04-09"/>
    <s v="2023-04-17"/>
    <s v="2023-04-17"/>
    <s v="On Time"/>
    <n v="6.0100000000000001E-2"/>
    <n v="1"/>
    <n v="1.85"/>
    <n v="773"/>
    <n v="132"/>
    <n v="81"/>
    <n v="0"/>
    <n v="9.4599999999999795"/>
    <n v="1.8919999999999958E-2"/>
    <x v="1"/>
    <s v="Q2"/>
    <x v="427"/>
  </r>
  <r>
    <s v="ORD-88470"/>
    <x v="2"/>
    <s v="Manufacturing"/>
    <n v="300"/>
    <n v="4.2"/>
    <n v="1260"/>
    <n v="1220.51"/>
    <x v="4"/>
    <s v="Supplier D"/>
    <n v="4.7"/>
    <s v="2023-04-08"/>
    <s v="2023-04-27"/>
    <s v="2023-04-27"/>
    <s v="On Time"/>
    <n v="5.8700000000000002E-2"/>
    <n v="17"/>
    <n v="1.55"/>
    <n v="986"/>
    <n v="161"/>
    <n v="30"/>
    <n v="0"/>
    <n v="-39.490000000000009"/>
    <n v="-3.134126984126985E-2"/>
    <x v="1"/>
    <s v="Q2"/>
    <x v="428"/>
  </r>
  <r>
    <s v="ORD-76316"/>
    <x v="1"/>
    <s v="Pharmaceutical"/>
    <n v="161"/>
    <n v="12.5"/>
    <n v="2012.5"/>
    <n v="2076.7800000000002"/>
    <x v="4"/>
    <s v="Supplier B"/>
    <n v="3.8"/>
    <s v="2023-08-19"/>
    <s v="2023-09-02"/>
    <s v="2023-09-02"/>
    <s v="On Time"/>
    <n v="8.5800000000000001E-2"/>
    <n v="13"/>
    <n v="3.66"/>
    <n v="438"/>
    <n v="67"/>
    <n v="12"/>
    <n v="0"/>
    <n v="64.2800000000002"/>
    <n v="3.194037267080755E-2"/>
    <x v="11"/>
    <s v="Q3"/>
    <x v="429"/>
  </r>
  <r>
    <s v="ORD-99551"/>
    <x v="5"/>
    <s v="Service"/>
    <n v="379"/>
    <n v="25"/>
    <n v="9475"/>
    <n v="9061.27"/>
    <x v="3"/>
    <s v="Supplier B"/>
    <n v="3.8"/>
    <s v="2023-06-14"/>
    <s v="2023-06-24"/>
    <s v="2023-06-24"/>
    <s v="On Time"/>
    <n v="0.1454"/>
    <n v="55"/>
    <n v="0.78"/>
    <n v="559"/>
    <n v="161"/>
    <n v="29"/>
    <n v="0"/>
    <n v="-413.72999999999956"/>
    <n v="-4.3665435356200481E-2"/>
    <x v="7"/>
    <s v="Q2"/>
    <x v="430"/>
  </r>
  <r>
    <s v="ORD-27009"/>
    <x v="5"/>
    <s v="Service"/>
    <n v="338"/>
    <n v="25"/>
    <n v="8450"/>
    <n v="8299.61"/>
    <x v="3"/>
    <s v="Supplier C"/>
    <n v="4.2"/>
    <s v="2023-07-29"/>
    <s v="2023-08-15"/>
    <s v="2023-08-15"/>
    <s v="On Time"/>
    <n v="2.35E-2"/>
    <n v="7"/>
    <n v="0.56999999999999995"/>
    <n v="232"/>
    <n v="28"/>
    <n v="35"/>
    <n v="0"/>
    <n v="-150.38999999999942"/>
    <n v="-1.7797633136094605E-2"/>
    <x v="4"/>
    <s v="Q3"/>
    <x v="431"/>
  </r>
  <r>
    <s v="ORD-87371"/>
    <x v="1"/>
    <s v="Pharmaceutical"/>
    <n v="26"/>
    <n v="12.5"/>
    <n v="325"/>
    <n v="327.31"/>
    <x v="2"/>
    <s v="Supplier B"/>
    <n v="3.8"/>
    <s v="2023-02-20"/>
    <s v="2023-03-06"/>
    <s v="2023-03-06"/>
    <s v="On Time"/>
    <n v="0.12709999999999999"/>
    <n v="3"/>
    <n v="3.29"/>
    <n v="312"/>
    <n v="32"/>
    <n v="56"/>
    <n v="0"/>
    <n v="2.3100000000000023"/>
    <n v="7.1076923076923149E-3"/>
    <x v="9"/>
    <s v="Q1"/>
    <x v="432"/>
  </r>
  <r>
    <s v="ORD-93744"/>
    <x v="3"/>
    <s v="Pharmaceutical"/>
    <n v="486"/>
    <n v="15.75"/>
    <n v="7654.5"/>
    <n v="7976.78"/>
    <x v="4"/>
    <s v="Supplier A"/>
    <n v="4.5"/>
    <s v="2023-01-07"/>
    <s v="2023-02-07"/>
    <s v="2023-02-08"/>
    <s v="Delayed"/>
    <n v="0.1018"/>
    <n v="49"/>
    <n v="2.62"/>
    <n v="419"/>
    <n v="162"/>
    <n v="63"/>
    <n v="1"/>
    <n v="322.27999999999975"/>
    <n v="4.210333790580701E-2"/>
    <x v="5"/>
    <s v="Q1"/>
    <x v="433"/>
  </r>
  <r>
    <s v="ORD-78089"/>
    <x v="2"/>
    <s v="Manufacturing"/>
    <n v="30"/>
    <n v="4.2"/>
    <n v="126"/>
    <n v="128.94999999999999"/>
    <x v="0"/>
    <s v="Supplier C"/>
    <n v="4.2"/>
    <s v="2023-09-28"/>
    <s v="2023-10-26"/>
    <s v="2023-10-26"/>
    <s v="On Time"/>
    <n v="0.1268"/>
    <n v="3"/>
    <n v="1.43"/>
    <n v="149"/>
    <n v="45"/>
    <n v="39"/>
    <n v="0"/>
    <n v="2.9499999999999886"/>
    <n v="2.3412698412698323E-2"/>
    <x v="8"/>
    <s v="Q3"/>
    <x v="434"/>
  </r>
  <r>
    <s v="ORD-64419"/>
    <x v="5"/>
    <s v="Service"/>
    <n v="279"/>
    <n v="25"/>
    <n v="6975"/>
    <n v="7084.42"/>
    <x v="2"/>
    <s v="Supplier B"/>
    <n v="3.8"/>
    <s v="2023-04-09"/>
    <s v="2023-04-28"/>
    <s v="2023-05-10"/>
    <s v="Delayed"/>
    <n v="8.9800000000000005E-2"/>
    <n v="25"/>
    <n v="1.62"/>
    <n v="158"/>
    <n v="183"/>
    <n v="83"/>
    <n v="12"/>
    <n v="109.42000000000007"/>
    <n v="1.5687455197132626E-2"/>
    <x v="1"/>
    <s v="Q2"/>
    <x v="435"/>
  </r>
  <r>
    <s v="ORD-79979"/>
    <x v="2"/>
    <s v="Manufacturing"/>
    <n v="95"/>
    <n v="4.2"/>
    <n v="399"/>
    <n v="410.67"/>
    <x v="2"/>
    <s v="Supplier D"/>
    <n v="4.7"/>
    <s v="2023-02-23"/>
    <s v="2023-03-14"/>
    <s v="2023-03-14"/>
    <s v="On Time"/>
    <n v="8.6999999999999994E-2"/>
    <n v="8"/>
    <n v="2.3199999999999998"/>
    <n v="664"/>
    <n v="133"/>
    <n v="55"/>
    <n v="0"/>
    <n v="11.670000000000016"/>
    <n v="2.9248120300751919E-2"/>
    <x v="9"/>
    <s v="Q1"/>
    <x v="436"/>
  </r>
  <r>
    <s v="ORD-83812"/>
    <x v="2"/>
    <s v="Manufacturing"/>
    <n v="221"/>
    <n v="4.2"/>
    <n v="928.2"/>
    <n v="952.72"/>
    <x v="4"/>
    <s v="Supplier C"/>
    <n v="4.2"/>
    <s v="2023-07-10"/>
    <s v="2023-08-07"/>
    <s v="2023-08-07"/>
    <s v="On Time"/>
    <n v="7.0300000000000001E-2"/>
    <n v="15"/>
    <n v="2.2200000000000002"/>
    <n v="608"/>
    <n v="74"/>
    <n v="58"/>
    <n v="0"/>
    <n v="24.519999999999982"/>
    <n v="2.6416720534367572E-2"/>
    <x v="4"/>
    <s v="Q3"/>
    <x v="437"/>
  </r>
  <r>
    <s v="ORD-12136"/>
    <x v="5"/>
    <s v="Service"/>
    <n v="239"/>
    <n v="25"/>
    <n v="5975"/>
    <n v="6249.75"/>
    <x v="3"/>
    <s v="Supplier C"/>
    <n v="4.2"/>
    <s v="2023-08-20"/>
    <s v="2023-09-06"/>
    <s v="2023-09-06"/>
    <s v="On Time"/>
    <n v="0.01"/>
    <n v="2"/>
    <n v="0.93"/>
    <n v="580"/>
    <n v="54"/>
    <n v="48"/>
    <n v="0"/>
    <n v="274.75"/>
    <n v="4.5983263598326357E-2"/>
    <x v="11"/>
    <s v="Q3"/>
    <x v="438"/>
  </r>
  <r>
    <s v="ORD-82569"/>
    <x v="1"/>
    <s v="Pharmaceutical"/>
    <n v="448"/>
    <n v="12.5"/>
    <n v="5600"/>
    <n v="5496.35"/>
    <x v="3"/>
    <s v="Supplier B"/>
    <n v="3.8"/>
    <s v="2023-04-20"/>
    <s v="2023-05-18"/>
    <s v="2023-05-27"/>
    <s v="Delayed"/>
    <n v="0.11799999999999999"/>
    <n v="52"/>
    <n v="2.91"/>
    <n v="619"/>
    <n v="166"/>
    <n v="83"/>
    <n v="9"/>
    <n v="-103.64999999999964"/>
    <n v="-1.8508928571428506E-2"/>
    <x v="1"/>
    <s v="Q2"/>
    <x v="439"/>
  </r>
  <r>
    <s v="ORD-43586"/>
    <x v="3"/>
    <s v="Pharmaceutical"/>
    <n v="192"/>
    <n v="15.75"/>
    <n v="3024"/>
    <n v="2920.01"/>
    <x v="0"/>
    <s v="Supplier A"/>
    <n v="4.5"/>
    <s v="2023-08-24"/>
    <s v="2023-09-10"/>
    <s v="2023-09-10"/>
    <s v="On Time"/>
    <n v="4.7100000000000003E-2"/>
    <n v="9"/>
    <n v="2.87"/>
    <n v="880"/>
    <n v="96"/>
    <n v="21"/>
    <n v="0"/>
    <n v="-103.98999999999978"/>
    <n v="-3.438822751322744E-2"/>
    <x v="11"/>
    <s v="Q3"/>
    <x v="440"/>
  </r>
  <r>
    <s v="ORD-85527"/>
    <x v="5"/>
    <s v="Service"/>
    <n v="380"/>
    <n v="25"/>
    <n v="9500"/>
    <n v="9333.4599999999991"/>
    <x v="2"/>
    <s v="Supplier B"/>
    <n v="3.8"/>
    <s v="2023-02-09"/>
    <s v="2023-02-19"/>
    <s v="2023-02-19"/>
    <s v="On Time"/>
    <n v="7.7600000000000002E-2"/>
    <n v="29"/>
    <n v="1.85"/>
    <n v="889"/>
    <n v="44"/>
    <n v="86"/>
    <n v="0"/>
    <n v="-166.54000000000087"/>
    <n v="-1.7530526315789566E-2"/>
    <x v="9"/>
    <s v="Q1"/>
    <x v="441"/>
  </r>
  <r>
    <s v="ORD-66925"/>
    <x v="0"/>
    <s v="Service"/>
    <n v="205"/>
    <n v="45"/>
    <n v="9225"/>
    <n v="8836.15"/>
    <x v="3"/>
    <s v="Supplier A"/>
    <n v="4.5"/>
    <s v="2023-10-23"/>
    <s v="2023-11-05"/>
    <s v="2023-11-05"/>
    <s v="On Time"/>
    <n v="1.78E-2"/>
    <n v="3"/>
    <n v="1.02"/>
    <n v="476"/>
    <n v="50"/>
    <n v="39"/>
    <n v="0"/>
    <n v="-388.85000000000036"/>
    <n v="-4.2151761517615217E-2"/>
    <x v="3"/>
    <s v="Q4"/>
    <x v="442"/>
  </r>
  <r>
    <s v="ORD-84044"/>
    <x v="0"/>
    <s v="Service"/>
    <n v="408"/>
    <n v="45"/>
    <n v="18360"/>
    <n v="18602.71"/>
    <x v="4"/>
    <s v="Supplier A"/>
    <n v="4.5"/>
    <s v="2023-11-21"/>
    <s v="2023-12-04"/>
    <s v="2023-12-04"/>
    <s v="On Time"/>
    <n v="1.7600000000000001E-2"/>
    <n v="7"/>
    <n v="0.98"/>
    <n v="203"/>
    <n v="103"/>
    <n v="74"/>
    <n v="0"/>
    <n v="242.70999999999913"/>
    <n v="1.3219498910675333E-2"/>
    <x v="10"/>
    <s v="Q4"/>
    <x v="443"/>
  </r>
  <r>
    <s v="ORD-76155"/>
    <x v="0"/>
    <s v="Service"/>
    <n v="354"/>
    <n v="45"/>
    <n v="15930"/>
    <n v="16298.9"/>
    <x v="1"/>
    <s v="Supplier B"/>
    <n v="3.8"/>
    <s v="2023-01-26"/>
    <s v="2023-02-05"/>
    <s v="2023-02-05"/>
    <s v="On Time"/>
    <n v="6.5000000000000002E-2"/>
    <n v="23"/>
    <n v="1.39"/>
    <n v="142"/>
    <n v="76"/>
    <n v="65"/>
    <n v="0"/>
    <n v="368.89999999999964"/>
    <n v="2.3157564344005E-2"/>
    <x v="5"/>
    <s v="Q1"/>
    <x v="444"/>
  </r>
  <r>
    <s v="ORD-21151"/>
    <x v="2"/>
    <s v="Manufacturing"/>
    <n v="182"/>
    <n v="4.2"/>
    <n v="764.4"/>
    <n v="732.49"/>
    <x v="2"/>
    <s v="Supplier B"/>
    <n v="3.8"/>
    <s v="2023-03-09"/>
    <s v="2023-03-30"/>
    <s v="2023-03-30"/>
    <s v="On Time"/>
    <n v="0.09"/>
    <n v="16"/>
    <n v="1.8"/>
    <n v="458"/>
    <n v="148"/>
    <n v="65"/>
    <n v="0"/>
    <n v="-31.909999999999968"/>
    <n v="-4.174515960230242E-2"/>
    <x v="6"/>
    <s v="Q1"/>
    <x v="445"/>
  </r>
  <r>
    <s v="ORD-78714"/>
    <x v="0"/>
    <s v="Service"/>
    <n v="296"/>
    <n v="45"/>
    <n v="13320"/>
    <n v="12917.88"/>
    <x v="1"/>
    <s v="Supplier B"/>
    <n v="3.8"/>
    <s v="2023-09-04"/>
    <s v="2023-09-14"/>
    <s v="2023-09-14"/>
    <s v="On Time"/>
    <n v="6.5299999999999997E-2"/>
    <n v="19"/>
    <n v="1.34"/>
    <n v="302"/>
    <n v="82"/>
    <n v="19"/>
    <n v="0"/>
    <n v="-402.1200000000008"/>
    <n v="-3.0189189189189249E-2"/>
    <x v="8"/>
    <s v="Q3"/>
    <x v="446"/>
  </r>
  <r>
    <s v="ORD-34967"/>
    <x v="2"/>
    <s v="Manufacturing"/>
    <n v="483"/>
    <n v="4.2"/>
    <n v="2028.6"/>
    <n v="2044.02"/>
    <x v="2"/>
    <s v="Supplier C"/>
    <n v="4.2"/>
    <s v="2023-12-17"/>
    <s v="2024-01-14"/>
    <s v="2024-01-14"/>
    <s v="On Time"/>
    <n v="2.58E-2"/>
    <n v="12"/>
    <n v="1.73"/>
    <n v="378"/>
    <n v="108"/>
    <n v="86"/>
    <n v="0"/>
    <n v="15.420000000000073"/>
    <n v="7.601301390121302E-3"/>
    <x v="2"/>
    <s v="Q4"/>
    <x v="447"/>
  </r>
  <r>
    <s v="ORD-15882"/>
    <x v="0"/>
    <s v="Service"/>
    <n v="189"/>
    <n v="45"/>
    <n v="8505"/>
    <n v="8603.85"/>
    <x v="0"/>
    <s v="Supplier C"/>
    <n v="4.2"/>
    <s v="2023-03-28"/>
    <s v="2023-04-14"/>
    <s v="2023-04-14"/>
    <s v="On Time"/>
    <n v="0.14860000000000001"/>
    <n v="28"/>
    <n v="0.72"/>
    <n v="996"/>
    <n v="79"/>
    <n v="35"/>
    <n v="0"/>
    <n v="98.850000000000364"/>
    <n v="1.1622574955908332E-2"/>
    <x v="6"/>
    <s v="Q1"/>
    <x v="448"/>
  </r>
  <r>
    <s v="ORD-47707"/>
    <x v="0"/>
    <s v="Service"/>
    <n v="67"/>
    <n v="45"/>
    <n v="3015"/>
    <n v="3087.23"/>
    <x v="3"/>
    <s v="Supplier B"/>
    <n v="3.8"/>
    <s v="2023-02-13"/>
    <s v="2023-02-23"/>
    <s v="2023-02-23"/>
    <s v="On Time"/>
    <n v="4.3999999999999997E-2"/>
    <n v="2"/>
    <n v="0.72"/>
    <n v="64"/>
    <n v="107"/>
    <n v="98"/>
    <n v="0"/>
    <n v="72.230000000000018"/>
    <n v="2.3956882255389726E-2"/>
    <x v="9"/>
    <s v="Q1"/>
    <x v="449"/>
  </r>
  <r>
    <s v="ORD-43902"/>
    <x v="1"/>
    <s v="Pharmaceutical"/>
    <n v="21"/>
    <n v="12.5"/>
    <n v="262.5"/>
    <n v="258.08999999999997"/>
    <x v="3"/>
    <s v="Supplier D"/>
    <n v="4.7"/>
    <s v="2023-08-30"/>
    <s v="2023-09-11"/>
    <s v="2023-09-11"/>
    <s v="On Time"/>
    <n v="0.11360000000000001"/>
    <n v="2"/>
    <n v="3.32"/>
    <n v="611"/>
    <n v="143"/>
    <n v="89"/>
    <n v="0"/>
    <n v="-4.410000000000025"/>
    <n v="-1.6800000000000096E-2"/>
    <x v="11"/>
    <s v="Q3"/>
    <x v="450"/>
  </r>
  <r>
    <s v="ORD-36305"/>
    <x v="0"/>
    <s v="Service"/>
    <n v="308"/>
    <n v="45"/>
    <n v="13860"/>
    <n v="14422.77"/>
    <x v="1"/>
    <s v="Supplier A"/>
    <n v="4.5"/>
    <s v="2023-07-12"/>
    <s v="2023-07-25"/>
    <s v="2023-07-25"/>
    <s v="On Time"/>
    <n v="8.3799999999999999E-2"/>
    <n v="25"/>
    <n v="0.59"/>
    <n v="858"/>
    <n v="198"/>
    <n v="89"/>
    <n v="0"/>
    <n v="562.77000000000044"/>
    <n v="4.0603896103896135E-2"/>
    <x v="4"/>
    <s v="Q3"/>
    <x v="14"/>
  </r>
  <r>
    <s v="ORD-96520"/>
    <x v="2"/>
    <s v="Manufacturing"/>
    <n v="493"/>
    <n v="4.2"/>
    <n v="2070.6"/>
    <n v="1968.8"/>
    <x v="0"/>
    <s v="Supplier D"/>
    <n v="4.7"/>
    <s v="2023-12-02"/>
    <s v="2023-12-21"/>
    <s v="2023-12-21"/>
    <s v="On Time"/>
    <n v="6.4399999999999999E-2"/>
    <n v="31"/>
    <n v="2.7"/>
    <n v="418"/>
    <n v="47"/>
    <n v="12"/>
    <n v="0"/>
    <n v="-101.79999999999995"/>
    <n v="-4.9164493383560298E-2"/>
    <x v="2"/>
    <s v="Q4"/>
    <x v="451"/>
  </r>
  <r>
    <s v="ORD-79672"/>
    <x v="2"/>
    <s v="Manufacturing"/>
    <n v="270"/>
    <n v="4.2"/>
    <n v="1134"/>
    <n v="1188.05"/>
    <x v="2"/>
    <s v="Supplier B"/>
    <n v="3.8"/>
    <s v="2023-07-14"/>
    <s v="2023-08-04"/>
    <s v="2023-08-04"/>
    <s v="On Time"/>
    <n v="2.3900000000000001E-2"/>
    <n v="6"/>
    <n v="2.73"/>
    <n v="140"/>
    <n v="67"/>
    <n v="35"/>
    <n v="0"/>
    <n v="54.049999999999955"/>
    <n v="4.7663139329805954E-2"/>
    <x v="4"/>
    <s v="Q3"/>
    <x v="452"/>
  </r>
  <r>
    <s v="ORD-12408"/>
    <x v="5"/>
    <s v="Service"/>
    <n v="136"/>
    <n v="25"/>
    <n v="3400"/>
    <n v="3543.57"/>
    <x v="2"/>
    <s v="Supplier A"/>
    <n v="4.5"/>
    <s v="2023-01-21"/>
    <s v="2023-02-03"/>
    <s v="2023-02-03"/>
    <s v="On Time"/>
    <n v="5.2699999999999997E-2"/>
    <n v="7"/>
    <n v="1.62"/>
    <n v="405"/>
    <n v="195"/>
    <n v="55"/>
    <n v="0"/>
    <n v="143.57000000000016"/>
    <n v="4.2226470588235344E-2"/>
    <x v="5"/>
    <s v="Q1"/>
    <x v="453"/>
  </r>
  <r>
    <s v="ORD-13862"/>
    <x v="2"/>
    <s v="Manufacturing"/>
    <n v="151"/>
    <n v="4.2"/>
    <n v="634.20000000000005"/>
    <n v="653.98"/>
    <x v="3"/>
    <s v="Supplier B"/>
    <n v="3.8"/>
    <s v="2023-09-14"/>
    <s v="2023-10-05"/>
    <s v="2023-10-05"/>
    <s v="On Time"/>
    <n v="9.7600000000000006E-2"/>
    <n v="14"/>
    <n v="2.78"/>
    <n v="618"/>
    <n v="91"/>
    <n v="38"/>
    <n v="0"/>
    <n v="19.779999999999973"/>
    <n v="3.1188899400819887E-2"/>
    <x v="8"/>
    <s v="Q3"/>
    <x v="454"/>
  </r>
  <r>
    <s v="ORD-99983"/>
    <x v="3"/>
    <s v="Pharmaceutical"/>
    <n v="80"/>
    <n v="15.75"/>
    <n v="1260"/>
    <n v="1208.06"/>
    <x v="3"/>
    <s v="Supplier D"/>
    <n v="4.7"/>
    <s v="2023-12-03"/>
    <s v="2023-12-25"/>
    <s v="2023-12-29"/>
    <s v="Delayed"/>
    <n v="6.3500000000000001E-2"/>
    <n v="5"/>
    <n v="3.81"/>
    <n v="477"/>
    <n v="81"/>
    <n v="83"/>
    <n v="4"/>
    <n v="-51.940000000000055"/>
    <n v="-4.1222222222222264E-2"/>
    <x v="2"/>
    <s v="Q4"/>
    <x v="455"/>
  </r>
  <r>
    <s v="ORD-99659"/>
    <x v="3"/>
    <s v="Pharmaceutical"/>
    <n v="178"/>
    <n v="15.75"/>
    <n v="2803.5"/>
    <n v="2789.25"/>
    <x v="2"/>
    <s v="Supplier C"/>
    <n v="4.2"/>
    <s v="2023-11-06"/>
    <s v="2023-11-27"/>
    <s v="2023-11-27"/>
    <s v="On Time"/>
    <n v="2.8400000000000002E-2"/>
    <n v="5"/>
    <n v="3.37"/>
    <n v="869"/>
    <n v="71"/>
    <n v="27"/>
    <n v="0"/>
    <n v="-14.25"/>
    <n v="-5.0829320492241838E-3"/>
    <x v="10"/>
    <s v="Q4"/>
    <x v="456"/>
  </r>
  <r>
    <s v="ORD-83051"/>
    <x v="2"/>
    <s v="Manufacturing"/>
    <n v="475"/>
    <n v="4.2"/>
    <n v="1995"/>
    <n v="2089.92"/>
    <x v="4"/>
    <s v="Supplier B"/>
    <n v="3.8"/>
    <s v="2023-08-09"/>
    <s v="2023-09-02"/>
    <s v="2023-09-11"/>
    <s v="Delayed"/>
    <n v="3.0300000000000001E-2"/>
    <n v="14"/>
    <n v="1.63"/>
    <n v="786"/>
    <n v="50"/>
    <n v="33"/>
    <n v="9"/>
    <n v="94.920000000000073"/>
    <n v="4.7578947368421089E-2"/>
    <x v="11"/>
    <s v="Q3"/>
    <x v="457"/>
  </r>
  <r>
    <s v="ORD-93472"/>
    <x v="2"/>
    <s v="Manufacturing"/>
    <n v="460"/>
    <n v="4.2"/>
    <n v="1932"/>
    <n v="2023.36"/>
    <x v="1"/>
    <s v="Supplier A"/>
    <n v="4.5"/>
    <s v="2023-06-13"/>
    <s v="2023-07-07"/>
    <s v="2023-07-07"/>
    <s v="On Time"/>
    <n v="0.14460000000000001"/>
    <n v="66"/>
    <n v="2.4900000000000002"/>
    <n v="806"/>
    <n v="90"/>
    <n v="29"/>
    <n v="0"/>
    <n v="91.3599999999999"/>
    <n v="4.7287784679088972E-2"/>
    <x v="7"/>
    <s v="Q2"/>
    <x v="458"/>
  </r>
  <r>
    <s v="ORD-40266"/>
    <x v="3"/>
    <s v="Pharmaceutical"/>
    <n v="23"/>
    <n v="15.75"/>
    <n v="362.25"/>
    <n v="371.76"/>
    <x v="0"/>
    <s v="Supplier B"/>
    <n v="3.8"/>
    <s v="2023-04-05"/>
    <s v="2023-04-19"/>
    <s v="2023-04-19"/>
    <s v="On Time"/>
    <n v="9.5699999999999993E-2"/>
    <n v="2"/>
    <n v="3.35"/>
    <n v="660"/>
    <n v="79"/>
    <n v="39"/>
    <n v="0"/>
    <n v="9.5099999999999909"/>
    <n v="2.6252587991718403E-2"/>
    <x v="1"/>
    <s v="Q2"/>
    <x v="459"/>
  </r>
  <r>
    <s v="ORD-95140"/>
    <x v="0"/>
    <s v="Service"/>
    <n v="362"/>
    <n v="45"/>
    <n v="16290"/>
    <n v="16745.84"/>
    <x v="0"/>
    <s v="Supplier C"/>
    <n v="4.2"/>
    <s v="2023-02-10"/>
    <s v="2023-02-27"/>
    <s v="2023-02-27"/>
    <s v="On Time"/>
    <n v="2.8799999999999999E-2"/>
    <n v="10"/>
    <n v="1.2"/>
    <n v="432"/>
    <n v="67"/>
    <n v="59"/>
    <n v="0"/>
    <n v="455.84000000000015"/>
    <n v="2.7982811540822598E-2"/>
    <x v="9"/>
    <s v="Q1"/>
    <x v="460"/>
  </r>
  <r>
    <s v="ORD-39170"/>
    <x v="4"/>
    <s v="Manufacturing"/>
    <n v="108"/>
    <n v="8.9"/>
    <n v="961.2"/>
    <n v="934.89"/>
    <x v="2"/>
    <s v="Supplier B"/>
    <n v="3.8"/>
    <s v="2023-03-25"/>
    <s v="2023-04-20"/>
    <s v="2023-05-02"/>
    <s v="Delayed"/>
    <n v="6.7199999999999996E-2"/>
    <n v="7"/>
    <n v="2.9"/>
    <n v="737"/>
    <n v="71"/>
    <n v="36"/>
    <n v="12"/>
    <n v="-26.310000000000059"/>
    <n v="-2.7372034956304678E-2"/>
    <x v="6"/>
    <s v="Q1"/>
    <x v="461"/>
  </r>
  <r>
    <s v="ORD-15482"/>
    <x v="1"/>
    <s v="Pharmaceutical"/>
    <n v="260"/>
    <n v="12.5"/>
    <n v="3250"/>
    <n v="3311.06"/>
    <x v="1"/>
    <s v="Supplier D"/>
    <n v="4.7"/>
    <s v="2023-11-12"/>
    <s v="2023-11-24"/>
    <s v="2023-11-24"/>
    <s v="On Time"/>
    <n v="0.1313"/>
    <n v="34"/>
    <n v="3.14"/>
    <n v="672"/>
    <n v="117"/>
    <n v="50"/>
    <n v="0"/>
    <n v="61.059999999999945"/>
    <n v="1.878769230769229E-2"/>
    <x v="10"/>
    <s v="Q4"/>
    <x v="462"/>
  </r>
  <r>
    <s v="ORD-77987"/>
    <x v="4"/>
    <s v="Manufacturing"/>
    <n v="65"/>
    <n v="8.9"/>
    <n v="578.5"/>
    <n v="575.70000000000005"/>
    <x v="4"/>
    <s v="Supplier A"/>
    <n v="4.5"/>
    <s v="2023-09-24"/>
    <s v="2023-10-18"/>
    <s v="2023-10-18"/>
    <s v="On Time"/>
    <n v="0.1258"/>
    <n v="8"/>
    <n v="2.99"/>
    <n v="600"/>
    <n v="121"/>
    <n v="15"/>
    <n v="0"/>
    <n v="-2.7999999999999545"/>
    <n v="-4.8401037165081325E-3"/>
    <x v="8"/>
    <s v="Q3"/>
    <x v="463"/>
  </r>
  <r>
    <s v="ORD-31821"/>
    <x v="5"/>
    <s v="Service"/>
    <n v="159"/>
    <n v="25"/>
    <n v="3975"/>
    <n v="3950.97"/>
    <x v="2"/>
    <s v="Supplier A"/>
    <n v="4.5"/>
    <s v="2023-04-08"/>
    <s v="2023-04-21"/>
    <s v="2023-04-21"/>
    <s v="On Time"/>
    <n v="0.1338"/>
    <n v="21"/>
    <n v="0.93"/>
    <n v="482"/>
    <n v="95"/>
    <n v="88"/>
    <n v="0"/>
    <n v="-24.0300000000002"/>
    <n v="-6.0452830188679751E-3"/>
    <x v="1"/>
    <s v="Q2"/>
    <x v="464"/>
  </r>
  <r>
    <s v="ORD-86735"/>
    <x v="1"/>
    <s v="Pharmaceutical"/>
    <n v="434"/>
    <n v="12.5"/>
    <n v="5425"/>
    <n v="5504.26"/>
    <x v="4"/>
    <s v="Supplier B"/>
    <n v="3.8"/>
    <s v="2023-08-26"/>
    <s v="2023-09-09"/>
    <s v="2023-09-09"/>
    <s v="On Time"/>
    <n v="2.2700000000000001E-2"/>
    <n v="9"/>
    <n v="2.77"/>
    <n v="965"/>
    <n v="198"/>
    <n v="79"/>
    <n v="0"/>
    <n v="79.260000000000218"/>
    <n v="1.4610138248847966E-2"/>
    <x v="11"/>
    <s v="Q3"/>
    <x v="243"/>
  </r>
  <r>
    <s v="ORD-69596"/>
    <x v="3"/>
    <s v="Pharmaceutical"/>
    <n v="240"/>
    <n v="15.75"/>
    <n v="3780"/>
    <n v="3600.42"/>
    <x v="2"/>
    <s v="Supplier D"/>
    <n v="4.7"/>
    <s v="2023-06-15"/>
    <s v="2023-06-27"/>
    <s v="2023-06-27"/>
    <s v="On Time"/>
    <n v="7.3499999999999996E-2"/>
    <n v="17"/>
    <n v="3.84"/>
    <n v="142"/>
    <n v="84"/>
    <n v="51"/>
    <n v="0"/>
    <n v="-179.57999999999993"/>
    <n v="-4.7507936507936492E-2"/>
    <x v="7"/>
    <s v="Q2"/>
    <x v="465"/>
  </r>
  <r>
    <s v="ORD-77065"/>
    <x v="0"/>
    <s v="Service"/>
    <n v="68"/>
    <n v="45"/>
    <n v="3060"/>
    <n v="3123.11"/>
    <x v="1"/>
    <s v="Supplier A"/>
    <n v="4.5"/>
    <s v="2023-02-16"/>
    <s v="2023-03-01"/>
    <s v="2023-03-01"/>
    <s v="On Time"/>
    <n v="9.8799999999999999E-2"/>
    <n v="6"/>
    <n v="1.56"/>
    <n v="676"/>
    <n v="60"/>
    <n v="58"/>
    <n v="0"/>
    <n v="63.110000000000127"/>
    <n v="2.0624183006535988E-2"/>
    <x v="9"/>
    <s v="Q1"/>
    <x v="466"/>
  </r>
  <r>
    <s v="ORD-28953"/>
    <x v="5"/>
    <s v="Service"/>
    <n v="477"/>
    <n v="25"/>
    <n v="11925"/>
    <n v="11728.47"/>
    <x v="2"/>
    <s v="Supplier A"/>
    <n v="4.5"/>
    <s v="2023-03-29"/>
    <s v="2023-04-11"/>
    <s v="2023-04-11"/>
    <s v="On Time"/>
    <n v="0.13200000000000001"/>
    <n v="62"/>
    <n v="0.74"/>
    <n v="233"/>
    <n v="33"/>
    <n v="63"/>
    <n v="0"/>
    <n v="-196.53000000000065"/>
    <n v="-1.6480503144654143E-2"/>
    <x v="6"/>
    <s v="Q1"/>
    <x v="467"/>
  </r>
  <r>
    <s v="ORD-43175"/>
    <x v="2"/>
    <s v="Manufacturing"/>
    <n v="330"/>
    <n v="4.2"/>
    <n v="1386"/>
    <n v="1341.74"/>
    <x v="3"/>
    <s v="Supplier D"/>
    <n v="4.7"/>
    <s v="2023-05-28"/>
    <s v="2023-06-17"/>
    <s v="2023-06-18"/>
    <s v="Delayed"/>
    <n v="0.1358"/>
    <n v="44"/>
    <n v="2.25"/>
    <n v="519"/>
    <n v="147"/>
    <n v="73"/>
    <n v="1"/>
    <n v="-44.259999999999991"/>
    <n v="-3.1933621933621925E-2"/>
    <x v="0"/>
    <s v="Q2"/>
    <x v="468"/>
  </r>
  <r>
    <s v="ORD-88656"/>
    <x v="5"/>
    <s v="Service"/>
    <n v="121"/>
    <n v="25"/>
    <n v="3025"/>
    <n v="3051.88"/>
    <x v="0"/>
    <s v="Supplier D"/>
    <n v="4.7"/>
    <s v="2023-05-02"/>
    <s v="2023-05-10"/>
    <s v="2023-05-10"/>
    <s v="On Time"/>
    <n v="7.6600000000000001E-2"/>
    <n v="9"/>
    <n v="0.62"/>
    <n v="56"/>
    <n v="82"/>
    <n v="80"/>
    <n v="0"/>
    <n v="26.880000000000109"/>
    <n v="8.8859504132231763E-3"/>
    <x v="0"/>
    <s v="Q2"/>
    <x v="469"/>
  </r>
  <r>
    <s v="ORD-97424"/>
    <x v="2"/>
    <s v="Manufacturing"/>
    <n v="104"/>
    <n v="4.2"/>
    <n v="436.8"/>
    <n v="421.44"/>
    <x v="4"/>
    <s v="Supplier B"/>
    <n v="3.8"/>
    <s v="2023-01-26"/>
    <s v="2023-02-16"/>
    <s v="2023-02-16"/>
    <s v="On Time"/>
    <n v="0.10150000000000001"/>
    <n v="10"/>
    <n v="2.71"/>
    <n v="641"/>
    <n v="174"/>
    <n v="48"/>
    <n v="0"/>
    <n v="-15.360000000000014"/>
    <n v="-3.5164835164835193E-2"/>
    <x v="5"/>
    <s v="Q1"/>
    <x v="470"/>
  </r>
  <r>
    <s v="ORD-87983"/>
    <x v="2"/>
    <s v="Manufacturing"/>
    <n v="223"/>
    <n v="4.2"/>
    <n v="936.6"/>
    <n v="982.84"/>
    <x v="0"/>
    <s v="Supplier A"/>
    <n v="4.5"/>
    <s v="2023-02-25"/>
    <s v="2023-03-21"/>
    <s v="2023-03-21"/>
    <s v="On Time"/>
    <n v="3.2599999999999997E-2"/>
    <n v="7"/>
    <n v="2.3199999999999998"/>
    <n v="636"/>
    <n v="163"/>
    <n v="32"/>
    <n v="0"/>
    <n v="46.240000000000009"/>
    <n v="4.9370061926115746E-2"/>
    <x v="9"/>
    <s v="Q1"/>
    <x v="471"/>
  </r>
  <r>
    <s v="ORD-66010"/>
    <x v="4"/>
    <s v="Manufacturing"/>
    <n v="57"/>
    <n v="8.9"/>
    <n v="507.3"/>
    <n v="520.91999999999996"/>
    <x v="4"/>
    <s v="Supplier C"/>
    <n v="4.2"/>
    <s v="2023-01-19"/>
    <s v="2023-02-16"/>
    <s v="2023-02-16"/>
    <s v="On Time"/>
    <n v="5.5199999999999999E-2"/>
    <n v="3"/>
    <n v="2.64"/>
    <n v="913"/>
    <n v="160"/>
    <n v="18"/>
    <n v="0"/>
    <n v="13.619999999999948"/>
    <n v="2.6848018923713676E-2"/>
    <x v="5"/>
    <s v="Q1"/>
    <x v="472"/>
  </r>
  <r>
    <s v="ORD-37400"/>
    <x v="2"/>
    <s v="Manufacturing"/>
    <n v="365"/>
    <n v="4.2"/>
    <n v="1533"/>
    <n v="1588.1"/>
    <x v="2"/>
    <s v="Supplier B"/>
    <n v="3.8"/>
    <s v="2023-03-04"/>
    <s v="2023-03-25"/>
    <s v="2023-03-25"/>
    <s v="On Time"/>
    <n v="5.6099999999999997E-2"/>
    <n v="20"/>
    <n v="1.42"/>
    <n v="676"/>
    <n v="34"/>
    <n v="23"/>
    <n v="0"/>
    <n v="55.099999999999909"/>
    <n v="3.5942596216568763E-2"/>
    <x v="6"/>
    <s v="Q1"/>
    <x v="473"/>
  </r>
  <r>
    <s v="ORD-51482"/>
    <x v="5"/>
    <s v="Service"/>
    <n v="380"/>
    <n v="25"/>
    <n v="9500"/>
    <n v="9679.2199999999993"/>
    <x v="4"/>
    <s v="Supplier A"/>
    <n v="4.5"/>
    <s v="2023-09-05"/>
    <s v="2023-09-23"/>
    <s v="2023-09-28"/>
    <s v="Delayed"/>
    <n v="0.14069999999999999"/>
    <n v="53"/>
    <n v="1.1399999999999999"/>
    <n v="588"/>
    <n v="167"/>
    <n v="89"/>
    <n v="5"/>
    <n v="179.21999999999935"/>
    <n v="1.8865263157894666E-2"/>
    <x v="8"/>
    <s v="Q3"/>
    <x v="474"/>
  </r>
  <r>
    <s v="ORD-48074"/>
    <x v="2"/>
    <s v="Manufacturing"/>
    <n v="383"/>
    <n v="4.2"/>
    <n v="1608.6"/>
    <n v="1629.81"/>
    <x v="1"/>
    <s v="Supplier D"/>
    <n v="4.7"/>
    <s v="2023-09-24"/>
    <s v="2023-10-13"/>
    <s v="2023-10-13"/>
    <s v="On Time"/>
    <n v="7.9000000000000001E-2"/>
    <n v="30"/>
    <n v="2.2200000000000002"/>
    <n v="248"/>
    <n v="20"/>
    <n v="25"/>
    <n v="0"/>
    <n v="21.210000000000036"/>
    <n v="1.3185378590078352E-2"/>
    <x v="8"/>
    <s v="Q3"/>
    <x v="475"/>
  </r>
  <r>
    <s v="ORD-93558"/>
    <x v="1"/>
    <s v="Pharmaceutical"/>
    <n v="419"/>
    <n v="12.5"/>
    <n v="5237.5"/>
    <n v="5297.89"/>
    <x v="2"/>
    <s v="Supplier A"/>
    <n v="4.5"/>
    <s v="2023-04-17"/>
    <s v="2023-05-04"/>
    <s v="2023-05-04"/>
    <s v="On Time"/>
    <n v="6.8000000000000005E-2"/>
    <n v="28"/>
    <n v="3.02"/>
    <n v="267"/>
    <n v="22"/>
    <n v="91"/>
    <n v="0"/>
    <n v="60.390000000000327"/>
    <n v="1.1530310262529896E-2"/>
    <x v="1"/>
    <s v="Q2"/>
    <x v="476"/>
  </r>
  <r>
    <s v="ORD-53684"/>
    <x v="3"/>
    <s v="Pharmaceutical"/>
    <n v="167"/>
    <n v="15.75"/>
    <n v="2630.25"/>
    <n v="2577.7199999999998"/>
    <x v="3"/>
    <s v="Supplier C"/>
    <n v="4.2"/>
    <s v="2023-02-04"/>
    <s v="2023-02-25"/>
    <s v="2023-02-25"/>
    <s v="On Time"/>
    <n v="8.6999999999999994E-2"/>
    <n v="14"/>
    <n v="2.67"/>
    <n v="399"/>
    <n v="121"/>
    <n v="82"/>
    <n v="0"/>
    <n v="-52.5300000000002"/>
    <n v="-1.9971485600228191E-2"/>
    <x v="9"/>
    <s v="Q1"/>
    <x v="477"/>
  </r>
  <r>
    <s v="ORD-14660"/>
    <x v="5"/>
    <s v="Service"/>
    <n v="179"/>
    <n v="25"/>
    <n v="4475"/>
    <n v="4624.3900000000003"/>
    <x v="0"/>
    <s v="Supplier B"/>
    <n v="3.8"/>
    <s v="2023-04-10"/>
    <s v="2023-04-20"/>
    <s v="2023-04-20"/>
    <s v="On Time"/>
    <n v="0.1391"/>
    <n v="24"/>
    <n v="1.21"/>
    <n v="711"/>
    <n v="54"/>
    <n v="71"/>
    <n v="0"/>
    <n v="149.39000000000033"/>
    <n v="3.3383240223463763E-2"/>
    <x v="1"/>
    <s v="Q2"/>
    <x v="478"/>
  </r>
  <r>
    <s v="ORD-84048"/>
    <x v="3"/>
    <s v="Pharmaceutical"/>
    <n v="411"/>
    <n v="15.75"/>
    <n v="6473.25"/>
    <n v="6676.62"/>
    <x v="2"/>
    <s v="Supplier C"/>
    <n v="4.2"/>
    <s v="2023-08-25"/>
    <s v="2023-09-15"/>
    <s v="2023-09-15"/>
    <s v="On Time"/>
    <n v="0.1399"/>
    <n v="57"/>
    <n v="3.28"/>
    <n v="792"/>
    <n v="193"/>
    <n v="50"/>
    <n v="0"/>
    <n v="203.36999999999989"/>
    <n v="3.1416985285598407E-2"/>
    <x v="11"/>
    <s v="Q3"/>
    <x v="479"/>
  </r>
  <r>
    <s v="ORD-29569"/>
    <x v="5"/>
    <s v="Service"/>
    <n v="305"/>
    <n v="25"/>
    <n v="7625"/>
    <n v="7766.44"/>
    <x v="4"/>
    <s v="Supplier A"/>
    <n v="4.5"/>
    <s v="2023-04-17"/>
    <s v="2023-04-30"/>
    <s v="2023-04-30"/>
    <s v="On Time"/>
    <n v="0.12189999999999999"/>
    <n v="37"/>
    <n v="1.03"/>
    <n v="337"/>
    <n v="27"/>
    <n v="53"/>
    <n v="0"/>
    <n v="141.4399999999996"/>
    <n v="1.854950819672126E-2"/>
    <x v="1"/>
    <s v="Q2"/>
    <x v="480"/>
  </r>
  <r>
    <s v="ORD-51222"/>
    <x v="4"/>
    <s v="Manufacturing"/>
    <n v="320"/>
    <n v="8.9"/>
    <n v="2848"/>
    <n v="2816.55"/>
    <x v="4"/>
    <s v="Supplier B"/>
    <n v="3.8"/>
    <s v="2023-10-20"/>
    <s v="2023-11-10"/>
    <s v="2023-11-10"/>
    <s v="On Time"/>
    <n v="9.3299999999999994E-2"/>
    <n v="29"/>
    <n v="2.5"/>
    <n v="776"/>
    <n v="28"/>
    <n v="44"/>
    <n v="0"/>
    <n v="-31.449999999999818"/>
    <n v="-1.1042837078651621E-2"/>
    <x v="3"/>
    <s v="Q4"/>
    <x v="481"/>
  </r>
  <r>
    <s v="ORD-24710"/>
    <x v="4"/>
    <s v="Manufacturing"/>
    <n v="200"/>
    <n v="8.9"/>
    <n v="1780"/>
    <n v="1771.44"/>
    <x v="0"/>
    <s v="Supplier D"/>
    <n v="4.7"/>
    <s v="2023-05-02"/>
    <s v="2023-05-21"/>
    <s v="2023-05-21"/>
    <s v="On Time"/>
    <n v="0.1431"/>
    <n v="28"/>
    <n v="1.6"/>
    <n v="433"/>
    <n v="29"/>
    <n v="35"/>
    <n v="0"/>
    <n v="-8.5599999999999454"/>
    <n v="-4.8089887640449134E-3"/>
    <x v="0"/>
    <s v="Q2"/>
    <x v="482"/>
  </r>
  <r>
    <s v="ORD-50679"/>
    <x v="1"/>
    <s v="Pharmaceutical"/>
    <n v="473"/>
    <n v="12.5"/>
    <n v="5912.5"/>
    <n v="5912.53"/>
    <x v="2"/>
    <s v="Supplier A"/>
    <n v="4.5"/>
    <s v="2023-09-05"/>
    <s v="2023-10-04"/>
    <s v="2023-10-17"/>
    <s v="Delayed"/>
    <n v="3.6600000000000001E-2"/>
    <n v="17"/>
    <n v="3.81"/>
    <n v="385"/>
    <n v="56"/>
    <n v="22"/>
    <n v="13"/>
    <n v="2.9999999999745341E-2"/>
    <n v="5.0739957716271187E-6"/>
    <x v="8"/>
    <s v="Q3"/>
    <x v="483"/>
  </r>
  <r>
    <s v="ORD-15771"/>
    <x v="5"/>
    <s v="Service"/>
    <n v="245"/>
    <n v="25"/>
    <n v="6125"/>
    <n v="6056.15"/>
    <x v="1"/>
    <s v="Supplier B"/>
    <n v="3.8"/>
    <s v="2023-01-19"/>
    <s v="2023-01-29"/>
    <s v="2023-01-29"/>
    <s v="On Time"/>
    <n v="0.13109999999999999"/>
    <n v="32"/>
    <n v="0.97"/>
    <n v="753"/>
    <n v="172"/>
    <n v="21"/>
    <n v="0"/>
    <n v="-68.850000000000364"/>
    <n v="-1.1240816326530671E-2"/>
    <x v="5"/>
    <s v="Q1"/>
    <x v="484"/>
  </r>
  <r>
    <s v="ORD-93735"/>
    <x v="2"/>
    <s v="Manufacturing"/>
    <n v="276"/>
    <n v="4.2"/>
    <n v="1159.2"/>
    <n v="1190.06"/>
    <x v="2"/>
    <s v="Supplier A"/>
    <n v="4.5"/>
    <s v="2023-02-22"/>
    <s v="2023-03-18"/>
    <s v="2023-03-18"/>
    <s v="On Time"/>
    <n v="0.1144"/>
    <n v="31"/>
    <n v="2.52"/>
    <n v="963"/>
    <n v="73"/>
    <n v="51"/>
    <n v="0"/>
    <n v="30.8599999999999"/>
    <n v="2.6621808143547188E-2"/>
    <x v="9"/>
    <s v="Q1"/>
    <x v="485"/>
  </r>
  <r>
    <s v="ORD-45866"/>
    <x v="3"/>
    <s v="Pharmaceutical"/>
    <n v="282"/>
    <n v="15.75"/>
    <n v="4441.5"/>
    <n v="4361.18"/>
    <x v="1"/>
    <s v="Supplier C"/>
    <n v="4.2"/>
    <s v="2023-05-22"/>
    <s v="2023-06-12"/>
    <s v="2023-06-12"/>
    <s v="On Time"/>
    <n v="7.1800000000000003E-2"/>
    <n v="20"/>
    <n v="2.72"/>
    <n v="167"/>
    <n v="23"/>
    <n v="89"/>
    <n v="0"/>
    <n v="-80.319999999999709"/>
    <n v="-1.8083980637172061E-2"/>
    <x v="0"/>
    <s v="Q2"/>
    <x v="486"/>
  </r>
  <r>
    <s v="ORD-47128"/>
    <x v="5"/>
    <s v="Service"/>
    <n v="287"/>
    <n v="25"/>
    <n v="7175"/>
    <n v="7067.6"/>
    <x v="4"/>
    <s v="Supplier A"/>
    <n v="4.5"/>
    <s v="2023-04-16"/>
    <s v="2023-04-29"/>
    <s v="2023-04-29"/>
    <s v="On Time"/>
    <n v="5.4600000000000003E-2"/>
    <n v="15"/>
    <n v="1.56"/>
    <n v="637"/>
    <n v="82"/>
    <n v="31"/>
    <n v="0"/>
    <n v="-107.39999999999964"/>
    <n v="-1.4968641114982528E-2"/>
    <x v="1"/>
    <s v="Q2"/>
    <x v="487"/>
  </r>
  <r>
    <s v="ORD-17051"/>
    <x v="1"/>
    <s v="Pharmaceutical"/>
    <n v="237"/>
    <n v="12.5"/>
    <n v="2962.5"/>
    <n v="2829.4"/>
    <x v="3"/>
    <s v="Supplier C"/>
    <n v="4.2"/>
    <s v="2023-10-04"/>
    <s v="2023-10-26"/>
    <s v="2023-10-28"/>
    <s v="Delayed"/>
    <n v="1.41E-2"/>
    <n v="3"/>
    <n v="2.66"/>
    <n v="486"/>
    <n v="120"/>
    <n v="32"/>
    <n v="2"/>
    <n v="-133.09999999999991"/>
    <n v="-4.492827004219406E-2"/>
    <x v="3"/>
    <s v="Q4"/>
    <x v="488"/>
  </r>
  <r>
    <s v="ORD-79924"/>
    <x v="0"/>
    <s v="Service"/>
    <n v="192"/>
    <n v="45"/>
    <n v="8640"/>
    <n v="8477.9500000000007"/>
    <x v="4"/>
    <s v="Supplier D"/>
    <n v="4.7"/>
    <s v="2023-11-12"/>
    <s v="2023-11-20"/>
    <s v="2023-11-20"/>
    <s v="On Time"/>
    <n v="0.1244"/>
    <n v="23"/>
    <n v="1.51"/>
    <n v="130"/>
    <n v="139"/>
    <n v="82"/>
    <n v="0"/>
    <n v="-162.04999999999927"/>
    <n v="-1.8755787037036953E-2"/>
    <x v="10"/>
    <s v="Q4"/>
    <x v="489"/>
  </r>
  <r>
    <s v="ORD-39333"/>
    <x v="3"/>
    <s v="Pharmaceutical"/>
    <n v="243"/>
    <n v="15.75"/>
    <n v="3827.25"/>
    <n v="3754.68"/>
    <x v="0"/>
    <s v="Supplier D"/>
    <n v="4.7"/>
    <s v="2023-02-19"/>
    <s v="2023-03-03"/>
    <s v="2023-03-03"/>
    <s v="On Time"/>
    <n v="0.1002"/>
    <n v="24"/>
    <n v="3.21"/>
    <n v="197"/>
    <n v="177"/>
    <n v="43"/>
    <n v="0"/>
    <n v="-72.570000000000164"/>
    <n v="-1.8961395257691596E-2"/>
    <x v="9"/>
    <s v="Q1"/>
    <x v="490"/>
  </r>
  <r>
    <s v="ORD-13966"/>
    <x v="2"/>
    <s v="Manufacturing"/>
    <n v="479"/>
    <n v="4.2"/>
    <n v="2011.8"/>
    <n v="2045.03"/>
    <x v="2"/>
    <s v="Supplier B"/>
    <n v="3.8"/>
    <s v="2023-12-25"/>
    <s v="2024-01-15"/>
    <s v="2024-01-15"/>
    <s v="On Time"/>
    <n v="0.12039999999999999"/>
    <n v="57"/>
    <n v="1.91"/>
    <n v="116"/>
    <n v="141"/>
    <n v="24"/>
    <n v="0"/>
    <n v="33.230000000000018"/>
    <n v="1.6517546475792833E-2"/>
    <x v="2"/>
    <s v="Q4"/>
    <x v="491"/>
  </r>
  <r>
    <s v="ORD-24022"/>
    <x v="2"/>
    <s v="Manufacturing"/>
    <n v="154"/>
    <n v="4.2"/>
    <n v="646.79999999999995"/>
    <n v="664.13"/>
    <x v="2"/>
    <s v="Supplier D"/>
    <n v="4.7"/>
    <s v="2023-03-29"/>
    <s v="2023-04-17"/>
    <s v="2023-04-17"/>
    <s v="On Time"/>
    <n v="9.4600000000000004E-2"/>
    <n v="14"/>
    <n v="1.21"/>
    <n v="383"/>
    <n v="162"/>
    <n v="93"/>
    <n v="0"/>
    <n v="17.330000000000041"/>
    <n v="2.6793444650587573E-2"/>
    <x v="6"/>
    <s v="Q1"/>
    <x v="492"/>
  </r>
  <r>
    <s v="ORD-60307"/>
    <x v="1"/>
    <s v="Pharmaceutical"/>
    <n v="312"/>
    <n v="12.5"/>
    <n v="3900"/>
    <n v="3866.24"/>
    <x v="3"/>
    <s v="Supplier D"/>
    <n v="4.7"/>
    <s v="2023-07-25"/>
    <s v="2023-08-06"/>
    <s v="2023-08-06"/>
    <s v="On Time"/>
    <n v="9.69E-2"/>
    <n v="30"/>
    <n v="3.96"/>
    <n v="117"/>
    <n v="107"/>
    <n v="36"/>
    <n v="0"/>
    <n v="-33.760000000000218"/>
    <n v="-8.6564102564103129E-3"/>
    <x v="4"/>
    <s v="Q3"/>
    <x v="493"/>
  </r>
  <r>
    <s v="ORD-20209"/>
    <x v="0"/>
    <s v="Service"/>
    <n v="300"/>
    <n v="45"/>
    <n v="13500"/>
    <n v="13887.89"/>
    <x v="4"/>
    <s v="Supplier D"/>
    <n v="4.7"/>
    <s v="2023-08-11"/>
    <s v="2023-08-19"/>
    <s v="2023-08-19"/>
    <s v="On Time"/>
    <n v="8.6199999999999999E-2"/>
    <n v="25"/>
    <n v="1.49"/>
    <n v="807"/>
    <n v="166"/>
    <n v="72"/>
    <n v="0"/>
    <n v="387.88999999999942"/>
    <n v="2.8732592592592549E-2"/>
    <x v="11"/>
    <s v="Q3"/>
    <x v="494"/>
  </r>
  <r>
    <s v="ORD-88415"/>
    <x v="1"/>
    <s v="Pharmaceutical"/>
    <n v="294"/>
    <n v="12.5"/>
    <n v="3675"/>
    <n v="3527.14"/>
    <x v="4"/>
    <s v="Supplier D"/>
    <n v="4.7"/>
    <s v="2023-06-16"/>
    <s v="2023-06-28"/>
    <s v="2023-06-28"/>
    <s v="On Time"/>
    <n v="7.2300000000000003E-2"/>
    <n v="21"/>
    <n v="3.11"/>
    <n v="161"/>
    <n v="195"/>
    <n v="86"/>
    <n v="0"/>
    <n v="-147.86000000000013"/>
    <n v="-4.0234013605442209E-2"/>
    <x v="7"/>
    <s v="Q2"/>
    <x v="495"/>
  </r>
  <r>
    <s v="ORD-93379"/>
    <x v="4"/>
    <s v="Manufacturing"/>
    <n v="348"/>
    <n v="8.9"/>
    <n v="3097.2"/>
    <n v="2961.38"/>
    <x v="3"/>
    <s v="Supplier D"/>
    <n v="4.7"/>
    <s v="2023-11-27"/>
    <s v="2023-12-16"/>
    <s v="2023-12-16"/>
    <s v="On Time"/>
    <n v="4.0500000000000001E-2"/>
    <n v="14"/>
    <n v="2.16"/>
    <n v="879"/>
    <n v="20"/>
    <n v="28"/>
    <n v="0"/>
    <n v="-135.81999999999971"/>
    <n v="-4.3852511946273966E-2"/>
    <x v="10"/>
    <s v="Q4"/>
    <x v="496"/>
  </r>
  <r>
    <s v="ORD-51497"/>
    <x v="0"/>
    <s v="Service"/>
    <n v="159"/>
    <n v="45"/>
    <n v="7155"/>
    <n v="7076.28"/>
    <x v="1"/>
    <s v="Supplier D"/>
    <n v="4.7"/>
    <s v="2023-09-30"/>
    <s v="2023-10-08"/>
    <s v="2023-10-08"/>
    <s v="On Time"/>
    <n v="9.0899999999999995E-2"/>
    <n v="14"/>
    <n v="1.52"/>
    <n v="356"/>
    <n v="165"/>
    <n v="96"/>
    <n v="0"/>
    <n v="-78.720000000000255"/>
    <n v="-1.1002096436058735E-2"/>
    <x v="8"/>
    <s v="Q3"/>
    <x v="497"/>
  </r>
  <r>
    <s v="ORD-48559"/>
    <x v="2"/>
    <s v="Manufacturing"/>
    <n v="308"/>
    <n v="4.2"/>
    <n v="1293.5999999999999"/>
    <n v="1229.97"/>
    <x v="2"/>
    <s v="Supplier C"/>
    <n v="4.2"/>
    <s v="2023-02-15"/>
    <s v="2023-03-15"/>
    <s v="2023-03-15"/>
    <s v="On Time"/>
    <n v="0.14810000000000001"/>
    <n v="45"/>
    <n v="1.26"/>
    <n v="113"/>
    <n v="114"/>
    <n v="80"/>
    <n v="0"/>
    <n v="-63.629999999999882"/>
    <n v="-4.9188311688311601E-2"/>
    <x v="9"/>
    <s v="Q1"/>
    <x v="498"/>
  </r>
  <r>
    <s v="ORD-91948"/>
    <x v="1"/>
    <s v="Pharmaceutical"/>
    <n v="450"/>
    <n v="12.5"/>
    <n v="5625"/>
    <n v="5502.49"/>
    <x v="0"/>
    <s v="Supplier C"/>
    <n v="4.2"/>
    <s v="2023-02-26"/>
    <s v="2023-03-19"/>
    <s v="2023-03-19"/>
    <s v="On Time"/>
    <n v="1.44E-2"/>
    <n v="6"/>
    <n v="3.39"/>
    <n v="375"/>
    <n v="117"/>
    <n v="61"/>
    <n v="0"/>
    <n v="-122.51000000000022"/>
    <n v="-2.1779555555555594E-2"/>
    <x v="9"/>
    <s v="Q1"/>
    <x v="499"/>
  </r>
  <r>
    <s v="ORD-64687"/>
    <x v="4"/>
    <s v="Manufacturing"/>
    <n v="98"/>
    <n v="8.9"/>
    <n v="872.2"/>
    <n v="870.01"/>
    <x v="2"/>
    <s v="Supplier B"/>
    <n v="3.8"/>
    <s v="2023-12-06"/>
    <s v="2023-12-27"/>
    <s v="2023-12-27"/>
    <s v="On Time"/>
    <n v="3.6400000000000002E-2"/>
    <n v="3"/>
    <n v="2.85"/>
    <n v="207"/>
    <n v="93"/>
    <n v="95"/>
    <n v="0"/>
    <n v="-2.1900000000000546"/>
    <n v="-2.5108919972484001E-3"/>
    <x v="2"/>
    <s v="Q4"/>
    <x v="500"/>
  </r>
  <r>
    <s v="ORD-27796"/>
    <x v="3"/>
    <s v="Pharmaceutical"/>
    <n v="341"/>
    <n v="15.75"/>
    <n v="5370.75"/>
    <n v="5110.6499999999996"/>
    <x v="1"/>
    <s v="Supplier A"/>
    <n v="4.5"/>
    <s v="2023-02-06"/>
    <s v="2023-02-23"/>
    <s v="2023-02-23"/>
    <s v="On Time"/>
    <n v="0.111"/>
    <n v="37"/>
    <n v="3.16"/>
    <n v="136"/>
    <n v="55"/>
    <n v="92"/>
    <n v="0"/>
    <n v="-260.10000000000036"/>
    <n v="-4.8428990364474303E-2"/>
    <x v="9"/>
    <s v="Q1"/>
    <x v="501"/>
  </r>
  <r>
    <s v="ORD-39588"/>
    <x v="4"/>
    <s v="Manufacturing"/>
    <n v="102"/>
    <n v="8.9"/>
    <n v="907.8"/>
    <n v="903.66"/>
    <x v="2"/>
    <s v="Supplier D"/>
    <n v="4.7"/>
    <s v="2023-11-16"/>
    <s v="2023-12-05"/>
    <s v="2023-12-05"/>
    <s v="On Time"/>
    <n v="6.9400000000000003E-2"/>
    <n v="7"/>
    <n v="1.77"/>
    <n v="240"/>
    <n v="128"/>
    <n v="87"/>
    <n v="0"/>
    <n v="-4.1399999999999864"/>
    <n v="-4.5604758757435407E-3"/>
    <x v="10"/>
    <s v="Q4"/>
    <x v="274"/>
  </r>
  <r>
    <s v="ORD-14963"/>
    <x v="1"/>
    <s v="Pharmaceutical"/>
    <n v="374"/>
    <n v="12.5"/>
    <n v="4675"/>
    <n v="4675.8100000000004"/>
    <x v="4"/>
    <s v="Supplier D"/>
    <n v="4.7"/>
    <s v="2023-05-02"/>
    <s v="2023-05-14"/>
    <s v="2023-05-14"/>
    <s v="On Time"/>
    <n v="6.7500000000000004E-2"/>
    <n v="25"/>
    <n v="3.05"/>
    <n v="631"/>
    <n v="143"/>
    <n v="100"/>
    <n v="0"/>
    <n v="0.81000000000040018"/>
    <n v="1.7326203208564711E-4"/>
    <x v="0"/>
    <s v="Q2"/>
    <x v="502"/>
  </r>
  <r>
    <s v="ORD-70940"/>
    <x v="2"/>
    <s v="Manufacturing"/>
    <n v="50"/>
    <n v="4.2"/>
    <n v="210"/>
    <n v="202.48"/>
    <x v="0"/>
    <s v="Supplier D"/>
    <n v="4.7"/>
    <s v="2023-12-20"/>
    <s v="2024-01-21"/>
    <s v="2024-01-30"/>
    <s v="Delayed"/>
    <n v="0.1124"/>
    <n v="5"/>
    <n v="2.56"/>
    <n v="130"/>
    <n v="153"/>
    <n v="88"/>
    <n v="9"/>
    <n v="-7.5200000000000102"/>
    <n v="-3.580952380952386E-2"/>
    <x v="2"/>
    <s v="Q4"/>
    <x v="503"/>
  </r>
  <r>
    <s v="ORD-85973"/>
    <x v="1"/>
    <s v="Pharmaceutical"/>
    <n v="389"/>
    <n v="12.5"/>
    <n v="4862.5"/>
    <n v="4942.12"/>
    <x v="1"/>
    <s v="Supplier D"/>
    <n v="4.7"/>
    <s v="2023-11-19"/>
    <s v="2023-12-01"/>
    <s v="2023-12-01"/>
    <s v="On Time"/>
    <n v="0.1036"/>
    <n v="40"/>
    <n v="3.31"/>
    <n v="369"/>
    <n v="176"/>
    <n v="16"/>
    <n v="0"/>
    <n v="79.619999999999891"/>
    <n v="1.6374293059125942E-2"/>
    <x v="10"/>
    <s v="Q4"/>
    <x v="504"/>
  </r>
  <r>
    <s v="ORD-48616"/>
    <x v="2"/>
    <s v="Manufacturing"/>
    <n v="242"/>
    <n v="4.2"/>
    <n v="1016.4"/>
    <n v="1017.69"/>
    <x v="4"/>
    <s v="Supplier A"/>
    <n v="4.5"/>
    <s v="2023-08-29"/>
    <s v="2023-09-22"/>
    <s v="2023-09-22"/>
    <s v="On Time"/>
    <n v="7.5700000000000003E-2"/>
    <n v="18"/>
    <n v="1.84"/>
    <n v="346"/>
    <n v="62"/>
    <n v="14"/>
    <n v="0"/>
    <n v="1.2900000000000773"/>
    <n v="1.269185360094527E-3"/>
    <x v="11"/>
    <s v="Q3"/>
    <x v="505"/>
  </r>
  <r>
    <s v="ORD-48240"/>
    <x v="0"/>
    <s v="Service"/>
    <n v="143"/>
    <n v="45"/>
    <n v="6435"/>
    <n v="6152.77"/>
    <x v="4"/>
    <s v="Supplier C"/>
    <n v="4.2"/>
    <s v="2023-10-16"/>
    <s v="2023-11-02"/>
    <s v="2023-11-02"/>
    <s v="On Time"/>
    <n v="7.6200000000000004E-2"/>
    <n v="10"/>
    <n v="0.57999999999999996"/>
    <n v="878"/>
    <n v="179"/>
    <n v="13"/>
    <n v="0"/>
    <n v="-282.22999999999956"/>
    <n v="-4.3858585858585791E-2"/>
    <x v="3"/>
    <s v="Q4"/>
    <x v="506"/>
  </r>
  <r>
    <s v="ORD-46073"/>
    <x v="2"/>
    <s v="Manufacturing"/>
    <n v="268"/>
    <n v="4.2"/>
    <n v="1125.5999999999999"/>
    <n v="1077.97"/>
    <x v="2"/>
    <s v="Supplier A"/>
    <n v="4.5"/>
    <s v="2023-03-06"/>
    <s v="2023-03-30"/>
    <s v="2023-03-30"/>
    <s v="On Time"/>
    <n v="0.1197"/>
    <n v="32"/>
    <n v="2.23"/>
    <n v="928"/>
    <n v="85"/>
    <n v="11"/>
    <n v="0"/>
    <n v="-47.629999999999882"/>
    <n v="-4.2315209665955832E-2"/>
    <x v="6"/>
    <s v="Q1"/>
    <x v="507"/>
  </r>
  <r>
    <s v="ORD-40958"/>
    <x v="0"/>
    <s v="Service"/>
    <n v="388"/>
    <n v="45"/>
    <n v="17460"/>
    <n v="16850.88"/>
    <x v="0"/>
    <s v="Supplier B"/>
    <n v="3.8"/>
    <s v="2023-10-30"/>
    <s v="2023-11-09"/>
    <s v="2023-11-09"/>
    <s v="On Time"/>
    <n v="7.2499999999999995E-2"/>
    <n v="28"/>
    <n v="0.89"/>
    <n v="546"/>
    <n v="66"/>
    <n v="77"/>
    <n v="0"/>
    <n v="-609.11999999999898"/>
    <n v="-3.4886597938144269E-2"/>
    <x v="3"/>
    <s v="Q4"/>
    <x v="508"/>
  </r>
  <r>
    <s v="ORD-60222"/>
    <x v="1"/>
    <s v="Pharmaceutical"/>
    <n v="314"/>
    <n v="12.5"/>
    <n v="3925"/>
    <n v="4095.32"/>
    <x v="3"/>
    <s v="Supplier A"/>
    <n v="4.5"/>
    <s v="2023-03-16"/>
    <s v="2023-04-02"/>
    <s v="2023-04-02"/>
    <s v="On Time"/>
    <n v="3.1600000000000003E-2"/>
    <n v="9"/>
    <n v="3.99"/>
    <n v="293"/>
    <n v="189"/>
    <n v="66"/>
    <n v="0"/>
    <n v="170.32000000000016"/>
    <n v="4.3393630573248451E-2"/>
    <x v="6"/>
    <s v="Q1"/>
    <x v="509"/>
  </r>
  <r>
    <s v="ORD-16884"/>
    <x v="0"/>
    <s v="Service"/>
    <n v="385"/>
    <n v="45"/>
    <n v="17325"/>
    <n v="17917.23"/>
    <x v="1"/>
    <s v="Supplier B"/>
    <n v="3.8"/>
    <s v="2023-10-23"/>
    <s v="2023-11-02"/>
    <s v="2023-11-02"/>
    <s v="On Time"/>
    <n v="1.7600000000000001E-2"/>
    <n v="6"/>
    <n v="1.73"/>
    <n v="221"/>
    <n v="138"/>
    <n v="61"/>
    <n v="0"/>
    <n v="592.22999999999956"/>
    <n v="3.418354978354976E-2"/>
    <x v="3"/>
    <s v="Q4"/>
    <x v="510"/>
  </r>
  <r>
    <s v="ORD-66981"/>
    <x v="4"/>
    <s v="Manufacturing"/>
    <n v="129"/>
    <n v="8.9"/>
    <n v="1148.0999999999999"/>
    <n v="1134.3"/>
    <x v="3"/>
    <s v="Supplier D"/>
    <n v="4.7"/>
    <s v="2023-09-30"/>
    <s v="2023-10-19"/>
    <s v="2023-10-19"/>
    <s v="On Time"/>
    <n v="0.10879999999999999"/>
    <n v="14"/>
    <n v="1.29"/>
    <n v="62"/>
    <n v="93"/>
    <n v="67"/>
    <n v="0"/>
    <n v="-13.799999999999955"/>
    <n v="-1.2019858897308559E-2"/>
    <x v="8"/>
    <s v="Q3"/>
    <x v="511"/>
  </r>
  <r>
    <s v="ORD-95467"/>
    <x v="4"/>
    <s v="Manufacturing"/>
    <n v="479"/>
    <n v="8.9"/>
    <n v="4263.1000000000004"/>
    <n v="4276.4399999999996"/>
    <x v="3"/>
    <s v="Supplier A"/>
    <n v="4.5"/>
    <s v="2023-02-19"/>
    <s v="2023-03-15"/>
    <s v="2023-03-15"/>
    <s v="On Time"/>
    <n v="5.9499999999999997E-2"/>
    <n v="28"/>
    <n v="2.2200000000000002"/>
    <n v="928"/>
    <n v="89"/>
    <n v="52"/>
    <n v="0"/>
    <n v="13.339999999999236"/>
    <n v="3.1291782974828728E-3"/>
    <x v="9"/>
    <s v="Q1"/>
    <x v="512"/>
  </r>
  <r>
    <s v="ORD-98065"/>
    <x v="2"/>
    <s v="Manufacturing"/>
    <n v="345"/>
    <n v="4.2"/>
    <n v="1449"/>
    <n v="1461.2"/>
    <x v="3"/>
    <s v="Supplier A"/>
    <n v="4.5"/>
    <s v="2023-05-11"/>
    <s v="2023-06-04"/>
    <s v="2023-06-04"/>
    <s v="On Time"/>
    <n v="7.46E-2"/>
    <n v="25"/>
    <n v="1.48"/>
    <n v="652"/>
    <n v="69"/>
    <n v="76"/>
    <n v="0"/>
    <n v="12.200000000000045"/>
    <n v="8.4195997239475823E-3"/>
    <x v="0"/>
    <s v="Q2"/>
    <x v="513"/>
  </r>
  <r>
    <s v="ORD-23619"/>
    <x v="2"/>
    <s v="Manufacturing"/>
    <n v="15"/>
    <n v="4.2"/>
    <n v="63"/>
    <n v="64.09"/>
    <x v="1"/>
    <s v="Supplier C"/>
    <n v="4.2"/>
    <s v="2023-10-08"/>
    <s v="2023-11-05"/>
    <s v="2023-11-05"/>
    <s v="On Time"/>
    <n v="0.12640000000000001"/>
    <n v="1"/>
    <n v="1.2"/>
    <n v="751"/>
    <n v="134"/>
    <n v="54"/>
    <n v="0"/>
    <n v="1.0900000000000034"/>
    <n v="1.7301587301587356E-2"/>
    <x v="3"/>
    <s v="Q4"/>
    <x v="514"/>
  </r>
  <r>
    <s v="ORD-38419"/>
    <x v="3"/>
    <s v="Pharmaceutical"/>
    <n v="27"/>
    <n v="15.75"/>
    <n v="425.25"/>
    <n v="405"/>
    <x v="3"/>
    <s v="Supplier C"/>
    <n v="4.2"/>
    <s v="2023-04-09"/>
    <s v="2023-05-11"/>
    <s v="2023-05-21"/>
    <s v="Delayed"/>
    <n v="2.29E-2"/>
    <n v="0"/>
    <n v="3.84"/>
    <n v="703"/>
    <n v="51"/>
    <n v="100"/>
    <n v="10"/>
    <n v="-20.25"/>
    <n v="-4.7619047619047616E-2"/>
    <x v="1"/>
    <s v="Q2"/>
    <x v="515"/>
  </r>
  <r>
    <s v="ORD-24528"/>
    <x v="1"/>
    <s v="Pharmaceutical"/>
    <n v="346"/>
    <n v="12.5"/>
    <n v="4325"/>
    <n v="4439.12"/>
    <x v="0"/>
    <s v="Supplier B"/>
    <n v="3.8"/>
    <s v="2023-07-12"/>
    <s v="2023-07-26"/>
    <s v="2023-07-26"/>
    <s v="On Time"/>
    <n v="0.1007"/>
    <n v="34"/>
    <n v="2.78"/>
    <n v="762"/>
    <n v="67"/>
    <n v="42"/>
    <n v="0"/>
    <n v="114.11999999999989"/>
    <n v="2.6386127167630034E-2"/>
    <x v="4"/>
    <s v="Q3"/>
    <x v="516"/>
  </r>
  <r>
    <s v="ORD-52389"/>
    <x v="2"/>
    <s v="Manufacturing"/>
    <n v="242"/>
    <n v="4.2"/>
    <n v="1016.4"/>
    <n v="1059.3599999999999"/>
    <x v="2"/>
    <s v="Supplier A"/>
    <n v="4.5"/>
    <s v="2023-11-24"/>
    <s v="2023-12-18"/>
    <s v="2023-12-18"/>
    <s v="On Time"/>
    <n v="4.87E-2"/>
    <n v="11"/>
    <n v="2.81"/>
    <n v="313"/>
    <n v="61"/>
    <n v="19"/>
    <n v="0"/>
    <n v="42.959999999999923"/>
    <n v="4.226682408500583E-2"/>
    <x v="10"/>
    <s v="Q4"/>
    <x v="517"/>
  </r>
  <r>
    <s v="ORD-19096"/>
    <x v="2"/>
    <s v="Manufacturing"/>
    <n v="180"/>
    <n v="4.2"/>
    <n v="756"/>
    <n v="793.49"/>
    <x v="0"/>
    <s v="Supplier D"/>
    <n v="4.7"/>
    <s v="2023-07-18"/>
    <s v="2023-08-06"/>
    <s v="2023-08-06"/>
    <s v="On Time"/>
    <n v="4.6199999999999998E-2"/>
    <n v="8"/>
    <n v="1.36"/>
    <n v="553"/>
    <n v="71"/>
    <n v="88"/>
    <n v="0"/>
    <n v="37.490000000000009"/>
    <n v="4.9589947089947101E-2"/>
    <x v="4"/>
    <s v="Q3"/>
    <x v="518"/>
  </r>
  <r>
    <s v="ORD-67878"/>
    <x v="4"/>
    <s v="Manufacturing"/>
    <n v="83"/>
    <n v="8.9"/>
    <n v="738.7"/>
    <n v="741.7"/>
    <x v="1"/>
    <s v="Supplier D"/>
    <n v="4.7"/>
    <s v="2023-02-25"/>
    <s v="2023-03-16"/>
    <s v="2023-03-16"/>
    <s v="On Time"/>
    <n v="7.0400000000000004E-2"/>
    <n v="5"/>
    <n v="1.21"/>
    <n v="782"/>
    <n v="86"/>
    <n v="23"/>
    <n v="0"/>
    <n v="3"/>
    <n v="4.0611885745228098E-3"/>
    <x v="9"/>
    <s v="Q1"/>
    <x v="519"/>
  </r>
  <r>
    <s v="ORD-93930"/>
    <x v="1"/>
    <s v="Pharmaceutical"/>
    <n v="382"/>
    <n v="12.5"/>
    <n v="4775"/>
    <n v="4655.91"/>
    <x v="0"/>
    <s v="Supplier A"/>
    <n v="4.5"/>
    <s v="2023-10-20"/>
    <s v="2023-11-06"/>
    <s v="2023-11-06"/>
    <s v="On Time"/>
    <n v="7.2400000000000006E-2"/>
    <n v="27"/>
    <n v="2.72"/>
    <n v="50"/>
    <n v="29"/>
    <n v="95"/>
    <n v="0"/>
    <n v="-119.09000000000015"/>
    <n v="-2.4940314136125685E-2"/>
    <x v="3"/>
    <s v="Q4"/>
    <x v="520"/>
  </r>
  <r>
    <s v="ORD-74314"/>
    <x v="4"/>
    <s v="Manufacturing"/>
    <n v="178"/>
    <n v="8.9"/>
    <n v="1584.2"/>
    <n v="1648.3"/>
    <x v="3"/>
    <s v="Supplier B"/>
    <n v="3.8"/>
    <s v="2023-12-25"/>
    <s v="2024-01-15"/>
    <s v="2024-01-15"/>
    <s v="On Time"/>
    <n v="9.0399999999999994E-2"/>
    <n v="16"/>
    <n v="2.88"/>
    <n v="539"/>
    <n v="131"/>
    <n v="61"/>
    <n v="0"/>
    <n v="64.099999999999909"/>
    <n v="4.046206287084958E-2"/>
    <x v="2"/>
    <s v="Q4"/>
    <x v="521"/>
  </r>
  <r>
    <s v="ORD-57044"/>
    <x v="0"/>
    <s v="Service"/>
    <n v="206"/>
    <n v="45"/>
    <n v="9270"/>
    <n v="9691"/>
    <x v="0"/>
    <s v="Supplier B"/>
    <n v="3.8"/>
    <s v="2023-01-02"/>
    <s v="2023-01-12"/>
    <s v="2023-01-12"/>
    <s v="On Time"/>
    <n v="0.1245"/>
    <n v="25"/>
    <n v="1.35"/>
    <n v="391"/>
    <n v="194"/>
    <n v="48"/>
    <n v="0"/>
    <n v="421"/>
    <n v="4.5415318230852209E-2"/>
    <x v="5"/>
    <s v="Q1"/>
    <x v="522"/>
  </r>
  <r>
    <s v="ORD-48005"/>
    <x v="4"/>
    <s v="Manufacturing"/>
    <n v="283"/>
    <n v="8.9"/>
    <n v="2518.6999999999998"/>
    <n v="2607.6999999999998"/>
    <x v="0"/>
    <s v="Supplier A"/>
    <n v="4.5"/>
    <s v="2023-07-07"/>
    <s v="2023-07-31"/>
    <s v="2023-07-31"/>
    <s v="On Time"/>
    <n v="5.7599999999999998E-2"/>
    <n v="16"/>
    <n v="2.52"/>
    <n v="713"/>
    <n v="71"/>
    <n v="32"/>
    <n v="0"/>
    <n v="89"/>
    <n v="3.5335689045936397E-2"/>
    <x v="4"/>
    <s v="Q3"/>
    <x v="523"/>
  </r>
  <r>
    <s v="ORD-73766"/>
    <x v="5"/>
    <s v="Service"/>
    <n v="107"/>
    <n v="25"/>
    <n v="2675"/>
    <n v="2621.1999999999998"/>
    <x v="0"/>
    <s v="Supplier D"/>
    <n v="4.7"/>
    <s v="2023-12-05"/>
    <s v="2023-12-13"/>
    <s v="2023-12-13"/>
    <s v="On Time"/>
    <n v="6.4600000000000005E-2"/>
    <n v="6"/>
    <n v="1.53"/>
    <n v="136"/>
    <n v="181"/>
    <n v="66"/>
    <n v="0"/>
    <n v="-53.800000000000182"/>
    <n v="-2.0112149532710347E-2"/>
    <x v="2"/>
    <s v="Q4"/>
    <x v="524"/>
  </r>
  <r>
    <s v="ORD-80851"/>
    <x v="0"/>
    <s v="Service"/>
    <n v="108"/>
    <n v="45"/>
    <n v="4860"/>
    <n v="4629.33"/>
    <x v="1"/>
    <s v="Supplier B"/>
    <n v="3.8"/>
    <s v="2023-01-19"/>
    <s v="2023-01-29"/>
    <s v="2023-01-29"/>
    <s v="On Time"/>
    <n v="0.14949999999999999"/>
    <n v="16"/>
    <n v="1.08"/>
    <n v="708"/>
    <n v="98"/>
    <n v="73"/>
    <n v="0"/>
    <n v="-230.67000000000007"/>
    <n v="-4.7462962962962978E-2"/>
    <x v="5"/>
    <s v="Q1"/>
    <x v="525"/>
  </r>
  <r>
    <s v="ORD-95701"/>
    <x v="5"/>
    <s v="Service"/>
    <n v="183"/>
    <n v="25"/>
    <n v="4575"/>
    <n v="4371.8900000000003"/>
    <x v="2"/>
    <s v="Supplier A"/>
    <n v="4.5"/>
    <s v="2023-01-19"/>
    <s v="2023-02-01"/>
    <s v="2023-02-01"/>
    <s v="On Time"/>
    <n v="0.1203"/>
    <n v="22"/>
    <n v="0.68"/>
    <n v="733"/>
    <n v="153"/>
    <n v="68"/>
    <n v="0"/>
    <n v="-203.10999999999967"/>
    <n v="-4.4395628415300474E-2"/>
    <x v="5"/>
    <s v="Q1"/>
    <x v="526"/>
  </r>
  <r>
    <s v="ORD-71763"/>
    <x v="0"/>
    <s v="Service"/>
    <n v="129"/>
    <n v="45"/>
    <n v="5805"/>
    <n v="6051.61"/>
    <x v="4"/>
    <s v="Supplier B"/>
    <n v="3.8"/>
    <s v="2023-10-24"/>
    <s v="2023-11-03"/>
    <s v="2023-11-03"/>
    <s v="On Time"/>
    <n v="1.52E-2"/>
    <n v="1"/>
    <n v="1.48"/>
    <n v="978"/>
    <n v="178"/>
    <n v="15"/>
    <n v="0"/>
    <n v="246.60999999999967"/>
    <n v="4.2482342807924144E-2"/>
    <x v="3"/>
    <s v="Q4"/>
    <x v="527"/>
  </r>
  <r>
    <s v="ORD-32372"/>
    <x v="3"/>
    <s v="Pharmaceutical"/>
    <n v="333"/>
    <n v="15.75"/>
    <n v="5244.75"/>
    <n v="5008.71"/>
    <x v="1"/>
    <s v="Supplier A"/>
    <n v="4.5"/>
    <s v="2023-03-30"/>
    <s v="2023-04-16"/>
    <s v="2023-04-16"/>
    <s v="On Time"/>
    <n v="5.2999999999999999E-2"/>
    <n v="17"/>
    <n v="3.18"/>
    <n v="905"/>
    <n v="171"/>
    <n v="18"/>
    <n v="0"/>
    <n v="-236.03999999999996"/>
    <n v="-4.5005005005004997E-2"/>
    <x v="6"/>
    <s v="Q1"/>
    <x v="528"/>
  </r>
  <r>
    <s v="ORD-98918"/>
    <x v="1"/>
    <s v="Pharmaceutical"/>
    <n v="419"/>
    <n v="12.5"/>
    <n v="5237.5"/>
    <n v="5298.06"/>
    <x v="0"/>
    <s v="Supplier D"/>
    <n v="4.7"/>
    <s v="2023-11-01"/>
    <s v="2023-11-13"/>
    <s v="2023-11-13"/>
    <s v="On Time"/>
    <n v="1.8800000000000001E-2"/>
    <n v="7"/>
    <n v="3.01"/>
    <n v="461"/>
    <n v="103"/>
    <n v="25"/>
    <n v="0"/>
    <n v="60.5600000000004"/>
    <n v="1.1562768496420125E-2"/>
    <x v="10"/>
    <s v="Q4"/>
    <x v="529"/>
  </r>
  <r>
    <s v="ORD-18286"/>
    <x v="0"/>
    <s v="Service"/>
    <n v="438"/>
    <n v="45"/>
    <n v="19710"/>
    <n v="20625.91"/>
    <x v="4"/>
    <s v="Supplier B"/>
    <n v="3.8"/>
    <s v="2023-06-14"/>
    <s v="2023-06-24"/>
    <s v="2023-06-24"/>
    <s v="On Time"/>
    <n v="3.9899999999999998E-2"/>
    <n v="17"/>
    <n v="0.76"/>
    <n v="173"/>
    <n v="90"/>
    <n v="28"/>
    <n v="0"/>
    <n v="915.90999999999985"/>
    <n v="4.6469304921359707E-2"/>
    <x v="7"/>
    <s v="Q2"/>
    <x v="530"/>
  </r>
  <r>
    <s v="ORD-92863"/>
    <x v="4"/>
    <s v="Manufacturing"/>
    <n v="94"/>
    <n v="8.9"/>
    <n v="836.6"/>
    <n v="831.47"/>
    <x v="1"/>
    <s v="Supplier C"/>
    <n v="4.2"/>
    <s v="2023-10-11"/>
    <s v="2023-11-08"/>
    <s v="2023-11-08"/>
    <s v="On Time"/>
    <n v="0.1396"/>
    <n v="13"/>
    <n v="1.2"/>
    <n v="677"/>
    <n v="116"/>
    <n v="30"/>
    <n v="0"/>
    <n v="-5.1299999999999955"/>
    <n v="-6.1319627061917226E-3"/>
    <x v="3"/>
    <s v="Q4"/>
    <x v="531"/>
  </r>
  <r>
    <s v="ORD-64555"/>
    <x v="1"/>
    <s v="Pharmaceutical"/>
    <n v="13"/>
    <n v="12.5"/>
    <n v="162.5"/>
    <n v="157.29"/>
    <x v="2"/>
    <s v="Supplier A"/>
    <n v="4.5"/>
    <s v="2023-01-04"/>
    <s v="2023-01-21"/>
    <s v="2023-01-21"/>
    <s v="On Time"/>
    <n v="2.2499999999999999E-2"/>
    <n v="0"/>
    <n v="3.83"/>
    <n v="760"/>
    <n v="141"/>
    <n v="98"/>
    <n v="0"/>
    <n v="-5.210000000000008"/>
    <n v="-3.2061538461538509E-2"/>
    <x v="5"/>
    <s v="Q1"/>
    <x v="532"/>
  </r>
  <r>
    <s v="ORD-88154"/>
    <x v="3"/>
    <s v="Pharmaceutical"/>
    <n v="148"/>
    <n v="15.75"/>
    <n v="2331"/>
    <n v="2336.38"/>
    <x v="1"/>
    <s v="Supplier B"/>
    <n v="3.8"/>
    <s v="2023-11-24"/>
    <s v="2023-12-18"/>
    <s v="2023-12-21"/>
    <s v="Delayed"/>
    <n v="6.7699999999999996E-2"/>
    <n v="10"/>
    <n v="3.54"/>
    <n v="784"/>
    <n v="147"/>
    <n v="88"/>
    <n v="3"/>
    <n v="5.3800000000001091"/>
    <n v="2.3080223080223549E-3"/>
    <x v="10"/>
    <s v="Q4"/>
    <x v="533"/>
  </r>
  <r>
    <s v="ORD-80742"/>
    <x v="1"/>
    <s v="Pharmaceutical"/>
    <n v="12"/>
    <n v="12.5"/>
    <n v="150"/>
    <n v="150.87"/>
    <x v="3"/>
    <s v="Supplier C"/>
    <n v="4.2"/>
    <s v="2023-08-03"/>
    <s v="2023-08-26"/>
    <s v="2023-09-04"/>
    <s v="Delayed"/>
    <n v="3.6900000000000002E-2"/>
    <n v="0"/>
    <n v="3.43"/>
    <n v="274"/>
    <n v="138"/>
    <n v="90"/>
    <n v="9"/>
    <n v="0.87000000000000455"/>
    <n v="5.80000000000003E-3"/>
    <x v="11"/>
    <s v="Q3"/>
    <x v="534"/>
  </r>
  <r>
    <s v="ORD-75210"/>
    <x v="0"/>
    <s v="Service"/>
    <n v="109"/>
    <n v="45"/>
    <n v="4905"/>
    <n v="4715.0200000000004"/>
    <x v="1"/>
    <s v="Supplier C"/>
    <n v="4.2"/>
    <s v="2023-01-28"/>
    <s v="2023-02-14"/>
    <s v="2023-02-14"/>
    <s v="On Time"/>
    <n v="3.09E-2"/>
    <n v="3"/>
    <n v="1.87"/>
    <n v="230"/>
    <n v="60"/>
    <n v="95"/>
    <n v="0"/>
    <n v="-189.97999999999956"/>
    <n v="-3.8731906218144659E-2"/>
    <x v="5"/>
    <s v="Q1"/>
    <x v="535"/>
  </r>
  <r>
    <s v="ORD-15677"/>
    <x v="1"/>
    <s v="Pharmaceutical"/>
    <n v="117"/>
    <n v="12.5"/>
    <n v="1462.5"/>
    <n v="1452.95"/>
    <x v="0"/>
    <s v="Supplier C"/>
    <n v="4.2"/>
    <s v="2023-05-26"/>
    <s v="2023-06-16"/>
    <s v="2023-06-16"/>
    <s v="On Time"/>
    <n v="5.6800000000000003E-2"/>
    <n v="6"/>
    <n v="3.64"/>
    <n v="156"/>
    <n v="33"/>
    <n v="78"/>
    <n v="0"/>
    <n v="-9.5499999999999545"/>
    <n v="-6.5299145299144989E-3"/>
    <x v="0"/>
    <s v="Q2"/>
    <x v="63"/>
  </r>
  <r>
    <s v="ORD-52725"/>
    <x v="3"/>
    <s v="Pharmaceutical"/>
    <n v="273"/>
    <n v="15.75"/>
    <n v="4299.75"/>
    <n v="4134.67"/>
    <x v="1"/>
    <s v="Supplier A"/>
    <n v="4.5"/>
    <s v="2023-09-06"/>
    <s v="2023-09-23"/>
    <s v="2023-09-23"/>
    <s v="On Time"/>
    <n v="0.1353"/>
    <n v="36"/>
    <n v="3.39"/>
    <n v="479"/>
    <n v="70"/>
    <n v="96"/>
    <n v="0"/>
    <n v="-165.07999999999993"/>
    <n v="-3.8392929821501234E-2"/>
    <x v="8"/>
    <s v="Q3"/>
    <x v="536"/>
  </r>
  <r>
    <s v="ORD-38922"/>
    <x v="2"/>
    <s v="Manufacturing"/>
    <n v="126"/>
    <n v="4.2"/>
    <n v="529.20000000000005"/>
    <n v="507.93"/>
    <x v="1"/>
    <s v="Supplier A"/>
    <n v="4.5"/>
    <s v="2023-06-16"/>
    <s v="2023-07-10"/>
    <s v="2023-07-10"/>
    <s v="On Time"/>
    <n v="0.1133"/>
    <n v="14"/>
    <n v="1.75"/>
    <n v="125"/>
    <n v="140"/>
    <n v="84"/>
    <n v="0"/>
    <n v="-21.270000000000039"/>
    <n v="-4.0192743764172402E-2"/>
    <x v="7"/>
    <s v="Q2"/>
    <x v="537"/>
  </r>
  <r>
    <s v="ORD-35448"/>
    <x v="4"/>
    <s v="Manufacturing"/>
    <n v="120"/>
    <n v="8.9"/>
    <n v="1068"/>
    <n v="1113.7"/>
    <x v="0"/>
    <s v="Supplier D"/>
    <n v="4.7"/>
    <s v="2023-03-16"/>
    <s v="2023-04-04"/>
    <s v="2023-04-04"/>
    <s v="On Time"/>
    <n v="7.3700000000000002E-2"/>
    <n v="8"/>
    <n v="1.27"/>
    <n v="697"/>
    <n v="111"/>
    <n v="44"/>
    <n v="0"/>
    <n v="45.700000000000045"/>
    <n v="4.2790262172284689E-2"/>
    <x v="6"/>
    <s v="Q1"/>
    <x v="538"/>
  </r>
  <r>
    <s v="ORD-64817"/>
    <x v="3"/>
    <s v="Pharmaceutical"/>
    <n v="364"/>
    <n v="15.75"/>
    <n v="5733"/>
    <n v="5772.37"/>
    <x v="3"/>
    <s v="Supplier B"/>
    <n v="3.8"/>
    <s v="2023-01-17"/>
    <s v="2023-01-31"/>
    <s v="2023-01-31"/>
    <s v="On Time"/>
    <n v="4.9299999999999997E-2"/>
    <n v="17"/>
    <n v="3.2"/>
    <n v="225"/>
    <n v="107"/>
    <n v="38"/>
    <n v="0"/>
    <n v="39.369999999999891"/>
    <n v="6.8672597244025628E-3"/>
    <x v="5"/>
    <s v="Q1"/>
    <x v="539"/>
  </r>
  <r>
    <s v="ORD-63961"/>
    <x v="2"/>
    <s v="Manufacturing"/>
    <n v="497"/>
    <n v="4.2"/>
    <n v="2087.4"/>
    <n v="2110.6799999999998"/>
    <x v="4"/>
    <s v="Supplier B"/>
    <n v="3.8"/>
    <s v="2023-11-23"/>
    <s v="2023-12-28"/>
    <s v="2024-01-11"/>
    <s v="Delayed"/>
    <n v="3.3799999999999997E-2"/>
    <n v="16"/>
    <n v="1.46"/>
    <n v="584"/>
    <n v="145"/>
    <n v="37"/>
    <n v="14"/>
    <n v="23.279999999999745"/>
    <n v="1.1152630066110829E-2"/>
    <x v="10"/>
    <s v="Q4"/>
    <x v="540"/>
  </r>
  <r>
    <s v="ORD-85951"/>
    <x v="5"/>
    <s v="Service"/>
    <n v="17"/>
    <n v="25"/>
    <n v="425"/>
    <n v="434.78"/>
    <x v="2"/>
    <s v="Supplier D"/>
    <n v="4.7"/>
    <s v="2023-05-23"/>
    <s v="2023-05-31"/>
    <s v="2023-05-31"/>
    <s v="On Time"/>
    <n v="0.11310000000000001"/>
    <n v="1"/>
    <n v="0.99"/>
    <n v="277"/>
    <n v="171"/>
    <n v="29"/>
    <n v="0"/>
    <n v="9.7799999999999727"/>
    <n v="2.3011764705882287E-2"/>
    <x v="0"/>
    <s v="Q2"/>
    <x v="541"/>
  </r>
  <r>
    <s v="ORD-61684"/>
    <x v="5"/>
    <s v="Service"/>
    <n v="30"/>
    <n v="25"/>
    <n v="750"/>
    <n v="786.85"/>
    <x v="0"/>
    <s v="Supplier D"/>
    <n v="4.7"/>
    <s v="2023-01-23"/>
    <s v="2023-01-31"/>
    <s v="2023-01-31"/>
    <s v="On Time"/>
    <n v="0.11269999999999999"/>
    <n v="3"/>
    <n v="1.1399999999999999"/>
    <n v="540"/>
    <n v="198"/>
    <n v="22"/>
    <n v="0"/>
    <n v="36.850000000000023"/>
    <n v="4.9133333333333362E-2"/>
    <x v="5"/>
    <s v="Q1"/>
    <x v="542"/>
  </r>
  <r>
    <s v="ORD-56976"/>
    <x v="4"/>
    <s v="Manufacturing"/>
    <n v="295"/>
    <n v="8.9"/>
    <n v="2625.5"/>
    <n v="2691.95"/>
    <x v="2"/>
    <s v="Supplier B"/>
    <n v="3.8"/>
    <s v="2023-02-12"/>
    <s v="2023-03-05"/>
    <s v="2023-03-05"/>
    <s v="On Time"/>
    <n v="0.107"/>
    <n v="31"/>
    <n v="1.44"/>
    <n v="352"/>
    <n v="81"/>
    <n v="92"/>
    <n v="0"/>
    <n v="66.449999999999818"/>
    <n v="2.5309464863835389E-2"/>
    <x v="9"/>
    <s v="Q1"/>
    <x v="543"/>
  </r>
  <r>
    <s v="ORD-69616"/>
    <x v="1"/>
    <s v="Pharmaceutical"/>
    <n v="166"/>
    <n v="12.5"/>
    <n v="2075"/>
    <n v="2004.82"/>
    <x v="0"/>
    <s v="Supplier D"/>
    <n v="4.7"/>
    <s v="2023-12-09"/>
    <s v="2023-12-21"/>
    <s v="2023-12-21"/>
    <s v="On Time"/>
    <n v="7.4300000000000005E-2"/>
    <n v="12"/>
    <n v="3.38"/>
    <n v="524"/>
    <n v="55"/>
    <n v="100"/>
    <n v="0"/>
    <n v="-70.180000000000064"/>
    <n v="-3.3821686746987982E-2"/>
    <x v="2"/>
    <s v="Q4"/>
    <x v="544"/>
  </r>
  <r>
    <s v="ORD-53634"/>
    <x v="4"/>
    <s v="Manufacturing"/>
    <n v="247"/>
    <n v="8.9"/>
    <n v="2198.3000000000002"/>
    <n v="2243.12"/>
    <x v="1"/>
    <s v="Supplier C"/>
    <n v="4.2"/>
    <s v="2023-11-17"/>
    <s v="2023-12-15"/>
    <s v="2023-12-15"/>
    <s v="On Time"/>
    <n v="1.0200000000000001E-2"/>
    <n v="2"/>
    <n v="1.77"/>
    <n v="593"/>
    <n v="28"/>
    <n v="47"/>
    <n v="0"/>
    <n v="44.819999999999709"/>
    <n v="2.0388482008824867E-2"/>
    <x v="10"/>
    <s v="Q4"/>
    <x v="545"/>
  </r>
  <r>
    <s v="ORD-98428"/>
    <x v="4"/>
    <s v="Manufacturing"/>
    <n v="51"/>
    <n v="8.9"/>
    <n v="453.9"/>
    <n v="459.37"/>
    <x v="3"/>
    <s v="Supplier B"/>
    <n v="3.8"/>
    <s v="2023-12-17"/>
    <s v="2024-01-16"/>
    <s v="2024-01-22"/>
    <s v="Delayed"/>
    <n v="5.7000000000000002E-2"/>
    <n v="2"/>
    <n v="2.89"/>
    <n v="959"/>
    <n v="33"/>
    <n v="24"/>
    <n v="6"/>
    <n v="5.4700000000000273"/>
    <n v="1.2051112579863467E-2"/>
    <x v="2"/>
    <s v="Q4"/>
    <x v="546"/>
  </r>
  <r>
    <s v="ORD-36832"/>
    <x v="4"/>
    <s v="Manufacturing"/>
    <n v="30"/>
    <n v="8.9"/>
    <n v="267"/>
    <n v="263.41000000000003"/>
    <x v="3"/>
    <s v="Supplier D"/>
    <n v="4.7"/>
    <s v="2023-11-13"/>
    <s v="2023-12-02"/>
    <s v="2023-12-02"/>
    <s v="On Time"/>
    <n v="3.4500000000000003E-2"/>
    <n v="1"/>
    <n v="1.1299999999999999"/>
    <n v="191"/>
    <n v="105"/>
    <n v="40"/>
    <n v="0"/>
    <n v="-3.589999999999975"/>
    <n v="-1.3445692883895037E-2"/>
    <x v="10"/>
    <s v="Q4"/>
    <x v="547"/>
  </r>
  <r>
    <s v="ORD-56230"/>
    <x v="5"/>
    <s v="Service"/>
    <n v="456"/>
    <n v="25"/>
    <n v="11400"/>
    <n v="11923.38"/>
    <x v="0"/>
    <s v="Supplier D"/>
    <n v="4.7"/>
    <s v="2023-10-25"/>
    <s v="2023-11-02"/>
    <s v="2023-11-02"/>
    <s v="On Time"/>
    <n v="3.9399999999999998E-2"/>
    <n v="17"/>
    <n v="0.84"/>
    <n v="969"/>
    <n v="88"/>
    <n v="74"/>
    <n v="0"/>
    <n v="523.3799999999992"/>
    <n v="4.5910526315789402E-2"/>
    <x v="3"/>
    <s v="Q4"/>
    <x v="548"/>
  </r>
  <r>
    <s v="ORD-71625"/>
    <x v="0"/>
    <s v="Service"/>
    <n v="42"/>
    <n v="45"/>
    <n v="1890"/>
    <n v="1865.96"/>
    <x v="2"/>
    <s v="Supplier C"/>
    <n v="4.2"/>
    <s v="2023-01-28"/>
    <s v="2023-02-14"/>
    <s v="2023-02-14"/>
    <s v="On Time"/>
    <n v="7.3300000000000004E-2"/>
    <n v="3"/>
    <n v="1.74"/>
    <n v="776"/>
    <n v="156"/>
    <n v="96"/>
    <n v="0"/>
    <n v="-24.039999999999964"/>
    <n v="-1.27195767195767E-2"/>
    <x v="5"/>
    <s v="Q1"/>
    <x v="549"/>
  </r>
  <r>
    <s v="ORD-18601"/>
    <x v="5"/>
    <s v="Service"/>
    <n v="198"/>
    <n v="25"/>
    <n v="4950"/>
    <n v="5098.45"/>
    <x v="3"/>
    <s v="Supplier D"/>
    <n v="4.7"/>
    <s v="2023-11-14"/>
    <s v="2023-11-22"/>
    <s v="2023-11-22"/>
    <s v="On Time"/>
    <n v="0.1424"/>
    <n v="28"/>
    <n v="1.91"/>
    <n v="242"/>
    <n v="137"/>
    <n v="21"/>
    <n v="0"/>
    <n v="148.44999999999982"/>
    <n v="2.9989898989898952E-2"/>
    <x v="10"/>
    <s v="Q4"/>
    <x v="550"/>
  </r>
  <r>
    <s v="ORD-75054"/>
    <x v="1"/>
    <s v="Pharmaceutical"/>
    <n v="500"/>
    <n v="12.5"/>
    <n v="6250"/>
    <n v="6535.39"/>
    <x v="2"/>
    <s v="Supplier B"/>
    <n v="3.8"/>
    <s v="2023-05-28"/>
    <s v="2023-06-11"/>
    <s v="2023-06-11"/>
    <s v="On Time"/>
    <n v="2.53E-2"/>
    <n v="12"/>
    <n v="3.55"/>
    <n v="204"/>
    <n v="72"/>
    <n v="76"/>
    <n v="0"/>
    <n v="285.39000000000033"/>
    <n v="4.5662400000000054E-2"/>
    <x v="0"/>
    <s v="Q2"/>
    <x v="551"/>
  </r>
  <r>
    <s v="ORD-94500"/>
    <x v="0"/>
    <s v="Service"/>
    <n v="359"/>
    <n v="45"/>
    <n v="16155"/>
    <n v="16221.94"/>
    <x v="0"/>
    <s v="Supplier C"/>
    <n v="4.2"/>
    <s v="2023-08-02"/>
    <s v="2023-08-19"/>
    <s v="2023-08-19"/>
    <s v="On Time"/>
    <n v="2.8500000000000001E-2"/>
    <n v="10"/>
    <n v="1.17"/>
    <n v="71"/>
    <n v="94"/>
    <n v="34"/>
    <n v="0"/>
    <n v="66.940000000000509"/>
    <n v="4.143608789848376E-3"/>
    <x v="11"/>
    <s v="Q3"/>
    <x v="552"/>
  </r>
  <r>
    <s v="ORD-73720"/>
    <x v="1"/>
    <s v="Pharmaceutical"/>
    <n v="340"/>
    <n v="12.5"/>
    <n v="4250"/>
    <n v="4180.25"/>
    <x v="0"/>
    <s v="Supplier B"/>
    <n v="3.8"/>
    <s v="2023-09-24"/>
    <s v="2023-10-08"/>
    <s v="2023-10-08"/>
    <s v="On Time"/>
    <n v="9.0999999999999998E-2"/>
    <n v="30"/>
    <n v="3.68"/>
    <n v="657"/>
    <n v="190"/>
    <n v="99"/>
    <n v="0"/>
    <n v="-69.75"/>
    <n v="-1.6411764705882351E-2"/>
    <x v="8"/>
    <s v="Q3"/>
    <x v="553"/>
  </r>
  <r>
    <s v="ORD-39724"/>
    <x v="5"/>
    <s v="Service"/>
    <n v="165"/>
    <n v="25"/>
    <n v="4125"/>
    <n v="4152.74"/>
    <x v="4"/>
    <s v="Supplier D"/>
    <n v="4.7"/>
    <s v="2023-08-23"/>
    <s v="2023-08-31"/>
    <s v="2023-08-31"/>
    <s v="On Time"/>
    <n v="0.1358"/>
    <n v="22"/>
    <n v="1.68"/>
    <n v="545"/>
    <n v="115"/>
    <n v="46"/>
    <n v="0"/>
    <n v="27.739999999999782"/>
    <n v="6.7248484848484317E-3"/>
    <x v="11"/>
    <s v="Q3"/>
    <x v="554"/>
  </r>
  <r>
    <s v="ORD-33891"/>
    <x v="1"/>
    <s v="Pharmaceutical"/>
    <n v="243"/>
    <n v="12.5"/>
    <n v="3037.5"/>
    <n v="3176.07"/>
    <x v="1"/>
    <s v="Supplier C"/>
    <n v="4.2"/>
    <s v="2023-05-26"/>
    <s v="2023-06-16"/>
    <s v="2023-06-16"/>
    <s v="On Time"/>
    <n v="9.6600000000000005E-2"/>
    <n v="23"/>
    <n v="3.3"/>
    <n v="229"/>
    <n v="197"/>
    <n v="95"/>
    <n v="0"/>
    <n v="138.57000000000016"/>
    <n v="4.5619753086419808E-2"/>
    <x v="0"/>
    <s v="Q2"/>
    <x v="555"/>
  </r>
  <r>
    <s v="ORD-36890"/>
    <x v="3"/>
    <s v="Pharmaceutical"/>
    <n v="31"/>
    <n v="15.75"/>
    <n v="488.25"/>
    <n v="512.36"/>
    <x v="1"/>
    <s v="Supplier B"/>
    <n v="3.8"/>
    <s v="2023-03-01"/>
    <s v="2023-03-15"/>
    <s v="2023-03-15"/>
    <s v="On Time"/>
    <n v="9.0399999999999994E-2"/>
    <n v="2"/>
    <n v="3.05"/>
    <n v="625"/>
    <n v="28"/>
    <n v="95"/>
    <n v="0"/>
    <n v="24.110000000000014"/>
    <n v="4.9380440348182314E-2"/>
    <x v="6"/>
    <s v="Q1"/>
    <x v="556"/>
  </r>
  <r>
    <s v="ORD-63026"/>
    <x v="2"/>
    <s v="Manufacturing"/>
    <n v="239"/>
    <n v="4.2"/>
    <n v="1003.8"/>
    <n v="1007.8"/>
    <x v="3"/>
    <s v="Supplier B"/>
    <n v="3.8"/>
    <s v="2023-07-10"/>
    <s v="2023-07-31"/>
    <s v="2023-07-31"/>
    <s v="On Time"/>
    <n v="3.2800000000000003E-2"/>
    <n v="7"/>
    <n v="2.84"/>
    <n v="561"/>
    <n v="57"/>
    <n v="68"/>
    <n v="0"/>
    <n v="4"/>
    <n v="3.9848575413428972E-3"/>
    <x v="4"/>
    <s v="Q3"/>
    <x v="557"/>
  </r>
  <r>
    <s v="ORD-85199"/>
    <x v="2"/>
    <s v="Manufacturing"/>
    <n v="269"/>
    <n v="4.2"/>
    <n v="1129.8"/>
    <n v="1110.74"/>
    <x v="1"/>
    <s v="Supplier A"/>
    <n v="4.5"/>
    <s v="2023-10-07"/>
    <s v="2023-10-31"/>
    <s v="2023-10-31"/>
    <s v="On Time"/>
    <n v="0.10879999999999999"/>
    <n v="29"/>
    <n v="1.58"/>
    <n v="732"/>
    <n v="57"/>
    <n v="82"/>
    <n v="0"/>
    <n v="-19.059999999999945"/>
    <n v="-1.6870242520800095E-2"/>
    <x v="3"/>
    <s v="Q4"/>
    <x v="558"/>
  </r>
  <r>
    <s v="ORD-50380"/>
    <x v="0"/>
    <s v="Service"/>
    <n v="67"/>
    <n v="45"/>
    <n v="3015"/>
    <n v="3084.84"/>
    <x v="2"/>
    <s v="Supplier C"/>
    <n v="4.2"/>
    <s v="2023-12-19"/>
    <s v="2024-01-05"/>
    <s v="2024-01-05"/>
    <s v="On Time"/>
    <n v="0.13600000000000001"/>
    <n v="9"/>
    <n v="1.33"/>
    <n v="75"/>
    <n v="122"/>
    <n v="89"/>
    <n v="0"/>
    <n v="69.840000000000146"/>
    <n v="2.3164179104477659E-2"/>
    <x v="2"/>
    <s v="Q4"/>
    <x v="559"/>
  </r>
  <r>
    <s v="ORD-46428"/>
    <x v="3"/>
    <s v="Pharmaceutical"/>
    <n v="177"/>
    <n v="15.75"/>
    <n v="2787.75"/>
    <n v="2663.7"/>
    <x v="2"/>
    <s v="Supplier C"/>
    <n v="4.2"/>
    <s v="2023-02-17"/>
    <s v="2023-03-10"/>
    <s v="2023-03-10"/>
    <s v="On Time"/>
    <n v="9.98E-2"/>
    <n v="17"/>
    <n v="2.83"/>
    <n v="250"/>
    <n v="25"/>
    <n v="20"/>
    <n v="0"/>
    <n v="-124.05000000000018"/>
    <n v="-4.4498251277912362E-2"/>
    <x v="9"/>
    <s v="Q1"/>
    <x v="560"/>
  </r>
  <r>
    <s v="ORD-97394"/>
    <x v="5"/>
    <s v="Service"/>
    <n v="211"/>
    <n v="25"/>
    <n v="5275"/>
    <n v="5113.82"/>
    <x v="2"/>
    <s v="Supplier A"/>
    <n v="4.5"/>
    <s v="2023-09-20"/>
    <s v="2023-10-03"/>
    <s v="2023-10-03"/>
    <s v="On Time"/>
    <n v="5.45E-2"/>
    <n v="11"/>
    <n v="1.92"/>
    <n v="419"/>
    <n v="121"/>
    <n v="28"/>
    <n v="0"/>
    <n v="-161.18000000000029"/>
    <n v="-3.0555450236966882E-2"/>
    <x v="8"/>
    <s v="Q3"/>
    <x v="561"/>
  </r>
  <r>
    <s v="ORD-83535"/>
    <x v="0"/>
    <s v="Service"/>
    <n v="200"/>
    <n v="45"/>
    <n v="9000"/>
    <n v="8560.9699999999993"/>
    <x v="2"/>
    <s v="Supplier C"/>
    <n v="4.2"/>
    <s v="2023-07-17"/>
    <s v="2023-08-03"/>
    <s v="2023-08-03"/>
    <s v="On Time"/>
    <n v="5.8299999999999998E-2"/>
    <n v="11"/>
    <n v="1.17"/>
    <n v="139"/>
    <n v="75"/>
    <n v="66"/>
    <n v="0"/>
    <n v="-439.03000000000065"/>
    <n v="-4.8781111111111185E-2"/>
    <x v="4"/>
    <s v="Q3"/>
    <x v="562"/>
  </r>
  <r>
    <s v="ORD-28293"/>
    <x v="0"/>
    <s v="Service"/>
    <n v="93"/>
    <n v="45"/>
    <n v="4185"/>
    <n v="4312.92"/>
    <x v="2"/>
    <s v="Supplier D"/>
    <n v="4.7"/>
    <s v="2023-05-28"/>
    <s v="2023-06-05"/>
    <s v="2023-06-05"/>
    <s v="On Time"/>
    <n v="0.1459"/>
    <n v="13"/>
    <n v="1.84"/>
    <n v="905"/>
    <n v="170"/>
    <n v="86"/>
    <n v="0"/>
    <n v="127.92000000000007"/>
    <n v="3.0566308243727615E-2"/>
    <x v="0"/>
    <s v="Q2"/>
    <x v="563"/>
  </r>
  <r>
    <s v="ORD-87421"/>
    <x v="1"/>
    <s v="Pharmaceutical"/>
    <n v="253"/>
    <n v="12.5"/>
    <n v="3162.5"/>
    <n v="3316.95"/>
    <x v="1"/>
    <s v="Supplier B"/>
    <n v="3.8"/>
    <s v="2023-06-05"/>
    <s v="2023-06-19"/>
    <s v="2023-06-19"/>
    <s v="On Time"/>
    <n v="8.3500000000000005E-2"/>
    <n v="21"/>
    <n v="3.9"/>
    <n v="824"/>
    <n v="116"/>
    <n v="21"/>
    <n v="0"/>
    <n v="154.44999999999982"/>
    <n v="4.883794466403156E-2"/>
    <x v="7"/>
    <s v="Q2"/>
    <x v="564"/>
  </r>
  <r>
    <s v="ORD-34380"/>
    <x v="1"/>
    <s v="Pharmaceutical"/>
    <n v="99"/>
    <n v="12.5"/>
    <n v="1237.5"/>
    <n v="1244.4100000000001"/>
    <x v="2"/>
    <s v="Supplier C"/>
    <n v="4.2"/>
    <s v="2023-08-01"/>
    <s v="2023-08-22"/>
    <s v="2023-08-22"/>
    <s v="On Time"/>
    <n v="0.1094"/>
    <n v="10"/>
    <n v="2.71"/>
    <n v="902"/>
    <n v="117"/>
    <n v="47"/>
    <n v="0"/>
    <n v="6.9100000000000819"/>
    <n v="5.5838383838384496E-3"/>
    <x v="11"/>
    <s v="Q3"/>
    <x v="565"/>
  </r>
  <r>
    <s v="ORD-10320"/>
    <x v="5"/>
    <s v="Service"/>
    <n v="437"/>
    <n v="25"/>
    <n v="10925"/>
    <n v="11018.09"/>
    <x v="2"/>
    <s v="Supplier A"/>
    <n v="4.5"/>
    <s v="2023-06-04"/>
    <s v="2023-06-17"/>
    <s v="2023-06-17"/>
    <s v="On Time"/>
    <n v="7.9200000000000007E-2"/>
    <n v="34"/>
    <n v="0.84"/>
    <n v="207"/>
    <n v="87"/>
    <n v="48"/>
    <n v="0"/>
    <n v="93.090000000000146"/>
    <n v="8.5208237986270155E-3"/>
    <x v="7"/>
    <s v="Q2"/>
    <x v="566"/>
  </r>
  <r>
    <s v="ORD-42079"/>
    <x v="0"/>
    <s v="Service"/>
    <n v="350"/>
    <n v="45"/>
    <n v="15750"/>
    <n v="16368.48"/>
    <x v="2"/>
    <s v="Supplier A"/>
    <n v="4.5"/>
    <s v="2023-12-01"/>
    <s v="2023-12-14"/>
    <s v="2023-12-14"/>
    <s v="On Time"/>
    <n v="6.8400000000000002E-2"/>
    <n v="23"/>
    <n v="1.53"/>
    <n v="79"/>
    <n v="50"/>
    <n v="45"/>
    <n v="0"/>
    <n v="618.47999999999956"/>
    <n v="3.9268571428571403E-2"/>
    <x v="2"/>
    <s v="Q4"/>
    <x v="567"/>
  </r>
  <r>
    <s v="ORD-25674"/>
    <x v="4"/>
    <s v="Manufacturing"/>
    <n v="256"/>
    <n v="8.9"/>
    <n v="2278.4"/>
    <n v="2293.34"/>
    <x v="0"/>
    <s v="Supplier C"/>
    <n v="4.2"/>
    <s v="2023-10-25"/>
    <s v="2023-11-22"/>
    <s v="2023-11-22"/>
    <s v="On Time"/>
    <n v="0.13159999999999999"/>
    <n v="33"/>
    <n v="1.95"/>
    <n v="432"/>
    <n v="151"/>
    <n v="83"/>
    <n v="0"/>
    <n v="14.940000000000055"/>
    <n v="6.5572331460674394E-3"/>
    <x v="3"/>
    <s v="Q4"/>
    <x v="568"/>
  </r>
  <r>
    <s v="ORD-16932"/>
    <x v="1"/>
    <s v="Pharmaceutical"/>
    <n v="39"/>
    <n v="12.5"/>
    <n v="487.5"/>
    <n v="470.25"/>
    <x v="3"/>
    <s v="Supplier B"/>
    <n v="3.8"/>
    <s v="2023-10-25"/>
    <s v="2023-11-08"/>
    <s v="2023-11-08"/>
    <s v="On Time"/>
    <n v="7.4499999999999997E-2"/>
    <n v="2"/>
    <n v="3.04"/>
    <n v="329"/>
    <n v="112"/>
    <n v="63"/>
    <n v="0"/>
    <n v="-17.25"/>
    <n v="-3.5384615384615382E-2"/>
    <x v="3"/>
    <s v="Q4"/>
    <x v="569"/>
  </r>
  <r>
    <s v="ORD-34018"/>
    <x v="0"/>
    <s v="Service"/>
    <n v="159"/>
    <n v="45"/>
    <n v="7155"/>
    <n v="7176.19"/>
    <x v="3"/>
    <s v="Supplier A"/>
    <n v="4.5"/>
    <s v="2023-05-29"/>
    <s v="2023-06-11"/>
    <s v="2023-06-11"/>
    <s v="On Time"/>
    <n v="0.1411"/>
    <n v="22"/>
    <n v="1.65"/>
    <n v="833"/>
    <n v="44"/>
    <n v="86"/>
    <n v="0"/>
    <n v="21.1899999999996"/>
    <n v="2.9615653389237734E-3"/>
    <x v="0"/>
    <s v="Q2"/>
    <x v="570"/>
  </r>
  <r>
    <s v="ORD-57516"/>
    <x v="3"/>
    <s v="Pharmaceutical"/>
    <n v="433"/>
    <n v="15.75"/>
    <n v="6819.75"/>
    <n v="7055.03"/>
    <x v="4"/>
    <s v="Supplier C"/>
    <n v="4.2"/>
    <s v="2023-06-11"/>
    <s v="2023-07-02"/>
    <s v="2023-07-02"/>
    <s v="On Time"/>
    <n v="0.122"/>
    <n v="52"/>
    <n v="3.55"/>
    <n v="148"/>
    <n v="156"/>
    <n v="84"/>
    <n v="0"/>
    <n v="235.27999999999975"/>
    <n v="3.4499798379705966E-2"/>
    <x v="7"/>
    <s v="Q2"/>
    <x v="571"/>
  </r>
  <r>
    <s v="ORD-31368"/>
    <x v="2"/>
    <s v="Manufacturing"/>
    <n v="275"/>
    <n v="4.2"/>
    <n v="1155"/>
    <n v="1129.75"/>
    <x v="1"/>
    <s v="Supplier A"/>
    <n v="4.5"/>
    <s v="2023-03-12"/>
    <s v="2023-04-05"/>
    <s v="2023-04-05"/>
    <s v="On Time"/>
    <n v="0.11899999999999999"/>
    <n v="32"/>
    <n v="2.84"/>
    <n v="154"/>
    <n v="75"/>
    <n v="29"/>
    <n v="0"/>
    <n v="-25.25"/>
    <n v="-2.1861471861471863E-2"/>
    <x v="6"/>
    <s v="Q1"/>
    <x v="572"/>
  </r>
  <r>
    <s v="ORD-24937"/>
    <x v="5"/>
    <s v="Service"/>
    <n v="324"/>
    <n v="25"/>
    <n v="8100"/>
    <n v="8253.6200000000008"/>
    <x v="1"/>
    <s v="Supplier B"/>
    <n v="3.8"/>
    <s v="2023-10-14"/>
    <s v="2023-10-24"/>
    <s v="2023-10-24"/>
    <s v="On Time"/>
    <n v="0.14330000000000001"/>
    <n v="46"/>
    <n v="1.57"/>
    <n v="477"/>
    <n v="137"/>
    <n v="19"/>
    <n v="0"/>
    <n v="153.6200000000008"/>
    <n v="1.8965432098765531E-2"/>
    <x v="3"/>
    <s v="Q4"/>
    <x v="573"/>
  </r>
  <r>
    <s v="ORD-88335"/>
    <x v="1"/>
    <s v="Pharmaceutical"/>
    <n v="188"/>
    <n v="12.5"/>
    <n v="2350"/>
    <n v="2305.7199999999998"/>
    <x v="1"/>
    <s v="Supplier A"/>
    <n v="4.5"/>
    <s v="2023-09-03"/>
    <s v="2023-09-20"/>
    <s v="2023-09-20"/>
    <s v="On Time"/>
    <n v="6.08E-2"/>
    <n v="11"/>
    <n v="3.83"/>
    <n v="585"/>
    <n v="107"/>
    <n v="32"/>
    <n v="0"/>
    <n v="-44.2800000000002"/>
    <n v="-1.8842553191489447E-2"/>
    <x v="8"/>
    <s v="Q3"/>
    <x v="574"/>
  </r>
  <r>
    <s v="ORD-37504"/>
    <x v="0"/>
    <s v="Service"/>
    <n v="123"/>
    <n v="45"/>
    <n v="5535"/>
    <n v="5329.49"/>
    <x v="3"/>
    <s v="Supplier A"/>
    <n v="4.5"/>
    <s v="2023-03-02"/>
    <s v="2023-03-15"/>
    <s v="2023-03-15"/>
    <s v="On Time"/>
    <n v="0.1072"/>
    <n v="13"/>
    <n v="0.96"/>
    <n v="183"/>
    <n v="40"/>
    <n v="64"/>
    <n v="0"/>
    <n v="-205.51000000000022"/>
    <n v="-3.7129177958446294E-2"/>
    <x v="6"/>
    <s v="Q1"/>
    <x v="575"/>
  </r>
  <r>
    <s v="ORD-96479"/>
    <x v="0"/>
    <s v="Service"/>
    <n v="406"/>
    <n v="45"/>
    <n v="18270"/>
    <n v="18241.23"/>
    <x v="0"/>
    <s v="Supplier A"/>
    <n v="4.5"/>
    <s v="2023-01-10"/>
    <s v="2023-01-23"/>
    <s v="2023-01-23"/>
    <s v="On Time"/>
    <n v="7.0400000000000004E-2"/>
    <n v="28"/>
    <n v="0.55000000000000004"/>
    <n v="575"/>
    <n v="171"/>
    <n v="17"/>
    <n v="0"/>
    <n v="-28.770000000000437"/>
    <n v="-1.5747126436781848E-3"/>
    <x v="5"/>
    <s v="Q1"/>
    <x v="576"/>
  </r>
  <r>
    <s v="ORD-88878"/>
    <x v="4"/>
    <s v="Manufacturing"/>
    <n v="43"/>
    <n v="8.9"/>
    <n v="382.7"/>
    <n v="375.11"/>
    <x v="0"/>
    <s v="Supplier C"/>
    <n v="4.2"/>
    <s v="2023-01-23"/>
    <s v="2023-02-20"/>
    <s v="2023-02-20"/>
    <s v="On Time"/>
    <n v="1.14E-2"/>
    <n v="0"/>
    <n v="1.25"/>
    <n v="260"/>
    <n v="170"/>
    <n v="35"/>
    <n v="0"/>
    <n v="-7.589999999999975"/>
    <n v="-1.9832767180559121E-2"/>
    <x v="5"/>
    <s v="Q1"/>
    <x v="577"/>
  </r>
  <r>
    <s v="ORD-75619"/>
    <x v="3"/>
    <s v="Pharmaceutical"/>
    <n v="84"/>
    <n v="15.75"/>
    <n v="1323"/>
    <n v="1368.76"/>
    <x v="3"/>
    <s v="Supplier A"/>
    <n v="4.5"/>
    <s v="2023-02-16"/>
    <s v="2023-03-11"/>
    <s v="2023-03-24"/>
    <s v="Delayed"/>
    <n v="0.1419"/>
    <n v="11"/>
    <n v="3.03"/>
    <n v="796"/>
    <n v="176"/>
    <n v="40"/>
    <n v="13"/>
    <n v="45.759999999999991"/>
    <n v="3.4588057445200299E-2"/>
    <x v="9"/>
    <s v="Q1"/>
    <x v="578"/>
  </r>
  <r>
    <s v="ORD-46943"/>
    <x v="5"/>
    <s v="Service"/>
    <n v="429"/>
    <n v="25"/>
    <n v="10725"/>
    <n v="10808.8"/>
    <x v="4"/>
    <s v="Supplier A"/>
    <n v="4.5"/>
    <s v="2023-02-20"/>
    <s v="2023-03-05"/>
    <s v="2023-03-05"/>
    <s v="On Time"/>
    <n v="1.2E-2"/>
    <n v="5"/>
    <n v="0.79"/>
    <n v="225"/>
    <n v="157"/>
    <n v="10"/>
    <n v="0"/>
    <n v="83.799999999999272"/>
    <n v="7.813519813519746E-3"/>
    <x v="9"/>
    <s v="Q1"/>
    <x v="579"/>
  </r>
  <r>
    <s v="ORD-24067"/>
    <x v="0"/>
    <s v="Service"/>
    <n v="445"/>
    <n v="45"/>
    <n v="20025"/>
    <n v="20441.03"/>
    <x v="0"/>
    <s v="Supplier B"/>
    <n v="3.8"/>
    <s v="2023-09-16"/>
    <s v="2023-09-26"/>
    <s v="2023-09-26"/>
    <s v="On Time"/>
    <n v="6.13E-2"/>
    <n v="27"/>
    <n v="1.1599999999999999"/>
    <n v="235"/>
    <n v="110"/>
    <n v="58"/>
    <n v="0"/>
    <n v="416.02999999999884"/>
    <n v="2.0775530586766483E-2"/>
    <x v="8"/>
    <s v="Q3"/>
    <x v="580"/>
  </r>
  <r>
    <s v="ORD-74987"/>
    <x v="4"/>
    <s v="Manufacturing"/>
    <n v="67"/>
    <n v="8.9"/>
    <n v="596.29999999999995"/>
    <n v="611.89"/>
    <x v="1"/>
    <s v="Supplier B"/>
    <n v="3.8"/>
    <s v="2023-07-28"/>
    <s v="2023-08-18"/>
    <s v="2023-08-18"/>
    <s v="On Time"/>
    <n v="5.3999999999999999E-2"/>
    <n v="3"/>
    <n v="2.04"/>
    <n v="830"/>
    <n v="112"/>
    <n v="100"/>
    <n v="0"/>
    <n v="15.590000000000032"/>
    <n v="2.6144558108334787E-2"/>
    <x v="4"/>
    <s v="Q3"/>
    <x v="581"/>
  </r>
  <r>
    <s v="ORD-68190"/>
    <x v="2"/>
    <s v="Manufacturing"/>
    <n v="177"/>
    <n v="4.2"/>
    <n v="743.4"/>
    <n v="742.93"/>
    <x v="4"/>
    <s v="Supplier A"/>
    <n v="4.5"/>
    <s v="2023-02-12"/>
    <s v="2023-03-08"/>
    <s v="2023-03-08"/>
    <s v="On Time"/>
    <n v="6.3899999999999998E-2"/>
    <n v="11"/>
    <n v="2.4700000000000002"/>
    <n v="281"/>
    <n v="161"/>
    <n v="62"/>
    <n v="0"/>
    <n v="-0.47000000000002728"/>
    <n v="-6.3223029324727912E-4"/>
    <x v="9"/>
    <s v="Q1"/>
    <x v="582"/>
  </r>
  <r>
    <s v="ORD-98363"/>
    <x v="2"/>
    <s v="Manufacturing"/>
    <n v="468"/>
    <n v="4.2"/>
    <n v="1965.6"/>
    <n v="2032.64"/>
    <x v="2"/>
    <s v="Supplier B"/>
    <n v="3.8"/>
    <s v="2023-02-05"/>
    <s v="2023-02-26"/>
    <s v="2023-02-26"/>
    <s v="On Time"/>
    <n v="7.6600000000000001E-2"/>
    <n v="35"/>
    <n v="1.36"/>
    <n v="553"/>
    <n v="192"/>
    <n v="23"/>
    <n v="0"/>
    <n v="67.040000000000191"/>
    <n v="3.4106634106634205E-2"/>
    <x v="9"/>
    <s v="Q1"/>
    <x v="583"/>
  </r>
  <r>
    <s v="ORD-32114"/>
    <x v="4"/>
    <s v="Manufacturing"/>
    <n v="83"/>
    <n v="8.9"/>
    <n v="738.7"/>
    <n v="730.93"/>
    <x v="2"/>
    <s v="Supplier A"/>
    <n v="4.5"/>
    <s v="2023-03-03"/>
    <s v="2023-04-08"/>
    <s v="2023-04-10"/>
    <s v="Delayed"/>
    <n v="0.10730000000000001"/>
    <n v="8"/>
    <n v="2.85"/>
    <n v="422"/>
    <n v="70"/>
    <n v="53"/>
    <n v="2"/>
    <n v="-7.7700000000000955"/>
    <n v="-1.0518478408014207E-2"/>
    <x v="6"/>
    <s v="Q1"/>
    <x v="584"/>
  </r>
  <r>
    <s v="ORD-86273"/>
    <x v="3"/>
    <s v="Pharmaceutical"/>
    <n v="129"/>
    <n v="15.75"/>
    <n v="2031.75"/>
    <n v="2100.4499999999998"/>
    <x v="4"/>
    <s v="Supplier D"/>
    <n v="4.7"/>
    <s v="2023-03-04"/>
    <s v="2023-03-16"/>
    <s v="2023-03-16"/>
    <s v="On Time"/>
    <n v="0.1115"/>
    <n v="14"/>
    <n v="3.57"/>
    <n v="657"/>
    <n v="89"/>
    <n v="92"/>
    <n v="0"/>
    <n v="68.699999999999818"/>
    <n v="3.3813215208563958E-2"/>
    <x v="6"/>
    <s v="Q1"/>
    <x v="585"/>
  </r>
  <r>
    <s v="ORD-69589"/>
    <x v="4"/>
    <s v="Manufacturing"/>
    <n v="318"/>
    <n v="8.9"/>
    <n v="2830.2"/>
    <n v="2957.6"/>
    <x v="3"/>
    <s v="Supplier D"/>
    <n v="4.7"/>
    <s v="2023-12-08"/>
    <s v="2023-12-27"/>
    <s v="2023-12-27"/>
    <s v="On Time"/>
    <n v="0.14829999999999999"/>
    <n v="47"/>
    <n v="1.29"/>
    <n v="160"/>
    <n v="51"/>
    <n v="42"/>
    <n v="0"/>
    <n v="127.40000000000009"/>
    <n v="4.5014486608720268E-2"/>
    <x v="2"/>
    <s v="Q4"/>
    <x v="586"/>
  </r>
  <r>
    <s v="ORD-98880"/>
    <x v="4"/>
    <s v="Manufacturing"/>
    <n v="492"/>
    <n v="8.9"/>
    <n v="4378.8"/>
    <n v="4218.8"/>
    <x v="2"/>
    <s v="Supplier B"/>
    <n v="3.8"/>
    <s v="2023-11-18"/>
    <s v="2023-12-09"/>
    <s v="2023-12-09"/>
    <s v="On Time"/>
    <n v="2.3900000000000001E-2"/>
    <n v="11"/>
    <n v="1.1399999999999999"/>
    <n v="77"/>
    <n v="65"/>
    <n v="58"/>
    <n v="0"/>
    <n v="-160"/>
    <n v="-3.6539691239609026E-2"/>
    <x v="10"/>
    <s v="Q4"/>
    <x v="587"/>
  </r>
  <r>
    <s v="ORD-74512"/>
    <x v="5"/>
    <s v="Service"/>
    <n v="328"/>
    <n v="25"/>
    <n v="8200"/>
    <n v="8301.0499999999993"/>
    <x v="3"/>
    <s v="Supplier B"/>
    <n v="3.8"/>
    <s v="2023-06-05"/>
    <s v="2023-06-15"/>
    <s v="2023-06-15"/>
    <s v="On Time"/>
    <n v="0.1164"/>
    <n v="38"/>
    <n v="1.28"/>
    <n v="861"/>
    <n v="139"/>
    <n v="35"/>
    <n v="0"/>
    <n v="101.04999999999927"/>
    <n v="1.2323170731707229E-2"/>
    <x v="7"/>
    <s v="Q2"/>
    <x v="588"/>
  </r>
  <r>
    <s v="ORD-14141"/>
    <x v="2"/>
    <s v="Manufacturing"/>
    <n v="143"/>
    <n v="4.2"/>
    <n v="600.6"/>
    <n v="603.15"/>
    <x v="2"/>
    <s v="Supplier D"/>
    <n v="4.7"/>
    <s v="2023-09-16"/>
    <s v="2023-10-05"/>
    <s v="2023-10-05"/>
    <s v="On Time"/>
    <n v="0.12330000000000001"/>
    <n v="17"/>
    <n v="1.04"/>
    <n v="490"/>
    <n v="50"/>
    <n v="59"/>
    <n v="0"/>
    <n v="2.5499999999999545"/>
    <n v="4.2457542457541696E-3"/>
    <x v="8"/>
    <s v="Q3"/>
    <x v="589"/>
  </r>
  <r>
    <s v="ORD-31514"/>
    <x v="4"/>
    <s v="Manufacturing"/>
    <n v="245"/>
    <n v="8.9"/>
    <n v="2180.5"/>
    <n v="2079.3200000000002"/>
    <x v="3"/>
    <s v="Supplier D"/>
    <n v="4.7"/>
    <s v="2023-08-15"/>
    <s v="2023-09-03"/>
    <s v="2023-09-03"/>
    <s v="On Time"/>
    <n v="3.4799999999999998E-2"/>
    <n v="8"/>
    <n v="2.56"/>
    <n v="553"/>
    <n v="130"/>
    <n v="27"/>
    <n v="0"/>
    <n v="-101.17999999999984"/>
    <n v="-4.6402201329970118E-2"/>
    <x v="11"/>
    <s v="Q3"/>
    <x v="590"/>
  </r>
  <r>
    <s v="ORD-72378"/>
    <x v="2"/>
    <s v="Manufacturing"/>
    <n v="301"/>
    <n v="4.2"/>
    <n v="1264.2"/>
    <n v="1286.33"/>
    <x v="2"/>
    <s v="Supplier D"/>
    <n v="4.7"/>
    <s v="2023-02-26"/>
    <s v="2023-03-17"/>
    <s v="2023-03-17"/>
    <s v="On Time"/>
    <n v="0.1024"/>
    <n v="30"/>
    <n v="2.14"/>
    <n v="625"/>
    <n v="60"/>
    <n v="74"/>
    <n v="0"/>
    <n v="22.129999999999882"/>
    <n v="1.7505141591520234E-2"/>
    <x v="9"/>
    <s v="Q1"/>
    <x v="591"/>
  </r>
  <r>
    <s v="ORD-52006"/>
    <x v="1"/>
    <s v="Pharmaceutical"/>
    <n v="312"/>
    <n v="12.5"/>
    <n v="3900"/>
    <n v="4083.64"/>
    <x v="2"/>
    <s v="Supplier C"/>
    <n v="4.2"/>
    <s v="2023-09-11"/>
    <s v="2023-10-02"/>
    <s v="2023-10-02"/>
    <s v="On Time"/>
    <n v="9.64E-2"/>
    <n v="30"/>
    <n v="3.97"/>
    <n v="112"/>
    <n v="27"/>
    <n v="85"/>
    <n v="0"/>
    <n v="183.63999999999987"/>
    <n v="4.7087179487179456E-2"/>
    <x v="8"/>
    <s v="Q3"/>
    <x v="592"/>
  </r>
  <r>
    <s v="ORD-22759"/>
    <x v="1"/>
    <s v="Pharmaceutical"/>
    <n v="424"/>
    <n v="12.5"/>
    <n v="5300"/>
    <n v="5428.29"/>
    <x v="1"/>
    <s v="Supplier C"/>
    <n v="4.2"/>
    <s v="2023-06-28"/>
    <s v="2023-07-19"/>
    <s v="2023-07-19"/>
    <s v="On Time"/>
    <n v="1.38E-2"/>
    <n v="5"/>
    <n v="3.01"/>
    <n v="488"/>
    <n v="108"/>
    <n v="55"/>
    <n v="0"/>
    <n v="128.28999999999996"/>
    <n v="2.4205660377358485E-2"/>
    <x v="7"/>
    <s v="Q2"/>
    <x v="593"/>
  </r>
  <r>
    <s v="ORD-18585"/>
    <x v="4"/>
    <s v="Manufacturing"/>
    <n v="135"/>
    <n v="8.9"/>
    <n v="1201.5"/>
    <n v="1171.18"/>
    <x v="3"/>
    <s v="Supplier A"/>
    <n v="4.5"/>
    <s v="2023-12-05"/>
    <s v="2023-12-29"/>
    <s v="2023-12-29"/>
    <s v="On Time"/>
    <n v="0.1007"/>
    <n v="13"/>
    <n v="2.82"/>
    <n v="939"/>
    <n v="98"/>
    <n v="24"/>
    <n v="0"/>
    <n v="-30.319999999999936"/>
    <n v="-2.5235122763212599E-2"/>
    <x v="2"/>
    <s v="Q4"/>
    <x v="594"/>
  </r>
  <r>
    <s v="ORD-65203"/>
    <x v="2"/>
    <s v="Manufacturing"/>
    <n v="176"/>
    <n v="4.2"/>
    <n v="739.2"/>
    <n v="705"/>
    <x v="1"/>
    <s v="Supplier A"/>
    <n v="4.5"/>
    <s v="2023-10-03"/>
    <s v="2023-10-27"/>
    <s v="2023-10-27"/>
    <s v="On Time"/>
    <n v="0.1021"/>
    <n v="17"/>
    <n v="2.0299999999999998"/>
    <n v="323"/>
    <n v="25"/>
    <n v="99"/>
    <n v="0"/>
    <n v="-34.200000000000045"/>
    <n v="-4.6266233766233823E-2"/>
    <x v="3"/>
    <s v="Q4"/>
    <x v="595"/>
  </r>
  <r>
    <s v="ORD-98488"/>
    <x v="4"/>
    <s v="Manufacturing"/>
    <n v="203"/>
    <n v="8.9"/>
    <n v="1806.7"/>
    <n v="1819.41"/>
    <x v="4"/>
    <s v="Supplier A"/>
    <n v="4.5"/>
    <s v="2023-06-12"/>
    <s v="2023-07-06"/>
    <s v="2023-07-06"/>
    <s v="On Time"/>
    <n v="5.5100000000000003E-2"/>
    <n v="11"/>
    <n v="1.98"/>
    <n v="260"/>
    <n v="106"/>
    <n v="73"/>
    <n v="0"/>
    <n v="12.710000000000036"/>
    <n v="7.0349255548790811E-3"/>
    <x v="7"/>
    <s v="Q2"/>
    <x v="596"/>
  </r>
  <r>
    <s v="ORD-19872"/>
    <x v="5"/>
    <s v="Service"/>
    <n v="163"/>
    <n v="25"/>
    <n v="4075"/>
    <n v="4019.31"/>
    <x v="3"/>
    <s v="Supplier B"/>
    <n v="3.8"/>
    <s v="2023-11-11"/>
    <s v="2023-11-21"/>
    <s v="2023-11-21"/>
    <s v="On Time"/>
    <n v="7.0999999999999994E-2"/>
    <n v="11"/>
    <n v="1.77"/>
    <n v="910"/>
    <n v="157"/>
    <n v="37"/>
    <n v="0"/>
    <n v="-55.690000000000055"/>
    <n v="-1.366625766871167E-2"/>
    <x v="10"/>
    <s v="Q4"/>
    <x v="597"/>
  </r>
  <r>
    <s v="ORD-85784"/>
    <x v="2"/>
    <s v="Manufacturing"/>
    <n v="303"/>
    <n v="4.2"/>
    <n v="1272.5999999999999"/>
    <n v="1260.1300000000001"/>
    <x v="3"/>
    <s v="Supplier A"/>
    <n v="4.5"/>
    <s v="2023-06-02"/>
    <s v="2023-06-26"/>
    <s v="2023-06-26"/>
    <s v="On Time"/>
    <n v="4.1599999999999998E-2"/>
    <n v="12"/>
    <n v="1.18"/>
    <n v="147"/>
    <n v="171"/>
    <n v="53"/>
    <n v="0"/>
    <n v="-12.4699999999998"/>
    <n v="-9.7988370265596429E-3"/>
    <x v="7"/>
    <s v="Q2"/>
    <x v="598"/>
  </r>
  <r>
    <s v="ORD-49309"/>
    <x v="2"/>
    <s v="Manufacturing"/>
    <n v="117"/>
    <n v="4.2"/>
    <n v="491.4"/>
    <n v="483.9"/>
    <x v="0"/>
    <s v="Supplier D"/>
    <n v="4.7"/>
    <s v="2023-08-07"/>
    <s v="2023-08-26"/>
    <s v="2023-08-26"/>
    <s v="On Time"/>
    <n v="2.07E-2"/>
    <n v="2"/>
    <n v="2.0099999999999998"/>
    <n v="493"/>
    <n v="189"/>
    <n v="79"/>
    <n v="0"/>
    <n v="-7.5"/>
    <n v="-1.5262515262515264E-2"/>
    <x v="11"/>
    <s v="Q3"/>
    <x v="599"/>
  </r>
  <r>
    <s v="ORD-12438"/>
    <x v="2"/>
    <s v="Manufacturing"/>
    <n v="138"/>
    <n v="4.2"/>
    <n v="579.6"/>
    <n v="586.84"/>
    <x v="1"/>
    <s v="Supplier D"/>
    <n v="4.7"/>
    <s v="2023-07-25"/>
    <s v="2023-08-13"/>
    <s v="2023-08-13"/>
    <s v="On Time"/>
    <n v="7.3499999999999996E-2"/>
    <n v="10"/>
    <n v="1.36"/>
    <n v="692"/>
    <n v="200"/>
    <n v="76"/>
    <n v="0"/>
    <n v="7.2400000000000091"/>
    <n v="1.2491373360938593E-2"/>
    <x v="4"/>
    <s v="Q3"/>
    <x v="600"/>
  </r>
  <r>
    <s v="ORD-79824"/>
    <x v="3"/>
    <s v="Pharmaceutical"/>
    <n v="348"/>
    <n v="15.75"/>
    <n v="5481"/>
    <n v="5734.29"/>
    <x v="4"/>
    <s v="Supplier D"/>
    <n v="4.7"/>
    <s v="2023-04-20"/>
    <s v="2023-05-02"/>
    <s v="2023-05-02"/>
    <s v="On Time"/>
    <n v="0.1139"/>
    <n v="39"/>
    <n v="3.91"/>
    <n v="878"/>
    <n v="177"/>
    <n v="65"/>
    <n v="0"/>
    <n v="253.28999999999996"/>
    <n v="4.6212370005473444E-2"/>
    <x v="1"/>
    <s v="Q2"/>
    <x v="601"/>
  </r>
  <r>
    <s v="ORD-67067"/>
    <x v="5"/>
    <s v="Service"/>
    <n v="246"/>
    <n v="25"/>
    <n v="6150"/>
    <n v="5933.36"/>
    <x v="0"/>
    <s v="Supplier B"/>
    <n v="3.8"/>
    <s v="2023-07-06"/>
    <s v="2023-07-16"/>
    <s v="2023-07-16"/>
    <s v="On Time"/>
    <n v="3.1099999999999999E-2"/>
    <n v="7"/>
    <n v="0.95"/>
    <n v="470"/>
    <n v="101"/>
    <n v="18"/>
    <n v="0"/>
    <n v="-216.64000000000033"/>
    <n v="-3.5226016260162654E-2"/>
    <x v="4"/>
    <s v="Q3"/>
    <x v="602"/>
  </r>
  <r>
    <s v="ORD-41258"/>
    <x v="0"/>
    <s v="Service"/>
    <n v="431"/>
    <n v="45"/>
    <n v="19395"/>
    <n v="18981.97"/>
    <x v="1"/>
    <s v="Supplier D"/>
    <n v="4.7"/>
    <s v="2023-05-17"/>
    <s v="2023-05-25"/>
    <s v="2023-05-25"/>
    <s v="On Time"/>
    <n v="3.2500000000000001E-2"/>
    <n v="13"/>
    <n v="0.85"/>
    <n v="166"/>
    <n v="58"/>
    <n v="34"/>
    <n v="0"/>
    <n v="-413.02999999999884"/>
    <n v="-2.1295694766692387E-2"/>
    <x v="0"/>
    <s v="Q2"/>
    <x v="603"/>
  </r>
  <r>
    <s v="ORD-30887"/>
    <x v="1"/>
    <s v="Pharmaceutical"/>
    <n v="258"/>
    <n v="12.5"/>
    <n v="3225"/>
    <n v="3244.29"/>
    <x v="1"/>
    <s v="Supplier C"/>
    <n v="4.2"/>
    <s v="2023-08-26"/>
    <s v="2023-09-16"/>
    <s v="2023-09-16"/>
    <s v="On Time"/>
    <n v="7.1099999999999997E-2"/>
    <n v="18"/>
    <n v="2.56"/>
    <n v="329"/>
    <n v="54"/>
    <n v="13"/>
    <n v="0"/>
    <n v="19.289999999999964"/>
    <n v="5.9813953488371983E-3"/>
    <x v="11"/>
    <s v="Q3"/>
    <x v="604"/>
  </r>
  <r>
    <s v="ORD-21000"/>
    <x v="2"/>
    <s v="Manufacturing"/>
    <n v="446"/>
    <n v="4.2"/>
    <n v="1873.2"/>
    <n v="1787.45"/>
    <x v="3"/>
    <s v="Supplier B"/>
    <n v="3.8"/>
    <s v="2023-11-26"/>
    <s v="2023-12-17"/>
    <s v="2023-12-17"/>
    <s v="On Time"/>
    <n v="0.1111"/>
    <n v="49"/>
    <n v="1.1100000000000001"/>
    <n v="371"/>
    <n v="174"/>
    <n v="48"/>
    <n v="0"/>
    <n v="-85.75"/>
    <n v="-4.5777279521674138E-2"/>
    <x v="10"/>
    <s v="Q4"/>
    <x v="605"/>
  </r>
  <r>
    <s v="ORD-40938"/>
    <x v="1"/>
    <s v="Pharmaceutical"/>
    <n v="346"/>
    <n v="12.5"/>
    <n v="4325"/>
    <n v="4491.82"/>
    <x v="2"/>
    <s v="Supplier C"/>
    <n v="4.2"/>
    <s v="2023-12-10"/>
    <s v="2023-12-31"/>
    <s v="2023-12-31"/>
    <s v="On Time"/>
    <n v="6.5600000000000006E-2"/>
    <n v="22"/>
    <n v="3.76"/>
    <n v="164"/>
    <n v="166"/>
    <n v="74"/>
    <n v="0"/>
    <n v="166.81999999999971"/>
    <n v="3.8571098265895887E-2"/>
    <x v="2"/>
    <s v="Q4"/>
    <x v="606"/>
  </r>
  <r>
    <s v="ORD-86588"/>
    <x v="1"/>
    <s v="Pharmaceutical"/>
    <n v="462"/>
    <n v="12.5"/>
    <n v="5775"/>
    <n v="5538.37"/>
    <x v="4"/>
    <s v="Supplier C"/>
    <n v="4.2"/>
    <s v="2023-09-12"/>
    <s v="2023-10-03"/>
    <s v="2023-10-03"/>
    <s v="On Time"/>
    <n v="9.4E-2"/>
    <n v="43"/>
    <n v="2.97"/>
    <n v="804"/>
    <n v="119"/>
    <n v="40"/>
    <n v="0"/>
    <n v="-236.63000000000011"/>
    <n v="-4.0974891774891796E-2"/>
    <x v="8"/>
    <s v="Q3"/>
    <x v="607"/>
  </r>
  <r>
    <s v="ORD-17330"/>
    <x v="4"/>
    <s v="Manufacturing"/>
    <n v="99"/>
    <n v="8.9"/>
    <n v="881.1"/>
    <n v="855.91"/>
    <x v="1"/>
    <s v="Supplier B"/>
    <n v="3.8"/>
    <s v="2023-02-24"/>
    <s v="2023-03-17"/>
    <s v="2023-03-17"/>
    <s v="On Time"/>
    <n v="4.8399999999999999E-2"/>
    <n v="4"/>
    <n v="2.73"/>
    <n v="552"/>
    <n v="156"/>
    <n v="57"/>
    <n v="0"/>
    <n v="-25.190000000000055"/>
    <n v="-2.8589263420724157E-2"/>
    <x v="9"/>
    <s v="Q1"/>
    <x v="608"/>
  </r>
  <r>
    <s v="ORD-28993"/>
    <x v="0"/>
    <s v="Service"/>
    <n v="226"/>
    <n v="45"/>
    <n v="10170"/>
    <n v="10144.43"/>
    <x v="0"/>
    <s v="Supplier C"/>
    <n v="4.2"/>
    <s v="2023-10-07"/>
    <s v="2023-10-24"/>
    <s v="2023-10-24"/>
    <s v="On Time"/>
    <n v="4.4499999999999998E-2"/>
    <n v="10"/>
    <n v="1.68"/>
    <n v="421"/>
    <n v="141"/>
    <n v="57"/>
    <n v="0"/>
    <n v="-25.569999999999709"/>
    <n v="-2.5142576204522822E-3"/>
    <x v="3"/>
    <s v="Q4"/>
    <x v="609"/>
  </r>
  <r>
    <s v="ORD-82447"/>
    <x v="2"/>
    <s v="Manufacturing"/>
    <n v="419"/>
    <n v="4.2"/>
    <n v="1759.8"/>
    <n v="1837.38"/>
    <x v="0"/>
    <s v="Supplier A"/>
    <n v="4.5"/>
    <s v="2023-12-06"/>
    <s v="2023-12-30"/>
    <s v="2023-12-30"/>
    <s v="On Time"/>
    <n v="0.1067"/>
    <n v="44"/>
    <n v="1.48"/>
    <n v="443"/>
    <n v="99"/>
    <n v="91"/>
    <n v="0"/>
    <n v="77.580000000000155"/>
    <n v="4.4084555063075438E-2"/>
    <x v="2"/>
    <s v="Q4"/>
    <x v="610"/>
  </r>
  <r>
    <s v="ORD-43493"/>
    <x v="0"/>
    <s v="Service"/>
    <n v="453"/>
    <n v="45"/>
    <n v="20385"/>
    <n v="19847.61"/>
    <x v="3"/>
    <s v="Supplier A"/>
    <n v="4.5"/>
    <s v="2023-10-01"/>
    <s v="2023-10-14"/>
    <s v="2023-10-14"/>
    <s v="On Time"/>
    <n v="7.1900000000000006E-2"/>
    <n v="32"/>
    <n v="1.94"/>
    <n v="358"/>
    <n v="43"/>
    <n v="40"/>
    <n v="0"/>
    <n v="-537.38999999999942"/>
    <n v="-2.6362030905077233E-2"/>
    <x v="3"/>
    <s v="Q4"/>
    <x v="611"/>
  </r>
  <r>
    <s v="ORD-45918"/>
    <x v="2"/>
    <s v="Manufacturing"/>
    <n v="333"/>
    <n v="4.2"/>
    <n v="1398.6"/>
    <n v="1373.03"/>
    <x v="1"/>
    <s v="Supplier B"/>
    <n v="3.8"/>
    <s v="2023-08-13"/>
    <s v="2023-09-03"/>
    <s v="2023-09-03"/>
    <s v="On Time"/>
    <n v="0.1237"/>
    <n v="41"/>
    <n v="2.58"/>
    <n v="937"/>
    <n v="40"/>
    <n v="72"/>
    <n v="0"/>
    <n v="-25.569999999999936"/>
    <n v="-1.8282568282568239E-2"/>
    <x v="11"/>
    <s v="Q3"/>
    <x v="612"/>
  </r>
  <r>
    <s v="ORD-18698"/>
    <x v="4"/>
    <s v="Manufacturing"/>
    <n v="458"/>
    <n v="8.9"/>
    <n v="4076.2"/>
    <n v="4246.8100000000004"/>
    <x v="2"/>
    <s v="Supplier C"/>
    <n v="4.2"/>
    <s v="2023-08-05"/>
    <s v="2023-09-02"/>
    <s v="2023-09-02"/>
    <s v="On Time"/>
    <n v="2.41E-2"/>
    <n v="11"/>
    <n v="1.52"/>
    <n v="410"/>
    <n v="127"/>
    <n v="87"/>
    <n v="0"/>
    <n v="170.61000000000058"/>
    <n v="4.1855159216917862E-2"/>
    <x v="11"/>
    <s v="Q3"/>
    <x v="613"/>
  </r>
  <r>
    <s v="ORD-94030"/>
    <x v="0"/>
    <s v="Service"/>
    <n v="365"/>
    <n v="45"/>
    <n v="16425"/>
    <n v="15648.67"/>
    <x v="4"/>
    <s v="Supplier C"/>
    <n v="4.2"/>
    <s v="2023-08-21"/>
    <s v="2023-09-07"/>
    <s v="2023-09-07"/>
    <s v="On Time"/>
    <n v="1.7299999999999999E-2"/>
    <n v="6"/>
    <n v="1.45"/>
    <n v="189"/>
    <n v="20"/>
    <n v="61"/>
    <n v="0"/>
    <n v="-776.32999999999993"/>
    <n v="-4.7265144596651439E-2"/>
    <x v="11"/>
    <s v="Q3"/>
    <x v="614"/>
  </r>
  <r>
    <s v="ORD-95089"/>
    <x v="3"/>
    <s v="Pharmaceutical"/>
    <n v="52"/>
    <n v="15.75"/>
    <n v="819"/>
    <n v="787.13"/>
    <x v="3"/>
    <s v="Supplier C"/>
    <n v="4.2"/>
    <s v="2023-10-22"/>
    <s v="2023-11-12"/>
    <s v="2023-11-12"/>
    <s v="On Time"/>
    <n v="4.4900000000000002E-2"/>
    <n v="2"/>
    <n v="3.65"/>
    <n v="831"/>
    <n v="53"/>
    <n v="86"/>
    <n v="0"/>
    <n v="-31.870000000000005"/>
    <n v="-3.8913308913308922E-2"/>
    <x v="3"/>
    <s v="Q4"/>
    <x v="615"/>
  </r>
  <r>
    <s v="ORD-52936"/>
    <x v="0"/>
    <s v="Service"/>
    <n v="254"/>
    <n v="45"/>
    <n v="11430"/>
    <n v="11856.92"/>
    <x v="2"/>
    <s v="Supplier C"/>
    <n v="4.2"/>
    <s v="2023-08-20"/>
    <s v="2023-09-06"/>
    <s v="2023-09-06"/>
    <s v="On Time"/>
    <n v="2.87E-2"/>
    <n v="7"/>
    <n v="1.39"/>
    <n v="868"/>
    <n v="92"/>
    <n v="35"/>
    <n v="0"/>
    <n v="426.92000000000007"/>
    <n v="3.7350831146106746E-2"/>
    <x v="11"/>
    <s v="Q3"/>
    <x v="616"/>
  </r>
  <r>
    <s v="ORD-13010"/>
    <x v="1"/>
    <s v="Pharmaceutical"/>
    <n v="211"/>
    <n v="12.5"/>
    <n v="2637.5"/>
    <n v="2736.77"/>
    <x v="2"/>
    <s v="Supplier C"/>
    <n v="4.2"/>
    <s v="2023-04-04"/>
    <s v="2023-04-25"/>
    <s v="2023-04-25"/>
    <s v="On Time"/>
    <n v="0.14230000000000001"/>
    <n v="30"/>
    <n v="2.84"/>
    <n v="995"/>
    <n v="162"/>
    <n v="92"/>
    <n v="0"/>
    <n v="99.269999999999982"/>
    <n v="3.7637914691943122E-2"/>
    <x v="1"/>
    <s v="Q2"/>
    <x v="617"/>
  </r>
  <r>
    <s v="ORD-88694"/>
    <x v="5"/>
    <s v="Service"/>
    <n v="111"/>
    <n v="25"/>
    <n v="2775"/>
    <n v="2708.89"/>
    <x v="1"/>
    <s v="Supplier A"/>
    <n v="4.5"/>
    <s v="2023-08-25"/>
    <s v="2023-09-07"/>
    <s v="2023-09-07"/>
    <s v="On Time"/>
    <n v="0.1293"/>
    <n v="14"/>
    <n v="1.43"/>
    <n v="316"/>
    <n v="58"/>
    <n v="21"/>
    <n v="0"/>
    <n v="-66.110000000000127"/>
    <n v="-2.382342342342347E-2"/>
    <x v="11"/>
    <s v="Q3"/>
    <x v="618"/>
  </r>
  <r>
    <s v="ORD-25533"/>
    <x v="2"/>
    <s v="Manufacturing"/>
    <n v="377"/>
    <n v="4.2"/>
    <n v="1583.4"/>
    <n v="1587.49"/>
    <x v="1"/>
    <s v="Supplier A"/>
    <n v="4.5"/>
    <s v="2023-01-08"/>
    <s v="2023-02-15"/>
    <s v="2023-02-19"/>
    <s v="Delayed"/>
    <n v="0.1183"/>
    <n v="44"/>
    <n v="2.35"/>
    <n v="780"/>
    <n v="72"/>
    <n v="34"/>
    <n v="4"/>
    <n v="4.0899999999999181"/>
    <n v="2.5830491347732208E-3"/>
    <x v="5"/>
    <s v="Q1"/>
    <x v="619"/>
  </r>
  <r>
    <s v="ORD-98760"/>
    <x v="2"/>
    <s v="Manufacturing"/>
    <n v="76"/>
    <n v="4.2"/>
    <n v="319.2"/>
    <n v="317.01"/>
    <x v="3"/>
    <s v="Supplier D"/>
    <n v="4.7"/>
    <s v="2023-07-15"/>
    <s v="2023-08-03"/>
    <s v="2023-08-03"/>
    <s v="On Time"/>
    <n v="3.8899999999999997E-2"/>
    <n v="2"/>
    <n v="2.65"/>
    <n v="243"/>
    <n v="127"/>
    <n v="33"/>
    <n v="0"/>
    <n v="-2.1899999999999977"/>
    <n v="-6.8609022556390909E-3"/>
    <x v="4"/>
    <s v="Q3"/>
    <x v="620"/>
  </r>
  <r>
    <s v="ORD-94834"/>
    <x v="4"/>
    <s v="Manufacturing"/>
    <n v="144"/>
    <n v="8.9"/>
    <n v="1281.5999999999999"/>
    <n v="1247.7"/>
    <x v="1"/>
    <s v="Supplier A"/>
    <n v="4.5"/>
    <s v="2023-05-29"/>
    <s v="2023-06-22"/>
    <s v="2023-06-22"/>
    <s v="On Time"/>
    <n v="7.3099999999999998E-2"/>
    <n v="10"/>
    <n v="2.17"/>
    <n v="519"/>
    <n v="41"/>
    <n v="11"/>
    <n v="0"/>
    <n v="-33.899999999999864"/>
    <n v="-2.6451310861423116E-2"/>
    <x v="0"/>
    <s v="Q2"/>
    <x v="621"/>
  </r>
  <r>
    <s v="ORD-43584"/>
    <x v="4"/>
    <s v="Manufacturing"/>
    <n v="213"/>
    <n v="8.9"/>
    <n v="1895.7"/>
    <n v="1931.12"/>
    <x v="1"/>
    <s v="Supplier C"/>
    <n v="4.2"/>
    <s v="2023-12-21"/>
    <s v="2024-01-18"/>
    <s v="2024-01-18"/>
    <s v="On Time"/>
    <n v="0.1099"/>
    <n v="23"/>
    <n v="2.4700000000000002"/>
    <n v="124"/>
    <n v="44"/>
    <n v="81"/>
    <n v="0"/>
    <n v="35.419999999999845"/>
    <n v="1.868439099013549E-2"/>
    <x v="2"/>
    <s v="Q4"/>
    <x v="622"/>
  </r>
  <r>
    <s v="ORD-15965"/>
    <x v="1"/>
    <s v="Pharmaceutical"/>
    <n v="251"/>
    <n v="12.5"/>
    <n v="3137.5"/>
    <n v="3265.58"/>
    <x v="0"/>
    <s v="Supplier C"/>
    <n v="4.2"/>
    <s v="2023-05-01"/>
    <s v="2023-06-04"/>
    <s v="2023-06-05"/>
    <s v="Delayed"/>
    <n v="0.14949999999999999"/>
    <n v="37"/>
    <n v="3.4"/>
    <n v="309"/>
    <n v="149"/>
    <n v="89"/>
    <n v="1"/>
    <n v="128.07999999999993"/>
    <n v="4.082231075697209E-2"/>
    <x v="0"/>
    <s v="Q2"/>
    <x v="623"/>
  </r>
  <r>
    <s v="ORD-32264"/>
    <x v="4"/>
    <s v="Manufacturing"/>
    <n v="199"/>
    <n v="8.9"/>
    <n v="1771.1"/>
    <n v="1705.97"/>
    <x v="3"/>
    <s v="Supplier D"/>
    <n v="4.7"/>
    <s v="2023-12-10"/>
    <s v="2023-12-29"/>
    <s v="2023-12-29"/>
    <s v="On Time"/>
    <n v="0.13489999999999999"/>
    <n v="26"/>
    <n v="1.36"/>
    <n v="565"/>
    <n v="146"/>
    <n v="53"/>
    <n v="0"/>
    <n v="-65.129999999999882"/>
    <n v="-3.6773756422562184E-2"/>
    <x v="2"/>
    <s v="Q4"/>
    <x v="624"/>
  </r>
  <r>
    <s v="ORD-26760"/>
    <x v="4"/>
    <s v="Manufacturing"/>
    <n v="373"/>
    <n v="8.9"/>
    <n v="3319.7"/>
    <n v="3329.8"/>
    <x v="1"/>
    <s v="Supplier A"/>
    <n v="4.5"/>
    <s v="2023-06-12"/>
    <s v="2023-07-06"/>
    <s v="2023-07-06"/>
    <s v="On Time"/>
    <n v="2.9899999999999999E-2"/>
    <n v="11"/>
    <n v="1.0900000000000001"/>
    <n v="561"/>
    <n v="91"/>
    <n v="56"/>
    <n v="0"/>
    <n v="10.100000000000364"/>
    <n v="3.0424435943007997E-3"/>
    <x v="7"/>
    <s v="Q2"/>
    <x v="625"/>
  </r>
  <r>
    <s v="ORD-51358"/>
    <x v="4"/>
    <s v="Manufacturing"/>
    <n v="434"/>
    <n v="8.9"/>
    <n v="3862.6"/>
    <n v="3963.63"/>
    <x v="3"/>
    <s v="Supplier C"/>
    <n v="4.2"/>
    <s v="2023-11-10"/>
    <s v="2023-12-08"/>
    <s v="2023-12-08"/>
    <s v="On Time"/>
    <n v="4.6899999999999997E-2"/>
    <n v="20"/>
    <n v="2.79"/>
    <n v="804"/>
    <n v="145"/>
    <n v="29"/>
    <n v="0"/>
    <n v="101.0300000000002"/>
    <n v="2.6155957127323617E-2"/>
    <x v="10"/>
    <s v="Q4"/>
    <x v="626"/>
  </r>
  <r>
    <s v="ORD-71228"/>
    <x v="5"/>
    <s v="Service"/>
    <n v="86"/>
    <n v="25"/>
    <n v="2150"/>
    <n v="2054.23"/>
    <x v="2"/>
    <s v="Supplier A"/>
    <n v="4.5"/>
    <s v="2023-04-07"/>
    <s v="2023-04-20"/>
    <s v="2023-04-20"/>
    <s v="On Time"/>
    <n v="3.56E-2"/>
    <n v="3"/>
    <n v="0.75"/>
    <n v="496"/>
    <n v="49"/>
    <n v="73"/>
    <n v="0"/>
    <n v="-95.769999999999982"/>
    <n v="-4.454418604651162E-2"/>
    <x v="1"/>
    <s v="Q2"/>
    <x v="627"/>
  </r>
  <r>
    <s v="ORD-26207"/>
    <x v="1"/>
    <s v="Pharmaceutical"/>
    <n v="297"/>
    <n v="12.5"/>
    <n v="3712.5"/>
    <n v="3707.01"/>
    <x v="2"/>
    <s v="Supplier C"/>
    <n v="4.2"/>
    <s v="2023-12-30"/>
    <s v="2024-01-20"/>
    <s v="2024-01-20"/>
    <s v="On Time"/>
    <n v="7.9000000000000001E-2"/>
    <n v="23"/>
    <n v="3.8"/>
    <n v="407"/>
    <n v="43"/>
    <n v="36"/>
    <n v="0"/>
    <n v="-5.4899999999997817"/>
    <n v="-1.4787878787878199E-3"/>
    <x v="2"/>
    <s v="Q4"/>
    <x v="628"/>
  </r>
  <r>
    <s v="ORD-10540"/>
    <x v="2"/>
    <s v="Manufacturing"/>
    <n v="431"/>
    <n v="4.2"/>
    <n v="1810.2"/>
    <n v="1769.07"/>
    <x v="1"/>
    <s v="Supplier B"/>
    <n v="3.8"/>
    <s v="2023-09-18"/>
    <s v="2023-10-09"/>
    <s v="2023-10-09"/>
    <s v="On Time"/>
    <n v="0.13469999999999999"/>
    <n v="58"/>
    <n v="2.17"/>
    <n v="588"/>
    <n v="166"/>
    <n v="33"/>
    <n v="0"/>
    <n v="-41.130000000000109"/>
    <n v="-2.272124627113032E-2"/>
    <x v="8"/>
    <s v="Q3"/>
    <x v="629"/>
  </r>
  <r>
    <s v="ORD-25989"/>
    <x v="4"/>
    <s v="Manufacturing"/>
    <n v="356"/>
    <n v="8.9"/>
    <n v="3168.4"/>
    <n v="3039.86"/>
    <x v="0"/>
    <s v="Supplier B"/>
    <n v="3.8"/>
    <s v="2023-09-13"/>
    <s v="2023-10-04"/>
    <s v="2023-10-04"/>
    <s v="On Time"/>
    <n v="5.6000000000000001E-2"/>
    <n v="19"/>
    <n v="2.96"/>
    <n v="453"/>
    <n v="115"/>
    <n v="85"/>
    <n v="0"/>
    <n v="-128.53999999999996"/>
    <n v="-4.0569372553970445E-2"/>
    <x v="8"/>
    <s v="Q3"/>
    <x v="630"/>
  </r>
  <r>
    <s v="ORD-45300"/>
    <x v="1"/>
    <s v="Pharmaceutical"/>
    <n v="51"/>
    <n v="12.5"/>
    <n v="637.5"/>
    <n v="634.96"/>
    <x v="3"/>
    <s v="Supplier B"/>
    <n v="3.8"/>
    <s v="2023-01-15"/>
    <s v="2023-01-29"/>
    <s v="2023-01-29"/>
    <s v="On Time"/>
    <n v="0.1091"/>
    <n v="5"/>
    <n v="3.44"/>
    <n v="658"/>
    <n v="188"/>
    <n v="10"/>
    <n v="0"/>
    <n v="-2.5399999999999636"/>
    <n v="-3.9843137254901391E-3"/>
    <x v="5"/>
    <s v="Q1"/>
    <x v="631"/>
  </r>
  <r>
    <s v="ORD-16380"/>
    <x v="2"/>
    <s v="Manufacturing"/>
    <n v="495"/>
    <n v="4.2"/>
    <n v="2079"/>
    <n v="2127.14"/>
    <x v="0"/>
    <s v="Supplier D"/>
    <n v="4.7"/>
    <s v="2023-06-16"/>
    <s v="2023-07-15"/>
    <s v="2023-07-28"/>
    <s v="Delayed"/>
    <n v="0.1128"/>
    <n v="55"/>
    <n v="1.26"/>
    <n v="709"/>
    <n v="92"/>
    <n v="51"/>
    <n v="13"/>
    <n v="48.139999999999873"/>
    <n v="2.3155363155363096E-2"/>
    <x v="7"/>
    <s v="Q2"/>
    <x v="632"/>
  </r>
  <r>
    <s v="ORD-12688"/>
    <x v="1"/>
    <s v="Pharmaceutical"/>
    <n v="214"/>
    <n v="12.5"/>
    <n v="2675"/>
    <n v="2609.5100000000002"/>
    <x v="0"/>
    <s v="Supplier D"/>
    <n v="4.7"/>
    <s v="2023-02-17"/>
    <s v="2023-03-01"/>
    <s v="2023-03-01"/>
    <s v="On Time"/>
    <n v="4.36E-2"/>
    <n v="9"/>
    <n v="3.1"/>
    <n v="922"/>
    <n v="73"/>
    <n v="30"/>
    <n v="0"/>
    <n v="-65.489999999999782"/>
    <n v="-2.4482242990654123E-2"/>
    <x v="9"/>
    <s v="Q1"/>
    <x v="633"/>
  </r>
  <r>
    <s v="ORD-50645"/>
    <x v="4"/>
    <s v="Manufacturing"/>
    <n v="395"/>
    <n v="8.9"/>
    <n v="3515.5"/>
    <n v="3675.26"/>
    <x v="2"/>
    <s v="Supplier C"/>
    <n v="4.2"/>
    <s v="2023-11-28"/>
    <s v="2023-12-26"/>
    <s v="2023-12-26"/>
    <s v="On Time"/>
    <n v="3.1600000000000003E-2"/>
    <n v="12"/>
    <n v="2.6"/>
    <n v="975"/>
    <n v="195"/>
    <n v="87"/>
    <n v="0"/>
    <n v="159.76000000000022"/>
    <n v="4.5444460247475525E-2"/>
    <x v="10"/>
    <s v="Q4"/>
    <x v="634"/>
  </r>
  <r>
    <s v="ORD-88687"/>
    <x v="3"/>
    <s v="Pharmaceutical"/>
    <n v="272"/>
    <n v="15.75"/>
    <n v="4284"/>
    <n v="4155.42"/>
    <x v="3"/>
    <s v="Supplier A"/>
    <n v="4.5"/>
    <s v="2023-07-08"/>
    <s v="2023-07-25"/>
    <s v="2023-07-25"/>
    <s v="On Time"/>
    <n v="7.2400000000000006E-2"/>
    <n v="19"/>
    <n v="2.9"/>
    <n v="483"/>
    <n v="43"/>
    <n v="64"/>
    <n v="0"/>
    <n v="-128.57999999999993"/>
    <n v="-3.0014005602240879E-2"/>
    <x v="4"/>
    <s v="Q3"/>
    <x v="635"/>
  </r>
  <r>
    <s v="ORD-39390"/>
    <x v="2"/>
    <s v="Manufacturing"/>
    <n v="332"/>
    <n v="4.2"/>
    <n v="1394.4"/>
    <n v="1384.08"/>
    <x v="4"/>
    <s v="Supplier B"/>
    <n v="3.8"/>
    <s v="2023-08-11"/>
    <s v="2023-09-01"/>
    <s v="2023-09-01"/>
    <s v="On Time"/>
    <n v="1.5699999999999999E-2"/>
    <n v="5"/>
    <n v="1.93"/>
    <n v="713"/>
    <n v="195"/>
    <n v="29"/>
    <n v="0"/>
    <n v="-10.320000000000164"/>
    <n v="-7.4010327022376388E-3"/>
    <x v="11"/>
    <s v="Q3"/>
    <x v="636"/>
  </r>
  <r>
    <s v="ORD-26749"/>
    <x v="4"/>
    <s v="Manufacturing"/>
    <n v="249"/>
    <n v="8.9"/>
    <n v="2216.1"/>
    <n v="2202.2199999999998"/>
    <x v="4"/>
    <s v="Supplier A"/>
    <n v="4.5"/>
    <s v="2023-05-29"/>
    <s v="2023-06-22"/>
    <s v="2023-06-22"/>
    <s v="On Time"/>
    <n v="0.13700000000000001"/>
    <n v="34"/>
    <n v="1.3"/>
    <n v="750"/>
    <n v="96"/>
    <n v="41"/>
    <n v="0"/>
    <n v="-13.880000000000109"/>
    <n v="-6.2632552682641172E-3"/>
    <x v="0"/>
    <s v="Q2"/>
    <x v="637"/>
  </r>
  <r>
    <s v="ORD-64135"/>
    <x v="5"/>
    <s v="Service"/>
    <n v="34"/>
    <n v="25"/>
    <n v="850"/>
    <n v="854.33"/>
    <x v="2"/>
    <s v="Supplier C"/>
    <n v="4.2"/>
    <s v="2023-10-19"/>
    <s v="2023-11-05"/>
    <s v="2023-11-05"/>
    <s v="On Time"/>
    <n v="0.1384"/>
    <n v="4"/>
    <n v="1.27"/>
    <n v="146"/>
    <n v="138"/>
    <n v="94"/>
    <n v="0"/>
    <n v="4.3300000000000409"/>
    <n v="5.0941176470588713E-3"/>
    <x v="3"/>
    <s v="Q4"/>
    <x v="638"/>
  </r>
  <r>
    <s v="ORD-70670"/>
    <x v="0"/>
    <s v="Service"/>
    <n v="140"/>
    <n v="45"/>
    <n v="6300"/>
    <n v="6353.91"/>
    <x v="4"/>
    <s v="Supplier C"/>
    <n v="4.2"/>
    <s v="2023-07-01"/>
    <s v="2023-07-18"/>
    <s v="2023-07-18"/>
    <s v="On Time"/>
    <n v="0.1176"/>
    <n v="16"/>
    <n v="1.61"/>
    <n v="233"/>
    <n v="66"/>
    <n v="60"/>
    <n v="0"/>
    <n v="53.909999999999854"/>
    <n v="8.5571428571428344E-3"/>
    <x v="4"/>
    <s v="Q3"/>
    <x v="639"/>
  </r>
  <r>
    <s v="ORD-44743"/>
    <x v="1"/>
    <s v="Pharmaceutical"/>
    <n v="162"/>
    <n v="12.5"/>
    <n v="2025"/>
    <n v="1987.32"/>
    <x v="0"/>
    <s v="Supplier D"/>
    <n v="4.7"/>
    <s v="2023-12-27"/>
    <s v="2024-01-08"/>
    <s v="2024-01-08"/>
    <s v="On Time"/>
    <n v="0.1114"/>
    <n v="18"/>
    <n v="3.17"/>
    <n v="399"/>
    <n v="67"/>
    <n v="37"/>
    <n v="0"/>
    <n v="-37.680000000000064"/>
    <n v="-1.8607407407407441E-2"/>
    <x v="2"/>
    <s v="Q4"/>
    <x v="640"/>
  </r>
  <r>
    <s v="ORD-95957"/>
    <x v="3"/>
    <s v="Pharmaceutical"/>
    <n v="64"/>
    <n v="15.75"/>
    <n v="1008"/>
    <n v="1001.33"/>
    <x v="0"/>
    <s v="Supplier C"/>
    <n v="4.2"/>
    <s v="2023-12-11"/>
    <s v="2024-01-01"/>
    <s v="2024-01-01"/>
    <s v="On Time"/>
    <n v="1.2500000000000001E-2"/>
    <n v="0"/>
    <n v="2.52"/>
    <n v="538"/>
    <n v="137"/>
    <n v="98"/>
    <n v="0"/>
    <n v="-6.6699999999999591"/>
    <n v="-6.617063492063451E-3"/>
    <x v="2"/>
    <s v="Q4"/>
    <x v="641"/>
  </r>
  <r>
    <s v="ORD-98487"/>
    <x v="4"/>
    <s v="Manufacturing"/>
    <n v="326"/>
    <n v="8.9"/>
    <n v="2901.4"/>
    <n v="2992.25"/>
    <x v="4"/>
    <s v="Supplier D"/>
    <n v="4.7"/>
    <s v="2023-06-05"/>
    <s v="2023-06-24"/>
    <s v="2023-06-24"/>
    <s v="On Time"/>
    <n v="9.6299999999999997E-2"/>
    <n v="31"/>
    <n v="2.93"/>
    <n v="454"/>
    <n v="97"/>
    <n v="21"/>
    <n v="0"/>
    <n v="90.849999999999909"/>
    <n v="3.1312469842145141E-2"/>
    <x v="7"/>
    <s v="Q2"/>
    <x v="642"/>
  </r>
  <r>
    <s v="ORD-73060"/>
    <x v="3"/>
    <s v="Pharmaceutical"/>
    <n v="67"/>
    <n v="15.75"/>
    <n v="1055.25"/>
    <n v="1088.5899999999999"/>
    <x v="1"/>
    <s v="Supplier A"/>
    <n v="4.5"/>
    <s v="2023-04-08"/>
    <s v="2023-04-25"/>
    <s v="2023-04-25"/>
    <s v="On Time"/>
    <n v="0.1074"/>
    <n v="7"/>
    <n v="2.54"/>
    <n v="714"/>
    <n v="57"/>
    <n v="93"/>
    <n v="0"/>
    <n v="33.339999999999918"/>
    <n v="3.1594408907841667E-2"/>
    <x v="1"/>
    <s v="Q2"/>
    <x v="643"/>
  </r>
  <r>
    <s v="ORD-29978"/>
    <x v="3"/>
    <s v="Pharmaceutical"/>
    <n v="164"/>
    <n v="15.75"/>
    <n v="2583"/>
    <n v="2652.67"/>
    <x v="2"/>
    <s v="Supplier B"/>
    <n v="3.8"/>
    <s v="2023-02-14"/>
    <s v="2023-02-28"/>
    <s v="2023-02-28"/>
    <s v="On Time"/>
    <n v="3.0700000000000002E-2"/>
    <n v="5"/>
    <n v="2.67"/>
    <n v="806"/>
    <n v="199"/>
    <n v="66"/>
    <n v="0"/>
    <n v="69.670000000000073"/>
    <n v="2.697251258226871E-2"/>
    <x v="9"/>
    <s v="Q1"/>
    <x v="644"/>
  </r>
  <r>
    <s v="ORD-53758"/>
    <x v="4"/>
    <s v="Manufacturing"/>
    <n v="309"/>
    <n v="8.9"/>
    <n v="2750.1"/>
    <n v="2679.32"/>
    <x v="2"/>
    <s v="Supplier A"/>
    <n v="4.5"/>
    <s v="2023-08-19"/>
    <s v="2023-09-12"/>
    <s v="2023-09-12"/>
    <s v="On Time"/>
    <n v="5.1299999999999998E-2"/>
    <n v="15"/>
    <n v="1.78"/>
    <n v="58"/>
    <n v="46"/>
    <n v="90"/>
    <n v="0"/>
    <n v="-70.779999999999745"/>
    <n v="-2.573724591833015E-2"/>
    <x v="11"/>
    <s v="Q3"/>
    <x v="645"/>
  </r>
  <r>
    <s v="ORD-73714"/>
    <x v="0"/>
    <s v="Service"/>
    <n v="387"/>
    <n v="45"/>
    <n v="17415"/>
    <n v="17551.990000000002"/>
    <x v="2"/>
    <s v="Supplier D"/>
    <n v="4.7"/>
    <s v="2023-09-11"/>
    <s v="2023-09-20"/>
    <s v="2023-09-29"/>
    <s v="Delayed"/>
    <n v="0.1124"/>
    <n v="43"/>
    <n v="1.23"/>
    <n v="655"/>
    <n v="176"/>
    <n v="96"/>
    <n v="9"/>
    <n v="136.9900000000016"/>
    <n v="7.8662072925639731E-3"/>
    <x v="8"/>
    <s v="Q3"/>
    <x v="646"/>
  </r>
  <r>
    <s v="ORD-64675"/>
    <x v="4"/>
    <s v="Manufacturing"/>
    <n v="19"/>
    <n v="8.9"/>
    <n v="169.1"/>
    <n v="167.78"/>
    <x v="1"/>
    <s v="Supplier A"/>
    <n v="4.5"/>
    <s v="2023-09-28"/>
    <s v="2023-10-22"/>
    <s v="2023-10-22"/>
    <s v="On Time"/>
    <n v="5.4199999999999998E-2"/>
    <n v="1"/>
    <n v="2.79"/>
    <n v="960"/>
    <n v="141"/>
    <n v="24"/>
    <n v="0"/>
    <n v="-1.3199999999999932"/>
    <n v="-7.8060319337669619E-3"/>
    <x v="8"/>
    <s v="Q3"/>
    <x v="647"/>
  </r>
  <r>
    <s v="ORD-67424"/>
    <x v="4"/>
    <s v="Manufacturing"/>
    <n v="367"/>
    <n v="8.9"/>
    <n v="3266.3"/>
    <n v="3245.47"/>
    <x v="4"/>
    <s v="Supplier C"/>
    <n v="4.2"/>
    <s v="2023-08-18"/>
    <s v="2023-09-15"/>
    <s v="2023-09-15"/>
    <s v="On Time"/>
    <n v="3.2599999999999997E-2"/>
    <n v="11"/>
    <n v="1.94"/>
    <n v="287"/>
    <n v="149"/>
    <n v="38"/>
    <n v="0"/>
    <n v="-20.830000000000382"/>
    <n v="-6.3772464256193189E-3"/>
    <x v="11"/>
    <s v="Q3"/>
    <x v="648"/>
  </r>
  <r>
    <s v="ORD-95524"/>
    <x v="5"/>
    <s v="Service"/>
    <n v="462"/>
    <n v="25"/>
    <n v="11550"/>
    <n v="11311.37"/>
    <x v="3"/>
    <s v="Supplier D"/>
    <n v="4.7"/>
    <s v="2023-03-09"/>
    <s v="2023-03-31"/>
    <s v="2023-04-12"/>
    <s v="Delayed"/>
    <n v="0.1096"/>
    <n v="50"/>
    <n v="1.91"/>
    <n v="418"/>
    <n v="140"/>
    <n v="30"/>
    <n v="12"/>
    <n v="-238.6299999999992"/>
    <n v="-2.066060606060599E-2"/>
    <x v="6"/>
    <s v="Q1"/>
    <x v="649"/>
  </r>
  <r>
    <s v="ORD-74511"/>
    <x v="5"/>
    <s v="Service"/>
    <n v="393"/>
    <n v="25"/>
    <n v="9825"/>
    <n v="9418.43"/>
    <x v="1"/>
    <s v="Supplier C"/>
    <n v="4.2"/>
    <s v="2023-12-20"/>
    <s v="2024-01-06"/>
    <s v="2024-01-06"/>
    <s v="On Time"/>
    <n v="7.7600000000000002E-2"/>
    <n v="30"/>
    <n v="0.73"/>
    <n v="153"/>
    <n v="126"/>
    <n v="73"/>
    <n v="0"/>
    <n v="-406.56999999999971"/>
    <n v="-4.138117048346053E-2"/>
    <x v="2"/>
    <s v="Q4"/>
    <x v="650"/>
  </r>
  <r>
    <s v="ORD-32900"/>
    <x v="2"/>
    <s v="Manufacturing"/>
    <n v="34"/>
    <n v="4.2"/>
    <n v="142.80000000000001"/>
    <n v="149.93"/>
    <x v="1"/>
    <s v="Supplier B"/>
    <n v="3.8"/>
    <s v="2023-10-13"/>
    <s v="2023-11-03"/>
    <s v="2023-11-03"/>
    <s v="On Time"/>
    <n v="6.0199999999999997E-2"/>
    <n v="2"/>
    <n v="2.35"/>
    <n v="897"/>
    <n v="148"/>
    <n v="14"/>
    <n v="0"/>
    <n v="7.1299999999999955"/>
    <n v="4.992997198879548E-2"/>
    <x v="3"/>
    <s v="Q4"/>
    <x v="651"/>
  </r>
  <r>
    <s v="ORD-56562"/>
    <x v="1"/>
    <s v="Pharmaceutical"/>
    <n v="326"/>
    <n v="12.5"/>
    <n v="4075"/>
    <n v="3963.63"/>
    <x v="3"/>
    <s v="Supplier D"/>
    <n v="4.7"/>
    <s v="2023-02-28"/>
    <s v="2023-03-12"/>
    <s v="2023-03-12"/>
    <s v="On Time"/>
    <n v="8.8700000000000001E-2"/>
    <n v="28"/>
    <n v="3.99"/>
    <n v="837"/>
    <n v="31"/>
    <n v="81"/>
    <n v="0"/>
    <n v="-111.36999999999989"/>
    <n v="-2.7330061349693225E-2"/>
    <x v="9"/>
    <s v="Q1"/>
    <x v="652"/>
  </r>
  <r>
    <s v="ORD-24539"/>
    <x v="2"/>
    <s v="Manufacturing"/>
    <n v="35"/>
    <n v="4.2"/>
    <n v="147"/>
    <n v="153.27000000000001"/>
    <x v="1"/>
    <s v="Supplier A"/>
    <n v="4.5"/>
    <s v="2023-12-28"/>
    <s v="2024-01-21"/>
    <s v="2024-01-21"/>
    <s v="On Time"/>
    <n v="7.1300000000000002E-2"/>
    <n v="2"/>
    <n v="2.68"/>
    <n v="158"/>
    <n v="176"/>
    <n v="88"/>
    <n v="0"/>
    <n v="6.2700000000000102"/>
    <n v="4.2653061224489863E-2"/>
    <x v="2"/>
    <s v="Q4"/>
    <x v="653"/>
  </r>
  <r>
    <s v="ORD-48289"/>
    <x v="1"/>
    <s v="Pharmaceutical"/>
    <n v="63"/>
    <n v="12.5"/>
    <n v="787.5"/>
    <n v="761.28"/>
    <x v="4"/>
    <s v="Supplier A"/>
    <n v="4.5"/>
    <s v="2023-09-17"/>
    <s v="2023-10-04"/>
    <s v="2023-10-04"/>
    <s v="On Time"/>
    <n v="2.6499999999999999E-2"/>
    <n v="1"/>
    <n v="3.04"/>
    <n v="775"/>
    <n v="133"/>
    <n v="74"/>
    <n v="0"/>
    <n v="-26.220000000000027"/>
    <n v="-3.3295238095238128E-2"/>
    <x v="8"/>
    <s v="Q3"/>
    <x v="654"/>
  </r>
  <r>
    <s v="ORD-64493"/>
    <x v="4"/>
    <s v="Manufacturing"/>
    <n v="196"/>
    <n v="8.9"/>
    <n v="1744.4"/>
    <n v="1715.55"/>
    <x v="0"/>
    <s v="Supplier B"/>
    <n v="3.8"/>
    <s v="2023-11-28"/>
    <s v="2023-12-19"/>
    <s v="2023-12-19"/>
    <s v="On Time"/>
    <n v="2.93E-2"/>
    <n v="5"/>
    <n v="1.88"/>
    <n v="837"/>
    <n v="21"/>
    <n v="41"/>
    <n v="0"/>
    <n v="-28.850000000000136"/>
    <n v="-1.6538637927081021E-2"/>
    <x v="10"/>
    <s v="Q4"/>
    <x v="655"/>
  </r>
  <r>
    <s v="ORD-97162"/>
    <x v="4"/>
    <s v="Manufacturing"/>
    <n v="97"/>
    <n v="8.9"/>
    <n v="863.3"/>
    <n v="827.49"/>
    <x v="3"/>
    <s v="Supplier C"/>
    <n v="4.2"/>
    <s v="2023-09-16"/>
    <s v="2023-10-14"/>
    <s v="2023-10-14"/>
    <s v="On Time"/>
    <n v="6.2100000000000002E-2"/>
    <n v="6"/>
    <n v="1.72"/>
    <n v="301"/>
    <n v="58"/>
    <n v="77"/>
    <n v="0"/>
    <n v="-35.809999999999945"/>
    <n v="-4.1480366037298676E-2"/>
    <x v="8"/>
    <s v="Q3"/>
    <x v="656"/>
  </r>
  <r>
    <s v="ORD-57418"/>
    <x v="4"/>
    <s v="Manufacturing"/>
    <n v="221"/>
    <n v="8.9"/>
    <n v="1966.9"/>
    <n v="2049.12"/>
    <x v="1"/>
    <s v="Supplier B"/>
    <n v="3.8"/>
    <s v="2023-08-08"/>
    <s v="2023-09-07"/>
    <s v="2023-09-08"/>
    <s v="Delayed"/>
    <n v="0.13569999999999999"/>
    <n v="29"/>
    <n v="2.59"/>
    <n v="503"/>
    <n v="57"/>
    <n v="11"/>
    <n v="1"/>
    <n v="82.2199999999998"/>
    <n v="4.1801820123036147E-2"/>
    <x v="11"/>
    <s v="Q3"/>
    <x v="657"/>
  </r>
  <r>
    <s v="ORD-14861"/>
    <x v="0"/>
    <s v="Service"/>
    <n v="183"/>
    <n v="45"/>
    <n v="8235"/>
    <n v="8082.49"/>
    <x v="4"/>
    <s v="Supplier A"/>
    <n v="4.5"/>
    <s v="2023-02-13"/>
    <s v="2023-02-26"/>
    <s v="2023-02-26"/>
    <s v="On Time"/>
    <n v="0.14749999999999999"/>
    <n v="26"/>
    <n v="0.59"/>
    <n v="726"/>
    <n v="184"/>
    <n v="29"/>
    <n v="0"/>
    <n v="-152.51000000000022"/>
    <n v="-1.8519732847601725E-2"/>
    <x v="9"/>
    <s v="Q1"/>
    <x v="658"/>
  </r>
  <r>
    <s v="ORD-51116"/>
    <x v="5"/>
    <s v="Service"/>
    <n v="215"/>
    <n v="25"/>
    <n v="5375"/>
    <n v="5582.36"/>
    <x v="0"/>
    <s v="Supplier C"/>
    <n v="4.2"/>
    <s v="2023-08-03"/>
    <s v="2023-08-20"/>
    <s v="2023-08-20"/>
    <s v="On Time"/>
    <n v="0.1081"/>
    <n v="23"/>
    <n v="1.58"/>
    <n v="981"/>
    <n v="108"/>
    <n v="11"/>
    <n v="0"/>
    <n v="207.35999999999967"/>
    <n v="3.857860465116273E-2"/>
    <x v="11"/>
    <s v="Q3"/>
    <x v="659"/>
  </r>
  <r>
    <s v="ORD-95463"/>
    <x v="2"/>
    <s v="Manufacturing"/>
    <n v="216"/>
    <n v="4.2"/>
    <n v="907.2"/>
    <n v="902.32"/>
    <x v="4"/>
    <s v="Supplier B"/>
    <n v="3.8"/>
    <s v="2023-12-25"/>
    <s v="2024-01-15"/>
    <s v="2024-01-15"/>
    <s v="On Time"/>
    <n v="3.8699999999999998E-2"/>
    <n v="8"/>
    <n v="2.58"/>
    <n v="502"/>
    <n v="198"/>
    <n v="54"/>
    <n v="0"/>
    <n v="-4.8799999999999955"/>
    <n v="-5.3791887125220405E-3"/>
    <x v="2"/>
    <s v="Q4"/>
    <x v="660"/>
  </r>
  <r>
    <s v="ORD-26515"/>
    <x v="0"/>
    <s v="Service"/>
    <n v="53"/>
    <n v="45"/>
    <n v="2385"/>
    <n v="2274.5700000000002"/>
    <x v="2"/>
    <s v="Supplier B"/>
    <n v="3.8"/>
    <s v="2023-06-04"/>
    <s v="2023-06-14"/>
    <s v="2023-06-14"/>
    <s v="On Time"/>
    <n v="5.6800000000000003E-2"/>
    <n v="3"/>
    <n v="1.61"/>
    <n v="582"/>
    <n v="158"/>
    <n v="46"/>
    <n v="0"/>
    <n v="-110.42999999999984"/>
    <n v="-4.6301886792452764E-2"/>
    <x v="7"/>
    <s v="Q2"/>
    <x v="661"/>
  </r>
  <r>
    <s v="ORD-87660"/>
    <x v="3"/>
    <s v="Pharmaceutical"/>
    <n v="184"/>
    <n v="15.75"/>
    <n v="2898"/>
    <n v="2972.49"/>
    <x v="0"/>
    <s v="Supplier C"/>
    <n v="4.2"/>
    <s v="2023-09-24"/>
    <s v="2023-10-15"/>
    <s v="2023-10-15"/>
    <s v="On Time"/>
    <n v="3.2399999999999998E-2"/>
    <n v="5"/>
    <n v="3.69"/>
    <n v="314"/>
    <n v="81"/>
    <n v="48"/>
    <n v="0"/>
    <n v="74.489999999999782"/>
    <n v="2.5703933747411933E-2"/>
    <x v="8"/>
    <s v="Q3"/>
    <x v="662"/>
  </r>
  <r>
    <s v="ORD-95322"/>
    <x v="0"/>
    <s v="Service"/>
    <n v="440"/>
    <n v="45"/>
    <n v="19800"/>
    <n v="19548.5"/>
    <x v="2"/>
    <s v="Supplier A"/>
    <n v="4.5"/>
    <s v="2023-01-31"/>
    <s v="2023-02-13"/>
    <s v="2023-02-13"/>
    <s v="On Time"/>
    <n v="9.7799999999999998E-2"/>
    <n v="43"/>
    <n v="0.56999999999999995"/>
    <n v="177"/>
    <n v="134"/>
    <n v="48"/>
    <n v="0"/>
    <n v="-251.5"/>
    <n v="-1.2702020202020202E-2"/>
    <x v="5"/>
    <s v="Q1"/>
    <x v="663"/>
  </r>
  <r>
    <s v="ORD-92279"/>
    <x v="5"/>
    <s v="Service"/>
    <n v="130"/>
    <n v="25"/>
    <n v="3250"/>
    <n v="3349.25"/>
    <x v="0"/>
    <s v="Supplier D"/>
    <n v="4.7"/>
    <s v="2023-06-23"/>
    <s v="2023-07-01"/>
    <s v="2023-07-01"/>
    <s v="On Time"/>
    <n v="0.14849999999999999"/>
    <n v="19"/>
    <n v="1.84"/>
    <n v="731"/>
    <n v="156"/>
    <n v="86"/>
    <n v="0"/>
    <n v="99.25"/>
    <n v="3.0538461538461539E-2"/>
    <x v="7"/>
    <s v="Q2"/>
    <x v="664"/>
  </r>
  <r>
    <s v="ORD-78113"/>
    <x v="3"/>
    <s v="Pharmaceutical"/>
    <n v="351"/>
    <n v="15.75"/>
    <n v="5528.25"/>
    <n v="5685.69"/>
    <x v="3"/>
    <s v="Supplier C"/>
    <n v="4.2"/>
    <s v="2023-05-26"/>
    <s v="2023-06-16"/>
    <s v="2023-06-16"/>
    <s v="On Time"/>
    <n v="0.1101"/>
    <n v="38"/>
    <n v="3.57"/>
    <n v="805"/>
    <n v="83"/>
    <n v="23"/>
    <n v="0"/>
    <n v="157.4399999999996"/>
    <n v="2.847917514584174E-2"/>
    <x v="0"/>
    <s v="Q2"/>
    <x v="665"/>
  </r>
  <r>
    <s v="ORD-18151"/>
    <x v="2"/>
    <s v="Manufacturing"/>
    <n v="242"/>
    <n v="4.2"/>
    <n v="1016.4"/>
    <n v="975.54"/>
    <x v="4"/>
    <s v="Supplier B"/>
    <n v="3.8"/>
    <s v="2023-07-04"/>
    <s v="2023-07-25"/>
    <s v="2023-07-25"/>
    <s v="On Time"/>
    <n v="0.1096"/>
    <n v="26"/>
    <n v="1.1599999999999999"/>
    <n v="485"/>
    <n v="53"/>
    <n v="70"/>
    <n v="0"/>
    <n v="-40.860000000000014"/>
    <n v="-4.0200708382526582E-2"/>
    <x v="4"/>
    <s v="Q3"/>
    <x v="666"/>
  </r>
  <r>
    <s v="ORD-44562"/>
    <x v="3"/>
    <s v="Pharmaceutical"/>
    <n v="356"/>
    <n v="15.75"/>
    <n v="5607"/>
    <n v="5621.72"/>
    <x v="2"/>
    <s v="Supplier A"/>
    <n v="4.5"/>
    <s v="2023-07-09"/>
    <s v="2023-07-26"/>
    <s v="2023-07-26"/>
    <s v="On Time"/>
    <n v="9.2399999999999996E-2"/>
    <n v="32"/>
    <n v="3.09"/>
    <n v="648"/>
    <n v="147"/>
    <n v="91"/>
    <n v="0"/>
    <n v="14.720000000000255"/>
    <n v="2.6252898163010977E-3"/>
    <x v="4"/>
    <s v="Q3"/>
    <x v="667"/>
  </r>
  <r>
    <s v="ORD-77264"/>
    <x v="4"/>
    <s v="Manufacturing"/>
    <n v="431"/>
    <n v="8.9"/>
    <n v="3835.9"/>
    <n v="3706.57"/>
    <x v="2"/>
    <s v="Supplier D"/>
    <n v="4.7"/>
    <s v="2023-08-02"/>
    <s v="2023-08-21"/>
    <s v="2023-08-21"/>
    <s v="On Time"/>
    <n v="8.0799999999999997E-2"/>
    <n v="34"/>
    <n v="1.92"/>
    <n v="933"/>
    <n v="155"/>
    <n v="25"/>
    <n v="0"/>
    <n v="-129.32999999999993"/>
    <n v="-3.3715686018926438E-2"/>
    <x v="11"/>
    <s v="Q3"/>
    <x v="668"/>
  </r>
  <r>
    <s v="ORD-88852"/>
    <x v="0"/>
    <s v="Service"/>
    <n v="26"/>
    <n v="45"/>
    <n v="1170"/>
    <n v="1198.8399999999999"/>
    <x v="1"/>
    <s v="Supplier D"/>
    <n v="4.7"/>
    <s v="2023-08-31"/>
    <s v="2023-09-08"/>
    <s v="2023-09-08"/>
    <s v="On Time"/>
    <n v="0.14219999999999999"/>
    <n v="3"/>
    <n v="1.93"/>
    <n v="922"/>
    <n v="124"/>
    <n v="24"/>
    <n v="0"/>
    <n v="28.839999999999918"/>
    <n v="2.4649572649572581E-2"/>
    <x v="11"/>
    <s v="Q3"/>
    <x v="669"/>
  </r>
  <r>
    <s v="ORD-13667"/>
    <x v="1"/>
    <s v="Pharmaceutical"/>
    <n v="277"/>
    <n v="12.5"/>
    <n v="3462.5"/>
    <n v="3342.46"/>
    <x v="3"/>
    <s v="Supplier C"/>
    <n v="4.2"/>
    <s v="2023-01-21"/>
    <s v="2023-02-16"/>
    <s v="2023-03-01"/>
    <s v="Delayed"/>
    <n v="6.2E-2"/>
    <n v="17"/>
    <n v="2.94"/>
    <n v="196"/>
    <n v="56"/>
    <n v="85"/>
    <n v="13"/>
    <n v="-120.03999999999996"/>
    <n v="-3.4668592057761724E-2"/>
    <x v="5"/>
    <s v="Q1"/>
    <x v="670"/>
  </r>
  <r>
    <s v="ORD-18855"/>
    <x v="4"/>
    <s v="Manufacturing"/>
    <n v="120"/>
    <n v="8.9"/>
    <n v="1068"/>
    <n v="1034.1500000000001"/>
    <x v="0"/>
    <s v="Supplier C"/>
    <n v="4.2"/>
    <s v="2023-05-26"/>
    <s v="2023-06-23"/>
    <s v="2023-06-23"/>
    <s v="On Time"/>
    <n v="0.11360000000000001"/>
    <n v="13"/>
    <n v="2.1"/>
    <n v="941"/>
    <n v="31"/>
    <n v="63"/>
    <n v="0"/>
    <n v="-33.849999999999909"/>
    <n v="-3.1694756554307028E-2"/>
    <x v="0"/>
    <s v="Q2"/>
    <x v="671"/>
  </r>
  <r>
    <s v="ORD-89391"/>
    <x v="4"/>
    <s v="Manufacturing"/>
    <n v="241"/>
    <n v="8.9"/>
    <n v="2144.9"/>
    <n v="2230.7600000000002"/>
    <x v="4"/>
    <s v="Supplier C"/>
    <n v="4.2"/>
    <s v="2023-10-17"/>
    <s v="2023-11-14"/>
    <s v="2023-11-14"/>
    <s v="On Time"/>
    <n v="0.11940000000000001"/>
    <n v="28"/>
    <n v="2.44"/>
    <n v="185"/>
    <n v="55"/>
    <n v="74"/>
    <n v="0"/>
    <n v="85.860000000000127"/>
    <n v="4.002983822089614E-2"/>
    <x v="3"/>
    <s v="Q4"/>
    <x v="672"/>
  </r>
  <r>
    <s v="ORD-91735"/>
    <x v="0"/>
    <s v="Service"/>
    <n v="239"/>
    <n v="45"/>
    <n v="10755"/>
    <n v="10377.48"/>
    <x v="2"/>
    <s v="Supplier D"/>
    <n v="4.7"/>
    <s v="2023-12-08"/>
    <s v="2023-12-16"/>
    <s v="2023-12-16"/>
    <s v="On Time"/>
    <n v="0.1119"/>
    <n v="26"/>
    <n v="1.44"/>
    <n v="469"/>
    <n v="119"/>
    <n v="39"/>
    <n v="0"/>
    <n v="-377.52000000000044"/>
    <n v="-3.5101813110181353E-2"/>
    <x v="2"/>
    <s v="Q4"/>
    <x v="673"/>
  </r>
  <r>
    <s v="ORD-13251"/>
    <x v="4"/>
    <s v="Manufacturing"/>
    <n v="465"/>
    <n v="8.9"/>
    <n v="4138.5"/>
    <n v="4114.95"/>
    <x v="3"/>
    <s v="Supplier A"/>
    <n v="4.5"/>
    <s v="2023-12-10"/>
    <s v="2024-01-03"/>
    <s v="2024-01-03"/>
    <s v="On Time"/>
    <n v="4.8800000000000003E-2"/>
    <n v="22"/>
    <n v="1.33"/>
    <n v="635"/>
    <n v="181"/>
    <n v="100"/>
    <n v="0"/>
    <n v="-23.550000000000182"/>
    <n v="-5.6904675607104462E-3"/>
    <x v="2"/>
    <s v="Q4"/>
    <x v="674"/>
  </r>
  <r>
    <s v="ORD-84743"/>
    <x v="2"/>
    <s v="Manufacturing"/>
    <n v="296"/>
    <n v="4.2"/>
    <n v="1243.2"/>
    <n v="1191.6300000000001"/>
    <x v="4"/>
    <s v="Supplier A"/>
    <n v="4.5"/>
    <s v="2023-11-26"/>
    <s v="2023-12-20"/>
    <s v="2023-12-20"/>
    <s v="On Time"/>
    <n v="0.14369999999999999"/>
    <n v="42"/>
    <n v="2.52"/>
    <n v="584"/>
    <n v="68"/>
    <n v="70"/>
    <n v="0"/>
    <n v="-51.569999999999936"/>
    <n v="-4.1481660231660181E-2"/>
    <x v="10"/>
    <s v="Q4"/>
    <x v="675"/>
  </r>
  <r>
    <s v="ORD-85963"/>
    <x v="5"/>
    <s v="Service"/>
    <n v="489"/>
    <n v="25"/>
    <n v="12225"/>
    <n v="12263.95"/>
    <x v="0"/>
    <s v="Supplier A"/>
    <n v="4.5"/>
    <s v="2023-12-04"/>
    <s v="2023-12-17"/>
    <s v="2023-12-17"/>
    <s v="On Time"/>
    <n v="0.1447"/>
    <n v="70"/>
    <n v="0.81"/>
    <n v="504"/>
    <n v="41"/>
    <n v="78"/>
    <n v="0"/>
    <n v="38.950000000000728"/>
    <n v="3.1860940695297118E-3"/>
    <x v="2"/>
    <s v="Q4"/>
    <x v="676"/>
  </r>
  <r>
    <s v="ORD-13153"/>
    <x v="5"/>
    <s v="Service"/>
    <n v="33"/>
    <n v="25"/>
    <n v="825"/>
    <n v="824.3"/>
    <x v="3"/>
    <s v="Supplier D"/>
    <n v="4.7"/>
    <s v="2023-10-29"/>
    <s v="2023-11-06"/>
    <s v="2023-11-06"/>
    <s v="On Time"/>
    <n v="0.14069999999999999"/>
    <n v="4"/>
    <n v="0.77"/>
    <n v="930"/>
    <n v="155"/>
    <n v="50"/>
    <n v="0"/>
    <n v="-0.70000000000004547"/>
    <n v="-8.4848484848490358E-4"/>
    <x v="3"/>
    <s v="Q4"/>
    <x v="677"/>
  </r>
  <r>
    <s v="ORD-30214"/>
    <x v="4"/>
    <s v="Manufacturing"/>
    <n v="60"/>
    <n v="8.9"/>
    <n v="534"/>
    <n v="536.23"/>
    <x v="3"/>
    <s v="Supplier A"/>
    <n v="4.5"/>
    <s v="2023-02-28"/>
    <s v="2023-03-24"/>
    <s v="2023-03-24"/>
    <s v="On Time"/>
    <n v="4.99E-2"/>
    <n v="2"/>
    <n v="2.54"/>
    <n v="364"/>
    <n v="124"/>
    <n v="96"/>
    <n v="0"/>
    <n v="2.2300000000000182"/>
    <n v="4.1760299625468508E-3"/>
    <x v="9"/>
    <s v="Q1"/>
    <x v="678"/>
  </r>
  <r>
    <s v="ORD-52495"/>
    <x v="3"/>
    <s v="Pharmaceutical"/>
    <n v="23"/>
    <n v="15.75"/>
    <n v="362.25"/>
    <n v="369.98"/>
    <x v="0"/>
    <s v="Supplier C"/>
    <n v="4.2"/>
    <s v="2023-04-03"/>
    <s v="2023-04-24"/>
    <s v="2023-04-24"/>
    <s v="On Time"/>
    <n v="5.1700000000000003E-2"/>
    <n v="1"/>
    <n v="2.71"/>
    <n v="314"/>
    <n v="116"/>
    <n v="25"/>
    <n v="0"/>
    <n v="7.7300000000000182"/>
    <n v="2.1338854382332694E-2"/>
    <x v="1"/>
    <s v="Q2"/>
    <x v="679"/>
  </r>
  <r>
    <s v="ORD-45296"/>
    <x v="1"/>
    <s v="Pharmaceutical"/>
    <n v="310"/>
    <n v="12.5"/>
    <n v="3875"/>
    <n v="3772.89"/>
    <x v="1"/>
    <s v="Supplier B"/>
    <n v="3.8"/>
    <s v="2023-11-02"/>
    <s v="2023-11-16"/>
    <s v="2023-11-16"/>
    <s v="On Time"/>
    <n v="8.1199999999999994E-2"/>
    <n v="25"/>
    <n v="3.92"/>
    <n v="112"/>
    <n v="101"/>
    <n v="69"/>
    <n v="0"/>
    <n v="-102.11000000000013"/>
    <n v="-2.6350967741935516E-2"/>
    <x v="10"/>
    <s v="Q4"/>
    <x v="680"/>
  </r>
  <r>
    <s v="ORD-86830"/>
    <x v="5"/>
    <s v="Service"/>
    <n v="24"/>
    <n v="25"/>
    <n v="600"/>
    <n v="594.45000000000005"/>
    <x v="2"/>
    <s v="Supplier A"/>
    <n v="4.5"/>
    <s v="2023-09-05"/>
    <s v="2023-09-18"/>
    <s v="2023-09-18"/>
    <s v="On Time"/>
    <n v="4.2700000000000002E-2"/>
    <n v="1"/>
    <n v="0.9"/>
    <n v="741"/>
    <n v="45"/>
    <n v="41"/>
    <n v="0"/>
    <n v="-5.5499999999999545"/>
    <n v="-9.2499999999999249E-3"/>
    <x v="8"/>
    <s v="Q3"/>
    <x v="681"/>
  </r>
  <r>
    <s v="ORD-28660"/>
    <x v="5"/>
    <s v="Service"/>
    <n v="218"/>
    <n v="25"/>
    <n v="5450"/>
    <n v="5420.56"/>
    <x v="1"/>
    <s v="Supplier C"/>
    <n v="4.2"/>
    <s v="2023-10-18"/>
    <s v="2023-11-04"/>
    <s v="2023-11-04"/>
    <s v="On Time"/>
    <n v="0.1285"/>
    <n v="28"/>
    <n v="1.67"/>
    <n v="432"/>
    <n v="158"/>
    <n v="31"/>
    <n v="0"/>
    <n v="-29.4399999999996"/>
    <n v="-5.4018348623852477E-3"/>
    <x v="3"/>
    <s v="Q4"/>
    <x v="682"/>
  </r>
  <r>
    <s v="ORD-31939"/>
    <x v="3"/>
    <s v="Pharmaceutical"/>
    <n v="241"/>
    <n v="15.75"/>
    <n v="3795.75"/>
    <n v="3621.83"/>
    <x v="4"/>
    <s v="Supplier D"/>
    <n v="4.7"/>
    <s v="2023-10-12"/>
    <s v="2023-11-03"/>
    <s v="2023-11-04"/>
    <s v="Delayed"/>
    <n v="0.12379999999999999"/>
    <n v="29"/>
    <n v="2.93"/>
    <n v="111"/>
    <n v="143"/>
    <n v="44"/>
    <n v="1"/>
    <n v="-173.92000000000007"/>
    <n v="-4.5819666732529823E-2"/>
    <x v="3"/>
    <s v="Q4"/>
    <x v="683"/>
  </r>
  <r>
    <s v="ORD-80004"/>
    <x v="5"/>
    <s v="Service"/>
    <n v="441"/>
    <n v="25"/>
    <n v="11025"/>
    <n v="11170.76"/>
    <x v="3"/>
    <s v="Supplier D"/>
    <n v="4.7"/>
    <s v="2023-06-29"/>
    <s v="2023-07-07"/>
    <s v="2023-07-07"/>
    <s v="On Time"/>
    <n v="9.1899999999999996E-2"/>
    <n v="40"/>
    <n v="0.56999999999999995"/>
    <n v="626"/>
    <n v="37"/>
    <n v="48"/>
    <n v="0"/>
    <n v="145.76000000000022"/>
    <n v="1.3220861678004556E-2"/>
    <x v="7"/>
    <s v="Q2"/>
    <x v="684"/>
  </r>
  <r>
    <s v="ORD-51720"/>
    <x v="1"/>
    <s v="Pharmaceutical"/>
    <n v="381"/>
    <n v="12.5"/>
    <n v="4762.5"/>
    <n v="4789.3999999999996"/>
    <x v="2"/>
    <s v="Supplier A"/>
    <n v="4.5"/>
    <s v="2023-03-13"/>
    <s v="2023-03-30"/>
    <s v="2023-03-30"/>
    <s v="On Time"/>
    <n v="4.9099999999999998E-2"/>
    <n v="18"/>
    <n v="3.42"/>
    <n v="955"/>
    <n v="194"/>
    <n v="53"/>
    <n v="0"/>
    <n v="26.899999999999636"/>
    <n v="5.6482939632545165E-3"/>
    <x v="6"/>
    <s v="Q1"/>
    <x v="685"/>
  </r>
  <r>
    <s v="ORD-53051"/>
    <x v="0"/>
    <s v="Service"/>
    <n v="135"/>
    <n v="45"/>
    <n v="6075"/>
    <n v="6173.58"/>
    <x v="3"/>
    <s v="Supplier D"/>
    <n v="4.7"/>
    <s v="2023-05-20"/>
    <s v="2023-05-28"/>
    <s v="2023-05-28"/>
    <s v="On Time"/>
    <n v="5.5E-2"/>
    <n v="7"/>
    <n v="1.94"/>
    <n v="66"/>
    <n v="197"/>
    <n v="27"/>
    <n v="0"/>
    <n v="98.579999999999927"/>
    <n v="1.622716049382715E-2"/>
    <x v="0"/>
    <s v="Q2"/>
    <x v="686"/>
  </r>
  <r>
    <s v="ORD-74091"/>
    <x v="0"/>
    <s v="Service"/>
    <n v="471"/>
    <n v="45"/>
    <n v="21195"/>
    <n v="20155.55"/>
    <x v="0"/>
    <s v="Supplier D"/>
    <n v="4.7"/>
    <s v="2023-01-03"/>
    <s v="2023-01-11"/>
    <s v="2023-01-11"/>
    <s v="On Time"/>
    <n v="3.4299999999999997E-2"/>
    <n v="16"/>
    <n v="1.54"/>
    <n v="830"/>
    <n v="120"/>
    <n v="78"/>
    <n v="0"/>
    <n v="-1039.4500000000007"/>
    <n v="-4.9042226940316146E-2"/>
    <x v="5"/>
    <s v="Q1"/>
    <x v="687"/>
  </r>
  <r>
    <s v="ORD-56919"/>
    <x v="1"/>
    <s v="Pharmaceutical"/>
    <n v="237"/>
    <n v="12.5"/>
    <n v="2962.5"/>
    <n v="3013.53"/>
    <x v="0"/>
    <s v="Supplier A"/>
    <n v="4.5"/>
    <s v="2023-12-10"/>
    <s v="2023-12-27"/>
    <s v="2023-12-27"/>
    <s v="On Time"/>
    <n v="5.9400000000000001E-2"/>
    <n v="14"/>
    <n v="3.74"/>
    <n v="446"/>
    <n v="65"/>
    <n v="99"/>
    <n v="0"/>
    <n v="51.0300000000002"/>
    <n v="1.722531645569627E-2"/>
    <x v="2"/>
    <s v="Q4"/>
    <x v="688"/>
  </r>
  <r>
    <s v="ORD-99201"/>
    <x v="1"/>
    <s v="Pharmaceutical"/>
    <n v="489"/>
    <n v="12.5"/>
    <n v="6112.5"/>
    <n v="5924.84"/>
    <x v="0"/>
    <s v="Supplier D"/>
    <n v="4.7"/>
    <s v="2023-07-09"/>
    <s v="2023-07-21"/>
    <s v="2023-07-21"/>
    <s v="On Time"/>
    <n v="1.1299999999999999E-2"/>
    <n v="5"/>
    <n v="3.64"/>
    <n v="993"/>
    <n v="111"/>
    <n v="34"/>
    <n v="0"/>
    <n v="-187.65999999999985"/>
    <n v="-3.07010224948875E-2"/>
    <x v="4"/>
    <s v="Q3"/>
    <x v="689"/>
  </r>
  <r>
    <s v="ORD-89433"/>
    <x v="1"/>
    <s v="Pharmaceutical"/>
    <n v="129"/>
    <n v="12.5"/>
    <n v="1612.5"/>
    <n v="1689.92"/>
    <x v="4"/>
    <s v="Supplier C"/>
    <n v="4.2"/>
    <s v="2023-04-24"/>
    <s v="2023-05-15"/>
    <s v="2023-05-15"/>
    <s v="On Time"/>
    <n v="0.1454"/>
    <n v="18"/>
    <n v="3.24"/>
    <n v="264"/>
    <n v="21"/>
    <n v="35"/>
    <n v="0"/>
    <n v="77.420000000000073"/>
    <n v="4.8012403100775237E-2"/>
    <x v="1"/>
    <s v="Q2"/>
    <x v="690"/>
  </r>
  <r>
    <s v="ORD-98103"/>
    <x v="0"/>
    <s v="Service"/>
    <n v="301"/>
    <n v="45"/>
    <n v="13545"/>
    <n v="13545.44"/>
    <x v="2"/>
    <s v="Supplier A"/>
    <n v="4.5"/>
    <s v="2023-05-23"/>
    <s v="2023-06-05"/>
    <s v="2023-06-05"/>
    <s v="On Time"/>
    <n v="3.39E-2"/>
    <n v="10"/>
    <n v="1.61"/>
    <n v="748"/>
    <n v="174"/>
    <n v="82"/>
    <n v="0"/>
    <n v="0.44000000000050932"/>
    <n v="3.2484311554116601E-5"/>
    <x v="0"/>
    <s v="Q2"/>
    <x v="691"/>
  </r>
  <r>
    <s v="ORD-45956"/>
    <x v="3"/>
    <s v="Pharmaceutical"/>
    <n v="75"/>
    <n v="15.75"/>
    <n v="1181.25"/>
    <n v="1152.8599999999999"/>
    <x v="0"/>
    <s v="Supplier B"/>
    <n v="3.8"/>
    <s v="2023-02-03"/>
    <s v="2023-02-17"/>
    <s v="2023-02-17"/>
    <s v="On Time"/>
    <n v="8.9800000000000005E-2"/>
    <n v="6"/>
    <n v="3.28"/>
    <n v="246"/>
    <n v="193"/>
    <n v="12"/>
    <n v="0"/>
    <n v="-28.3900000000001"/>
    <n v="-2.4033862433862518E-2"/>
    <x v="9"/>
    <s v="Q1"/>
    <x v="692"/>
  </r>
  <r>
    <s v="ORD-95200"/>
    <x v="0"/>
    <s v="Service"/>
    <n v="296"/>
    <n v="45"/>
    <n v="13320"/>
    <n v="13830.29"/>
    <x v="4"/>
    <s v="Supplier C"/>
    <n v="4.2"/>
    <s v="2023-12-15"/>
    <s v="2024-01-01"/>
    <s v="2024-01-01"/>
    <s v="On Time"/>
    <n v="1.03E-2"/>
    <n v="3"/>
    <n v="1.51"/>
    <n v="103"/>
    <n v="102"/>
    <n v="65"/>
    <n v="0"/>
    <n v="510.29000000000087"/>
    <n v="3.8310060060060123E-2"/>
    <x v="2"/>
    <s v="Q4"/>
    <x v="693"/>
  </r>
  <r>
    <s v="ORD-39431"/>
    <x v="4"/>
    <s v="Manufacturing"/>
    <n v="275"/>
    <n v="8.9"/>
    <n v="2447.5"/>
    <n v="2439.3200000000002"/>
    <x v="3"/>
    <s v="Supplier A"/>
    <n v="4.5"/>
    <s v="2023-12-15"/>
    <s v="2024-01-08"/>
    <s v="2024-01-08"/>
    <s v="On Time"/>
    <n v="6.0600000000000001E-2"/>
    <n v="16"/>
    <n v="2.77"/>
    <n v="98"/>
    <n v="91"/>
    <n v="63"/>
    <n v="0"/>
    <n v="-8.1799999999998363"/>
    <n v="-3.3421859039835899E-3"/>
    <x v="2"/>
    <s v="Q4"/>
    <x v="694"/>
  </r>
  <r>
    <s v="ORD-39573"/>
    <x v="5"/>
    <s v="Service"/>
    <n v="210"/>
    <n v="25"/>
    <n v="5250"/>
    <n v="5089.67"/>
    <x v="2"/>
    <s v="Supplier C"/>
    <n v="4.2"/>
    <s v="2023-01-03"/>
    <s v="2023-01-20"/>
    <s v="2023-01-20"/>
    <s v="On Time"/>
    <n v="2.1499999999999998E-2"/>
    <n v="4"/>
    <n v="0.54"/>
    <n v="756"/>
    <n v="128"/>
    <n v="19"/>
    <n v="0"/>
    <n v="-160.32999999999993"/>
    <n v="-3.0539047619047605E-2"/>
    <x v="5"/>
    <s v="Q1"/>
    <x v="695"/>
  </r>
  <r>
    <s v="ORD-13148"/>
    <x v="3"/>
    <s v="Pharmaceutical"/>
    <n v="169"/>
    <n v="15.75"/>
    <n v="2661.75"/>
    <n v="2545.39"/>
    <x v="1"/>
    <s v="Supplier B"/>
    <n v="3.8"/>
    <s v="2023-06-18"/>
    <s v="2023-07-02"/>
    <s v="2023-07-02"/>
    <s v="On Time"/>
    <n v="9.7500000000000003E-2"/>
    <n v="16"/>
    <n v="3.15"/>
    <n v="656"/>
    <n v="180"/>
    <n v="52"/>
    <n v="0"/>
    <n v="-116.36000000000013"/>
    <n v="-4.3715600638677611E-2"/>
    <x v="7"/>
    <s v="Q2"/>
    <x v="696"/>
  </r>
  <r>
    <s v="ORD-41030"/>
    <x v="2"/>
    <s v="Manufacturing"/>
    <n v="132"/>
    <n v="4.2"/>
    <n v="554.4"/>
    <n v="579.84"/>
    <x v="1"/>
    <s v="Supplier A"/>
    <n v="4.5"/>
    <s v="2023-08-31"/>
    <s v="2023-09-24"/>
    <s v="2023-09-24"/>
    <s v="On Time"/>
    <n v="0.12659999999999999"/>
    <n v="16"/>
    <n v="2.04"/>
    <n v="124"/>
    <n v="173"/>
    <n v="89"/>
    <n v="0"/>
    <n v="25.440000000000055"/>
    <n v="4.5887445887445991E-2"/>
    <x v="11"/>
    <s v="Q3"/>
    <x v="697"/>
  </r>
  <r>
    <s v="ORD-18523"/>
    <x v="4"/>
    <s v="Manufacturing"/>
    <n v="73"/>
    <n v="8.9"/>
    <n v="649.70000000000005"/>
    <n v="622.77"/>
    <x v="0"/>
    <s v="Supplier D"/>
    <n v="4.7"/>
    <s v="2023-10-24"/>
    <s v="2023-11-12"/>
    <s v="2023-11-12"/>
    <s v="On Time"/>
    <n v="1.8499999999999999E-2"/>
    <n v="1"/>
    <n v="1.63"/>
    <n v="851"/>
    <n v="52"/>
    <n v="17"/>
    <n v="0"/>
    <n v="-26.930000000000064"/>
    <n v="-4.1449899953824934E-2"/>
    <x v="3"/>
    <s v="Q4"/>
    <x v="698"/>
  </r>
  <r>
    <s v="ORD-59998"/>
    <x v="4"/>
    <s v="Manufacturing"/>
    <n v="330"/>
    <n v="8.9"/>
    <n v="2937"/>
    <n v="2916.98"/>
    <x v="0"/>
    <s v="Supplier C"/>
    <n v="4.2"/>
    <s v="2023-11-09"/>
    <s v="2023-12-07"/>
    <s v="2023-12-07"/>
    <s v="On Time"/>
    <n v="2.4299999999999999E-2"/>
    <n v="8"/>
    <n v="1.1000000000000001"/>
    <n v="461"/>
    <n v="44"/>
    <n v="89"/>
    <n v="0"/>
    <n v="-20.019999999999982"/>
    <n v="-6.8164794007490575E-3"/>
    <x v="10"/>
    <s v="Q4"/>
    <x v="699"/>
  </r>
  <r>
    <s v="ORD-95317"/>
    <x v="4"/>
    <s v="Manufacturing"/>
    <n v="206"/>
    <n v="8.9"/>
    <n v="1833.4"/>
    <n v="1826.84"/>
    <x v="1"/>
    <s v="Supplier A"/>
    <n v="4.5"/>
    <s v="2023-08-21"/>
    <s v="2023-09-14"/>
    <s v="2023-09-14"/>
    <s v="On Time"/>
    <n v="6.9900000000000004E-2"/>
    <n v="14"/>
    <n v="1.2"/>
    <n v="741"/>
    <n v="26"/>
    <n v="68"/>
    <n v="0"/>
    <n v="-6.5600000000001728"/>
    <n v="-3.578051707210741E-3"/>
    <x v="11"/>
    <s v="Q3"/>
    <x v="700"/>
  </r>
  <r>
    <s v="ORD-85132"/>
    <x v="5"/>
    <s v="Service"/>
    <n v="62"/>
    <n v="25"/>
    <n v="1550"/>
    <n v="1474.4"/>
    <x v="3"/>
    <s v="Supplier B"/>
    <n v="3.8"/>
    <s v="2023-02-25"/>
    <s v="2023-03-07"/>
    <s v="2023-03-07"/>
    <s v="On Time"/>
    <n v="0.1099"/>
    <n v="6"/>
    <n v="1.76"/>
    <n v="179"/>
    <n v="183"/>
    <n v="75"/>
    <n v="0"/>
    <n v="-75.599999999999909"/>
    <n v="-4.8774193548387038E-2"/>
    <x v="9"/>
    <s v="Q1"/>
    <x v="701"/>
  </r>
  <r>
    <s v="ORD-26735"/>
    <x v="2"/>
    <s v="Manufacturing"/>
    <n v="381"/>
    <n v="4.2"/>
    <n v="1600.2"/>
    <n v="1619.54"/>
    <x v="3"/>
    <s v="Supplier D"/>
    <n v="4.7"/>
    <s v="2023-09-04"/>
    <s v="2023-09-23"/>
    <s v="2023-09-23"/>
    <s v="On Time"/>
    <n v="3.5999999999999997E-2"/>
    <n v="13"/>
    <n v="1.0900000000000001"/>
    <n v="369"/>
    <n v="169"/>
    <n v="65"/>
    <n v="0"/>
    <n v="19.339999999999918"/>
    <n v="1.2085989251343531E-2"/>
    <x v="8"/>
    <s v="Q3"/>
    <x v="702"/>
  </r>
  <r>
    <s v="ORD-48150"/>
    <x v="5"/>
    <s v="Service"/>
    <n v="463"/>
    <n v="25"/>
    <n v="11575"/>
    <n v="11622.62"/>
    <x v="3"/>
    <s v="Supplier C"/>
    <n v="4.2"/>
    <s v="2023-10-26"/>
    <s v="2023-11-12"/>
    <s v="2023-11-12"/>
    <s v="On Time"/>
    <n v="3.04E-2"/>
    <n v="14"/>
    <n v="1.4"/>
    <n v="427"/>
    <n v="22"/>
    <n v="76"/>
    <n v="0"/>
    <n v="47.6200000000008"/>
    <n v="4.1140388768899179E-3"/>
    <x v="3"/>
    <s v="Q4"/>
    <x v="703"/>
  </r>
  <r>
    <s v="ORD-36263"/>
    <x v="5"/>
    <s v="Service"/>
    <n v="269"/>
    <n v="25"/>
    <n v="6725"/>
    <n v="6939.65"/>
    <x v="1"/>
    <s v="Supplier A"/>
    <n v="4.5"/>
    <s v="2023-05-02"/>
    <s v="2023-05-15"/>
    <s v="2023-05-15"/>
    <s v="On Time"/>
    <n v="8.8300000000000003E-2"/>
    <n v="23"/>
    <n v="1.02"/>
    <n v="705"/>
    <n v="71"/>
    <n v="18"/>
    <n v="0"/>
    <n v="214.64999999999964"/>
    <n v="3.1918215613382844E-2"/>
    <x v="0"/>
    <s v="Q2"/>
    <x v="704"/>
  </r>
  <r>
    <s v="ORD-53995"/>
    <x v="2"/>
    <s v="Manufacturing"/>
    <n v="364"/>
    <n v="4.2"/>
    <n v="1528.8"/>
    <n v="1602.48"/>
    <x v="1"/>
    <s v="Supplier D"/>
    <n v="4.7"/>
    <s v="2023-12-22"/>
    <s v="2024-01-10"/>
    <s v="2024-01-10"/>
    <s v="On Time"/>
    <n v="9.4E-2"/>
    <n v="34"/>
    <n v="2.16"/>
    <n v="680"/>
    <n v="96"/>
    <n v="63"/>
    <n v="0"/>
    <n v="73.680000000000064"/>
    <n v="4.8194662480376807E-2"/>
    <x v="2"/>
    <s v="Q4"/>
    <x v="705"/>
  </r>
  <r>
    <s v="ORD-39232"/>
    <x v="2"/>
    <s v="Manufacturing"/>
    <n v="458"/>
    <n v="4.2"/>
    <n v="1923.6"/>
    <n v="1979.23"/>
    <x v="1"/>
    <s v="Supplier A"/>
    <n v="4.5"/>
    <s v="2023-08-21"/>
    <s v="2023-09-14"/>
    <s v="2023-09-14"/>
    <s v="On Time"/>
    <n v="1.5900000000000001E-2"/>
    <n v="7"/>
    <n v="1.01"/>
    <n v="759"/>
    <n v="78"/>
    <n v="69"/>
    <n v="0"/>
    <n v="55.630000000000109"/>
    <n v="2.8919733832397647E-2"/>
    <x v="11"/>
    <s v="Q3"/>
    <x v="706"/>
  </r>
  <r>
    <s v="ORD-62469"/>
    <x v="5"/>
    <s v="Service"/>
    <n v="386"/>
    <n v="25"/>
    <n v="9650"/>
    <n v="9908.9599999999991"/>
    <x v="1"/>
    <s v="Supplier B"/>
    <n v="3.8"/>
    <s v="2023-09-04"/>
    <s v="2023-09-14"/>
    <s v="2023-09-14"/>
    <s v="On Time"/>
    <n v="0.1241"/>
    <n v="47"/>
    <n v="1.06"/>
    <n v="238"/>
    <n v="21"/>
    <n v="56"/>
    <n v="0"/>
    <n v="258.95999999999913"/>
    <n v="2.6835233160621672E-2"/>
    <x v="8"/>
    <s v="Q3"/>
    <x v="707"/>
  </r>
  <r>
    <s v="ORD-57174"/>
    <x v="1"/>
    <s v="Pharmaceutical"/>
    <n v="294"/>
    <n v="12.5"/>
    <n v="3675"/>
    <n v="3533.58"/>
    <x v="0"/>
    <s v="Supplier C"/>
    <n v="4.2"/>
    <s v="2023-01-16"/>
    <s v="2023-02-06"/>
    <s v="2023-02-06"/>
    <s v="On Time"/>
    <n v="5.0700000000000002E-2"/>
    <n v="14"/>
    <n v="3.38"/>
    <n v="94"/>
    <n v="27"/>
    <n v="35"/>
    <n v="0"/>
    <n v="-141.42000000000007"/>
    <n v="-3.8481632653061246E-2"/>
    <x v="5"/>
    <s v="Q1"/>
    <x v="708"/>
  </r>
  <r>
    <s v="ORD-35688"/>
    <x v="3"/>
    <s v="Pharmaceutical"/>
    <n v="463"/>
    <n v="15.75"/>
    <n v="7292.25"/>
    <n v="7118.69"/>
    <x v="3"/>
    <s v="Supplier B"/>
    <n v="3.8"/>
    <s v="2023-04-23"/>
    <s v="2023-05-07"/>
    <s v="2023-05-07"/>
    <s v="On Time"/>
    <n v="3.44E-2"/>
    <n v="15"/>
    <n v="2.87"/>
    <n v="72"/>
    <n v="65"/>
    <n v="43"/>
    <n v="0"/>
    <n v="-173.5600000000004"/>
    <n v="-2.3800610236895389E-2"/>
    <x v="1"/>
    <s v="Q2"/>
    <x v="709"/>
  </r>
  <r>
    <s v="ORD-58449"/>
    <x v="1"/>
    <s v="Pharmaceutical"/>
    <n v="345"/>
    <n v="12.5"/>
    <n v="4312.5"/>
    <n v="4436.45"/>
    <x v="0"/>
    <s v="Supplier B"/>
    <n v="3.8"/>
    <s v="2023-07-14"/>
    <s v="2023-08-02"/>
    <s v="2023-08-15"/>
    <s v="Delayed"/>
    <n v="2.5499999999999998E-2"/>
    <n v="8"/>
    <n v="3.18"/>
    <n v="431"/>
    <n v="189"/>
    <n v="31"/>
    <n v="13"/>
    <n v="123.94999999999982"/>
    <n v="2.8742028985507203E-2"/>
    <x v="4"/>
    <s v="Q3"/>
    <x v="710"/>
  </r>
  <r>
    <s v="ORD-79803"/>
    <x v="5"/>
    <s v="Service"/>
    <n v="43"/>
    <n v="25"/>
    <n v="1075"/>
    <n v="1033.99"/>
    <x v="4"/>
    <s v="Supplier D"/>
    <n v="4.7"/>
    <s v="2023-12-31"/>
    <s v="2024-01-08"/>
    <s v="2024-01-08"/>
    <s v="On Time"/>
    <n v="0.1336"/>
    <n v="5"/>
    <n v="0.78"/>
    <n v="437"/>
    <n v="197"/>
    <n v="57"/>
    <n v="0"/>
    <n v="-41.009999999999991"/>
    <n v="-3.8148837209302316E-2"/>
    <x v="2"/>
    <s v="Q4"/>
    <x v="711"/>
  </r>
  <r>
    <s v="ORD-48559"/>
    <x v="2"/>
    <s v="Manufacturing"/>
    <n v="135"/>
    <n v="4.2"/>
    <n v="567"/>
    <n v="590.87"/>
    <x v="4"/>
    <s v="Supplier D"/>
    <n v="4.7"/>
    <s v="2023-11-22"/>
    <s v="2023-12-11"/>
    <s v="2023-12-11"/>
    <s v="On Time"/>
    <n v="0.1168"/>
    <n v="15"/>
    <n v="2.71"/>
    <n v="858"/>
    <n v="58"/>
    <n v="51"/>
    <n v="0"/>
    <n v="23.870000000000005"/>
    <n v="4.2098765432098777E-2"/>
    <x v="10"/>
    <s v="Q4"/>
    <x v="712"/>
  </r>
  <r>
    <s v="ORD-71691"/>
    <x v="3"/>
    <s v="Pharmaceutical"/>
    <n v="445"/>
    <n v="15.75"/>
    <n v="7008.75"/>
    <n v="7014.55"/>
    <x v="0"/>
    <s v="Supplier C"/>
    <n v="4.2"/>
    <s v="2023-03-06"/>
    <s v="2023-03-27"/>
    <s v="2023-03-27"/>
    <s v="On Time"/>
    <n v="9.1800000000000007E-2"/>
    <n v="40"/>
    <n v="3.59"/>
    <n v="859"/>
    <n v="189"/>
    <n v="88"/>
    <n v="0"/>
    <n v="5.8000000000001819"/>
    <n v="8.2753700731231421E-4"/>
    <x v="6"/>
    <s v="Q1"/>
    <x v="713"/>
  </r>
  <r>
    <s v="ORD-59005"/>
    <x v="1"/>
    <s v="Pharmaceutical"/>
    <n v="394"/>
    <n v="12.5"/>
    <n v="4925"/>
    <n v="4929.51"/>
    <x v="1"/>
    <s v="Supplier D"/>
    <n v="4.7"/>
    <s v="2023-11-27"/>
    <s v="2023-12-09"/>
    <s v="2023-12-09"/>
    <s v="On Time"/>
    <n v="7.9799999999999996E-2"/>
    <n v="31"/>
    <n v="2.98"/>
    <n v="588"/>
    <n v="197"/>
    <n v="71"/>
    <n v="0"/>
    <n v="4.5100000000002183"/>
    <n v="9.1573604060918138E-4"/>
    <x v="10"/>
    <s v="Q4"/>
    <x v="714"/>
  </r>
  <r>
    <s v="ORD-38773"/>
    <x v="0"/>
    <s v="Service"/>
    <n v="307"/>
    <n v="45"/>
    <n v="13815"/>
    <n v="13678.16"/>
    <x v="2"/>
    <s v="Supplier D"/>
    <n v="4.7"/>
    <s v="2023-05-18"/>
    <s v="2023-05-26"/>
    <s v="2023-05-26"/>
    <s v="On Time"/>
    <n v="0.13900000000000001"/>
    <n v="42"/>
    <n v="0.55000000000000004"/>
    <n v="966"/>
    <n v="71"/>
    <n v="67"/>
    <n v="0"/>
    <n v="-136.84000000000015"/>
    <n v="-9.9051755338400403E-3"/>
    <x v="0"/>
    <s v="Q2"/>
    <x v="715"/>
  </r>
  <r>
    <s v="ORD-21109"/>
    <x v="3"/>
    <s v="Pharmaceutical"/>
    <n v="227"/>
    <n v="15.75"/>
    <n v="3575.25"/>
    <n v="3714.22"/>
    <x v="2"/>
    <s v="Supplier B"/>
    <n v="3.8"/>
    <s v="2023-06-06"/>
    <s v="2023-06-26"/>
    <s v="2023-06-29"/>
    <s v="Delayed"/>
    <n v="0.09"/>
    <n v="20"/>
    <n v="2.88"/>
    <n v="819"/>
    <n v="41"/>
    <n v="47"/>
    <n v="3"/>
    <n v="138.9699999999998"/>
    <n v="3.8870009090273348E-2"/>
    <x v="7"/>
    <s v="Q2"/>
    <x v="716"/>
  </r>
  <r>
    <s v="ORD-66689"/>
    <x v="4"/>
    <s v="Manufacturing"/>
    <n v="308"/>
    <n v="8.9"/>
    <n v="2741.2"/>
    <n v="2615.42"/>
    <x v="4"/>
    <s v="Supplier C"/>
    <n v="4.2"/>
    <s v="2023-04-28"/>
    <s v="2023-05-26"/>
    <s v="2023-05-26"/>
    <s v="On Time"/>
    <n v="8.1699999999999995E-2"/>
    <n v="25"/>
    <n v="1.9"/>
    <n v="468"/>
    <n v="114"/>
    <n v="73"/>
    <n v="0"/>
    <n v="-125.77999999999975"/>
    <n v="-4.588501386254186E-2"/>
    <x v="1"/>
    <s v="Q2"/>
    <x v="717"/>
  </r>
  <r>
    <s v="ORD-48603"/>
    <x v="2"/>
    <s v="Manufacturing"/>
    <n v="101"/>
    <n v="4.2"/>
    <n v="424.2"/>
    <n v="421.73"/>
    <x v="3"/>
    <s v="Supplier D"/>
    <n v="4.7"/>
    <s v="2023-01-13"/>
    <s v="2023-02-01"/>
    <s v="2023-02-01"/>
    <s v="On Time"/>
    <n v="4.7199999999999999E-2"/>
    <n v="4"/>
    <n v="2.8"/>
    <n v="912"/>
    <n v="148"/>
    <n v="75"/>
    <n v="0"/>
    <n v="-2.4699999999999704"/>
    <n v="-5.8227251296557531E-3"/>
    <x v="5"/>
    <s v="Q1"/>
    <x v="718"/>
  </r>
  <r>
    <s v="ORD-98487"/>
    <x v="5"/>
    <s v="Service"/>
    <n v="60"/>
    <n v="25"/>
    <n v="1500"/>
    <n v="1442.79"/>
    <x v="0"/>
    <s v="Supplier C"/>
    <n v="4.2"/>
    <s v="2023-04-27"/>
    <s v="2023-05-14"/>
    <s v="2023-05-14"/>
    <s v="On Time"/>
    <n v="6.0400000000000002E-2"/>
    <n v="3"/>
    <n v="1"/>
    <n v="387"/>
    <n v="84"/>
    <n v="48"/>
    <n v="0"/>
    <n v="-57.210000000000036"/>
    <n v="-3.8140000000000021E-2"/>
    <x v="1"/>
    <s v="Q2"/>
    <x v="719"/>
  </r>
  <r>
    <s v="ORD-44227"/>
    <x v="0"/>
    <s v="Service"/>
    <n v="319"/>
    <n v="45"/>
    <n v="14355"/>
    <n v="15069.87"/>
    <x v="3"/>
    <s v="Supplier B"/>
    <n v="3.8"/>
    <s v="2023-12-28"/>
    <s v="2024-01-07"/>
    <s v="2024-01-07"/>
    <s v="On Time"/>
    <n v="0.14979999999999999"/>
    <n v="47"/>
    <n v="1.61"/>
    <n v="58"/>
    <n v="96"/>
    <n v="46"/>
    <n v="0"/>
    <n v="714.8700000000008"/>
    <n v="4.9799373040752409E-2"/>
    <x v="2"/>
    <s v="Q4"/>
    <x v="388"/>
  </r>
  <r>
    <s v="ORD-29566"/>
    <x v="2"/>
    <s v="Manufacturing"/>
    <n v="397"/>
    <n v="4.2"/>
    <n v="1667.4"/>
    <n v="1693.3"/>
    <x v="2"/>
    <s v="Supplier D"/>
    <n v="4.7"/>
    <s v="2023-10-24"/>
    <s v="2023-11-12"/>
    <s v="2023-11-12"/>
    <s v="On Time"/>
    <n v="7.6100000000000001E-2"/>
    <n v="30"/>
    <n v="2.52"/>
    <n v="936"/>
    <n v="121"/>
    <n v="39"/>
    <n v="0"/>
    <n v="25.899999999999864"/>
    <n v="1.553316540722074E-2"/>
    <x v="3"/>
    <s v="Q4"/>
    <x v="720"/>
  </r>
  <r>
    <s v="ORD-54650"/>
    <x v="3"/>
    <s v="Pharmaceutical"/>
    <n v="274"/>
    <n v="15.75"/>
    <n v="4315.5"/>
    <n v="4353.05"/>
    <x v="1"/>
    <s v="Supplier D"/>
    <n v="4.7"/>
    <s v="2023-04-30"/>
    <s v="2023-05-12"/>
    <s v="2023-05-12"/>
    <s v="On Time"/>
    <n v="8.7400000000000005E-2"/>
    <n v="23"/>
    <n v="3.72"/>
    <n v="860"/>
    <n v="41"/>
    <n v="50"/>
    <n v="0"/>
    <n v="37.550000000000182"/>
    <n v="8.7011933727262607E-3"/>
    <x v="1"/>
    <s v="Q2"/>
    <x v="721"/>
  </r>
  <r>
    <s v="ORD-26822"/>
    <x v="3"/>
    <s v="Pharmaceutical"/>
    <n v="234"/>
    <n v="15.75"/>
    <n v="3685.5"/>
    <n v="3667.06"/>
    <x v="2"/>
    <s v="Supplier D"/>
    <n v="4.7"/>
    <s v="2023-04-18"/>
    <s v="2023-04-30"/>
    <s v="2023-04-30"/>
    <s v="On Time"/>
    <n v="8.8200000000000001E-2"/>
    <n v="20"/>
    <n v="3.37"/>
    <n v="362"/>
    <n v="22"/>
    <n v="73"/>
    <n v="0"/>
    <n v="-18.440000000000055"/>
    <n v="-5.0033916700583519E-3"/>
    <x v="1"/>
    <s v="Q2"/>
    <x v="722"/>
  </r>
  <r>
    <s v="ORD-49274"/>
    <x v="0"/>
    <s v="Service"/>
    <n v="224"/>
    <n v="45"/>
    <n v="10080"/>
    <n v="10005.129999999999"/>
    <x v="3"/>
    <s v="Supplier C"/>
    <n v="4.2"/>
    <s v="2023-04-26"/>
    <s v="2023-05-13"/>
    <s v="2023-05-13"/>
    <s v="On Time"/>
    <n v="0.1154"/>
    <n v="25"/>
    <n v="1.54"/>
    <n v="383"/>
    <n v="170"/>
    <n v="12"/>
    <n v="0"/>
    <n v="-74.8700000000008"/>
    <n v="-7.4275793650794442E-3"/>
    <x v="1"/>
    <s v="Q2"/>
    <x v="723"/>
  </r>
  <r>
    <s v="ORD-85219"/>
    <x v="5"/>
    <s v="Service"/>
    <n v="497"/>
    <n v="25"/>
    <n v="12425"/>
    <n v="13039.11"/>
    <x v="0"/>
    <s v="Supplier B"/>
    <n v="3.8"/>
    <s v="2023-03-20"/>
    <s v="2023-03-30"/>
    <s v="2023-03-30"/>
    <s v="On Time"/>
    <n v="8.9499999999999996E-2"/>
    <n v="44"/>
    <n v="1.87"/>
    <n v="937"/>
    <n v="120"/>
    <n v="58"/>
    <n v="0"/>
    <n v="614.11000000000058"/>
    <n v="4.9425352112676103E-2"/>
    <x v="6"/>
    <s v="Q1"/>
    <x v="724"/>
  </r>
  <r>
    <s v="ORD-49930"/>
    <x v="3"/>
    <s v="Pharmaceutical"/>
    <n v="207"/>
    <n v="15.75"/>
    <n v="3260.25"/>
    <n v="3158.64"/>
    <x v="2"/>
    <s v="Supplier A"/>
    <n v="4.5"/>
    <s v="2023-10-01"/>
    <s v="2023-10-18"/>
    <s v="2023-10-18"/>
    <s v="On Time"/>
    <n v="2.52E-2"/>
    <n v="5"/>
    <n v="3.18"/>
    <n v="145"/>
    <n v="63"/>
    <n v="23"/>
    <n v="0"/>
    <n v="-101.61000000000013"/>
    <n v="-3.116632160110425E-2"/>
    <x v="3"/>
    <s v="Q4"/>
    <x v="725"/>
  </r>
  <r>
    <s v="ORD-60579"/>
    <x v="0"/>
    <s v="Service"/>
    <n v="433"/>
    <n v="45"/>
    <n v="19485"/>
    <n v="19853.310000000001"/>
    <x v="4"/>
    <s v="Supplier B"/>
    <n v="3.8"/>
    <s v="2023-01-17"/>
    <s v="2023-01-27"/>
    <s v="2023-01-27"/>
    <s v="On Time"/>
    <n v="7.8399999999999997E-2"/>
    <n v="33"/>
    <n v="0.6"/>
    <n v="340"/>
    <n v="72"/>
    <n v="39"/>
    <n v="0"/>
    <n v="368.31000000000131"/>
    <n v="1.8902232486528166E-2"/>
    <x v="5"/>
    <s v="Q1"/>
    <x v="726"/>
  </r>
  <r>
    <s v="ORD-61262"/>
    <x v="2"/>
    <s v="Manufacturing"/>
    <n v="39"/>
    <n v="4.2"/>
    <n v="163.80000000000001"/>
    <n v="161.65"/>
    <x v="4"/>
    <s v="Supplier A"/>
    <n v="4.5"/>
    <s v="2023-08-21"/>
    <s v="2023-09-14"/>
    <s v="2023-09-14"/>
    <s v="On Time"/>
    <n v="1.15E-2"/>
    <n v="0"/>
    <n v="2.82"/>
    <n v="210"/>
    <n v="48"/>
    <n v="26"/>
    <n v="0"/>
    <n v="-2.1500000000000057"/>
    <n v="-1.3125763125763159E-2"/>
    <x v="11"/>
    <s v="Q3"/>
    <x v="727"/>
  </r>
  <r>
    <s v="ORD-66649"/>
    <x v="5"/>
    <s v="Service"/>
    <n v="209"/>
    <n v="25"/>
    <n v="5225"/>
    <n v="5462.79"/>
    <x v="2"/>
    <s v="Supplier D"/>
    <n v="4.7"/>
    <s v="2023-02-05"/>
    <s v="2023-02-13"/>
    <s v="2023-02-13"/>
    <s v="On Time"/>
    <n v="0.13120000000000001"/>
    <n v="27"/>
    <n v="0.81"/>
    <n v="887"/>
    <n v="190"/>
    <n v="70"/>
    <n v="0"/>
    <n v="237.78999999999996"/>
    <n v="4.5510047846889945E-2"/>
    <x v="9"/>
    <s v="Q1"/>
    <x v="728"/>
  </r>
  <r>
    <s v="ORD-28702"/>
    <x v="3"/>
    <s v="Pharmaceutical"/>
    <n v="113"/>
    <n v="15.75"/>
    <n v="1779.75"/>
    <n v="1780.19"/>
    <x v="4"/>
    <s v="Supplier C"/>
    <n v="4.2"/>
    <s v="2023-10-28"/>
    <s v="2023-11-18"/>
    <s v="2023-11-18"/>
    <s v="On Time"/>
    <n v="0.10589999999999999"/>
    <n v="11"/>
    <n v="2.5099999999999998"/>
    <n v="506"/>
    <n v="36"/>
    <n v="61"/>
    <n v="0"/>
    <n v="0.44000000000005457"/>
    <n v="2.4722573395142834E-4"/>
    <x v="3"/>
    <s v="Q4"/>
    <x v="729"/>
  </r>
  <r>
    <s v="ORD-94711"/>
    <x v="5"/>
    <s v="Service"/>
    <n v="460"/>
    <n v="25"/>
    <n v="11500"/>
    <n v="11489.6"/>
    <x v="1"/>
    <s v="Supplier C"/>
    <n v="4.2"/>
    <s v="2023-10-19"/>
    <s v="2023-11-05"/>
    <s v="2023-11-05"/>
    <s v="On Time"/>
    <n v="7.4800000000000005E-2"/>
    <n v="34"/>
    <n v="0.64"/>
    <n v="952"/>
    <n v="136"/>
    <n v="54"/>
    <n v="0"/>
    <n v="-10.399999999999636"/>
    <n v="-9.0434782608692489E-4"/>
    <x v="3"/>
    <s v="Q4"/>
    <x v="730"/>
  </r>
  <r>
    <s v="ORD-66633"/>
    <x v="0"/>
    <s v="Service"/>
    <n v="431"/>
    <n v="45"/>
    <n v="19395"/>
    <n v="19996.22"/>
    <x v="3"/>
    <s v="Supplier D"/>
    <n v="4.7"/>
    <s v="2023-11-10"/>
    <s v="2023-11-18"/>
    <s v="2023-11-18"/>
    <s v="On Time"/>
    <n v="3.4500000000000003E-2"/>
    <n v="14"/>
    <n v="1.85"/>
    <n v="518"/>
    <n v="118"/>
    <n v="94"/>
    <n v="0"/>
    <n v="601.22000000000116"/>
    <n v="3.099871100799181E-2"/>
    <x v="10"/>
    <s v="Q4"/>
    <x v="731"/>
  </r>
  <r>
    <s v="ORD-92324"/>
    <x v="3"/>
    <s v="Pharmaceutical"/>
    <n v="367"/>
    <n v="15.75"/>
    <n v="5780.25"/>
    <n v="6037.87"/>
    <x v="4"/>
    <s v="Supplier A"/>
    <n v="4.5"/>
    <s v="2023-07-21"/>
    <s v="2023-08-07"/>
    <s v="2023-08-07"/>
    <s v="On Time"/>
    <n v="4.36E-2"/>
    <n v="15"/>
    <n v="2.91"/>
    <n v="600"/>
    <n v="94"/>
    <n v="95"/>
    <n v="0"/>
    <n v="257.61999999999989"/>
    <n v="4.4569006530859372E-2"/>
    <x v="4"/>
    <s v="Q3"/>
    <x v="732"/>
  </r>
  <r>
    <s v="ORD-52731"/>
    <x v="1"/>
    <s v="Pharmaceutical"/>
    <n v="400"/>
    <n v="12.5"/>
    <n v="5000"/>
    <n v="5026.41"/>
    <x v="1"/>
    <s v="Supplier D"/>
    <n v="4.7"/>
    <s v="2023-07-30"/>
    <s v="2023-08-11"/>
    <s v="2023-08-11"/>
    <s v="On Time"/>
    <n v="0.14929999999999999"/>
    <n v="59"/>
    <n v="2.66"/>
    <n v="469"/>
    <n v="135"/>
    <n v="31"/>
    <n v="0"/>
    <n v="26.409999999999854"/>
    <n v="5.2819999999999707E-3"/>
    <x v="4"/>
    <s v="Q3"/>
    <x v="733"/>
  </r>
  <r>
    <s v="ORD-62342"/>
    <x v="2"/>
    <s v="Manufacturing"/>
    <n v="23"/>
    <n v="4.2"/>
    <n v="96.6"/>
    <n v="92.48"/>
    <x v="1"/>
    <s v="Supplier A"/>
    <n v="4.5"/>
    <s v="2023-08-25"/>
    <s v="2023-09-18"/>
    <s v="2023-09-18"/>
    <s v="On Time"/>
    <n v="0.1072"/>
    <n v="2"/>
    <n v="1.76"/>
    <n v="926"/>
    <n v="69"/>
    <n v="60"/>
    <n v="0"/>
    <n v="-4.1199999999999903"/>
    <n v="-4.2650103519668636E-2"/>
    <x v="11"/>
    <s v="Q3"/>
    <x v="734"/>
  </r>
  <r>
    <s v="ORD-18943"/>
    <x v="1"/>
    <s v="Pharmaceutical"/>
    <n v="373"/>
    <n v="12.5"/>
    <n v="4662.5"/>
    <n v="4856.99"/>
    <x v="0"/>
    <s v="Supplier C"/>
    <n v="4.2"/>
    <s v="2023-02-28"/>
    <s v="2023-03-21"/>
    <s v="2023-03-21"/>
    <s v="On Time"/>
    <n v="5.5800000000000002E-2"/>
    <n v="20"/>
    <n v="3.23"/>
    <n v="134"/>
    <n v="160"/>
    <n v="94"/>
    <n v="0"/>
    <n v="194.48999999999978"/>
    <n v="4.1713672922251963E-2"/>
    <x v="9"/>
    <s v="Q1"/>
    <x v="735"/>
  </r>
  <r>
    <s v="ORD-33230"/>
    <x v="3"/>
    <s v="Pharmaceutical"/>
    <n v="430"/>
    <n v="15.75"/>
    <n v="6772.5"/>
    <n v="6622.92"/>
    <x v="2"/>
    <s v="Supplier B"/>
    <n v="3.8"/>
    <s v="2023-08-30"/>
    <s v="2023-09-13"/>
    <s v="2023-09-13"/>
    <s v="On Time"/>
    <n v="3.2599999999999997E-2"/>
    <n v="14"/>
    <n v="3.41"/>
    <n v="351"/>
    <n v="51"/>
    <n v="78"/>
    <n v="0"/>
    <n v="-149.57999999999993"/>
    <n v="-2.2086378737541518E-2"/>
    <x v="11"/>
    <s v="Q3"/>
    <x v="736"/>
  </r>
  <r>
    <s v="ORD-38399"/>
    <x v="0"/>
    <s v="Service"/>
    <n v="353"/>
    <n v="45"/>
    <n v="15885"/>
    <n v="16303.71"/>
    <x v="2"/>
    <s v="Supplier B"/>
    <n v="3.8"/>
    <s v="2023-02-09"/>
    <s v="2023-02-19"/>
    <s v="2023-02-19"/>
    <s v="On Time"/>
    <n v="0.1048"/>
    <n v="37"/>
    <n v="1.04"/>
    <n v="781"/>
    <n v="28"/>
    <n v="96"/>
    <n v="0"/>
    <n v="418.70999999999913"/>
    <n v="2.6358829084041493E-2"/>
    <x v="9"/>
    <s v="Q1"/>
    <x v="737"/>
  </r>
  <r>
    <s v="ORD-23473"/>
    <x v="5"/>
    <s v="Service"/>
    <n v="34"/>
    <n v="25"/>
    <n v="850"/>
    <n v="878.6"/>
    <x v="1"/>
    <s v="Supplier D"/>
    <n v="4.7"/>
    <s v="2023-12-23"/>
    <s v="2023-12-31"/>
    <s v="2023-12-31"/>
    <s v="On Time"/>
    <n v="0.1236"/>
    <n v="4"/>
    <n v="1.57"/>
    <n v="449"/>
    <n v="196"/>
    <n v="49"/>
    <n v="0"/>
    <n v="28.600000000000023"/>
    <n v="3.364705882352944E-2"/>
    <x v="2"/>
    <s v="Q4"/>
    <x v="738"/>
  </r>
  <r>
    <s v="ORD-36212"/>
    <x v="4"/>
    <s v="Manufacturing"/>
    <n v="405"/>
    <n v="8.9"/>
    <n v="3604.5"/>
    <n v="3560.31"/>
    <x v="0"/>
    <s v="Supplier A"/>
    <n v="4.5"/>
    <s v="2023-01-25"/>
    <s v="2023-02-18"/>
    <s v="2023-02-18"/>
    <s v="On Time"/>
    <n v="3.8199999999999998E-2"/>
    <n v="15"/>
    <n v="2.82"/>
    <n v="143"/>
    <n v="24"/>
    <n v="63"/>
    <n v="0"/>
    <n v="-44.190000000000055"/>
    <n v="-1.2259675405742836E-2"/>
    <x v="5"/>
    <s v="Q1"/>
    <x v="739"/>
  </r>
  <r>
    <s v="ORD-97046"/>
    <x v="1"/>
    <s v="Pharmaceutical"/>
    <n v="358"/>
    <n v="12.5"/>
    <n v="4475"/>
    <n v="4550.6000000000004"/>
    <x v="0"/>
    <s v="Supplier C"/>
    <n v="4.2"/>
    <s v="2023-04-09"/>
    <s v="2023-04-30"/>
    <s v="2023-04-30"/>
    <s v="On Time"/>
    <n v="4.0899999999999999E-2"/>
    <n v="14"/>
    <n v="3.7"/>
    <n v="221"/>
    <n v="62"/>
    <n v="15"/>
    <n v="0"/>
    <n v="75.600000000000364"/>
    <n v="1.6893854748603433E-2"/>
    <x v="1"/>
    <s v="Q2"/>
    <x v="740"/>
  </r>
  <r>
    <s v="ORD-66083"/>
    <x v="4"/>
    <s v="Manufacturing"/>
    <n v="175"/>
    <n v="8.9"/>
    <n v="1557.5"/>
    <n v="1567.16"/>
    <x v="4"/>
    <s v="Supplier A"/>
    <n v="4.5"/>
    <s v="2023-06-17"/>
    <s v="2023-07-11"/>
    <s v="2023-07-11"/>
    <s v="On Time"/>
    <n v="3.6499999999999998E-2"/>
    <n v="6"/>
    <n v="2.08"/>
    <n v="173"/>
    <n v="79"/>
    <n v="37"/>
    <n v="0"/>
    <n v="9.6600000000000819"/>
    <n v="6.2022471910112885E-3"/>
    <x v="7"/>
    <s v="Q2"/>
    <x v="741"/>
  </r>
  <r>
    <s v="ORD-18652"/>
    <x v="1"/>
    <s v="Pharmaceutical"/>
    <n v="17"/>
    <n v="12.5"/>
    <n v="212.5"/>
    <n v="210.42"/>
    <x v="3"/>
    <s v="Supplier C"/>
    <n v="4.2"/>
    <s v="2023-03-30"/>
    <s v="2023-04-20"/>
    <s v="2023-04-20"/>
    <s v="On Time"/>
    <n v="5.4300000000000001E-2"/>
    <n v="0"/>
    <n v="3.19"/>
    <n v="723"/>
    <n v="91"/>
    <n v="93"/>
    <n v="0"/>
    <n v="-2.0800000000000125"/>
    <n v="-9.7882352941177052E-3"/>
    <x v="6"/>
    <s v="Q1"/>
    <x v="742"/>
  </r>
  <r>
    <s v="ORD-23344"/>
    <x v="5"/>
    <s v="Service"/>
    <n v="463"/>
    <n v="25"/>
    <n v="11575"/>
    <n v="11249.23"/>
    <x v="3"/>
    <s v="Supplier A"/>
    <n v="4.5"/>
    <s v="2023-02-04"/>
    <s v="2023-02-17"/>
    <s v="2023-02-17"/>
    <s v="On Time"/>
    <n v="5.2200000000000003E-2"/>
    <n v="24"/>
    <n v="1.97"/>
    <n v="779"/>
    <n v="157"/>
    <n v="82"/>
    <n v="0"/>
    <n v="-325.77000000000044"/>
    <n v="-2.8144276457883408E-2"/>
    <x v="9"/>
    <s v="Q1"/>
    <x v="743"/>
  </r>
  <r>
    <s v="ORD-27423"/>
    <x v="3"/>
    <s v="Pharmaceutical"/>
    <n v="176"/>
    <n v="15.75"/>
    <n v="2772"/>
    <n v="2905.45"/>
    <x v="3"/>
    <s v="Supplier A"/>
    <n v="4.5"/>
    <s v="2023-11-04"/>
    <s v="2023-11-21"/>
    <s v="2023-11-21"/>
    <s v="On Time"/>
    <n v="0.1075"/>
    <n v="18"/>
    <n v="3.96"/>
    <n v="390"/>
    <n v="64"/>
    <n v="91"/>
    <n v="0"/>
    <n v="133.44999999999982"/>
    <n v="4.8142135642135576E-2"/>
    <x v="10"/>
    <s v="Q4"/>
    <x v="744"/>
  </r>
  <r>
    <s v="ORD-40464"/>
    <x v="0"/>
    <s v="Service"/>
    <n v="181"/>
    <n v="45"/>
    <n v="8145"/>
    <n v="7752.12"/>
    <x v="3"/>
    <s v="Supplier D"/>
    <n v="4.7"/>
    <s v="2023-02-04"/>
    <s v="2023-02-12"/>
    <s v="2023-02-12"/>
    <s v="On Time"/>
    <n v="0.13769999999999999"/>
    <n v="24"/>
    <n v="1.27"/>
    <n v="565"/>
    <n v="170"/>
    <n v="100"/>
    <n v="0"/>
    <n v="-392.88000000000011"/>
    <n v="-4.8235727440147341E-2"/>
    <x v="9"/>
    <s v="Q1"/>
    <x v="745"/>
  </r>
  <r>
    <s v="ORD-91233"/>
    <x v="1"/>
    <s v="Pharmaceutical"/>
    <n v="398"/>
    <n v="12.5"/>
    <n v="4975"/>
    <n v="5172.3999999999996"/>
    <x v="1"/>
    <s v="Supplier A"/>
    <n v="4.5"/>
    <s v="2023-11-12"/>
    <s v="2023-11-29"/>
    <s v="2023-11-29"/>
    <s v="On Time"/>
    <n v="5.3199999999999997E-2"/>
    <n v="21"/>
    <n v="3.64"/>
    <n v="131"/>
    <n v="35"/>
    <n v="27"/>
    <n v="0"/>
    <n v="197.39999999999964"/>
    <n v="3.9678391959798921E-2"/>
    <x v="10"/>
    <s v="Q4"/>
    <x v="746"/>
  </r>
  <r>
    <s v="ORD-68160"/>
    <x v="2"/>
    <s v="Manufacturing"/>
    <n v="87"/>
    <n v="4.2"/>
    <n v="365.4"/>
    <n v="360.86"/>
    <x v="2"/>
    <s v="Supplier C"/>
    <n v="4.2"/>
    <s v="2023-04-14"/>
    <s v="2023-05-12"/>
    <s v="2023-05-12"/>
    <s v="On Time"/>
    <n v="9.9900000000000003E-2"/>
    <n v="8"/>
    <n v="2.4500000000000002"/>
    <n v="806"/>
    <n v="104"/>
    <n v="27"/>
    <n v="0"/>
    <n v="-4.5399999999999636"/>
    <n v="-1.242474001094681E-2"/>
    <x v="1"/>
    <s v="Q2"/>
    <x v="747"/>
  </r>
  <r>
    <s v="ORD-53420"/>
    <x v="2"/>
    <s v="Manufacturing"/>
    <n v="415"/>
    <n v="4.2"/>
    <n v="1743"/>
    <n v="1826.24"/>
    <x v="3"/>
    <s v="Supplier A"/>
    <n v="4.5"/>
    <s v="2023-09-24"/>
    <s v="2023-10-18"/>
    <s v="2023-10-18"/>
    <s v="On Time"/>
    <n v="0.1007"/>
    <n v="41"/>
    <n v="1.05"/>
    <n v="400"/>
    <n v="82"/>
    <n v="36"/>
    <n v="0"/>
    <n v="83.240000000000009"/>
    <n v="4.7756741250717161E-2"/>
    <x v="8"/>
    <s v="Q3"/>
    <x v="748"/>
  </r>
  <r>
    <s v="ORD-67981"/>
    <x v="5"/>
    <s v="Service"/>
    <n v="366"/>
    <n v="25"/>
    <n v="9150"/>
    <n v="9350.84"/>
    <x v="0"/>
    <s v="Supplier B"/>
    <n v="3.8"/>
    <s v="2023-12-18"/>
    <s v="2023-12-28"/>
    <s v="2023-12-28"/>
    <s v="On Time"/>
    <n v="9.5100000000000004E-2"/>
    <n v="34"/>
    <n v="0.98"/>
    <n v="694"/>
    <n v="21"/>
    <n v="18"/>
    <n v="0"/>
    <n v="200.84000000000015"/>
    <n v="2.1949726775956298E-2"/>
    <x v="2"/>
    <s v="Q4"/>
    <x v="749"/>
  </r>
  <r>
    <s v="ORD-81938"/>
    <x v="4"/>
    <s v="Manufacturing"/>
    <n v="334"/>
    <n v="8.9"/>
    <n v="2972.6"/>
    <n v="3118.86"/>
    <x v="0"/>
    <s v="Supplier B"/>
    <n v="3.8"/>
    <s v="2023-01-27"/>
    <s v="2023-02-17"/>
    <s v="2023-02-17"/>
    <s v="On Time"/>
    <n v="0.1414"/>
    <n v="47"/>
    <n v="1.35"/>
    <n v="901"/>
    <n v="72"/>
    <n v="40"/>
    <n v="0"/>
    <n v="146.26000000000022"/>
    <n v="4.9202718159187316E-2"/>
    <x v="5"/>
    <s v="Q1"/>
    <x v="750"/>
  </r>
  <r>
    <s v="ORD-49728"/>
    <x v="5"/>
    <s v="Service"/>
    <n v="169"/>
    <n v="25"/>
    <n v="4225"/>
    <n v="4083.11"/>
    <x v="0"/>
    <s v="Supplier D"/>
    <n v="4.7"/>
    <s v="2023-08-28"/>
    <s v="2023-09-05"/>
    <s v="2023-09-05"/>
    <s v="On Time"/>
    <n v="3.7699999999999997E-2"/>
    <n v="6"/>
    <n v="1.41"/>
    <n v="342"/>
    <n v="167"/>
    <n v="67"/>
    <n v="0"/>
    <n v="-141.88999999999987"/>
    <n v="-3.3583431952662689E-2"/>
    <x v="11"/>
    <s v="Q3"/>
    <x v="751"/>
  </r>
  <r>
    <s v="ORD-65403"/>
    <x v="0"/>
    <s v="Service"/>
    <n v="50"/>
    <n v="45"/>
    <n v="2250"/>
    <n v="2351.48"/>
    <x v="1"/>
    <s v="Supplier C"/>
    <n v="4.2"/>
    <s v="2023-09-04"/>
    <s v="2023-09-21"/>
    <s v="2023-09-21"/>
    <s v="On Time"/>
    <n v="6.0299999999999999E-2"/>
    <n v="3"/>
    <n v="1.21"/>
    <n v="567"/>
    <n v="176"/>
    <n v="65"/>
    <n v="0"/>
    <n v="101.48000000000002"/>
    <n v="4.5102222222222231E-2"/>
    <x v="8"/>
    <s v="Q3"/>
    <x v="752"/>
  </r>
  <r>
    <s v="ORD-82463"/>
    <x v="3"/>
    <s v="Pharmaceutical"/>
    <n v="228"/>
    <n v="15.75"/>
    <n v="3591"/>
    <n v="3718.14"/>
    <x v="2"/>
    <s v="Supplier A"/>
    <n v="4.5"/>
    <s v="2023-07-15"/>
    <s v="2023-08-11"/>
    <s v="2023-08-23"/>
    <s v="Delayed"/>
    <n v="0.1162"/>
    <n v="26"/>
    <n v="3.31"/>
    <n v="229"/>
    <n v="85"/>
    <n v="58"/>
    <n v="12"/>
    <n v="127.13999999999987"/>
    <n v="3.5405179615705898E-2"/>
    <x v="4"/>
    <s v="Q3"/>
    <x v="753"/>
  </r>
  <r>
    <s v="ORD-35652"/>
    <x v="4"/>
    <s v="Manufacturing"/>
    <n v="202"/>
    <n v="8.9"/>
    <n v="1797.8"/>
    <n v="1808.97"/>
    <x v="3"/>
    <s v="Supplier D"/>
    <n v="4.7"/>
    <s v="2023-05-26"/>
    <s v="2023-06-14"/>
    <s v="2023-06-14"/>
    <s v="On Time"/>
    <n v="7.7299999999999994E-2"/>
    <n v="15"/>
    <n v="2.4300000000000002"/>
    <n v="208"/>
    <n v="68"/>
    <n v="10"/>
    <n v="0"/>
    <n v="11.170000000000073"/>
    <n v="6.2131494048281643E-3"/>
    <x v="0"/>
    <s v="Q2"/>
    <x v="754"/>
  </r>
  <r>
    <s v="ORD-50345"/>
    <x v="1"/>
    <s v="Pharmaceutical"/>
    <n v="217"/>
    <n v="12.5"/>
    <n v="2712.5"/>
    <n v="2827.97"/>
    <x v="4"/>
    <s v="Supplier C"/>
    <n v="4.2"/>
    <s v="2023-09-09"/>
    <s v="2023-10-06"/>
    <s v="2023-10-17"/>
    <s v="Delayed"/>
    <n v="0.1416"/>
    <n v="30"/>
    <n v="3.08"/>
    <n v="652"/>
    <n v="38"/>
    <n v="62"/>
    <n v="11"/>
    <n v="115.4699999999998"/>
    <n v="4.2569585253456145E-2"/>
    <x v="8"/>
    <s v="Q3"/>
    <x v="755"/>
  </r>
  <r>
    <s v="ORD-55688"/>
    <x v="1"/>
    <s v="Pharmaceutical"/>
    <n v="93"/>
    <n v="12.5"/>
    <n v="1162.5"/>
    <n v="1126.95"/>
    <x v="0"/>
    <s v="Supplier D"/>
    <n v="4.7"/>
    <s v="2023-10-17"/>
    <s v="2023-10-29"/>
    <s v="2023-10-29"/>
    <s v="On Time"/>
    <n v="7.1099999999999997E-2"/>
    <n v="6"/>
    <n v="3.87"/>
    <n v="571"/>
    <n v="145"/>
    <n v="91"/>
    <n v="0"/>
    <n v="-35.549999999999955"/>
    <n v="-3.0580645161290283E-2"/>
    <x v="3"/>
    <s v="Q4"/>
    <x v="756"/>
  </r>
  <r>
    <s v="ORD-57371"/>
    <x v="0"/>
    <s v="Service"/>
    <n v="207"/>
    <n v="45"/>
    <n v="9315"/>
    <n v="9712.2999999999993"/>
    <x v="3"/>
    <s v="Supplier A"/>
    <n v="4.5"/>
    <s v="2023-11-30"/>
    <s v="2023-12-13"/>
    <s v="2023-12-13"/>
    <s v="On Time"/>
    <n v="0.113"/>
    <n v="23"/>
    <n v="0.55000000000000004"/>
    <n v="696"/>
    <n v="200"/>
    <n v="96"/>
    <n v="0"/>
    <n v="397.29999999999927"/>
    <n v="4.2651637144390686E-2"/>
    <x v="10"/>
    <s v="Q4"/>
    <x v="757"/>
  </r>
  <r>
    <s v="ORD-96848"/>
    <x v="1"/>
    <s v="Pharmaceutical"/>
    <n v="243"/>
    <n v="12.5"/>
    <n v="3037.5"/>
    <n v="3172.45"/>
    <x v="1"/>
    <s v="Supplier C"/>
    <n v="4.2"/>
    <s v="2023-11-06"/>
    <s v="2023-11-27"/>
    <s v="2023-11-27"/>
    <s v="On Time"/>
    <n v="3.0599999999999999E-2"/>
    <n v="7"/>
    <n v="3.37"/>
    <n v="911"/>
    <n v="61"/>
    <n v="11"/>
    <n v="0"/>
    <n v="134.94999999999982"/>
    <n v="4.4427983539094593E-2"/>
    <x v="10"/>
    <s v="Q4"/>
    <x v="758"/>
  </r>
  <r>
    <s v="ORD-65436"/>
    <x v="1"/>
    <s v="Pharmaceutical"/>
    <n v="371"/>
    <n v="12.5"/>
    <n v="4637.5"/>
    <n v="4677.46"/>
    <x v="0"/>
    <s v="Supplier D"/>
    <n v="4.7"/>
    <s v="2023-07-23"/>
    <s v="2023-08-04"/>
    <s v="2023-08-04"/>
    <s v="On Time"/>
    <n v="0.1361"/>
    <n v="50"/>
    <n v="2.78"/>
    <n v="219"/>
    <n v="129"/>
    <n v="42"/>
    <n v="0"/>
    <n v="39.960000000000036"/>
    <n v="8.6167115902965035E-3"/>
    <x v="4"/>
    <s v="Q3"/>
    <x v="759"/>
  </r>
  <r>
    <s v="ORD-93385"/>
    <x v="0"/>
    <s v="Service"/>
    <n v="167"/>
    <n v="45"/>
    <n v="7515"/>
    <n v="7690.8"/>
    <x v="3"/>
    <s v="Supplier D"/>
    <n v="4.7"/>
    <s v="2023-10-28"/>
    <s v="2023-11-19"/>
    <s v="2023-11-29"/>
    <s v="Delayed"/>
    <n v="0.1153"/>
    <n v="19"/>
    <n v="0.63"/>
    <n v="845"/>
    <n v="108"/>
    <n v="28"/>
    <n v="10"/>
    <n v="175.80000000000018"/>
    <n v="2.3393213572854316E-2"/>
    <x v="3"/>
    <s v="Q4"/>
    <x v="760"/>
  </r>
  <r>
    <s v="ORD-64767"/>
    <x v="2"/>
    <s v="Manufacturing"/>
    <n v="167"/>
    <n v="4.2"/>
    <n v="701.4"/>
    <n v="666.78"/>
    <x v="1"/>
    <s v="Supplier D"/>
    <n v="4.7"/>
    <s v="2023-12-24"/>
    <s v="2024-01-12"/>
    <s v="2024-01-12"/>
    <s v="On Time"/>
    <n v="3.3599999999999998E-2"/>
    <n v="5"/>
    <n v="1.19"/>
    <n v="587"/>
    <n v="126"/>
    <n v="93"/>
    <n v="0"/>
    <n v="-34.620000000000005"/>
    <n v="-4.93584260051326E-2"/>
    <x v="2"/>
    <s v="Q4"/>
    <x v="761"/>
  </r>
  <r>
    <s v="ORD-24449"/>
    <x v="2"/>
    <s v="Manufacturing"/>
    <n v="201"/>
    <n v="4.2"/>
    <n v="844.2"/>
    <n v="817.73"/>
    <x v="2"/>
    <s v="Supplier B"/>
    <n v="3.8"/>
    <s v="2023-04-01"/>
    <s v="2023-04-22"/>
    <s v="2023-04-22"/>
    <s v="On Time"/>
    <n v="2.8799999999999999E-2"/>
    <n v="5"/>
    <n v="2.0099999999999998"/>
    <n v="511"/>
    <n v="165"/>
    <n v="37"/>
    <n v="0"/>
    <n v="-26.470000000000027"/>
    <n v="-3.1355129116323176E-2"/>
    <x v="1"/>
    <s v="Q2"/>
    <x v="762"/>
  </r>
  <r>
    <s v="ORD-91844"/>
    <x v="3"/>
    <s v="Pharmaceutical"/>
    <n v="424"/>
    <n v="15.75"/>
    <n v="6678"/>
    <n v="6851.07"/>
    <x v="1"/>
    <s v="Supplier A"/>
    <n v="4.5"/>
    <s v="2023-04-04"/>
    <s v="2023-04-28"/>
    <s v="2023-04-30"/>
    <s v="Delayed"/>
    <n v="4.6300000000000001E-2"/>
    <n v="19"/>
    <n v="3.16"/>
    <n v="939"/>
    <n v="182"/>
    <n v="31"/>
    <n v="2"/>
    <n v="173.06999999999971"/>
    <n v="2.5916442048517476E-2"/>
    <x v="1"/>
    <s v="Q2"/>
    <x v="763"/>
  </r>
  <r>
    <s v="ORD-98185"/>
    <x v="1"/>
    <s v="Pharmaceutical"/>
    <n v="73"/>
    <n v="12.5"/>
    <n v="912.5"/>
    <n v="892.13"/>
    <x v="3"/>
    <s v="Supplier A"/>
    <n v="4.5"/>
    <s v="2023-07-13"/>
    <s v="2023-07-30"/>
    <s v="2023-07-30"/>
    <s v="On Time"/>
    <n v="5.79E-2"/>
    <n v="4"/>
    <n v="3.22"/>
    <n v="828"/>
    <n v="45"/>
    <n v="11"/>
    <n v="0"/>
    <n v="-20.370000000000005"/>
    <n v="-2.2323287671232882E-2"/>
    <x v="4"/>
    <s v="Q3"/>
    <x v="764"/>
  </r>
  <r>
    <s v="ORD-59239"/>
    <x v="1"/>
    <s v="Pharmaceutical"/>
    <n v="308"/>
    <n v="12.5"/>
    <n v="3850"/>
    <n v="3961.34"/>
    <x v="3"/>
    <s v="Supplier A"/>
    <n v="4.5"/>
    <s v="2023-12-07"/>
    <s v="2023-12-24"/>
    <s v="2023-12-24"/>
    <s v="On Time"/>
    <n v="1.5900000000000001E-2"/>
    <n v="4"/>
    <n v="3.69"/>
    <n v="667"/>
    <n v="153"/>
    <n v="44"/>
    <n v="0"/>
    <n v="111.34000000000015"/>
    <n v="2.8919480519480557E-2"/>
    <x v="2"/>
    <s v="Q4"/>
    <x v="765"/>
  </r>
  <r>
    <s v="ORD-41404"/>
    <x v="4"/>
    <s v="Manufacturing"/>
    <n v="229"/>
    <n v="8.9"/>
    <n v="2038.1"/>
    <n v="2004.79"/>
    <x v="2"/>
    <s v="Supplier C"/>
    <n v="4.2"/>
    <s v="2023-11-06"/>
    <s v="2023-12-04"/>
    <s v="2023-12-04"/>
    <s v="On Time"/>
    <n v="0.1055"/>
    <n v="24"/>
    <n v="1.63"/>
    <n v="419"/>
    <n v="190"/>
    <n v="61"/>
    <n v="0"/>
    <n v="-33.309999999999945"/>
    <n v="-1.6343653402678938E-2"/>
    <x v="10"/>
    <s v="Q4"/>
    <x v="766"/>
  </r>
  <r>
    <s v="ORD-28201"/>
    <x v="4"/>
    <s v="Manufacturing"/>
    <n v="457"/>
    <n v="8.9"/>
    <n v="4067.3"/>
    <n v="3998.26"/>
    <x v="4"/>
    <s v="Supplier A"/>
    <n v="4.5"/>
    <s v="2023-07-02"/>
    <s v="2023-07-26"/>
    <s v="2023-07-26"/>
    <s v="On Time"/>
    <n v="2.4E-2"/>
    <n v="10"/>
    <n v="2.4"/>
    <n v="76"/>
    <n v="174"/>
    <n v="25"/>
    <n v="0"/>
    <n v="-69.039999999999964"/>
    <n v="-1.697440562535342E-2"/>
    <x v="4"/>
    <s v="Q3"/>
    <x v="767"/>
  </r>
  <r>
    <s v="ORD-34633"/>
    <x v="5"/>
    <s v="Service"/>
    <n v="241"/>
    <n v="25"/>
    <n v="6025"/>
    <n v="6096.31"/>
    <x v="3"/>
    <s v="Supplier B"/>
    <n v="3.8"/>
    <s v="2023-07-08"/>
    <s v="2023-07-18"/>
    <s v="2023-07-18"/>
    <s v="On Time"/>
    <n v="0.1022"/>
    <n v="24"/>
    <n v="1.1200000000000001"/>
    <n v="53"/>
    <n v="183"/>
    <n v="51"/>
    <n v="0"/>
    <n v="71.3100000000004"/>
    <n v="1.1835684647302971E-2"/>
    <x v="4"/>
    <s v="Q3"/>
    <x v="768"/>
  </r>
  <r>
    <s v="ORD-20665"/>
    <x v="1"/>
    <s v="Pharmaceutical"/>
    <n v="357"/>
    <n v="12.5"/>
    <n v="4462.5"/>
    <n v="4437.6499999999996"/>
    <x v="3"/>
    <s v="Supplier A"/>
    <n v="4.5"/>
    <s v="2023-06-16"/>
    <s v="2023-07-03"/>
    <s v="2023-07-03"/>
    <s v="On Time"/>
    <n v="9.4899999999999998E-2"/>
    <n v="33"/>
    <n v="3.42"/>
    <n v="406"/>
    <n v="129"/>
    <n v="70"/>
    <n v="0"/>
    <n v="-24.850000000000364"/>
    <n v="-5.5686274509804739E-3"/>
    <x v="7"/>
    <s v="Q2"/>
    <x v="769"/>
  </r>
  <r>
    <s v="ORD-76143"/>
    <x v="0"/>
    <s v="Service"/>
    <n v="320"/>
    <n v="45"/>
    <n v="14400"/>
    <n v="13960.91"/>
    <x v="0"/>
    <s v="Supplier D"/>
    <n v="4.7"/>
    <s v="2023-05-31"/>
    <s v="2023-06-08"/>
    <s v="2023-06-08"/>
    <s v="On Time"/>
    <n v="0.03"/>
    <n v="9"/>
    <n v="1.36"/>
    <n v="82"/>
    <n v="52"/>
    <n v="73"/>
    <n v="0"/>
    <n v="-439.09000000000015"/>
    <n v="-3.0492361111111123E-2"/>
    <x v="0"/>
    <s v="Q2"/>
    <x v="770"/>
  </r>
  <r>
    <s v="ORD-37740"/>
    <x v="1"/>
    <s v="Pharmaceutical"/>
    <n v="468"/>
    <n v="12.5"/>
    <n v="5850"/>
    <n v="5818.58"/>
    <x v="3"/>
    <s v="Supplier D"/>
    <n v="4.7"/>
    <s v="2023-03-28"/>
    <s v="2023-04-09"/>
    <s v="2023-04-09"/>
    <s v="On Time"/>
    <n v="2.6200000000000001E-2"/>
    <n v="12"/>
    <n v="2.86"/>
    <n v="224"/>
    <n v="188"/>
    <n v="99"/>
    <n v="0"/>
    <n v="-31.420000000000073"/>
    <n v="-5.3709401709401833E-3"/>
    <x v="6"/>
    <s v="Q1"/>
    <x v="771"/>
  </r>
  <r>
    <s v="ORD-43767"/>
    <x v="1"/>
    <s v="Pharmaceutical"/>
    <n v="92"/>
    <n v="12.5"/>
    <n v="1150"/>
    <n v="1199.3399999999999"/>
    <x v="0"/>
    <s v="Supplier D"/>
    <n v="4.7"/>
    <s v="2023-01-15"/>
    <s v="2023-01-27"/>
    <s v="2023-01-27"/>
    <s v="On Time"/>
    <n v="5.57E-2"/>
    <n v="5"/>
    <n v="2.92"/>
    <n v="731"/>
    <n v="141"/>
    <n v="95"/>
    <n v="0"/>
    <n v="49.339999999999918"/>
    <n v="4.2904347826086889E-2"/>
    <x v="5"/>
    <s v="Q1"/>
    <x v="772"/>
  </r>
  <r>
    <s v="ORD-18476"/>
    <x v="1"/>
    <s v="Pharmaceutical"/>
    <n v="417"/>
    <n v="12.5"/>
    <n v="5212.5"/>
    <n v="5312.47"/>
    <x v="1"/>
    <s v="Supplier D"/>
    <n v="4.7"/>
    <s v="2023-02-16"/>
    <s v="2023-03-13"/>
    <s v="2023-03-24"/>
    <s v="Delayed"/>
    <n v="0.1321"/>
    <n v="55"/>
    <n v="3.89"/>
    <n v="401"/>
    <n v="116"/>
    <n v="58"/>
    <n v="11"/>
    <n v="99.970000000000255"/>
    <n v="1.9178896882494054E-2"/>
    <x v="9"/>
    <s v="Q1"/>
    <x v="773"/>
  </r>
  <r>
    <s v="ORD-87620"/>
    <x v="0"/>
    <s v="Service"/>
    <n v="124"/>
    <n v="45"/>
    <n v="5580"/>
    <n v="5445.57"/>
    <x v="4"/>
    <s v="Supplier D"/>
    <n v="4.7"/>
    <s v="2023-04-30"/>
    <s v="2023-05-08"/>
    <s v="2023-05-08"/>
    <s v="On Time"/>
    <n v="5.0700000000000002E-2"/>
    <n v="6"/>
    <n v="1.01"/>
    <n v="242"/>
    <n v="49"/>
    <n v="83"/>
    <n v="0"/>
    <n v="-134.43000000000029"/>
    <n v="-2.4091397849462418E-2"/>
    <x v="1"/>
    <s v="Q2"/>
    <x v="774"/>
  </r>
  <r>
    <s v="ORD-60875"/>
    <x v="2"/>
    <s v="Manufacturing"/>
    <n v="305"/>
    <n v="4.2"/>
    <n v="1281"/>
    <n v="1311.35"/>
    <x v="1"/>
    <s v="Supplier C"/>
    <n v="4.2"/>
    <s v="2023-07-14"/>
    <s v="2023-08-11"/>
    <s v="2023-08-11"/>
    <s v="On Time"/>
    <n v="5.3499999999999999E-2"/>
    <n v="16"/>
    <n v="1.38"/>
    <n v="483"/>
    <n v="101"/>
    <n v="56"/>
    <n v="0"/>
    <n v="30.349999999999909"/>
    <n v="2.3692427790788374E-2"/>
    <x v="4"/>
    <s v="Q3"/>
    <x v="775"/>
  </r>
  <r>
    <s v="ORD-48905"/>
    <x v="0"/>
    <s v="Service"/>
    <n v="212"/>
    <n v="45"/>
    <n v="9540"/>
    <n v="9071.77"/>
    <x v="1"/>
    <s v="Supplier B"/>
    <n v="3.8"/>
    <s v="2023-02-24"/>
    <s v="2023-03-06"/>
    <s v="2023-03-06"/>
    <s v="On Time"/>
    <n v="0.1293"/>
    <n v="27"/>
    <n v="1.72"/>
    <n v="907"/>
    <n v="76"/>
    <n v="73"/>
    <n v="0"/>
    <n v="-468.22999999999956"/>
    <n v="-4.9080712788259914E-2"/>
    <x v="9"/>
    <s v="Q1"/>
    <x v="776"/>
  </r>
  <r>
    <s v="ORD-88496"/>
    <x v="0"/>
    <s v="Service"/>
    <n v="155"/>
    <n v="45"/>
    <n v="6975"/>
    <n v="6727.99"/>
    <x v="2"/>
    <s v="Supplier B"/>
    <n v="3.8"/>
    <s v="2023-11-04"/>
    <s v="2023-11-14"/>
    <s v="2023-11-14"/>
    <s v="On Time"/>
    <n v="0.1031"/>
    <n v="15"/>
    <n v="1.55"/>
    <n v="377"/>
    <n v="99"/>
    <n v="74"/>
    <n v="0"/>
    <n v="-247.01000000000022"/>
    <n v="-3.5413620071684616E-2"/>
    <x v="10"/>
    <s v="Q4"/>
    <x v="777"/>
  </r>
  <r>
    <s v="ORD-59375"/>
    <x v="0"/>
    <s v="Service"/>
    <n v="303"/>
    <n v="45"/>
    <n v="13635"/>
    <n v="13605.39"/>
    <x v="0"/>
    <s v="Supplier C"/>
    <n v="4.2"/>
    <s v="2023-12-28"/>
    <s v="2024-01-14"/>
    <s v="2024-01-14"/>
    <s v="On Time"/>
    <n v="0.126"/>
    <n v="38"/>
    <n v="1.56"/>
    <n v="110"/>
    <n v="105"/>
    <n v="29"/>
    <n v="0"/>
    <n v="-29.610000000000582"/>
    <n v="-2.1716171617162145E-3"/>
    <x v="2"/>
    <s v="Q4"/>
    <x v="778"/>
  </r>
  <r>
    <s v="ORD-61355"/>
    <x v="0"/>
    <s v="Service"/>
    <n v="386"/>
    <n v="45"/>
    <n v="17370"/>
    <n v="16592.810000000001"/>
    <x v="1"/>
    <s v="Supplier B"/>
    <n v="3.8"/>
    <s v="2023-12-25"/>
    <s v="2024-01-04"/>
    <s v="2024-01-04"/>
    <s v="On Time"/>
    <n v="0.13120000000000001"/>
    <n v="50"/>
    <n v="1.23"/>
    <n v="356"/>
    <n v="188"/>
    <n v="30"/>
    <n v="0"/>
    <n v="-777.18999999999869"/>
    <n v="-4.4743235463442645E-2"/>
    <x v="2"/>
    <s v="Q4"/>
    <x v="779"/>
  </r>
  <r>
    <s v="ORD-79185"/>
    <x v="1"/>
    <s v="Pharmaceutical"/>
    <n v="226"/>
    <n v="12.5"/>
    <n v="2825"/>
    <n v="2875.26"/>
    <x v="4"/>
    <s v="Supplier D"/>
    <n v="4.7"/>
    <s v="2023-06-22"/>
    <s v="2023-07-04"/>
    <s v="2023-07-04"/>
    <s v="On Time"/>
    <n v="0.14860000000000001"/>
    <n v="33"/>
    <n v="3.09"/>
    <n v="794"/>
    <n v="92"/>
    <n v="46"/>
    <n v="0"/>
    <n v="50.260000000000218"/>
    <n v="1.7791150442477952E-2"/>
    <x v="7"/>
    <s v="Q2"/>
    <x v="780"/>
  </r>
  <r>
    <s v="ORD-49855"/>
    <x v="0"/>
    <s v="Service"/>
    <n v="77"/>
    <n v="45"/>
    <n v="3465"/>
    <n v="3403.81"/>
    <x v="1"/>
    <s v="Supplier D"/>
    <n v="4.7"/>
    <s v="2023-02-19"/>
    <s v="2023-02-27"/>
    <s v="2023-02-27"/>
    <s v="On Time"/>
    <n v="0.1208"/>
    <n v="9"/>
    <n v="0.57999999999999996"/>
    <n v="518"/>
    <n v="187"/>
    <n v="30"/>
    <n v="0"/>
    <n v="-61.190000000000055"/>
    <n v="-1.7659451659451677E-2"/>
    <x v="9"/>
    <s v="Q1"/>
    <x v="781"/>
  </r>
  <r>
    <s v="ORD-95359"/>
    <x v="5"/>
    <s v="Service"/>
    <n v="257"/>
    <n v="25"/>
    <n v="6425"/>
    <n v="6290.77"/>
    <x v="1"/>
    <s v="Supplier D"/>
    <n v="4.7"/>
    <s v="2023-12-23"/>
    <s v="2023-12-31"/>
    <s v="2023-12-31"/>
    <s v="On Time"/>
    <n v="3.0300000000000001E-2"/>
    <n v="7"/>
    <n v="1.62"/>
    <n v="59"/>
    <n v="112"/>
    <n v="83"/>
    <n v="0"/>
    <n v="-134.22999999999956"/>
    <n v="-2.0891828793774252E-2"/>
    <x v="2"/>
    <s v="Q4"/>
    <x v="782"/>
  </r>
  <r>
    <s v="ORD-33544"/>
    <x v="1"/>
    <s v="Pharmaceutical"/>
    <n v="357"/>
    <n v="12.5"/>
    <n v="4462.5"/>
    <n v="4614.97"/>
    <x v="1"/>
    <s v="Supplier D"/>
    <n v="4.7"/>
    <s v="2023-08-07"/>
    <s v="2023-08-19"/>
    <s v="2023-08-19"/>
    <s v="On Time"/>
    <n v="0.1396"/>
    <n v="49"/>
    <n v="3.96"/>
    <n v="103"/>
    <n v="50"/>
    <n v="75"/>
    <n v="0"/>
    <n v="152.47000000000025"/>
    <n v="3.4166946778711543E-2"/>
    <x v="11"/>
    <s v="Q3"/>
    <x v="783"/>
  </r>
  <r>
    <s v="ORD-49674"/>
    <x v="0"/>
    <s v="Service"/>
    <n v="331"/>
    <n v="45"/>
    <n v="14895"/>
    <n v="15226.49"/>
    <x v="3"/>
    <s v="Supplier D"/>
    <n v="4.7"/>
    <s v="2023-03-18"/>
    <s v="2023-03-26"/>
    <s v="2023-03-26"/>
    <s v="On Time"/>
    <n v="4.4299999999999999E-2"/>
    <n v="14"/>
    <n v="1.0900000000000001"/>
    <n v="754"/>
    <n v="172"/>
    <n v="32"/>
    <n v="0"/>
    <n v="331.48999999999978"/>
    <n v="2.225511916750586E-2"/>
    <x v="6"/>
    <s v="Q1"/>
    <x v="784"/>
  </r>
  <r>
    <s v="ORD-11520"/>
    <x v="0"/>
    <s v="Service"/>
    <n v="452"/>
    <n v="45"/>
    <n v="20340"/>
    <n v="20987.21"/>
    <x v="2"/>
    <s v="Supplier A"/>
    <n v="4.5"/>
    <s v="2023-08-26"/>
    <s v="2023-09-08"/>
    <s v="2023-09-08"/>
    <s v="On Time"/>
    <n v="6.3500000000000001E-2"/>
    <n v="28"/>
    <n v="1.17"/>
    <n v="172"/>
    <n v="49"/>
    <n v="20"/>
    <n v="0"/>
    <n v="647.20999999999913"/>
    <n v="3.1819567354965543E-2"/>
    <x v="11"/>
    <s v="Q3"/>
    <x v="785"/>
  </r>
  <r>
    <s v="ORD-87709"/>
    <x v="1"/>
    <s v="Pharmaceutical"/>
    <n v="310"/>
    <n v="12.5"/>
    <n v="3875"/>
    <n v="3903.28"/>
    <x v="2"/>
    <s v="Supplier B"/>
    <n v="3.8"/>
    <s v="2023-01-12"/>
    <s v="2023-01-26"/>
    <s v="2023-01-26"/>
    <s v="On Time"/>
    <n v="9.0200000000000002E-2"/>
    <n v="27"/>
    <n v="3.62"/>
    <n v="235"/>
    <n v="118"/>
    <n v="71"/>
    <n v="0"/>
    <n v="28.2800000000002"/>
    <n v="7.2980645161290839E-3"/>
    <x v="5"/>
    <s v="Q1"/>
    <x v="786"/>
  </r>
  <r>
    <s v="ORD-63127"/>
    <x v="0"/>
    <s v="Service"/>
    <n v="74"/>
    <n v="45"/>
    <n v="3330"/>
    <n v="3196.61"/>
    <x v="2"/>
    <s v="Supplier C"/>
    <n v="4.2"/>
    <s v="2023-10-20"/>
    <s v="2023-11-19"/>
    <s v="2023-12-03"/>
    <s v="Delayed"/>
    <n v="1.89E-2"/>
    <n v="1"/>
    <n v="1.31"/>
    <n v="767"/>
    <n v="25"/>
    <n v="60"/>
    <n v="14"/>
    <n v="-133.38999999999987"/>
    <n v="-4.0057057057057019E-2"/>
    <x v="3"/>
    <s v="Q4"/>
    <x v="787"/>
  </r>
  <r>
    <s v="ORD-37192"/>
    <x v="5"/>
    <s v="Service"/>
    <n v="275"/>
    <n v="25"/>
    <n v="6875"/>
    <n v="7106.79"/>
    <x v="4"/>
    <s v="Supplier D"/>
    <n v="4.7"/>
    <s v="2023-02-02"/>
    <s v="2023-02-10"/>
    <s v="2023-02-10"/>
    <s v="On Time"/>
    <n v="8.5500000000000007E-2"/>
    <n v="23"/>
    <n v="1.48"/>
    <n v="724"/>
    <n v="50"/>
    <n v="33"/>
    <n v="0"/>
    <n v="231.78999999999996"/>
    <n v="3.3714909090909087E-2"/>
    <x v="9"/>
    <s v="Q1"/>
    <x v="788"/>
  </r>
  <r>
    <s v="ORD-31130"/>
    <x v="5"/>
    <s v="Service"/>
    <n v="238"/>
    <n v="25"/>
    <n v="5950"/>
    <n v="6128.81"/>
    <x v="1"/>
    <s v="Supplier A"/>
    <n v="4.5"/>
    <s v="2023-10-12"/>
    <s v="2023-10-25"/>
    <s v="2023-10-25"/>
    <s v="On Time"/>
    <n v="2.7199999999999998E-2"/>
    <n v="6"/>
    <n v="0.81"/>
    <n v="139"/>
    <n v="163"/>
    <n v="42"/>
    <n v="0"/>
    <n v="178.8100000000004"/>
    <n v="3.0052100840336202E-2"/>
    <x v="3"/>
    <s v="Q4"/>
    <x v="789"/>
  </r>
  <r>
    <s v="ORD-10011"/>
    <x v="1"/>
    <s v="Pharmaceutical"/>
    <n v="162"/>
    <n v="12.5"/>
    <n v="2025"/>
    <n v="1997.37"/>
    <x v="0"/>
    <s v="Supplier A"/>
    <n v="4.5"/>
    <s v="2023-09-17"/>
    <s v="2023-10-04"/>
    <s v="2023-10-04"/>
    <s v="On Time"/>
    <n v="8.6199999999999999E-2"/>
    <n v="13"/>
    <n v="3.92"/>
    <n v="304"/>
    <n v="96"/>
    <n v="15"/>
    <n v="0"/>
    <n v="-27.630000000000109"/>
    <n v="-1.3644444444444499E-2"/>
    <x v="8"/>
    <s v="Q3"/>
    <x v="790"/>
  </r>
  <r>
    <s v="ORD-76924"/>
    <x v="5"/>
    <s v="Service"/>
    <n v="305"/>
    <n v="25"/>
    <n v="7625"/>
    <n v="7617.71"/>
    <x v="3"/>
    <s v="Supplier D"/>
    <n v="4.7"/>
    <s v="2023-03-13"/>
    <s v="2023-03-27"/>
    <s v="2023-03-31"/>
    <s v="Delayed"/>
    <n v="5.3800000000000001E-2"/>
    <n v="16"/>
    <n v="1.41"/>
    <n v="754"/>
    <n v="45"/>
    <n v="94"/>
    <n v="4"/>
    <n v="-7.2899999999999636"/>
    <n v="-9.5606557377048704E-4"/>
    <x v="6"/>
    <s v="Q1"/>
    <x v="791"/>
  </r>
  <r>
    <s v="ORD-87566"/>
    <x v="1"/>
    <s v="Pharmaceutical"/>
    <n v="82"/>
    <n v="12.5"/>
    <n v="1025"/>
    <n v="1004.47"/>
    <x v="1"/>
    <s v="Supplier A"/>
    <n v="4.5"/>
    <s v="2023-04-07"/>
    <s v="2023-05-04"/>
    <s v="2023-05-10"/>
    <s v="Delayed"/>
    <n v="0.12659999999999999"/>
    <n v="10"/>
    <n v="3.33"/>
    <n v="334"/>
    <n v="52"/>
    <n v="89"/>
    <n v="6"/>
    <n v="-20.529999999999973"/>
    <n v="-2.0029268292682902E-2"/>
    <x v="1"/>
    <s v="Q2"/>
    <x v="792"/>
  </r>
  <r>
    <s v="ORD-98673"/>
    <x v="4"/>
    <s v="Manufacturing"/>
    <n v="205"/>
    <n v="8.9"/>
    <n v="1824.5"/>
    <n v="1851.83"/>
    <x v="0"/>
    <s v="Supplier C"/>
    <n v="4.2"/>
    <s v="2023-05-14"/>
    <s v="2023-06-11"/>
    <s v="2023-06-11"/>
    <s v="On Time"/>
    <n v="3.2899999999999999E-2"/>
    <n v="6"/>
    <n v="2.89"/>
    <n v="485"/>
    <n v="197"/>
    <n v="28"/>
    <n v="0"/>
    <n v="27.329999999999927"/>
    <n v="1.497944642367768E-2"/>
    <x v="0"/>
    <s v="Q2"/>
    <x v="793"/>
  </r>
  <r>
    <s v="ORD-83877"/>
    <x v="5"/>
    <s v="Service"/>
    <n v="385"/>
    <n v="25"/>
    <n v="9625"/>
    <n v="9403.0499999999993"/>
    <x v="1"/>
    <s v="Supplier A"/>
    <n v="4.5"/>
    <s v="2023-11-19"/>
    <s v="2023-12-02"/>
    <s v="2023-12-02"/>
    <s v="On Time"/>
    <n v="9.8599999999999993E-2"/>
    <n v="37"/>
    <n v="1.57"/>
    <n v="723"/>
    <n v="185"/>
    <n v="75"/>
    <n v="0"/>
    <n v="-221.95000000000073"/>
    <n v="-2.3059740259740336E-2"/>
    <x v="10"/>
    <s v="Q4"/>
    <x v="794"/>
  </r>
  <r>
    <s v="ORD-20161"/>
    <x v="5"/>
    <s v="Service"/>
    <n v="171"/>
    <n v="25"/>
    <n v="4275"/>
    <n v="4485.5200000000004"/>
    <x v="1"/>
    <s v="Supplier D"/>
    <n v="4.7"/>
    <s v="2023-03-20"/>
    <s v="2023-03-28"/>
    <s v="2023-03-28"/>
    <s v="On Time"/>
    <n v="7.0699999999999999E-2"/>
    <n v="12"/>
    <n v="1.41"/>
    <n v="326"/>
    <n v="51"/>
    <n v="78"/>
    <n v="0"/>
    <n v="210.52000000000044"/>
    <n v="4.9244444444444549E-2"/>
    <x v="6"/>
    <s v="Q1"/>
    <x v="795"/>
  </r>
  <r>
    <s v="ORD-39591"/>
    <x v="1"/>
    <s v="Pharmaceutical"/>
    <n v="178"/>
    <n v="12.5"/>
    <n v="2225"/>
    <n v="2256.19"/>
    <x v="4"/>
    <s v="Supplier D"/>
    <n v="4.7"/>
    <s v="2023-02-03"/>
    <s v="2023-02-15"/>
    <s v="2023-02-15"/>
    <s v="On Time"/>
    <n v="6.08E-2"/>
    <n v="10"/>
    <n v="2.91"/>
    <n v="330"/>
    <n v="22"/>
    <n v="22"/>
    <n v="0"/>
    <n v="31.190000000000055"/>
    <n v="1.4017977528089913E-2"/>
    <x v="9"/>
    <s v="Q1"/>
    <x v="796"/>
  </r>
  <r>
    <s v="ORD-74175"/>
    <x v="4"/>
    <s v="Manufacturing"/>
    <n v="410"/>
    <n v="8.9"/>
    <n v="3649"/>
    <n v="3804.31"/>
    <x v="1"/>
    <s v="Supplier D"/>
    <n v="4.7"/>
    <s v="2023-02-23"/>
    <s v="2023-03-14"/>
    <s v="2023-03-14"/>
    <s v="On Time"/>
    <n v="3.4599999999999999E-2"/>
    <n v="14"/>
    <n v="1.61"/>
    <n v="147"/>
    <n v="155"/>
    <n v="54"/>
    <n v="0"/>
    <n v="155.30999999999995"/>
    <n v="4.2562345848177571E-2"/>
    <x v="9"/>
    <s v="Q1"/>
    <x v="797"/>
  </r>
  <r>
    <s v="ORD-61060"/>
    <x v="0"/>
    <s v="Service"/>
    <n v="148"/>
    <n v="45"/>
    <n v="6660"/>
    <n v="6731.57"/>
    <x v="4"/>
    <s v="Supplier C"/>
    <n v="4.2"/>
    <s v="2023-10-10"/>
    <s v="2023-10-27"/>
    <s v="2023-10-27"/>
    <s v="On Time"/>
    <n v="0.13550000000000001"/>
    <n v="20"/>
    <n v="1.92"/>
    <n v="235"/>
    <n v="108"/>
    <n v="96"/>
    <n v="0"/>
    <n v="71.569999999999709"/>
    <n v="1.0746246246246203E-2"/>
    <x v="3"/>
    <s v="Q4"/>
    <x v="798"/>
  </r>
  <r>
    <s v="ORD-26563"/>
    <x v="5"/>
    <s v="Service"/>
    <n v="313"/>
    <n v="25"/>
    <n v="7825"/>
    <n v="7533.58"/>
    <x v="4"/>
    <s v="Supplier D"/>
    <n v="4.7"/>
    <s v="2023-09-02"/>
    <s v="2023-09-10"/>
    <s v="2023-09-10"/>
    <s v="On Time"/>
    <n v="1.1299999999999999E-2"/>
    <n v="3"/>
    <n v="0.73"/>
    <n v="196"/>
    <n v="116"/>
    <n v="82"/>
    <n v="0"/>
    <n v="-291.42000000000007"/>
    <n v="-3.724217252396167E-2"/>
    <x v="8"/>
    <s v="Q3"/>
    <x v="799"/>
  </r>
  <r>
    <s v="ORD-33999"/>
    <x v="0"/>
    <s v="Service"/>
    <n v="199"/>
    <n v="45"/>
    <n v="8955"/>
    <n v="9140.82"/>
    <x v="3"/>
    <s v="Supplier A"/>
    <n v="4.5"/>
    <s v="2023-11-24"/>
    <s v="2023-12-07"/>
    <s v="2023-12-07"/>
    <s v="On Time"/>
    <n v="4.4900000000000002E-2"/>
    <n v="8"/>
    <n v="1.56"/>
    <n v="499"/>
    <n v="110"/>
    <n v="69"/>
    <n v="0"/>
    <n v="185.81999999999971"/>
    <n v="2.0750418760468979E-2"/>
    <x v="10"/>
    <s v="Q4"/>
    <x v="800"/>
  </r>
  <r>
    <s v="ORD-21395"/>
    <x v="5"/>
    <s v="Service"/>
    <n v="276"/>
    <n v="25"/>
    <n v="6900"/>
    <n v="7204.76"/>
    <x v="3"/>
    <s v="Supplier C"/>
    <n v="4.2"/>
    <s v="2023-08-08"/>
    <s v="2023-08-25"/>
    <s v="2023-08-25"/>
    <s v="On Time"/>
    <n v="0.13339999999999999"/>
    <n v="36"/>
    <n v="0.96"/>
    <n v="362"/>
    <n v="124"/>
    <n v="50"/>
    <n v="0"/>
    <n v="304.76000000000022"/>
    <n v="4.4168115942029018E-2"/>
    <x v="11"/>
    <s v="Q3"/>
    <x v="801"/>
  </r>
  <r>
    <s v="ORD-74598"/>
    <x v="1"/>
    <s v="Pharmaceutical"/>
    <n v="493"/>
    <n v="12.5"/>
    <n v="6162.5"/>
    <n v="5912.08"/>
    <x v="0"/>
    <s v="Supplier A"/>
    <n v="4.5"/>
    <s v="2023-05-03"/>
    <s v="2023-05-20"/>
    <s v="2023-05-20"/>
    <s v="On Time"/>
    <n v="9.0499999999999997E-2"/>
    <n v="44"/>
    <n v="2.93"/>
    <n v="877"/>
    <n v="22"/>
    <n v="64"/>
    <n v="0"/>
    <n v="-250.42000000000007"/>
    <n v="-4.0636105476673443E-2"/>
    <x v="0"/>
    <s v="Q2"/>
    <x v="802"/>
  </r>
  <r>
    <s v="ORD-63145"/>
    <x v="0"/>
    <s v="Service"/>
    <n v="264"/>
    <n v="45"/>
    <n v="11880"/>
    <n v="11897.83"/>
    <x v="4"/>
    <s v="Supplier B"/>
    <n v="3.8"/>
    <s v="2023-09-03"/>
    <s v="2023-09-13"/>
    <s v="2023-09-13"/>
    <s v="On Time"/>
    <n v="0.1497"/>
    <n v="39"/>
    <n v="1.55"/>
    <n v="64"/>
    <n v="177"/>
    <n v="34"/>
    <n v="0"/>
    <n v="17.829999999999927"/>
    <n v="1.5008417508417446E-3"/>
    <x v="8"/>
    <s v="Q3"/>
    <x v="803"/>
  </r>
  <r>
    <s v="ORD-79220"/>
    <x v="0"/>
    <s v="Service"/>
    <n v="283"/>
    <n v="45"/>
    <n v="12735"/>
    <n v="13052.95"/>
    <x v="0"/>
    <s v="Supplier D"/>
    <n v="4.7"/>
    <s v="2023-12-26"/>
    <s v="2024-01-03"/>
    <s v="2024-01-03"/>
    <s v="On Time"/>
    <n v="4.4200000000000003E-2"/>
    <n v="12"/>
    <n v="1.93"/>
    <n v="750"/>
    <n v="175"/>
    <n v="15"/>
    <n v="0"/>
    <n v="317.95000000000073"/>
    <n v="2.4966627404790005E-2"/>
    <x v="2"/>
    <s v="Q4"/>
    <x v="804"/>
  </r>
  <r>
    <s v="ORD-27474"/>
    <x v="5"/>
    <s v="Service"/>
    <n v="486"/>
    <n v="25"/>
    <n v="12150"/>
    <n v="12614.05"/>
    <x v="2"/>
    <s v="Supplier B"/>
    <n v="3.8"/>
    <s v="2023-12-12"/>
    <s v="2023-12-22"/>
    <s v="2023-12-22"/>
    <s v="On Time"/>
    <n v="8.3299999999999999E-2"/>
    <n v="40"/>
    <n v="0.61"/>
    <n v="576"/>
    <n v="110"/>
    <n v="16"/>
    <n v="0"/>
    <n v="464.04999999999927"/>
    <n v="3.8193415637860023E-2"/>
    <x v="2"/>
    <s v="Q4"/>
    <x v="805"/>
  </r>
  <r>
    <s v="ORD-25448"/>
    <x v="4"/>
    <s v="Manufacturing"/>
    <n v="201"/>
    <n v="8.9"/>
    <n v="1788.9"/>
    <n v="1872.93"/>
    <x v="2"/>
    <s v="Supplier D"/>
    <n v="4.7"/>
    <s v="2023-03-29"/>
    <s v="2023-04-17"/>
    <s v="2023-04-17"/>
    <s v="On Time"/>
    <n v="5.7299999999999997E-2"/>
    <n v="11"/>
    <n v="2.66"/>
    <n v="347"/>
    <n v="96"/>
    <n v="71"/>
    <n v="0"/>
    <n v="84.029999999999973"/>
    <n v="4.6973000167700805E-2"/>
    <x v="6"/>
    <s v="Q1"/>
    <x v="806"/>
  </r>
  <r>
    <s v="ORD-14643"/>
    <x v="2"/>
    <s v="Manufacturing"/>
    <n v="387"/>
    <n v="4.2"/>
    <n v="1625.4"/>
    <n v="1646.72"/>
    <x v="3"/>
    <s v="Supplier B"/>
    <n v="3.8"/>
    <s v="2023-01-02"/>
    <s v="2023-02-03"/>
    <s v="2023-02-11"/>
    <s v="Delayed"/>
    <n v="6.5100000000000005E-2"/>
    <n v="25"/>
    <n v="2.0299999999999998"/>
    <n v="963"/>
    <n v="178"/>
    <n v="72"/>
    <n v="8"/>
    <n v="21.319999999999936"/>
    <n v="1.3116771256306101E-2"/>
    <x v="5"/>
    <s v="Q1"/>
    <x v="807"/>
  </r>
  <r>
    <s v="ORD-34400"/>
    <x v="1"/>
    <s v="Pharmaceutical"/>
    <n v="245"/>
    <n v="12.5"/>
    <n v="3062.5"/>
    <n v="3009.99"/>
    <x v="3"/>
    <s v="Supplier A"/>
    <n v="4.5"/>
    <s v="2023-11-12"/>
    <s v="2023-11-29"/>
    <s v="2023-11-29"/>
    <s v="On Time"/>
    <n v="5.9499999999999997E-2"/>
    <n v="14"/>
    <n v="3.84"/>
    <n v="461"/>
    <n v="110"/>
    <n v="11"/>
    <n v="0"/>
    <n v="-52.510000000000218"/>
    <n v="-1.7146122448979662E-2"/>
    <x v="10"/>
    <s v="Q4"/>
    <x v="808"/>
  </r>
  <r>
    <s v="ORD-10905"/>
    <x v="1"/>
    <s v="Pharmaceutical"/>
    <n v="53"/>
    <n v="12.5"/>
    <n v="662.5"/>
    <n v="664.43"/>
    <x v="2"/>
    <s v="Supplier D"/>
    <n v="4.7"/>
    <s v="2023-04-12"/>
    <s v="2023-04-24"/>
    <s v="2023-04-24"/>
    <s v="On Time"/>
    <n v="0.1358"/>
    <n v="7"/>
    <n v="3.87"/>
    <n v="209"/>
    <n v="188"/>
    <n v="42"/>
    <n v="0"/>
    <n v="1.92999999999995"/>
    <n v="2.9132075471697359E-3"/>
    <x v="1"/>
    <s v="Q2"/>
    <x v="809"/>
  </r>
  <r>
    <s v="ORD-67484"/>
    <x v="3"/>
    <s v="Pharmaceutical"/>
    <n v="163"/>
    <n v="15.75"/>
    <n v="2567.25"/>
    <n v="2532.46"/>
    <x v="2"/>
    <s v="Supplier D"/>
    <n v="4.7"/>
    <s v="2023-07-11"/>
    <s v="2023-07-23"/>
    <s v="2023-07-23"/>
    <s v="On Time"/>
    <n v="0.13489999999999999"/>
    <n v="21"/>
    <n v="2.9"/>
    <n v="722"/>
    <n v="132"/>
    <n v="30"/>
    <n v="0"/>
    <n v="-34.789999999999964"/>
    <n v="-1.355146557600544E-2"/>
    <x v="4"/>
    <s v="Q3"/>
    <x v="810"/>
  </r>
  <r>
    <s v="ORD-27521"/>
    <x v="3"/>
    <s v="Pharmaceutical"/>
    <n v="193"/>
    <n v="15.75"/>
    <n v="3039.75"/>
    <n v="3156.35"/>
    <x v="3"/>
    <s v="Supplier D"/>
    <n v="4.7"/>
    <s v="2023-01-03"/>
    <s v="2023-01-15"/>
    <s v="2023-01-15"/>
    <s v="On Time"/>
    <n v="0.10929999999999999"/>
    <n v="21"/>
    <n v="2.93"/>
    <n v="454"/>
    <n v="127"/>
    <n v="52"/>
    <n v="0"/>
    <n v="116.59999999999991"/>
    <n v="3.8358417633029003E-2"/>
    <x v="5"/>
    <s v="Q1"/>
    <x v="811"/>
  </r>
  <r>
    <s v="ORD-99356"/>
    <x v="1"/>
    <s v="Pharmaceutical"/>
    <n v="350"/>
    <n v="12.5"/>
    <n v="4375"/>
    <n v="4586.28"/>
    <x v="1"/>
    <s v="Supplier B"/>
    <n v="3.8"/>
    <s v="2023-09-03"/>
    <s v="2023-09-17"/>
    <s v="2023-09-17"/>
    <s v="On Time"/>
    <n v="2.6599999999999999E-2"/>
    <n v="9"/>
    <n v="3.24"/>
    <n v="781"/>
    <n v="52"/>
    <n v="51"/>
    <n v="0"/>
    <n v="211.27999999999975"/>
    <n v="4.8292571428571372E-2"/>
    <x v="8"/>
    <s v="Q3"/>
    <x v="812"/>
  </r>
  <r>
    <s v="ORD-11788"/>
    <x v="4"/>
    <s v="Manufacturing"/>
    <n v="66"/>
    <n v="8.9"/>
    <n v="587.4"/>
    <n v="614.28"/>
    <x v="4"/>
    <s v="Supplier D"/>
    <n v="4.7"/>
    <s v="2023-03-09"/>
    <s v="2023-03-28"/>
    <s v="2023-03-28"/>
    <s v="On Time"/>
    <n v="0.121"/>
    <n v="7"/>
    <n v="1.69"/>
    <n v="835"/>
    <n v="195"/>
    <n v="40"/>
    <n v="0"/>
    <n v="26.879999999999995"/>
    <n v="4.5760980592441262E-2"/>
    <x v="6"/>
    <s v="Q1"/>
    <x v="813"/>
  </r>
  <r>
    <s v="ORD-66223"/>
    <x v="1"/>
    <s v="Pharmaceutical"/>
    <n v="387"/>
    <n v="12.5"/>
    <n v="4837.5"/>
    <n v="4599.51"/>
    <x v="3"/>
    <s v="Supplier D"/>
    <n v="4.7"/>
    <s v="2023-11-02"/>
    <s v="2023-11-14"/>
    <s v="2023-11-14"/>
    <s v="On Time"/>
    <n v="7.7200000000000005E-2"/>
    <n v="29"/>
    <n v="2.62"/>
    <n v="303"/>
    <n v="178"/>
    <n v="29"/>
    <n v="0"/>
    <n v="-237.98999999999978"/>
    <n v="-4.9196899224806155E-2"/>
    <x v="10"/>
    <s v="Q4"/>
    <x v="814"/>
  </r>
  <r>
    <s v="ORD-66250"/>
    <x v="0"/>
    <s v="Service"/>
    <n v="153"/>
    <n v="45"/>
    <n v="6885"/>
    <n v="7068.64"/>
    <x v="4"/>
    <s v="Supplier B"/>
    <n v="3.8"/>
    <s v="2023-05-08"/>
    <s v="2023-05-22"/>
    <s v="2023-05-26"/>
    <s v="Delayed"/>
    <n v="0.13100000000000001"/>
    <n v="20"/>
    <n v="1.5"/>
    <n v="535"/>
    <n v="200"/>
    <n v="23"/>
    <n v="4"/>
    <n v="183.64000000000033"/>
    <n v="2.6672476397966643E-2"/>
    <x v="0"/>
    <s v="Q2"/>
    <x v="815"/>
  </r>
  <r>
    <s v="ORD-15028"/>
    <x v="0"/>
    <s v="Service"/>
    <n v="447"/>
    <n v="45"/>
    <n v="20115"/>
    <n v="20298.439999999999"/>
    <x v="4"/>
    <s v="Supplier B"/>
    <n v="3.8"/>
    <s v="2023-04-07"/>
    <s v="2023-04-17"/>
    <s v="2023-04-17"/>
    <s v="On Time"/>
    <n v="9.8799999999999999E-2"/>
    <n v="44"/>
    <n v="0.7"/>
    <n v="330"/>
    <n v="69"/>
    <n v="28"/>
    <n v="0"/>
    <n v="183.43999999999869"/>
    <n v="9.119562515535605E-3"/>
    <x v="1"/>
    <s v="Q2"/>
    <x v="816"/>
  </r>
  <r>
    <s v="ORD-40333"/>
    <x v="4"/>
    <s v="Manufacturing"/>
    <n v="452"/>
    <n v="8.9"/>
    <n v="4022.8"/>
    <n v="3842.16"/>
    <x v="0"/>
    <s v="Supplier B"/>
    <n v="3.8"/>
    <s v="2023-02-16"/>
    <s v="2023-03-09"/>
    <s v="2023-03-09"/>
    <s v="On Time"/>
    <n v="6.7000000000000004E-2"/>
    <n v="30"/>
    <n v="2.27"/>
    <n v="277"/>
    <n v="106"/>
    <n v="64"/>
    <n v="0"/>
    <n v="-180.64000000000033"/>
    <n v="-4.4904046932484919E-2"/>
    <x v="9"/>
    <s v="Q1"/>
    <x v="817"/>
  </r>
  <r>
    <s v="ORD-64797"/>
    <x v="4"/>
    <s v="Manufacturing"/>
    <n v="36"/>
    <n v="8.9"/>
    <n v="320.39999999999998"/>
    <n v="314.13"/>
    <x v="0"/>
    <s v="Supplier D"/>
    <n v="4.7"/>
    <s v="2023-11-26"/>
    <s v="2023-12-15"/>
    <s v="2023-12-15"/>
    <s v="On Time"/>
    <n v="4.7699999999999999E-2"/>
    <n v="1"/>
    <n v="1.7"/>
    <n v="302"/>
    <n v="101"/>
    <n v="16"/>
    <n v="0"/>
    <n v="-6.2699999999999818"/>
    <n v="-1.9569288389513054E-2"/>
    <x v="10"/>
    <s v="Q4"/>
    <x v="818"/>
  </r>
  <r>
    <s v="ORD-23207"/>
    <x v="3"/>
    <s v="Pharmaceutical"/>
    <n v="348"/>
    <n v="15.75"/>
    <n v="5481"/>
    <n v="5615.15"/>
    <x v="0"/>
    <s v="Supplier A"/>
    <n v="4.5"/>
    <s v="2023-01-27"/>
    <s v="2023-02-13"/>
    <s v="2023-02-13"/>
    <s v="On Time"/>
    <n v="3.9699999999999999E-2"/>
    <n v="13"/>
    <n v="3.86"/>
    <n v="491"/>
    <n v="67"/>
    <n v="42"/>
    <n v="0"/>
    <n v="134.14999999999964"/>
    <n v="2.4475460682357168E-2"/>
    <x v="5"/>
    <s v="Q1"/>
    <x v="819"/>
  </r>
  <r>
    <s v="ORD-53412"/>
    <x v="4"/>
    <s v="Manufacturing"/>
    <n v="67"/>
    <n v="8.9"/>
    <n v="596.29999999999995"/>
    <n v="572.26"/>
    <x v="3"/>
    <s v="Supplier C"/>
    <n v="4.2"/>
    <s v="2023-06-05"/>
    <s v="2023-07-03"/>
    <s v="2023-07-03"/>
    <s v="On Time"/>
    <n v="1.1900000000000001E-2"/>
    <n v="0"/>
    <n v="2.72"/>
    <n v="419"/>
    <n v="112"/>
    <n v="85"/>
    <n v="0"/>
    <n v="-24.039999999999964"/>
    <n v="-4.0315277544859911E-2"/>
    <x v="7"/>
    <s v="Q2"/>
    <x v="820"/>
  </r>
  <r>
    <s v="ORD-92517"/>
    <x v="5"/>
    <s v="Service"/>
    <n v="342"/>
    <n v="25"/>
    <n v="8550"/>
    <n v="8358.43"/>
    <x v="4"/>
    <s v="Supplier C"/>
    <n v="4.2"/>
    <s v="2023-05-02"/>
    <s v="2023-05-19"/>
    <s v="2023-05-19"/>
    <s v="On Time"/>
    <n v="9.1800000000000007E-2"/>
    <n v="31"/>
    <n v="0.66"/>
    <n v="810"/>
    <n v="174"/>
    <n v="25"/>
    <n v="0"/>
    <n v="-191.56999999999971"/>
    <n v="-2.2405847953216339E-2"/>
    <x v="0"/>
    <s v="Q2"/>
    <x v="821"/>
  </r>
  <r>
    <s v="ORD-72154"/>
    <x v="1"/>
    <s v="Pharmaceutical"/>
    <n v="370"/>
    <n v="12.5"/>
    <n v="4625"/>
    <n v="4599.92"/>
    <x v="4"/>
    <s v="Supplier B"/>
    <n v="3.8"/>
    <s v="2023-04-09"/>
    <s v="2023-05-03"/>
    <s v="2023-05-16"/>
    <s v="Delayed"/>
    <n v="2.3800000000000002E-2"/>
    <n v="8"/>
    <n v="3.01"/>
    <n v="256"/>
    <n v="156"/>
    <n v="29"/>
    <n v="13"/>
    <n v="-25.079999999999927"/>
    <n v="-5.4227027027026866E-3"/>
    <x v="1"/>
    <s v="Q2"/>
    <x v="822"/>
  </r>
  <r>
    <s v="ORD-83445"/>
    <x v="1"/>
    <s v="Pharmaceutical"/>
    <n v="291"/>
    <n v="12.5"/>
    <n v="3637.5"/>
    <n v="3714.47"/>
    <x v="1"/>
    <s v="Supplier B"/>
    <n v="3.8"/>
    <s v="2023-08-03"/>
    <s v="2023-08-17"/>
    <s v="2023-08-17"/>
    <s v="On Time"/>
    <n v="0.1348"/>
    <n v="39"/>
    <n v="3.77"/>
    <n v="405"/>
    <n v="113"/>
    <n v="67"/>
    <n v="0"/>
    <n v="76.9699999999998"/>
    <n v="2.116013745704462E-2"/>
    <x v="11"/>
    <s v="Q3"/>
    <x v="823"/>
  </r>
  <r>
    <s v="ORD-88532"/>
    <x v="0"/>
    <s v="Service"/>
    <n v="257"/>
    <n v="45"/>
    <n v="11565"/>
    <n v="11471.33"/>
    <x v="0"/>
    <s v="Supplier D"/>
    <n v="4.7"/>
    <s v="2023-02-04"/>
    <s v="2023-02-12"/>
    <s v="2023-02-12"/>
    <s v="On Time"/>
    <n v="0.1404"/>
    <n v="36"/>
    <n v="0.53"/>
    <n v="330"/>
    <n v="198"/>
    <n v="26"/>
    <n v="0"/>
    <n v="-93.670000000000073"/>
    <n v="-8.0994379593601444E-3"/>
    <x v="9"/>
    <s v="Q1"/>
    <x v="824"/>
  </r>
  <r>
    <s v="ORD-19828"/>
    <x v="2"/>
    <s v="Manufacturing"/>
    <n v="107"/>
    <n v="4.2"/>
    <n v="449.4"/>
    <n v="460.22"/>
    <x v="0"/>
    <s v="Supplier A"/>
    <n v="4.5"/>
    <s v="2023-12-22"/>
    <s v="2024-01-15"/>
    <s v="2024-01-15"/>
    <s v="On Time"/>
    <n v="6.5600000000000006E-2"/>
    <n v="7"/>
    <n v="2.74"/>
    <n v="219"/>
    <n v="132"/>
    <n v="75"/>
    <n v="0"/>
    <n v="10.82000000000005"/>
    <n v="2.4076546506453161E-2"/>
    <x v="2"/>
    <s v="Q4"/>
    <x v="825"/>
  </r>
  <r>
    <s v="ORD-11161"/>
    <x v="4"/>
    <s v="Manufacturing"/>
    <n v="320"/>
    <n v="8.9"/>
    <n v="2848"/>
    <n v="2782.92"/>
    <x v="4"/>
    <s v="Supplier D"/>
    <n v="4.7"/>
    <s v="2023-07-25"/>
    <s v="2023-08-13"/>
    <s v="2023-08-13"/>
    <s v="On Time"/>
    <n v="3.5799999999999998E-2"/>
    <n v="11"/>
    <n v="1.44"/>
    <n v="950"/>
    <n v="151"/>
    <n v="68"/>
    <n v="0"/>
    <n v="-65.079999999999927"/>
    <n v="-2.2851123595505594E-2"/>
    <x v="4"/>
    <s v="Q3"/>
    <x v="826"/>
  </r>
  <r>
    <s v="ORD-15978"/>
    <x v="5"/>
    <s v="Service"/>
    <n v="446"/>
    <n v="25"/>
    <n v="11150"/>
    <n v="10838.18"/>
    <x v="4"/>
    <s v="Supplier C"/>
    <n v="4.2"/>
    <s v="2023-06-05"/>
    <s v="2023-06-22"/>
    <s v="2023-06-22"/>
    <s v="On Time"/>
    <n v="0.10920000000000001"/>
    <n v="48"/>
    <n v="0.76"/>
    <n v="596"/>
    <n v="80"/>
    <n v="47"/>
    <n v="0"/>
    <n v="-311.81999999999971"/>
    <n v="-2.7965919282511183E-2"/>
    <x v="7"/>
    <s v="Q2"/>
    <x v="827"/>
  </r>
  <r>
    <s v="ORD-25228"/>
    <x v="1"/>
    <s v="Pharmaceutical"/>
    <n v="148"/>
    <n v="12.5"/>
    <n v="1850"/>
    <n v="1919.08"/>
    <x v="1"/>
    <s v="Supplier C"/>
    <n v="4.2"/>
    <s v="2023-03-10"/>
    <s v="2023-04-14"/>
    <s v="2023-04-15"/>
    <s v="Delayed"/>
    <n v="1.72E-2"/>
    <n v="2"/>
    <n v="2.81"/>
    <n v="714"/>
    <n v="108"/>
    <n v="90"/>
    <n v="1"/>
    <n v="69.079999999999927"/>
    <n v="3.73405405405405E-2"/>
    <x v="6"/>
    <s v="Q1"/>
    <x v="828"/>
  </r>
  <r>
    <s v="ORD-90148"/>
    <x v="5"/>
    <s v="Service"/>
    <n v="494"/>
    <n v="25"/>
    <n v="12350"/>
    <n v="12603.75"/>
    <x v="3"/>
    <s v="Supplier C"/>
    <n v="4.2"/>
    <s v="2023-02-12"/>
    <s v="2023-03-01"/>
    <s v="2023-03-01"/>
    <s v="On Time"/>
    <n v="8.6900000000000005E-2"/>
    <n v="42"/>
    <n v="1.1100000000000001"/>
    <n v="351"/>
    <n v="103"/>
    <n v="17"/>
    <n v="0"/>
    <n v="253.75"/>
    <n v="2.0546558704453443E-2"/>
    <x v="9"/>
    <s v="Q1"/>
    <x v="317"/>
  </r>
  <r>
    <s v="ORD-86449"/>
    <x v="0"/>
    <s v="Service"/>
    <n v="384"/>
    <n v="45"/>
    <n v="17280"/>
    <n v="18083.91"/>
    <x v="0"/>
    <s v="Supplier C"/>
    <n v="4.2"/>
    <s v="2023-04-23"/>
    <s v="2023-05-19"/>
    <s v="2023-05-21"/>
    <s v="Delayed"/>
    <n v="3.4700000000000002E-2"/>
    <n v="13"/>
    <n v="1.49"/>
    <n v="789"/>
    <n v="196"/>
    <n v="58"/>
    <n v="2"/>
    <n v="803.90999999999985"/>
    <n v="4.6522569444444439E-2"/>
    <x v="1"/>
    <s v="Q2"/>
    <x v="829"/>
  </r>
  <r>
    <s v="ORD-61834"/>
    <x v="0"/>
    <s v="Service"/>
    <n v="122"/>
    <n v="45"/>
    <n v="5490"/>
    <n v="5393.52"/>
    <x v="3"/>
    <s v="Supplier B"/>
    <n v="3.8"/>
    <s v="2023-08-15"/>
    <s v="2023-08-25"/>
    <s v="2023-08-25"/>
    <s v="On Time"/>
    <n v="3.85E-2"/>
    <n v="4"/>
    <n v="1.79"/>
    <n v="209"/>
    <n v="134"/>
    <n v="39"/>
    <n v="0"/>
    <n v="-96.479999999999563"/>
    <n v="-1.7573770491803198E-2"/>
    <x v="11"/>
    <s v="Q3"/>
    <x v="830"/>
  </r>
  <r>
    <s v="ORD-33083"/>
    <x v="0"/>
    <s v="Service"/>
    <n v="471"/>
    <n v="45"/>
    <n v="21195"/>
    <n v="21150.51"/>
    <x v="2"/>
    <s v="Supplier C"/>
    <n v="4.2"/>
    <s v="2023-03-17"/>
    <s v="2023-04-03"/>
    <s v="2023-04-03"/>
    <s v="On Time"/>
    <n v="7.9399999999999998E-2"/>
    <n v="37"/>
    <n v="1.72"/>
    <n v="243"/>
    <n v="165"/>
    <n v="72"/>
    <n v="0"/>
    <n v="-44.490000000001601"/>
    <n v="-2.0990799716915122E-3"/>
    <x v="6"/>
    <s v="Q1"/>
    <x v="831"/>
  </r>
  <r>
    <s v="ORD-19103"/>
    <x v="0"/>
    <s v="Service"/>
    <n v="168"/>
    <n v="45"/>
    <n v="7560"/>
    <n v="7305.17"/>
    <x v="1"/>
    <s v="Supplier C"/>
    <n v="4.2"/>
    <s v="2023-01-11"/>
    <s v="2023-01-28"/>
    <s v="2023-01-28"/>
    <s v="On Time"/>
    <n v="3.49E-2"/>
    <n v="5"/>
    <n v="1.41"/>
    <n v="196"/>
    <n v="38"/>
    <n v="64"/>
    <n v="0"/>
    <n v="-254.82999999999993"/>
    <n v="-3.370767195767195E-2"/>
    <x v="5"/>
    <s v="Q1"/>
    <x v="832"/>
  </r>
  <r>
    <s v="ORD-59528"/>
    <x v="3"/>
    <s v="Pharmaceutical"/>
    <n v="380"/>
    <n v="15.75"/>
    <n v="5985"/>
    <n v="6001.03"/>
    <x v="2"/>
    <s v="Supplier D"/>
    <n v="4.7"/>
    <s v="2023-02-21"/>
    <s v="2023-03-05"/>
    <s v="2023-03-05"/>
    <s v="On Time"/>
    <n v="0.11169999999999999"/>
    <n v="42"/>
    <n v="3.4"/>
    <n v="443"/>
    <n v="25"/>
    <n v="24"/>
    <n v="0"/>
    <n v="16.029999999999745"/>
    <n v="2.6783625730993727E-3"/>
    <x v="9"/>
    <s v="Q1"/>
    <x v="833"/>
  </r>
  <r>
    <s v="ORD-11231"/>
    <x v="1"/>
    <s v="Pharmaceutical"/>
    <n v="404"/>
    <n v="12.5"/>
    <n v="5050"/>
    <n v="4839.72"/>
    <x v="0"/>
    <s v="Supplier B"/>
    <n v="3.8"/>
    <s v="2023-05-08"/>
    <s v="2023-05-22"/>
    <s v="2023-05-22"/>
    <s v="On Time"/>
    <n v="0.03"/>
    <n v="12"/>
    <n v="2.52"/>
    <n v="860"/>
    <n v="47"/>
    <n v="79"/>
    <n v="0"/>
    <n v="-210.27999999999975"/>
    <n v="-4.1639603960395989E-2"/>
    <x v="0"/>
    <s v="Q2"/>
    <x v="834"/>
  </r>
  <r>
    <s v="ORD-53483"/>
    <x v="0"/>
    <s v="Service"/>
    <n v="81"/>
    <n v="45"/>
    <n v="3645"/>
    <n v="3637.87"/>
    <x v="3"/>
    <s v="Supplier A"/>
    <n v="4.5"/>
    <s v="2023-04-14"/>
    <s v="2023-04-27"/>
    <s v="2023-04-27"/>
    <s v="On Time"/>
    <n v="8.8800000000000004E-2"/>
    <n v="7"/>
    <n v="0.74"/>
    <n v="540"/>
    <n v="59"/>
    <n v="41"/>
    <n v="0"/>
    <n v="-7.1300000000001091"/>
    <n v="-1.9561042524005785E-3"/>
    <x v="1"/>
    <s v="Q2"/>
    <x v="835"/>
  </r>
  <r>
    <s v="ORD-77048"/>
    <x v="1"/>
    <s v="Pharmaceutical"/>
    <n v="288"/>
    <n v="12.5"/>
    <n v="3600"/>
    <n v="3464.31"/>
    <x v="4"/>
    <s v="Supplier C"/>
    <n v="4.2"/>
    <s v="2023-11-18"/>
    <s v="2023-12-09"/>
    <s v="2023-12-09"/>
    <s v="On Time"/>
    <n v="0.1255"/>
    <n v="36"/>
    <n v="2.95"/>
    <n v="957"/>
    <n v="126"/>
    <n v="28"/>
    <n v="0"/>
    <n v="-135.69000000000005"/>
    <n v="-3.7691666666666679E-2"/>
    <x v="10"/>
    <s v="Q4"/>
    <x v="836"/>
  </r>
  <r>
    <s v="ORD-99707"/>
    <x v="1"/>
    <s v="Pharmaceutical"/>
    <n v="228"/>
    <n v="12.5"/>
    <n v="2850"/>
    <n v="2817.33"/>
    <x v="1"/>
    <s v="Supplier A"/>
    <n v="4.5"/>
    <s v="2023-04-27"/>
    <s v="2023-05-14"/>
    <s v="2023-05-14"/>
    <s v="On Time"/>
    <n v="5.9499999999999997E-2"/>
    <n v="13"/>
    <n v="3.88"/>
    <n v="443"/>
    <n v="195"/>
    <n v="24"/>
    <n v="0"/>
    <n v="-32.670000000000073"/>
    <n v="-1.1463157894736868E-2"/>
    <x v="1"/>
    <s v="Q2"/>
    <x v="837"/>
  </r>
  <r>
    <s v="ORD-57250"/>
    <x v="4"/>
    <s v="Manufacturing"/>
    <n v="62"/>
    <n v="8.9"/>
    <n v="551.79999999999995"/>
    <n v="576.99"/>
    <x v="1"/>
    <s v="Supplier A"/>
    <n v="4.5"/>
    <s v="2023-04-25"/>
    <s v="2023-05-19"/>
    <s v="2023-05-19"/>
    <s v="On Time"/>
    <n v="4.9500000000000002E-2"/>
    <n v="3"/>
    <n v="1.67"/>
    <n v="995"/>
    <n v="41"/>
    <n v="15"/>
    <n v="0"/>
    <n v="25.190000000000055"/>
    <n v="4.5650598042769219E-2"/>
    <x v="1"/>
    <s v="Q2"/>
    <x v="838"/>
  </r>
  <r>
    <s v="ORD-49526"/>
    <x v="5"/>
    <s v="Service"/>
    <n v="281"/>
    <n v="25"/>
    <n v="7025"/>
    <n v="6908.98"/>
    <x v="1"/>
    <s v="Supplier B"/>
    <n v="3.8"/>
    <s v="2023-08-08"/>
    <s v="2023-08-18"/>
    <s v="2023-08-18"/>
    <s v="On Time"/>
    <n v="3.5400000000000001E-2"/>
    <n v="9"/>
    <n v="1.84"/>
    <n v="689"/>
    <n v="93"/>
    <n v="54"/>
    <n v="0"/>
    <n v="-116.02000000000044"/>
    <n v="-1.6515302491103265E-2"/>
    <x v="11"/>
    <s v="Q3"/>
    <x v="839"/>
  </r>
  <r>
    <s v="ORD-10285"/>
    <x v="1"/>
    <s v="Pharmaceutical"/>
    <n v="198"/>
    <n v="12.5"/>
    <n v="2475"/>
    <n v="2582.14"/>
    <x v="3"/>
    <s v="Supplier D"/>
    <n v="4.7"/>
    <s v="2023-12-05"/>
    <s v="2023-12-17"/>
    <s v="2023-12-17"/>
    <s v="On Time"/>
    <n v="0.1235"/>
    <n v="24"/>
    <n v="2.61"/>
    <n v="932"/>
    <n v="58"/>
    <n v="93"/>
    <n v="0"/>
    <n v="107.13999999999987"/>
    <n v="4.3288888888888835E-2"/>
    <x v="2"/>
    <s v="Q4"/>
    <x v="840"/>
  </r>
  <r>
    <s v="ORD-85739"/>
    <x v="3"/>
    <s v="Pharmaceutical"/>
    <n v="238"/>
    <n v="15.75"/>
    <n v="3748.5"/>
    <n v="3831.47"/>
    <x v="3"/>
    <s v="Supplier B"/>
    <n v="3.8"/>
    <s v="2023-07-19"/>
    <s v="2023-08-02"/>
    <s v="2023-08-02"/>
    <s v="On Time"/>
    <n v="0.12"/>
    <n v="28"/>
    <n v="2.6"/>
    <n v="487"/>
    <n v="91"/>
    <n v="28"/>
    <n v="0"/>
    <n v="82.9699999999998"/>
    <n v="2.2134187008136536E-2"/>
    <x v="4"/>
    <s v="Q3"/>
    <x v="841"/>
  </r>
  <r>
    <s v="ORD-64256"/>
    <x v="1"/>
    <s v="Pharmaceutical"/>
    <n v="402"/>
    <n v="12.5"/>
    <n v="5025"/>
    <n v="4967.22"/>
    <x v="3"/>
    <s v="Supplier B"/>
    <n v="3.8"/>
    <s v="2023-04-04"/>
    <s v="2023-04-18"/>
    <s v="2023-04-18"/>
    <s v="On Time"/>
    <n v="5.4699999999999999E-2"/>
    <n v="21"/>
    <n v="3.54"/>
    <n v="666"/>
    <n v="182"/>
    <n v="52"/>
    <n v="0"/>
    <n v="-57.779999999999745"/>
    <n v="-1.1498507462686516E-2"/>
    <x v="1"/>
    <s v="Q2"/>
    <x v="842"/>
  </r>
  <r>
    <s v="ORD-60413"/>
    <x v="3"/>
    <s v="Pharmaceutical"/>
    <n v="291"/>
    <n v="15.75"/>
    <n v="4583.25"/>
    <n v="4581.92"/>
    <x v="1"/>
    <s v="Supplier D"/>
    <n v="4.7"/>
    <s v="2023-08-03"/>
    <s v="2023-08-15"/>
    <s v="2023-08-15"/>
    <s v="On Time"/>
    <n v="8.4699999999999998E-2"/>
    <n v="24"/>
    <n v="3.73"/>
    <n v="135"/>
    <n v="168"/>
    <n v="63"/>
    <n v="0"/>
    <n v="-1.3299999999999272"/>
    <n v="-2.9018709431078977E-4"/>
    <x v="11"/>
    <s v="Q3"/>
    <x v="843"/>
  </r>
  <r>
    <s v="ORD-72118"/>
    <x v="5"/>
    <s v="Service"/>
    <n v="54"/>
    <n v="25"/>
    <n v="1350"/>
    <n v="1314.25"/>
    <x v="4"/>
    <s v="Supplier B"/>
    <n v="3.8"/>
    <s v="2023-12-26"/>
    <s v="2024-01-06"/>
    <s v="2024-01-09"/>
    <s v="Delayed"/>
    <n v="1.04E-2"/>
    <n v="0"/>
    <n v="1.04"/>
    <n v="993"/>
    <n v="48"/>
    <n v="17"/>
    <n v="3"/>
    <n v="-35.75"/>
    <n v="-2.6481481481481481E-2"/>
    <x v="2"/>
    <s v="Q4"/>
    <x v="844"/>
  </r>
  <r>
    <s v="ORD-39437"/>
    <x v="2"/>
    <s v="Manufacturing"/>
    <n v="245"/>
    <n v="4.2"/>
    <n v="1029"/>
    <n v="992.38"/>
    <x v="3"/>
    <s v="Supplier B"/>
    <n v="3.8"/>
    <s v="2023-05-31"/>
    <s v="2023-06-28"/>
    <s v="2023-06-29"/>
    <s v="Delayed"/>
    <n v="0.1295"/>
    <n v="31"/>
    <n v="1.48"/>
    <n v="814"/>
    <n v="55"/>
    <n v="25"/>
    <n v="1"/>
    <n v="-36.620000000000005"/>
    <n v="-3.5587949465500493E-2"/>
    <x v="0"/>
    <s v="Q2"/>
    <x v="845"/>
  </r>
  <r>
    <s v="ORD-19669"/>
    <x v="0"/>
    <s v="Service"/>
    <n v="366"/>
    <n v="45"/>
    <n v="16470"/>
    <n v="17235.71"/>
    <x v="1"/>
    <s v="Supplier D"/>
    <n v="4.7"/>
    <s v="2023-01-14"/>
    <s v="2023-01-22"/>
    <s v="2023-01-22"/>
    <s v="On Time"/>
    <n v="6.2E-2"/>
    <n v="22"/>
    <n v="1.49"/>
    <n v="538"/>
    <n v="172"/>
    <n v="30"/>
    <n v="0"/>
    <n v="765.70999999999913"/>
    <n v="4.6491196114146878E-2"/>
    <x v="5"/>
    <s v="Q1"/>
    <x v="846"/>
  </r>
  <r>
    <s v="ORD-33910"/>
    <x v="1"/>
    <s v="Pharmaceutical"/>
    <n v="50"/>
    <n v="12.5"/>
    <n v="625"/>
    <n v="609.07000000000005"/>
    <x v="1"/>
    <s v="Supplier C"/>
    <n v="4.2"/>
    <s v="2023-03-14"/>
    <s v="2023-04-04"/>
    <s v="2023-04-04"/>
    <s v="On Time"/>
    <n v="1.17E-2"/>
    <n v="0"/>
    <n v="3.12"/>
    <n v="531"/>
    <n v="55"/>
    <n v="77"/>
    <n v="0"/>
    <n v="-15.92999999999995"/>
    <n v="-2.548799999999992E-2"/>
    <x v="6"/>
    <s v="Q1"/>
    <x v="847"/>
  </r>
  <r>
    <s v="ORD-30432"/>
    <x v="0"/>
    <s v="Service"/>
    <n v="379"/>
    <n v="45"/>
    <n v="17055"/>
    <n v="16777.580000000002"/>
    <x v="3"/>
    <s v="Supplier D"/>
    <n v="4.7"/>
    <s v="2023-07-30"/>
    <s v="2023-08-07"/>
    <s v="2023-08-07"/>
    <s v="On Time"/>
    <n v="0.11940000000000001"/>
    <n v="45"/>
    <n v="0.93"/>
    <n v="111"/>
    <n v="184"/>
    <n v="14"/>
    <n v="0"/>
    <n v="-277.41999999999825"/>
    <n v="-1.6266197596012798E-2"/>
    <x v="4"/>
    <s v="Q3"/>
    <x v="848"/>
  </r>
  <r>
    <s v="ORD-43823"/>
    <x v="5"/>
    <s v="Service"/>
    <n v="212"/>
    <n v="25"/>
    <n v="5300"/>
    <n v="5476.32"/>
    <x v="1"/>
    <s v="Supplier B"/>
    <n v="3.8"/>
    <s v="2023-01-06"/>
    <s v="2023-01-16"/>
    <s v="2023-01-16"/>
    <s v="On Time"/>
    <n v="0.1052"/>
    <n v="22"/>
    <n v="1.33"/>
    <n v="991"/>
    <n v="166"/>
    <n v="74"/>
    <n v="0"/>
    <n v="176.31999999999971"/>
    <n v="3.326792452830183E-2"/>
    <x v="5"/>
    <s v="Q1"/>
    <x v="849"/>
  </r>
  <r>
    <s v="ORD-62481"/>
    <x v="2"/>
    <s v="Manufacturing"/>
    <n v="149"/>
    <n v="4.2"/>
    <n v="625.79999999999995"/>
    <n v="655.41"/>
    <x v="1"/>
    <s v="Supplier D"/>
    <n v="4.7"/>
    <s v="2023-03-22"/>
    <s v="2023-04-13"/>
    <s v="2023-04-23"/>
    <s v="Delayed"/>
    <n v="8.3000000000000004E-2"/>
    <n v="12"/>
    <n v="2.4900000000000002"/>
    <n v="107"/>
    <n v="76"/>
    <n v="60"/>
    <n v="10"/>
    <n v="29.610000000000014"/>
    <n v="4.7315436241610762E-2"/>
    <x v="6"/>
    <s v="Q1"/>
    <x v="850"/>
  </r>
  <r>
    <s v="ORD-17165"/>
    <x v="3"/>
    <s v="Pharmaceutical"/>
    <n v="249"/>
    <n v="15.75"/>
    <n v="3921.75"/>
    <n v="3912.89"/>
    <x v="4"/>
    <s v="Supplier A"/>
    <n v="4.5"/>
    <s v="2023-12-21"/>
    <s v="2024-01-07"/>
    <s v="2024-01-07"/>
    <s v="On Time"/>
    <n v="0.1014"/>
    <n v="25"/>
    <n v="3.07"/>
    <n v="872"/>
    <n v="115"/>
    <n v="92"/>
    <n v="0"/>
    <n v="-8.8600000000001273"/>
    <n v="-2.259195512207593E-3"/>
    <x v="2"/>
    <s v="Q4"/>
    <x v="851"/>
  </r>
  <r>
    <s v="ORD-46989"/>
    <x v="4"/>
    <s v="Manufacturing"/>
    <n v="63"/>
    <n v="8.9"/>
    <n v="560.70000000000005"/>
    <n v="537.03"/>
    <x v="1"/>
    <s v="Supplier C"/>
    <n v="4.2"/>
    <s v="2023-02-25"/>
    <s v="2023-03-25"/>
    <s v="2023-03-25"/>
    <s v="On Time"/>
    <n v="9.4399999999999998E-2"/>
    <n v="5"/>
    <n v="1.06"/>
    <n v="216"/>
    <n v="158"/>
    <n v="23"/>
    <n v="0"/>
    <n v="-23.670000000000073"/>
    <n v="-4.2215088282504136E-2"/>
    <x v="9"/>
    <s v="Q1"/>
    <x v="852"/>
  </r>
  <r>
    <s v="ORD-84727"/>
    <x v="1"/>
    <s v="Pharmaceutical"/>
    <n v="106"/>
    <n v="12.5"/>
    <n v="1325"/>
    <n v="1331.85"/>
    <x v="1"/>
    <s v="Supplier A"/>
    <n v="4.5"/>
    <s v="2023-06-08"/>
    <s v="2023-06-25"/>
    <s v="2023-06-25"/>
    <s v="On Time"/>
    <n v="9.9400000000000002E-2"/>
    <n v="10"/>
    <n v="2.9"/>
    <n v="628"/>
    <n v="31"/>
    <n v="82"/>
    <n v="0"/>
    <n v="6.8499999999999091"/>
    <n v="5.1698113207546484E-3"/>
    <x v="7"/>
    <s v="Q2"/>
    <x v="853"/>
  </r>
  <r>
    <s v="ORD-62184"/>
    <x v="4"/>
    <s v="Manufacturing"/>
    <n v="57"/>
    <n v="8.9"/>
    <n v="507.3"/>
    <n v="529.79999999999995"/>
    <x v="0"/>
    <s v="Supplier A"/>
    <n v="4.5"/>
    <s v="2023-06-11"/>
    <s v="2023-07-05"/>
    <s v="2023-07-05"/>
    <s v="On Time"/>
    <n v="1.12E-2"/>
    <n v="0"/>
    <n v="1.56"/>
    <n v="562"/>
    <n v="69"/>
    <n v="50"/>
    <n v="0"/>
    <n v="22.499999999999943"/>
    <n v="4.4352454169130577E-2"/>
    <x v="7"/>
    <s v="Q2"/>
    <x v="854"/>
  </r>
  <r>
    <s v="ORD-29685"/>
    <x v="4"/>
    <s v="Manufacturing"/>
    <n v="355"/>
    <n v="8.9"/>
    <n v="3159.5"/>
    <n v="3032.29"/>
    <x v="3"/>
    <s v="Supplier B"/>
    <n v="3.8"/>
    <s v="2023-12-26"/>
    <s v="2024-01-16"/>
    <s v="2024-01-16"/>
    <s v="On Time"/>
    <n v="6.7000000000000004E-2"/>
    <n v="23"/>
    <n v="1.2"/>
    <n v="74"/>
    <n v="170"/>
    <n v="58"/>
    <n v="0"/>
    <n v="-127.21000000000004"/>
    <n v="-4.0262699794271259E-2"/>
    <x v="2"/>
    <s v="Q4"/>
    <x v="855"/>
  </r>
  <r>
    <s v="ORD-40352"/>
    <x v="4"/>
    <s v="Manufacturing"/>
    <n v="92"/>
    <n v="8.9"/>
    <n v="818.8"/>
    <n v="790.27"/>
    <x v="4"/>
    <s v="Supplier A"/>
    <n v="4.5"/>
    <s v="2023-05-29"/>
    <s v="2023-06-22"/>
    <s v="2023-06-22"/>
    <s v="On Time"/>
    <n v="7.4800000000000005E-2"/>
    <n v="6"/>
    <n v="1.19"/>
    <n v="955"/>
    <n v="75"/>
    <n v="97"/>
    <n v="0"/>
    <n v="-28.529999999999973"/>
    <n v="-3.4843673668783555E-2"/>
    <x v="0"/>
    <s v="Q2"/>
    <x v="856"/>
  </r>
  <r>
    <s v="ORD-68652"/>
    <x v="0"/>
    <s v="Service"/>
    <n v="274"/>
    <n v="45"/>
    <n v="12330"/>
    <n v="12936.98"/>
    <x v="1"/>
    <s v="Supplier B"/>
    <n v="3.8"/>
    <s v="2023-09-14"/>
    <s v="2023-09-24"/>
    <s v="2023-09-24"/>
    <s v="On Time"/>
    <n v="9.5200000000000007E-2"/>
    <n v="26"/>
    <n v="1.65"/>
    <n v="854"/>
    <n v="53"/>
    <n v="53"/>
    <n v="0"/>
    <n v="606.97999999999956"/>
    <n v="4.9227899432278961E-2"/>
    <x v="8"/>
    <s v="Q3"/>
    <x v="857"/>
  </r>
  <r>
    <s v="ORD-89544"/>
    <x v="2"/>
    <s v="Manufacturing"/>
    <n v="466"/>
    <n v="4.2"/>
    <n v="1957.2"/>
    <n v="1998.84"/>
    <x v="3"/>
    <s v="Supplier D"/>
    <n v="4.7"/>
    <s v="2023-01-21"/>
    <s v="2023-02-09"/>
    <s v="2023-02-09"/>
    <s v="On Time"/>
    <n v="0.1056"/>
    <n v="49"/>
    <n v="2.99"/>
    <n v="126"/>
    <n v="59"/>
    <n v="82"/>
    <n v="0"/>
    <n v="41.639999999999873"/>
    <n v="2.1275291232372713E-2"/>
    <x v="5"/>
    <s v="Q1"/>
    <x v="858"/>
  </r>
  <r>
    <s v="ORD-21425"/>
    <x v="0"/>
    <s v="Service"/>
    <n v="83"/>
    <n v="45"/>
    <n v="3735"/>
    <n v="3834.47"/>
    <x v="2"/>
    <s v="Supplier A"/>
    <n v="4.5"/>
    <s v="2023-01-08"/>
    <s v="2023-01-21"/>
    <s v="2023-01-21"/>
    <s v="On Time"/>
    <n v="5.33E-2"/>
    <n v="4"/>
    <n v="1.7"/>
    <n v="560"/>
    <n v="44"/>
    <n v="68"/>
    <n v="0"/>
    <n v="99.4699999999998"/>
    <n v="2.6631860776439035E-2"/>
    <x v="5"/>
    <s v="Q1"/>
    <x v="859"/>
  </r>
  <r>
    <s v="ORD-70390"/>
    <x v="2"/>
    <s v="Manufacturing"/>
    <n v="44"/>
    <n v="4.2"/>
    <n v="184.8"/>
    <n v="180.74"/>
    <x v="1"/>
    <s v="Supplier C"/>
    <n v="4.2"/>
    <s v="2023-03-24"/>
    <s v="2023-04-21"/>
    <s v="2023-04-21"/>
    <s v="On Time"/>
    <n v="6.0900000000000003E-2"/>
    <n v="2"/>
    <n v="1.36"/>
    <n v="314"/>
    <n v="141"/>
    <n v="42"/>
    <n v="0"/>
    <n v="-4.0600000000000023"/>
    <n v="-2.1969696969696979E-2"/>
    <x v="6"/>
    <s v="Q1"/>
    <x v="860"/>
  </r>
  <r>
    <s v="ORD-99205"/>
    <x v="4"/>
    <s v="Manufacturing"/>
    <n v="259"/>
    <n v="8.9"/>
    <n v="2305.1"/>
    <n v="2198.9699999999998"/>
    <x v="1"/>
    <s v="Supplier A"/>
    <n v="4.5"/>
    <s v="2023-10-19"/>
    <s v="2023-11-12"/>
    <s v="2023-11-12"/>
    <s v="On Time"/>
    <n v="0.1303"/>
    <n v="33"/>
    <n v="2.71"/>
    <n v="182"/>
    <n v="132"/>
    <n v="56"/>
    <n v="0"/>
    <n v="-106.13000000000011"/>
    <n v="-4.6041386490824746E-2"/>
    <x v="3"/>
    <s v="Q4"/>
    <x v="861"/>
  </r>
  <r>
    <s v="ORD-99463"/>
    <x v="5"/>
    <s v="Service"/>
    <n v="52"/>
    <n v="25"/>
    <n v="1300"/>
    <n v="1323.69"/>
    <x v="4"/>
    <s v="Supplier C"/>
    <n v="4.2"/>
    <s v="2023-07-11"/>
    <s v="2023-07-28"/>
    <s v="2023-07-28"/>
    <s v="On Time"/>
    <n v="8.0799999999999997E-2"/>
    <n v="4"/>
    <n v="1.81"/>
    <n v="93"/>
    <n v="178"/>
    <n v="92"/>
    <n v="0"/>
    <n v="23.690000000000055"/>
    <n v="1.8223076923076963E-2"/>
    <x v="4"/>
    <s v="Q3"/>
    <x v="862"/>
  </r>
  <r>
    <s v="ORD-39235"/>
    <x v="1"/>
    <s v="Pharmaceutical"/>
    <n v="446"/>
    <n v="12.5"/>
    <n v="5575"/>
    <n v="5354.95"/>
    <x v="1"/>
    <s v="Supplier A"/>
    <n v="4.5"/>
    <s v="2023-03-21"/>
    <s v="2023-04-07"/>
    <s v="2023-04-07"/>
    <s v="On Time"/>
    <n v="6.2600000000000003E-2"/>
    <n v="27"/>
    <n v="3.78"/>
    <n v="447"/>
    <n v="138"/>
    <n v="95"/>
    <n v="0"/>
    <n v="-220.05000000000018"/>
    <n v="-3.947085201793725E-2"/>
    <x v="6"/>
    <s v="Q1"/>
    <x v="863"/>
  </r>
  <r>
    <s v="ORD-24201"/>
    <x v="1"/>
    <s v="Pharmaceutical"/>
    <n v="338"/>
    <n v="12.5"/>
    <n v="4225"/>
    <n v="4239.84"/>
    <x v="3"/>
    <s v="Supplier D"/>
    <n v="4.7"/>
    <s v="2023-08-28"/>
    <s v="2023-09-09"/>
    <s v="2023-09-09"/>
    <s v="On Time"/>
    <n v="0.1246"/>
    <n v="42"/>
    <n v="2.77"/>
    <n v="989"/>
    <n v="121"/>
    <n v="65"/>
    <n v="0"/>
    <n v="14.840000000000146"/>
    <n v="3.5124260355029928E-3"/>
    <x v="11"/>
    <s v="Q3"/>
    <x v="864"/>
  </r>
  <r>
    <s v="ORD-24984"/>
    <x v="3"/>
    <s v="Pharmaceutical"/>
    <n v="172"/>
    <n v="15.75"/>
    <n v="2709"/>
    <n v="2666.31"/>
    <x v="2"/>
    <s v="Supplier C"/>
    <n v="4.2"/>
    <s v="2023-02-03"/>
    <s v="2023-02-24"/>
    <s v="2023-02-24"/>
    <s v="On Time"/>
    <n v="9.4600000000000004E-2"/>
    <n v="16"/>
    <n v="3.61"/>
    <n v="335"/>
    <n v="136"/>
    <n v="14"/>
    <n v="0"/>
    <n v="-42.690000000000055"/>
    <n v="-1.575858250276857E-2"/>
    <x v="9"/>
    <s v="Q1"/>
    <x v="865"/>
  </r>
  <r>
    <s v="ORD-57381"/>
    <x v="5"/>
    <s v="Service"/>
    <n v="337"/>
    <n v="25"/>
    <n v="8425"/>
    <n v="8183.6"/>
    <x v="1"/>
    <s v="Supplier D"/>
    <n v="4.7"/>
    <s v="2023-03-16"/>
    <s v="2023-04-06"/>
    <s v="2023-04-19"/>
    <s v="Delayed"/>
    <n v="8.9499999999999996E-2"/>
    <n v="30"/>
    <n v="1.07"/>
    <n v="490"/>
    <n v="141"/>
    <n v="37"/>
    <n v="13"/>
    <n v="-241.39999999999964"/>
    <n v="-2.8652818991097881E-2"/>
    <x v="6"/>
    <s v="Q1"/>
    <x v="866"/>
  </r>
  <r>
    <s v="ORD-63093"/>
    <x v="1"/>
    <s v="Pharmaceutical"/>
    <n v="226"/>
    <n v="12.5"/>
    <n v="2825"/>
    <n v="2759.98"/>
    <x v="1"/>
    <s v="Supplier A"/>
    <n v="4.5"/>
    <s v="2023-12-17"/>
    <s v="2024-01-03"/>
    <s v="2024-01-03"/>
    <s v="On Time"/>
    <n v="9.9000000000000005E-2"/>
    <n v="22"/>
    <n v="2.6"/>
    <n v="133"/>
    <n v="96"/>
    <n v="67"/>
    <n v="0"/>
    <n v="-65.019999999999982"/>
    <n v="-2.3015929203539818E-2"/>
    <x v="2"/>
    <s v="Q4"/>
    <x v="867"/>
  </r>
  <r>
    <s v="ORD-54829"/>
    <x v="4"/>
    <s v="Manufacturing"/>
    <n v="467"/>
    <n v="8.9"/>
    <n v="4156.3"/>
    <n v="4056.32"/>
    <x v="4"/>
    <s v="Supplier B"/>
    <n v="3.8"/>
    <s v="2023-12-09"/>
    <s v="2023-12-30"/>
    <s v="2023-12-30"/>
    <s v="On Time"/>
    <n v="0.1263"/>
    <n v="58"/>
    <n v="2.8"/>
    <n v="821"/>
    <n v="96"/>
    <n v="31"/>
    <n v="0"/>
    <n v="-99.980000000000018"/>
    <n v="-2.4055048961817004E-2"/>
    <x v="2"/>
    <s v="Q4"/>
    <x v="868"/>
  </r>
  <r>
    <s v="ORD-84752"/>
    <x v="3"/>
    <s v="Pharmaceutical"/>
    <n v="253"/>
    <n v="15.75"/>
    <n v="3984.75"/>
    <n v="3998.9"/>
    <x v="3"/>
    <s v="Supplier D"/>
    <n v="4.7"/>
    <s v="2023-09-04"/>
    <s v="2023-09-23"/>
    <s v="2023-09-30"/>
    <s v="Delayed"/>
    <n v="0.1197"/>
    <n v="30"/>
    <n v="3.03"/>
    <n v="892"/>
    <n v="22"/>
    <n v="81"/>
    <n v="7"/>
    <n v="14.150000000000091"/>
    <n v="3.5510383336470521E-3"/>
    <x v="8"/>
    <s v="Q3"/>
    <x v="869"/>
  </r>
  <r>
    <s v="ORD-51486"/>
    <x v="5"/>
    <s v="Service"/>
    <n v="306"/>
    <n v="25"/>
    <n v="7650"/>
    <n v="7739.13"/>
    <x v="1"/>
    <s v="Supplier A"/>
    <n v="4.5"/>
    <s v="2023-12-08"/>
    <s v="2024-01-02"/>
    <s v="2024-01-03"/>
    <s v="Delayed"/>
    <n v="5.5300000000000002E-2"/>
    <n v="16"/>
    <n v="1.61"/>
    <n v="204"/>
    <n v="137"/>
    <n v="28"/>
    <n v="1"/>
    <n v="89.130000000000109"/>
    <n v="1.1650980392156876E-2"/>
    <x v="2"/>
    <s v="Q4"/>
    <x v="334"/>
  </r>
  <r>
    <s v="ORD-93138"/>
    <x v="4"/>
    <s v="Manufacturing"/>
    <n v="218"/>
    <n v="8.9"/>
    <n v="1940.2"/>
    <n v="1894.18"/>
    <x v="3"/>
    <s v="Supplier A"/>
    <n v="4.5"/>
    <s v="2023-12-12"/>
    <s v="2024-01-19"/>
    <s v="2024-01-27"/>
    <s v="Delayed"/>
    <n v="0.1111"/>
    <n v="24"/>
    <n v="2.71"/>
    <n v="704"/>
    <n v="168"/>
    <n v="22"/>
    <n v="8"/>
    <n v="-46.019999999999982"/>
    <n v="-2.3719204205751975E-2"/>
    <x v="2"/>
    <s v="Q4"/>
    <x v="870"/>
  </r>
  <r>
    <s v="ORD-35055"/>
    <x v="1"/>
    <s v="Pharmaceutical"/>
    <n v="366"/>
    <n v="12.5"/>
    <n v="4575"/>
    <n v="4596.08"/>
    <x v="1"/>
    <s v="Supplier B"/>
    <n v="3.8"/>
    <s v="2023-08-04"/>
    <s v="2023-08-18"/>
    <s v="2023-08-18"/>
    <s v="On Time"/>
    <n v="3.3300000000000003E-2"/>
    <n v="12"/>
    <n v="3.02"/>
    <n v="745"/>
    <n v="167"/>
    <n v="11"/>
    <n v="0"/>
    <n v="21.079999999999927"/>
    <n v="4.6076502732240281E-3"/>
    <x v="11"/>
    <s v="Q3"/>
    <x v="871"/>
  </r>
  <r>
    <s v="ORD-69768"/>
    <x v="2"/>
    <s v="Manufacturing"/>
    <n v="469"/>
    <n v="4.2"/>
    <n v="1969.8"/>
    <n v="1931.78"/>
    <x v="3"/>
    <s v="Supplier A"/>
    <n v="4.5"/>
    <s v="2023-06-04"/>
    <s v="2023-06-28"/>
    <s v="2023-06-28"/>
    <s v="On Time"/>
    <n v="0.12470000000000001"/>
    <n v="58"/>
    <n v="2"/>
    <n v="473"/>
    <n v="125"/>
    <n v="55"/>
    <n v="0"/>
    <n v="-38.019999999999982"/>
    <n v="-1.9301451924053196E-2"/>
    <x v="7"/>
    <s v="Q2"/>
    <x v="872"/>
  </r>
  <r>
    <s v="ORD-82450"/>
    <x v="2"/>
    <s v="Manufacturing"/>
    <n v="401"/>
    <n v="4.2"/>
    <n v="1684.2"/>
    <n v="1656.55"/>
    <x v="4"/>
    <s v="Supplier D"/>
    <n v="4.7"/>
    <s v="2023-09-25"/>
    <s v="2023-10-14"/>
    <s v="2023-10-14"/>
    <s v="On Time"/>
    <n v="0.13969999999999999"/>
    <n v="56"/>
    <n v="1.75"/>
    <n v="659"/>
    <n v="61"/>
    <n v="79"/>
    <n v="0"/>
    <n v="-27.650000000000091"/>
    <n v="-1.641729010806323E-2"/>
    <x v="8"/>
    <s v="Q3"/>
    <x v="873"/>
  </r>
  <r>
    <s v="ORD-23005"/>
    <x v="4"/>
    <s v="Manufacturing"/>
    <n v="362"/>
    <n v="8.9"/>
    <n v="3221.8"/>
    <n v="3279.88"/>
    <x v="2"/>
    <s v="Supplier C"/>
    <n v="4.2"/>
    <s v="2023-12-04"/>
    <s v="2024-01-01"/>
    <s v="2024-01-01"/>
    <s v="On Time"/>
    <n v="9.8799999999999999E-2"/>
    <n v="35"/>
    <n v="2.88"/>
    <n v="139"/>
    <n v="46"/>
    <n v="21"/>
    <n v="0"/>
    <n v="58.079999999999927"/>
    <n v="1.8027189769693936E-2"/>
    <x v="2"/>
    <s v="Q4"/>
    <x v="874"/>
  </r>
  <r>
    <s v="ORD-75976"/>
    <x v="0"/>
    <s v="Service"/>
    <n v="264"/>
    <n v="45"/>
    <n v="11880"/>
    <n v="12176.93"/>
    <x v="0"/>
    <s v="Supplier D"/>
    <n v="4.7"/>
    <s v="2023-02-23"/>
    <s v="2023-03-03"/>
    <s v="2023-03-03"/>
    <s v="On Time"/>
    <n v="9.7299999999999998E-2"/>
    <n v="25"/>
    <n v="1.45"/>
    <n v="645"/>
    <n v="28"/>
    <n v="95"/>
    <n v="0"/>
    <n v="296.93000000000029"/>
    <n v="2.499410774410777E-2"/>
    <x v="9"/>
    <s v="Q1"/>
    <x v="875"/>
  </r>
  <r>
    <s v="ORD-26310"/>
    <x v="2"/>
    <s v="Manufacturing"/>
    <n v="407"/>
    <n v="4.2"/>
    <n v="1709.4"/>
    <n v="1701.64"/>
    <x v="2"/>
    <s v="Supplier B"/>
    <n v="3.8"/>
    <s v="2023-04-25"/>
    <s v="2023-05-16"/>
    <s v="2023-05-16"/>
    <s v="On Time"/>
    <n v="6.3399999999999998E-2"/>
    <n v="25"/>
    <n v="1.94"/>
    <n v="409"/>
    <n v="138"/>
    <n v="62"/>
    <n v="0"/>
    <n v="-7.7599999999999909"/>
    <n v="-4.5396045396045338E-3"/>
    <x v="1"/>
    <s v="Q2"/>
    <x v="876"/>
  </r>
  <r>
    <s v="ORD-64357"/>
    <x v="0"/>
    <s v="Service"/>
    <n v="410"/>
    <n v="45"/>
    <n v="18450"/>
    <n v="17940.66"/>
    <x v="2"/>
    <s v="Supplier A"/>
    <n v="4.5"/>
    <s v="2023-07-11"/>
    <s v="2023-07-24"/>
    <s v="2023-07-24"/>
    <s v="On Time"/>
    <n v="4.9700000000000001E-2"/>
    <n v="20"/>
    <n v="0.9"/>
    <n v="739"/>
    <n v="81"/>
    <n v="10"/>
    <n v="0"/>
    <n v="-509.34000000000015"/>
    <n v="-2.7606504065040657E-2"/>
    <x v="4"/>
    <s v="Q3"/>
    <x v="877"/>
  </r>
  <r>
    <s v="ORD-51611"/>
    <x v="4"/>
    <s v="Manufacturing"/>
    <n v="88"/>
    <n v="8.9"/>
    <n v="783.2"/>
    <n v="805.95"/>
    <x v="0"/>
    <s v="Supplier A"/>
    <n v="4.5"/>
    <s v="2023-01-14"/>
    <s v="2023-02-07"/>
    <s v="2023-02-07"/>
    <s v="On Time"/>
    <n v="0.12770000000000001"/>
    <n v="11"/>
    <n v="2.48"/>
    <n v="393"/>
    <n v="63"/>
    <n v="83"/>
    <n v="0"/>
    <n v="22.75"/>
    <n v="2.904749744637385E-2"/>
    <x v="5"/>
    <s v="Q1"/>
    <x v="878"/>
  </r>
  <r>
    <s v="ORD-26891"/>
    <x v="4"/>
    <s v="Manufacturing"/>
    <n v="325"/>
    <n v="8.9"/>
    <n v="2892.5"/>
    <n v="2934.28"/>
    <x v="1"/>
    <s v="Supplier D"/>
    <n v="4.7"/>
    <s v="2023-04-09"/>
    <s v="2023-04-28"/>
    <s v="2023-04-28"/>
    <s v="On Time"/>
    <n v="0.126"/>
    <n v="40"/>
    <n v="2.16"/>
    <n v="701"/>
    <n v="119"/>
    <n v="32"/>
    <n v="0"/>
    <n v="41.7800000000002"/>
    <n v="1.4444252376836716E-2"/>
    <x v="1"/>
    <s v="Q2"/>
    <x v="879"/>
  </r>
  <r>
    <s v="ORD-61381"/>
    <x v="4"/>
    <s v="Manufacturing"/>
    <n v="128"/>
    <n v="8.9"/>
    <n v="1139.2"/>
    <n v="1093.58"/>
    <x v="3"/>
    <s v="Supplier B"/>
    <n v="3.8"/>
    <s v="2023-08-12"/>
    <s v="2023-09-02"/>
    <s v="2023-09-02"/>
    <s v="On Time"/>
    <n v="0.1222"/>
    <n v="15"/>
    <n v="2.2599999999999998"/>
    <n v="913"/>
    <n v="180"/>
    <n v="43"/>
    <n v="0"/>
    <n v="-45.620000000000118"/>
    <n v="-4.0045646067415834E-2"/>
    <x v="11"/>
    <s v="Q3"/>
    <x v="880"/>
  </r>
  <r>
    <s v="ORD-13646"/>
    <x v="5"/>
    <s v="Service"/>
    <n v="57"/>
    <n v="25"/>
    <n v="1425"/>
    <n v="1367.04"/>
    <x v="1"/>
    <s v="Supplier C"/>
    <n v="4.2"/>
    <s v="2023-04-15"/>
    <s v="2023-05-02"/>
    <s v="2023-05-02"/>
    <s v="On Time"/>
    <n v="7.1199999999999999E-2"/>
    <n v="4"/>
    <n v="1.39"/>
    <n v="682"/>
    <n v="159"/>
    <n v="20"/>
    <n v="0"/>
    <n v="-57.960000000000036"/>
    <n v="-4.0673684210526341E-2"/>
    <x v="1"/>
    <s v="Q2"/>
    <x v="881"/>
  </r>
  <r>
    <s v="ORD-39065"/>
    <x v="5"/>
    <s v="Service"/>
    <n v="242"/>
    <n v="25"/>
    <n v="6050"/>
    <n v="6131.35"/>
    <x v="2"/>
    <s v="Supplier A"/>
    <n v="4.5"/>
    <s v="2023-03-08"/>
    <s v="2023-03-21"/>
    <s v="2023-03-21"/>
    <s v="On Time"/>
    <n v="0.11890000000000001"/>
    <n v="28"/>
    <n v="1.48"/>
    <n v="354"/>
    <n v="69"/>
    <n v="78"/>
    <n v="0"/>
    <n v="81.350000000000364"/>
    <n v="1.3446280991735598E-2"/>
    <x v="6"/>
    <s v="Q1"/>
    <x v="882"/>
  </r>
  <r>
    <s v="ORD-85937"/>
    <x v="3"/>
    <s v="Pharmaceutical"/>
    <n v="36"/>
    <n v="15.75"/>
    <n v="567"/>
    <n v="554.24"/>
    <x v="2"/>
    <s v="Supplier C"/>
    <n v="4.2"/>
    <s v="2023-12-04"/>
    <s v="2023-12-25"/>
    <s v="2023-12-25"/>
    <s v="On Time"/>
    <n v="0.1409"/>
    <n v="5"/>
    <n v="3.46"/>
    <n v="937"/>
    <n v="46"/>
    <n v="24"/>
    <n v="0"/>
    <n v="-12.759999999999991"/>
    <n v="-2.2504409171075823E-2"/>
    <x v="2"/>
    <s v="Q4"/>
    <x v="883"/>
  </r>
  <r>
    <s v="ORD-57369"/>
    <x v="4"/>
    <s v="Manufacturing"/>
    <n v="82"/>
    <n v="8.9"/>
    <n v="729.8"/>
    <n v="713.92"/>
    <x v="4"/>
    <s v="Supplier A"/>
    <n v="4.5"/>
    <s v="2023-02-24"/>
    <s v="2023-03-20"/>
    <s v="2023-03-20"/>
    <s v="On Time"/>
    <n v="0.13519999999999999"/>
    <n v="11"/>
    <n v="1.99"/>
    <n v="984"/>
    <n v="73"/>
    <n v="60"/>
    <n v="0"/>
    <n v="-15.879999999999995"/>
    <n v="-2.1759386133187168E-2"/>
    <x v="9"/>
    <s v="Q1"/>
    <x v="432"/>
  </r>
  <r>
    <s v="ORD-51102"/>
    <x v="1"/>
    <s v="Pharmaceutical"/>
    <n v="47"/>
    <n v="12.5"/>
    <n v="587.5"/>
    <n v="586.71"/>
    <x v="2"/>
    <s v="Supplier A"/>
    <n v="4.5"/>
    <s v="2023-07-31"/>
    <s v="2023-08-17"/>
    <s v="2023-08-17"/>
    <s v="On Time"/>
    <n v="9.7600000000000006E-2"/>
    <n v="4"/>
    <n v="3.13"/>
    <n v="698"/>
    <n v="135"/>
    <n v="30"/>
    <n v="0"/>
    <n v="-0.78999999999996362"/>
    <n v="-1.3446808510637679E-3"/>
    <x v="4"/>
    <s v="Q3"/>
    <x v="884"/>
  </r>
  <r>
    <s v="ORD-55453"/>
    <x v="3"/>
    <s v="Pharmaceutical"/>
    <n v="347"/>
    <n v="15.75"/>
    <n v="5465.25"/>
    <n v="5502.03"/>
    <x v="3"/>
    <s v="Supplier A"/>
    <n v="4.5"/>
    <s v="2023-04-02"/>
    <s v="2023-04-19"/>
    <s v="2023-04-19"/>
    <s v="On Time"/>
    <n v="9.4899999999999998E-2"/>
    <n v="32"/>
    <n v="3.96"/>
    <n v="545"/>
    <n v="177"/>
    <n v="86"/>
    <n v="0"/>
    <n v="36.779999999999745"/>
    <n v="6.7297927816659343E-3"/>
    <x v="1"/>
    <s v="Q2"/>
    <x v="885"/>
  </r>
  <r>
    <s v="ORD-77894"/>
    <x v="5"/>
    <s v="Service"/>
    <n v="389"/>
    <n v="25"/>
    <n v="9725"/>
    <n v="9486.25"/>
    <x v="0"/>
    <s v="Supplier B"/>
    <n v="3.8"/>
    <s v="2023-09-25"/>
    <s v="2023-10-05"/>
    <s v="2023-10-05"/>
    <s v="On Time"/>
    <n v="2.7E-2"/>
    <n v="10"/>
    <n v="1.3"/>
    <n v="574"/>
    <n v="59"/>
    <n v="37"/>
    <n v="0"/>
    <n v="-238.75"/>
    <n v="-2.4550128534704369E-2"/>
    <x v="8"/>
    <s v="Q3"/>
    <x v="886"/>
  </r>
  <r>
    <s v="ORD-45870"/>
    <x v="2"/>
    <s v="Manufacturing"/>
    <n v="177"/>
    <n v="4.2"/>
    <n v="743.4"/>
    <n v="716.53"/>
    <x v="0"/>
    <s v="Supplier B"/>
    <n v="3.8"/>
    <s v="2023-01-16"/>
    <s v="2023-02-06"/>
    <s v="2023-02-06"/>
    <s v="On Time"/>
    <n v="2.1700000000000001E-2"/>
    <n v="3"/>
    <n v="1.25"/>
    <n v="543"/>
    <n v="71"/>
    <n v="21"/>
    <n v="0"/>
    <n v="-26.870000000000005"/>
    <n v="-3.6144740382028522E-2"/>
    <x v="5"/>
    <s v="Q1"/>
    <x v="887"/>
  </r>
  <r>
    <s v="ORD-35936"/>
    <x v="2"/>
    <s v="Manufacturing"/>
    <n v="391"/>
    <n v="4.2"/>
    <n v="1642.2"/>
    <n v="1692.95"/>
    <x v="4"/>
    <s v="Supplier C"/>
    <n v="4.2"/>
    <s v="2023-08-28"/>
    <s v="2023-09-29"/>
    <s v="2023-10-10"/>
    <s v="Delayed"/>
    <n v="7.0999999999999994E-2"/>
    <n v="27"/>
    <n v="1.5"/>
    <n v="916"/>
    <n v="91"/>
    <n v="60"/>
    <n v="11"/>
    <n v="50.75"/>
    <n v="3.0903665814151746E-2"/>
    <x v="11"/>
    <s v="Q3"/>
    <x v="888"/>
  </r>
  <r>
    <s v="ORD-88162"/>
    <x v="1"/>
    <s v="Pharmaceutical"/>
    <n v="416"/>
    <n v="12.5"/>
    <n v="5200"/>
    <n v="5047.03"/>
    <x v="4"/>
    <s v="Supplier C"/>
    <n v="4.2"/>
    <s v="2023-03-26"/>
    <s v="2023-04-16"/>
    <s v="2023-04-16"/>
    <s v="On Time"/>
    <n v="0.1111"/>
    <n v="46"/>
    <n v="3.17"/>
    <n v="815"/>
    <n v="89"/>
    <n v="50"/>
    <n v="0"/>
    <n v="-152.97000000000025"/>
    <n v="-2.9417307692307743E-2"/>
    <x v="6"/>
    <s v="Q1"/>
    <x v="889"/>
  </r>
  <r>
    <s v="ORD-31921"/>
    <x v="5"/>
    <s v="Service"/>
    <n v="112"/>
    <n v="25"/>
    <n v="2800"/>
    <n v="2818.8"/>
    <x v="0"/>
    <s v="Supplier D"/>
    <n v="4.7"/>
    <s v="2023-08-08"/>
    <s v="2023-08-16"/>
    <s v="2023-08-16"/>
    <s v="On Time"/>
    <n v="6.2399999999999997E-2"/>
    <n v="6"/>
    <n v="0.6"/>
    <n v="960"/>
    <n v="28"/>
    <n v="75"/>
    <n v="0"/>
    <n v="18.800000000000182"/>
    <n v="6.7142857142857794E-3"/>
    <x v="11"/>
    <s v="Q3"/>
    <x v="890"/>
  </r>
  <r>
    <s v="ORD-25027"/>
    <x v="2"/>
    <s v="Manufacturing"/>
    <n v="319"/>
    <n v="4.2"/>
    <n v="1339.8"/>
    <n v="1383.57"/>
    <x v="4"/>
    <s v="Supplier D"/>
    <n v="4.7"/>
    <s v="2023-05-31"/>
    <s v="2023-06-25"/>
    <s v="2023-06-28"/>
    <s v="Delayed"/>
    <n v="0.1003"/>
    <n v="32"/>
    <n v="1.8"/>
    <n v="878"/>
    <n v="102"/>
    <n v="64"/>
    <n v="3"/>
    <n v="43.769999999999982"/>
    <n v="3.2669055082848175E-2"/>
    <x v="0"/>
    <s v="Q2"/>
    <x v="891"/>
  </r>
  <r>
    <s v="ORD-51758"/>
    <x v="3"/>
    <s v="Pharmaceutical"/>
    <n v="120"/>
    <n v="15.75"/>
    <n v="1890"/>
    <n v="1919.66"/>
    <x v="3"/>
    <s v="Supplier B"/>
    <n v="3.8"/>
    <s v="2023-02-07"/>
    <s v="2023-02-21"/>
    <s v="2023-02-21"/>
    <s v="On Time"/>
    <n v="6.2100000000000002E-2"/>
    <n v="7"/>
    <n v="2.68"/>
    <n v="754"/>
    <n v="22"/>
    <n v="52"/>
    <n v="0"/>
    <n v="29.660000000000082"/>
    <n v="1.5693121693121738E-2"/>
    <x v="9"/>
    <s v="Q1"/>
    <x v="892"/>
  </r>
  <r>
    <s v="ORD-83525"/>
    <x v="3"/>
    <s v="Pharmaceutical"/>
    <n v="297"/>
    <n v="15.75"/>
    <n v="4677.75"/>
    <n v="4474.8500000000004"/>
    <x v="2"/>
    <s v="Supplier C"/>
    <n v="4.2"/>
    <s v="2023-04-30"/>
    <s v="2023-05-21"/>
    <s v="2023-05-21"/>
    <s v="On Time"/>
    <n v="4.9700000000000001E-2"/>
    <n v="14"/>
    <n v="2.83"/>
    <n v="334"/>
    <n v="175"/>
    <n v="95"/>
    <n v="0"/>
    <n v="-202.89999999999964"/>
    <n v="-4.3375554486665517E-2"/>
    <x v="1"/>
    <s v="Q2"/>
    <x v="893"/>
  </r>
  <r>
    <s v="ORD-74740"/>
    <x v="1"/>
    <s v="Pharmaceutical"/>
    <n v="397"/>
    <n v="12.5"/>
    <n v="4962.5"/>
    <n v="4930.3500000000004"/>
    <x v="4"/>
    <s v="Supplier D"/>
    <n v="4.7"/>
    <s v="2023-12-16"/>
    <s v="2023-12-28"/>
    <s v="2023-12-28"/>
    <s v="On Time"/>
    <n v="0.1239"/>
    <n v="49"/>
    <n v="2.57"/>
    <n v="560"/>
    <n v="31"/>
    <n v="45"/>
    <n v="0"/>
    <n v="-32.149999999999636"/>
    <n v="-6.478589420654839E-3"/>
    <x v="2"/>
    <s v="Q4"/>
    <x v="894"/>
  </r>
  <r>
    <s v="ORD-12337"/>
    <x v="4"/>
    <s v="Manufacturing"/>
    <n v="97"/>
    <n v="8.9"/>
    <n v="863.3"/>
    <n v="872.06"/>
    <x v="0"/>
    <s v="Supplier A"/>
    <n v="4.5"/>
    <s v="2023-08-20"/>
    <s v="2023-09-13"/>
    <s v="2023-09-13"/>
    <s v="On Time"/>
    <n v="9.2799999999999994E-2"/>
    <n v="8"/>
    <n v="1.04"/>
    <n v="709"/>
    <n v="167"/>
    <n v="10"/>
    <n v="0"/>
    <n v="8.7599999999999909"/>
    <n v="1.01471099270242E-2"/>
    <x v="11"/>
    <s v="Q3"/>
    <x v="895"/>
  </r>
  <r>
    <s v="ORD-19103"/>
    <x v="4"/>
    <s v="Manufacturing"/>
    <n v="28"/>
    <n v="8.9"/>
    <n v="249.2"/>
    <n v="259.06"/>
    <x v="3"/>
    <s v="Supplier B"/>
    <n v="3.8"/>
    <s v="2023-07-26"/>
    <s v="2023-08-16"/>
    <s v="2023-08-16"/>
    <s v="On Time"/>
    <n v="0.13850000000000001"/>
    <n v="3"/>
    <n v="2.29"/>
    <n v="531"/>
    <n v="44"/>
    <n v="63"/>
    <n v="0"/>
    <n v="9.8600000000000136"/>
    <n v="3.956661316211884E-2"/>
    <x v="4"/>
    <s v="Q3"/>
    <x v="896"/>
  </r>
  <r>
    <s v="ORD-16169"/>
    <x v="0"/>
    <s v="Service"/>
    <n v="395"/>
    <n v="45"/>
    <n v="17775"/>
    <n v="17500.95"/>
    <x v="3"/>
    <s v="Supplier C"/>
    <n v="4.2"/>
    <s v="2023-06-12"/>
    <s v="2023-06-29"/>
    <s v="2023-06-29"/>
    <s v="On Time"/>
    <n v="2.12E-2"/>
    <n v="8"/>
    <n v="1.24"/>
    <n v="452"/>
    <n v="96"/>
    <n v="99"/>
    <n v="0"/>
    <n v="-274.04999999999927"/>
    <n v="-1.5417721518987302E-2"/>
    <x v="7"/>
    <s v="Q2"/>
    <x v="897"/>
  </r>
  <r>
    <s v="ORD-23780"/>
    <x v="4"/>
    <s v="Manufacturing"/>
    <n v="490"/>
    <n v="8.9"/>
    <n v="4361"/>
    <n v="4412.45"/>
    <x v="2"/>
    <s v="Supplier A"/>
    <n v="4.5"/>
    <s v="2023-07-11"/>
    <s v="2023-08-04"/>
    <s v="2023-08-04"/>
    <s v="On Time"/>
    <n v="1.41E-2"/>
    <n v="6"/>
    <n v="1.02"/>
    <n v="380"/>
    <n v="196"/>
    <n v="65"/>
    <n v="0"/>
    <n v="51.449999999999818"/>
    <n v="1.1797752808988723E-2"/>
    <x v="4"/>
    <s v="Q3"/>
    <x v="898"/>
  </r>
  <r>
    <s v="ORD-16880"/>
    <x v="3"/>
    <s v="Pharmaceutical"/>
    <n v="380"/>
    <n v="15.75"/>
    <n v="5985"/>
    <n v="6225.76"/>
    <x v="1"/>
    <s v="Supplier A"/>
    <n v="4.5"/>
    <s v="2023-04-08"/>
    <s v="2023-04-26"/>
    <s v="2023-05-01"/>
    <s v="Delayed"/>
    <n v="6.1600000000000002E-2"/>
    <n v="23"/>
    <n v="3.9"/>
    <n v="954"/>
    <n v="31"/>
    <n v="24"/>
    <n v="5"/>
    <n v="240.76000000000022"/>
    <n v="4.0227234753550577E-2"/>
    <x v="1"/>
    <s v="Q2"/>
    <x v="899"/>
  </r>
  <r>
    <s v="ORD-28056"/>
    <x v="1"/>
    <s v="Pharmaceutical"/>
    <n v="178"/>
    <n v="12.5"/>
    <n v="2225"/>
    <n v="2266.81"/>
    <x v="3"/>
    <s v="Supplier A"/>
    <n v="4.5"/>
    <s v="2023-05-16"/>
    <s v="2023-06-02"/>
    <s v="2023-06-02"/>
    <s v="On Time"/>
    <n v="0.1208"/>
    <n v="21"/>
    <n v="3.55"/>
    <n v="647"/>
    <n v="137"/>
    <n v="25"/>
    <n v="0"/>
    <n v="41.809999999999945"/>
    <n v="1.8791011235955033E-2"/>
    <x v="0"/>
    <s v="Q2"/>
    <x v="900"/>
  </r>
  <r>
    <s v="ORD-78388"/>
    <x v="3"/>
    <s v="Pharmaceutical"/>
    <n v="464"/>
    <n v="15.75"/>
    <n v="7308"/>
    <n v="7563.89"/>
    <x v="3"/>
    <s v="Supplier B"/>
    <n v="3.8"/>
    <s v="2023-10-27"/>
    <s v="2023-11-10"/>
    <s v="2023-11-10"/>
    <s v="On Time"/>
    <n v="0.13539999999999999"/>
    <n v="62"/>
    <n v="3.5"/>
    <n v="590"/>
    <n v="81"/>
    <n v="83"/>
    <n v="0"/>
    <n v="255.89000000000033"/>
    <n v="3.5015051997810666E-2"/>
    <x v="3"/>
    <s v="Q4"/>
    <x v="901"/>
  </r>
  <r>
    <s v="ORD-20852"/>
    <x v="4"/>
    <s v="Manufacturing"/>
    <n v="405"/>
    <n v="8.9"/>
    <n v="3604.5"/>
    <n v="3687.72"/>
    <x v="2"/>
    <s v="Supplier C"/>
    <n v="4.2"/>
    <s v="2023-06-14"/>
    <s v="2023-07-12"/>
    <s v="2023-07-12"/>
    <s v="On Time"/>
    <n v="4.1599999999999998E-2"/>
    <n v="16"/>
    <n v="1.59"/>
    <n v="411"/>
    <n v="162"/>
    <n v="41"/>
    <n v="0"/>
    <n v="83.2199999999998"/>
    <n v="2.3087806908031572E-2"/>
    <x v="7"/>
    <s v="Q2"/>
    <x v="902"/>
  </r>
  <r>
    <s v="ORD-34630"/>
    <x v="0"/>
    <s v="Service"/>
    <n v="263"/>
    <n v="45"/>
    <n v="11835"/>
    <n v="11314.58"/>
    <x v="1"/>
    <s v="Supplier A"/>
    <n v="4.5"/>
    <s v="2023-02-08"/>
    <s v="2023-02-21"/>
    <s v="2023-02-21"/>
    <s v="On Time"/>
    <n v="1.18E-2"/>
    <n v="3"/>
    <n v="1.73"/>
    <n v="549"/>
    <n v="46"/>
    <n v="53"/>
    <n v="0"/>
    <n v="-520.42000000000007"/>
    <n v="-4.3972961554710609E-2"/>
    <x v="9"/>
    <s v="Q1"/>
    <x v="903"/>
  </r>
  <r>
    <s v="ORD-38676"/>
    <x v="3"/>
    <s v="Pharmaceutical"/>
    <n v="372"/>
    <n v="15.75"/>
    <n v="5859"/>
    <n v="5832.06"/>
    <x v="4"/>
    <s v="Supplier C"/>
    <n v="4.2"/>
    <s v="2023-06-09"/>
    <s v="2023-06-30"/>
    <s v="2023-06-30"/>
    <s v="On Time"/>
    <n v="3.1600000000000003E-2"/>
    <n v="11"/>
    <n v="3.87"/>
    <n v="988"/>
    <n v="113"/>
    <n v="59"/>
    <n v="0"/>
    <n v="-26.9399999999996"/>
    <n v="-4.5980542754735622E-3"/>
    <x v="7"/>
    <s v="Q2"/>
    <x v="904"/>
  </r>
  <r>
    <s v="ORD-85660"/>
    <x v="4"/>
    <s v="Manufacturing"/>
    <n v="106"/>
    <n v="8.9"/>
    <n v="943.4"/>
    <n v="902.71"/>
    <x v="4"/>
    <s v="Supplier B"/>
    <n v="3.8"/>
    <s v="2023-07-24"/>
    <s v="2023-08-14"/>
    <s v="2023-08-14"/>
    <s v="On Time"/>
    <n v="6.9199999999999998E-2"/>
    <n v="7"/>
    <n v="2.9"/>
    <n v="713"/>
    <n v="46"/>
    <n v="28"/>
    <n v="0"/>
    <n v="-40.689999999999941"/>
    <n v="-4.3131227475090038E-2"/>
    <x v="4"/>
    <s v="Q3"/>
    <x v="905"/>
  </r>
  <r>
    <s v="ORD-69328"/>
    <x v="4"/>
    <s v="Manufacturing"/>
    <n v="18"/>
    <n v="8.9"/>
    <n v="160.19999999999999"/>
    <n v="166.51"/>
    <x v="0"/>
    <s v="Supplier A"/>
    <n v="4.5"/>
    <s v="2023-05-04"/>
    <s v="2023-05-28"/>
    <s v="2023-05-28"/>
    <s v="On Time"/>
    <n v="3.6200000000000003E-2"/>
    <n v="0"/>
    <n v="2.3199999999999998"/>
    <n v="410"/>
    <n v="87"/>
    <n v="25"/>
    <n v="0"/>
    <n v="6.3100000000000023"/>
    <n v="3.9388264669163564E-2"/>
    <x v="0"/>
    <s v="Q2"/>
    <x v="906"/>
  </r>
  <r>
    <s v="ORD-45728"/>
    <x v="5"/>
    <s v="Service"/>
    <n v="118"/>
    <n v="25"/>
    <n v="2950"/>
    <n v="2846.93"/>
    <x v="0"/>
    <s v="Supplier C"/>
    <n v="4.2"/>
    <s v="2023-08-09"/>
    <s v="2023-08-26"/>
    <s v="2023-08-26"/>
    <s v="On Time"/>
    <n v="8.0299999999999996E-2"/>
    <n v="9"/>
    <n v="0.57999999999999996"/>
    <n v="428"/>
    <n v="45"/>
    <n v="16"/>
    <n v="0"/>
    <n v="-103.07000000000016"/>
    <n v="-3.4938983050847514E-2"/>
    <x v="11"/>
    <s v="Q3"/>
    <x v="907"/>
  </r>
  <r>
    <s v="ORD-77976"/>
    <x v="0"/>
    <s v="Service"/>
    <n v="160"/>
    <n v="45"/>
    <n v="7200"/>
    <n v="6976.4"/>
    <x v="2"/>
    <s v="Supplier D"/>
    <n v="4.7"/>
    <s v="2023-04-10"/>
    <s v="2023-04-18"/>
    <s v="2023-04-18"/>
    <s v="On Time"/>
    <n v="3.4700000000000002E-2"/>
    <n v="5"/>
    <n v="1.41"/>
    <n v="493"/>
    <n v="47"/>
    <n v="97"/>
    <n v="0"/>
    <n v="-223.60000000000036"/>
    <n v="-3.1055555555555607E-2"/>
    <x v="1"/>
    <s v="Q2"/>
    <x v="908"/>
  </r>
  <r>
    <s v="ORD-23242"/>
    <x v="1"/>
    <s v="Pharmaceutical"/>
    <n v="68"/>
    <n v="12.5"/>
    <n v="850"/>
    <n v="812.02"/>
    <x v="1"/>
    <s v="Supplier A"/>
    <n v="4.5"/>
    <s v="2023-04-23"/>
    <s v="2023-05-10"/>
    <s v="2023-05-10"/>
    <s v="On Time"/>
    <n v="1.4999999999999999E-2"/>
    <n v="1"/>
    <n v="2.6"/>
    <n v="332"/>
    <n v="77"/>
    <n v="89"/>
    <n v="0"/>
    <n v="-37.980000000000018"/>
    <n v="-4.4682352941176492E-2"/>
    <x v="1"/>
    <s v="Q2"/>
    <x v="909"/>
  </r>
  <r>
    <s v="ORD-32417"/>
    <x v="0"/>
    <s v="Service"/>
    <n v="61"/>
    <n v="45"/>
    <n v="2745"/>
    <n v="2668.11"/>
    <x v="2"/>
    <s v="Supplier D"/>
    <n v="4.7"/>
    <s v="2023-07-21"/>
    <s v="2023-07-29"/>
    <s v="2023-07-29"/>
    <s v="On Time"/>
    <n v="0.12540000000000001"/>
    <n v="7"/>
    <n v="1.24"/>
    <n v="854"/>
    <n v="72"/>
    <n v="54"/>
    <n v="0"/>
    <n v="-76.889999999999873"/>
    <n v="-2.8010928961748588E-2"/>
    <x v="4"/>
    <s v="Q3"/>
    <x v="910"/>
  </r>
  <r>
    <s v="ORD-41276"/>
    <x v="0"/>
    <s v="Service"/>
    <n v="58"/>
    <n v="45"/>
    <n v="2610"/>
    <n v="2527.81"/>
    <x v="3"/>
    <s v="Supplier C"/>
    <n v="4.2"/>
    <s v="2023-01-02"/>
    <s v="2023-01-19"/>
    <s v="2023-01-19"/>
    <s v="On Time"/>
    <n v="0.1371"/>
    <n v="7"/>
    <n v="1.61"/>
    <n v="224"/>
    <n v="100"/>
    <n v="97"/>
    <n v="0"/>
    <n v="-82.190000000000055"/>
    <n v="-3.1490421455938715E-2"/>
    <x v="5"/>
    <s v="Q1"/>
    <x v="911"/>
  </r>
  <r>
    <s v="ORD-12729"/>
    <x v="1"/>
    <s v="Pharmaceutical"/>
    <n v="470"/>
    <n v="12.5"/>
    <n v="5875"/>
    <n v="5848.69"/>
    <x v="1"/>
    <s v="Supplier B"/>
    <n v="3.8"/>
    <s v="2023-06-20"/>
    <s v="2023-07-04"/>
    <s v="2023-07-04"/>
    <s v="On Time"/>
    <n v="0.1447"/>
    <n v="68"/>
    <n v="3.14"/>
    <n v="231"/>
    <n v="87"/>
    <n v="19"/>
    <n v="0"/>
    <n v="-26.3100000000004"/>
    <n v="-4.4782978723404933E-3"/>
    <x v="7"/>
    <s v="Q2"/>
    <x v="912"/>
  </r>
  <r>
    <s v="ORD-12279"/>
    <x v="3"/>
    <s v="Pharmaceutical"/>
    <n v="308"/>
    <n v="15.75"/>
    <n v="4851"/>
    <n v="4608.9399999999996"/>
    <x v="0"/>
    <s v="Supplier C"/>
    <n v="4.2"/>
    <s v="2023-08-31"/>
    <s v="2023-09-21"/>
    <s v="2023-09-21"/>
    <s v="On Time"/>
    <n v="0.1323"/>
    <n v="40"/>
    <n v="2.57"/>
    <n v="630"/>
    <n v="194"/>
    <n v="47"/>
    <n v="0"/>
    <n v="-242.0600000000004"/>
    <n v="-4.9898989898989984E-2"/>
    <x v="11"/>
    <s v="Q3"/>
    <x v="913"/>
  </r>
  <r>
    <s v="ORD-55977"/>
    <x v="3"/>
    <s v="Pharmaceutical"/>
    <n v="406"/>
    <n v="15.75"/>
    <n v="6394.5"/>
    <n v="6134.83"/>
    <x v="4"/>
    <s v="Supplier B"/>
    <n v="3.8"/>
    <s v="2023-03-17"/>
    <s v="2023-03-31"/>
    <s v="2023-03-31"/>
    <s v="On Time"/>
    <n v="5.2600000000000001E-2"/>
    <n v="21"/>
    <n v="3.18"/>
    <n v="608"/>
    <n v="85"/>
    <n v="94"/>
    <n v="0"/>
    <n v="-259.67000000000007"/>
    <n v="-4.0608335288138252E-2"/>
    <x v="6"/>
    <s v="Q1"/>
    <x v="914"/>
  </r>
  <r>
    <s v="ORD-97023"/>
    <x v="4"/>
    <s v="Manufacturing"/>
    <n v="16"/>
    <n v="8.9"/>
    <n v="142.4"/>
    <n v="147.07"/>
    <x v="3"/>
    <s v="Supplier C"/>
    <n v="4.2"/>
    <s v="2023-08-23"/>
    <s v="2023-09-20"/>
    <s v="2023-09-20"/>
    <s v="On Time"/>
    <n v="5.2200000000000003E-2"/>
    <n v="0"/>
    <n v="2.04"/>
    <n v="927"/>
    <n v="172"/>
    <n v="71"/>
    <n v="0"/>
    <n v="4.6699999999999875"/>
    <n v="3.2794943820224631E-2"/>
    <x v="11"/>
    <s v="Q3"/>
    <x v="915"/>
  </r>
  <r>
    <s v="ORD-42029"/>
    <x v="1"/>
    <s v="Pharmaceutical"/>
    <n v="220"/>
    <n v="12.5"/>
    <n v="2750"/>
    <n v="2847.97"/>
    <x v="3"/>
    <s v="Supplier A"/>
    <n v="4.5"/>
    <s v="2023-03-17"/>
    <s v="2023-04-03"/>
    <s v="2023-04-03"/>
    <s v="On Time"/>
    <n v="0.1023"/>
    <n v="22"/>
    <n v="3.25"/>
    <n v="641"/>
    <n v="198"/>
    <n v="65"/>
    <n v="0"/>
    <n v="97.9699999999998"/>
    <n v="3.5625454545454474E-2"/>
    <x v="6"/>
    <s v="Q1"/>
    <x v="916"/>
  </r>
  <r>
    <s v="ORD-68886"/>
    <x v="2"/>
    <s v="Manufacturing"/>
    <n v="481"/>
    <n v="4.2"/>
    <n v="2020.2"/>
    <n v="2112.08"/>
    <x v="1"/>
    <s v="Supplier A"/>
    <n v="4.5"/>
    <s v="2023-04-10"/>
    <s v="2023-05-15"/>
    <s v="2023-05-24"/>
    <s v="Delayed"/>
    <n v="9.9400000000000002E-2"/>
    <n v="47"/>
    <n v="2.36"/>
    <n v="229"/>
    <n v="87"/>
    <n v="96"/>
    <n v="9"/>
    <n v="91.879999999999882"/>
    <n v="4.5480645480645419E-2"/>
    <x v="1"/>
    <s v="Q2"/>
    <x v="917"/>
  </r>
  <r>
    <s v="ORD-54993"/>
    <x v="2"/>
    <s v="Manufacturing"/>
    <n v="223"/>
    <n v="4.2"/>
    <n v="936.6"/>
    <n v="978.3"/>
    <x v="3"/>
    <s v="Supplier D"/>
    <n v="4.7"/>
    <s v="2023-10-29"/>
    <s v="2023-11-17"/>
    <s v="2023-11-17"/>
    <s v="On Time"/>
    <n v="4.87E-2"/>
    <n v="10"/>
    <n v="2.16"/>
    <n v="904"/>
    <n v="176"/>
    <n v="25"/>
    <n v="0"/>
    <n v="41.699999999999932"/>
    <n v="4.4522741832158798E-2"/>
    <x v="3"/>
    <s v="Q4"/>
    <x v="918"/>
  </r>
  <r>
    <s v="ORD-29690"/>
    <x v="4"/>
    <s v="Manufacturing"/>
    <n v="66"/>
    <n v="8.9"/>
    <n v="587.4"/>
    <n v="614.98"/>
    <x v="2"/>
    <s v="Supplier C"/>
    <n v="4.2"/>
    <s v="2023-05-28"/>
    <s v="2023-06-25"/>
    <s v="2023-06-25"/>
    <s v="On Time"/>
    <n v="7.9799999999999996E-2"/>
    <n v="5"/>
    <n v="1.93"/>
    <n v="585"/>
    <n v="94"/>
    <n v="89"/>
    <n v="0"/>
    <n v="27.580000000000041"/>
    <n v="4.6952672795369493E-2"/>
    <x v="0"/>
    <s v="Q2"/>
    <x v="919"/>
  </r>
  <r>
    <s v="ORD-87735"/>
    <x v="5"/>
    <s v="Service"/>
    <n v="157"/>
    <n v="25"/>
    <n v="3925"/>
    <n v="3754.11"/>
    <x v="1"/>
    <s v="Supplier C"/>
    <n v="4.2"/>
    <s v="2023-09-07"/>
    <s v="2023-09-24"/>
    <s v="2023-09-24"/>
    <s v="On Time"/>
    <n v="5.1299999999999998E-2"/>
    <n v="8"/>
    <n v="0.83"/>
    <n v="176"/>
    <n v="33"/>
    <n v="72"/>
    <n v="0"/>
    <n v="-170.88999999999987"/>
    <n v="-4.3538853503184684E-2"/>
    <x v="8"/>
    <s v="Q3"/>
    <x v="920"/>
  </r>
  <r>
    <s v="ORD-75797"/>
    <x v="2"/>
    <s v="Manufacturing"/>
    <n v="348"/>
    <n v="4.2"/>
    <n v="1461.6"/>
    <n v="1510.43"/>
    <x v="0"/>
    <s v="Supplier D"/>
    <n v="4.7"/>
    <s v="2023-06-30"/>
    <s v="2023-07-19"/>
    <s v="2023-07-19"/>
    <s v="On Time"/>
    <n v="1.7000000000000001E-2"/>
    <n v="5"/>
    <n v="2.76"/>
    <n v="731"/>
    <n v="163"/>
    <n v="29"/>
    <n v="0"/>
    <n v="48.830000000000155"/>
    <n v="3.3408593322386534E-2"/>
    <x v="7"/>
    <s v="Q2"/>
    <x v="921"/>
  </r>
  <r>
    <s v="ORD-56482"/>
    <x v="1"/>
    <s v="Pharmaceutical"/>
    <n v="231"/>
    <n v="12.5"/>
    <n v="2887.5"/>
    <n v="2912.11"/>
    <x v="3"/>
    <s v="Supplier B"/>
    <n v="3.8"/>
    <s v="2023-04-11"/>
    <s v="2023-04-25"/>
    <s v="2023-04-25"/>
    <s v="On Time"/>
    <n v="2.1299999999999999E-2"/>
    <n v="4"/>
    <n v="3.21"/>
    <n v="304"/>
    <n v="193"/>
    <n v="91"/>
    <n v="0"/>
    <n v="24.610000000000127"/>
    <n v="8.5229437229437672E-3"/>
    <x v="1"/>
    <s v="Q2"/>
    <x v="922"/>
  </r>
  <r>
    <s v="ORD-98987"/>
    <x v="4"/>
    <s v="Manufacturing"/>
    <n v="467"/>
    <n v="8.9"/>
    <n v="4156.3"/>
    <n v="4057.07"/>
    <x v="2"/>
    <s v="Supplier D"/>
    <n v="4.7"/>
    <s v="2023-02-20"/>
    <s v="2023-03-11"/>
    <s v="2023-03-11"/>
    <s v="On Time"/>
    <n v="5.2299999999999999E-2"/>
    <n v="24"/>
    <n v="2.13"/>
    <n v="946"/>
    <n v="102"/>
    <n v="84"/>
    <n v="0"/>
    <n v="-99.230000000000018"/>
    <n v="-2.3874600004811977E-2"/>
    <x v="9"/>
    <s v="Q1"/>
    <x v="923"/>
  </r>
  <r>
    <s v="ORD-92355"/>
    <x v="3"/>
    <s v="Pharmaceutical"/>
    <n v="223"/>
    <n v="15.75"/>
    <n v="3512.25"/>
    <n v="3531.32"/>
    <x v="1"/>
    <s v="Supplier C"/>
    <n v="4.2"/>
    <s v="2023-03-11"/>
    <s v="2023-04-01"/>
    <s v="2023-04-01"/>
    <s v="On Time"/>
    <n v="5.21E-2"/>
    <n v="11"/>
    <n v="3.35"/>
    <n v="522"/>
    <n v="159"/>
    <n v="33"/>
    <n v="0"/>
    <n v="19.070000000000164"/>
    <n v="5.4295679407787498E-3"/>
    <x v="6"/>
    <s v="Q1"/>
    <x v="924"/>
  </r>
  <r>
    <s v="ORD-56424"/>
    <x v="4"/>
    <s v="Manufacturing"/>
    <n v="279"/>
    <n v="8.9"/>
    <n v="2483.1"/>
    <n v="2468.67"/>
    <x v="2"/>
    <s v="Supplier A"/>
    <n v="4.5"/>
    <s v="2023-03-12"/>
    <s v="2023-04-17"/>
    <s v="2023-04-24"/>
    <s v="Delayed"/>
    <n v="5.3900000000000003E-2"/>
    <n v="15"/>
    <n v="1.72"/>
    <n v="527"/>
    <n v="127"/>
    <n v="62"/>
    <n v="7"/>
    <n v="-14.429999999999836"/>
    <n v="-5.8112842817445278E-3"/>
    <x v="6"/>
    <s v="Q1"/>
    <x v="925"/>
  </r>
  <r>
    <s v="ORD-77135"/>
    <x v="4"/>
    <s v="Manufacturing"/>
    <n v="55"/>
    <n v="8.9"/>
    <n v="489.5"/>
    <n v="502.02"/>
    <x v="0"/>
    <s v="Supplier A"/>
    <n v="4.5"/>
    <s v="2023-08-04"/>
    <s v="2023-08-28"/>
    <s v="2023-08-28"/>
    <s v="On Time"/>
    <n v="9.6100000000000005E-2"/>
    <n v="5"/>
    <n v="1.49"/>
    <n v="432"/>
    <n v="52"/>
    <n v="89"/>
    <n v="0"/>
    <n v="12.519999999999982"/>
    <n v="2.5577119509703743E-2"/>
    <x v="11"/>
    <s v="Q3"/>
    <x v="926"/>
  </r>
  <r>
    <s v="ORD-77896"/>
    <x v="5"/>
    <s v="Service"/>
    <n v="396"/>
    <n v="25"/>
    <n v="9900"/>
    <n v="10241.66"/>
    <x v="4"/>
    <s v="Supplier C"/>
    <n v="4.2"/>
    <s v="2023-01-28"/>
    <s v="2023-02-14"/>
    <s v="2023-02-14"/>
    <s v="On Time"/>
    <n v="2.76E-2"/>
    <n v="10"/>
    <n v="1.19"/>
    <n v="521"/>
    <n v="33"/>
    <n v="20"/>
    <n v="0"/>
    <n v="341.65999999999985"/>
    <n v="3.4511111111111097E-2"/>
    <x v="5"/>
    <s v="Q1"/>
    <x v="927"/>
  </r>
  <r>
    <s v="ORD-17977"/>
    <x v="1"/>
    <s v="Pharmaceutical"/>
    <n v="314"/>
    <n v="12.5"/>
    <n v="3925"/>
    <n v="3766.98"/>
    <x v="3"/>
    <s v="Supplier A"/>
    <n v="4.5"/>
    <s v="2023-06-20"/>
    <s v="2023-07-07"/>
    <s v="2023-07-07"/>
    <s v="On Time"/>
    <n v="5.0700000000000002E-2"/>
    <n v="15"/>
    <n v="3"/>
    <n v="174"/>
    <n v="169"/>
    <n v="96"/>
    <n v="0"/>
    <n v="-158.01999999999998"/>
    <n v="-4.0259872611464964E-2"/>
    <x v="7"/>
    <s v="Q2"/>
    <x v="928"/>
  </r>
  <r>
    <s v="ORD-93842"/>
    <x v="5"/>
    <s v="Service"/>
    <n v="83"/>
    <n v="25"/>
    <n v="2075"/>
    <n v="2087.88"/>
    <x v="0"/>
    <s v="Supplier B"/>
    <n v="3.8"/>
    <s v="2023-09-22"/>
    <s v="2023-10-02"/>
    <s v="2023-10-02"/>
    <s v="On Time"/>
    <n v="0.1454"/>
    <n v="12"/>
    <n v="1.84"/>
    <n v="922"/>
    <n v="59"/>
    <n v="48"/>
    <n v="0"/>
    <n v="12.880000000000109"/>
    <n v="6.2072289156627032E-3"/>
    <x v="8"/>
    <s v="Q3"/>
    <x v="929"/>
  </r>
  <r>
    <s v="ORD-25864"/>
    <x v="0"/>
    <s v="Service"/>
    <n v="329"/>
    <n v="45"/>
    <n v="14805"/>
    <n v="15083"/>
    <x v="3"/>
    <s v="Supplier A"/>
    <n v="4.5"/>
    <s v="2023-09-06"/>
    <s v="2023-09-19"/>
    <s v="2023-09-19"/>
    <s v="On Time"/>
    <n v="2.6100000000000002E-2"/>
    <n v="8"/>
    <n v="1.41"/>
    <n v="582"/>
    <n v="44"/>
    <n v="41"/>
    <n v="0"/>
    <n v="278"/>
    <n v="1.87774400540358E-2"/>
    <x v="8"/>
    <s v="Q3"/>
    <x v="930"/>
  </r>
  <r>
    <s v="ORD-34123"/>
    <x v="3"/>
    <s v="Pharmaceutical"/>
    <n v="436"/>
    <n v="15.75"/>
    <n v="6867"/>
    <n v="6870.99"/>
    <x v="0"/>
    <s v="Supplier D"/>
    <n v="4.7"/>
    <s v="2023-01-13"/>
    <s v="2023-01-30"/>
    <s v="2023-02-13"/>
    <s v="Delayed"/>
    <n v="6.4699999999999994E-2"/>
    <n v="28"/>
    <n v="3.11"/>
    <n v="290"/>
    <n v="159"/>
    <n v="43"/>
    <n v="14"/>
    <n v="3.9899999999997817"/>
    <n v="5.8103975535165014E-4"/>
    <x v="5"/>
    <s v="Q1"/>
    <x v="931"/>
  </r>
  <r>
    <s v="ORD-32383"/>
    <x v="5"/>
    <s v="Service"/>
    <n v="84"/>
    <n v="25"/>
    <n v="2100"/>
    <n v="2128.6"/>
    <x v="2"/>
    <s v="Supplier A"/>
    <n v="4.5"/>
    <s v="2023-08-10"/>
    <s v="2023-08-23"/>
    <s v="2023-08-23"/>
    <s v="On Time"/>
    <n v="3.5900000000000001E-2"/>
    <n v="3"/>
    <n v="1.49"/>
    <n v="573"/>
    <n v="199"/>
    <n v="79"/>
    <n v="0"/>
    <n v="28.599999999999909"/>
    <n v="1.3619047619047576E-2"/>
    <x v="11"/>
    <s v="Q3"/>
    <x v="932"/>
  </r>
  <r>
    <s v="ORD-61273"/>
    <x v="3"/>
    <s v="Pharmaceutical"/>
    <n v="158"/>
    <n v="15.75"/>
    <n v="2488.5"/>
    <n v="2530.19"/>
    <x v="2"/>
    <s v="Supplier D"/>
    <n v="4.7"/>
    <s v="2023-05-29"/>
    <s v="2023-06-10"/>
    <s v="2023-06-10"/>
    <s v="On Time"/>
    <n v="0.14430000000000001"/>
    <n v="22"/>
    <n v="3.5"/>
    <n v="445"/>
    <n v="198"/>
    <n v="23"/>
    <n v="0"/>
    <n v="41.690000000000055"/>
    <n v="1.6753064094836269E-2"/>
    <x v="0"/>
    <s v="Q2"/>
    <x v="933"/>
  </r>
  <r>
    <s v="ORD-14467"/>
    <x v="4"/>
    <s v="Manufacturing"/>
    <n v="24"/>
    <n v="8.9"/>
    <n v="213.6"/>
    <n v="208.97"/>
    <x v="2"/>
    <s v="Supplier D"/>
    <n v="4.7"/>
    <s v="2023-03-17"/>
    <s v="2023-04-05"/>
    <s v="2023-04-05"/>
    <s v="On Time"/>
    <n v="2.6800000000000001E-2"/>
    <n v="0"/>
    <n v="2.16"/>
    <n v="710"/>
    <n v="186"/>
    <n v="94"/>
    <n v="0"/>
    <n v="-4.6299999999999955"/>
    <n v="-2.1676029962546795E-2"/>
    <x v="6"/>
    <s v="Q1"/>
    <x v="934"/>
  </r>
  <r>
    <s v="ORD-56890"/>
    <x v="5"/>
    <s v="Service"/>
    <n v="81"/>
    <n v="25"/>
    <n v="2025"/>
    <n v="2018.5"/>
    <x v="2"/>
    <s v="Supplier A"/>
    <n v="4.5"/>
    <s v="2023-07-01"/>
    <s v="2023-07-14"/>
    <s v="2023-07-14"/>
    <s v="On Time"/>
    <n v="0.11119999999999999"/>
    <n v="9"/>
    <n v="1.97"/>
    <n v="562"/>
    <n v="148"/>
    <n v="36"/>
    <n v="0"/>
    <n v="-6.5"/>
    <n v="-3.2098765432098763E-3"/>
    <x v="4"/>
    <s v="Q3"/>
    <x v="935"/>
  </r>
  <r>
    <s v="ORD-70225"/>
    <x v="2"/>
    <s v="Manufacturing"/>
    <n v="42"/>
    <n v="4.2"/>
    <n v="176.4"/>
    <n v="170.66"/>
    <x v="4"/>
    <s v="Supplier D"/>
    <n v="4.7"/>
    <s v="2023-09-20"/>
    <s v="2023-10-09"/>
    <s v="2023-10-09"/>
    <s v="On Time"/>
    <n v="3.1199999999999999E-2"/>
    <n v="1"/>
    <n v="2.13"/>
    <n v="782"/>
    <n v="55"/>
    <n v="45"/>
    <n v="0"/>
    <n v="-5.7400000000000091"/>
    <n v="-3.2539682539682591E-2"/>
    <x v="8"/>
    <s v="Q3"/>
    <x v="936"/>
  </r>
  <r>
    <s v="ORD-85502"/>
    <x v="0"/>
    <s v="Service"/>
    <n v="479"/>
    <n v="45"/>
    <n v="21555"/>
    <n v="22286.42"/>
    <x v="3"/>
    <s v="Supplier D"/>
    <n v="4.7"/>
    <s v="2023-02-04"/>
    <s v="2023-02-22"/>
    <s v="2023-03-06"/>
    <s v="Delayed"/>
    <n v="7.7700000000000005E-2"/>
    <n v="37"/>
    <n v="1.49"/>
    <n v="999"/>
    <n v="149"/>
    <n v="94"/>
    <n v="12"/>
    <n v="731.41999999999825"/>
    <n v="3.3932730225005717E-2"/>
    <x v="9"/>
    <s v="Q1"/>
    <x v="937"/>
  </r>
  <r>
    <s v="ORD-18856"/>
    <x v="5"/>
    <s v="Service"/>
    <n v="175"/>
    <n v="25"/>
    <n v="4375"/>
    <n v="4413.87"/>
    <x v="3"/>
    <s v="Supplier B"/>
    <n v="3.8"/>
    <s v="2023-12-24"/>
    <s v="2024-01-03"/>
    <s v="2024-01-03"/>
    <s v="On Time"/>
    <n v="9.1300000000000006E-2"/>
    <n v="15"/>
    <n v="1.74"/>
    <n v="96"/>
    <n v="27"/>
    <n v="30"/>
    <n v="0"/>
    <n v="38.869999999999891"/>
    <n v="8.8845714285714032E-3"/>
    <x v="2"/>
    <s v="Q4"/>
    <x v="938"/>
  </r>
  <r>
    <s v="ORD-41013"/>
    <x v="3"/>
    <s v="Pharmaceutical"/>
    <n v="488"/>
    <n v="15.75"/>
    <n v="7686"/>
    <n v="7823.83"/>
    <x v="0"/>
    <s v="Supplier A"/>
    <n v="4.5"/>
    <s v="2023-09-13"/>
    <s v="2023-09-30"/>
    <s v="2023-09-30"/>
    <s v="On Time"/>
    <n v="5.5300000000000002E-2"/>
    <n v="26"/>
    <n v="3.66"/>
    <n v="157"/>
    <n v="64"/>
    <n v="59"/>
    <n v="0"/>
    <n v="137.82999999999993"/>
    <n v="1.7932604735883415E-2"/>
    <x v="8"/>
    <s v="Q3"/>
    <x v="939"/>
  </r>
  <r>
    <s v="ORD-89499"/>
    <x v="4"/>
    <s v="Manufacturing"/>
    <n v="138"/>
    <n v="8.9"/>
    <n v="1228.2"/>
    <n v="1180.8499999999999"/>
    <x v="0"/>
    <s v="Supplier A"/>
    <n v="4.5"/>
    <s v="2023-11-10"/>
    <s v="2023-12-04"/>
    <s v="2023-12-04"/>
    <s v="On Time"/>
    <n v="0.12859999999999999"/>
    <n v="17"/>
    <n v="2.5299999999999998"/>
    <n v="696"/>
    <n v="27"/>
    <n v="32"/>
    <n v="0"/>
    <n v="-47.350000000000136"/>
    <n v="-3.8552353036964776E-2"/>
    <x v="10"/>
    <s v="Q4"/>
    <x v="940"/>
  </r>
  <r>
    <s v="ORD-67345"/>
    <x v="2"/>
    <s v="Manufacturing"/>
    <n v="78"/>
    <n v="4.2"/>
    <n v="327.60000000000002"/>
    <n v="343.62"/>
    <x v="0"/>
    <s v="Supplier D"/>
    <n v="4.7"/>
    <s v="2023-07-13"/>
    <s v="2023-08-01"/>
    <s v="2023-08-01"/>
    <s v="On Time"/>
    <n v="9.0300000000000005E-2"/>
    <n v="7"/>
    <n v="1.5"/>
    <n v="745"/>
    <n v="93"/>
    <n v="38"/>
    <n v="0"/>
    <n v="16.019999999999982"/>
    <n v="4.8901098901098845E-2"/>
    <x v="4"/>
    <s v="Q3"/>
    <x v="941"/>
  </r>
  <r>
    <s v="ORD-22609"/>
    <x v="3"/>
    <s v="Pharmaceutical"/>
    <n v="424"/>
    <n v="15.75"/>
    <n v="6678"/>
    <n v="6871.66"/>
    <x v="1"/>
    <s v="Supplier D"/>
    <n v="4.7"/>
    <s v="2023-09-28"/>
    <s v="2023-10-10"/>
    <s v="2023-10-10"/>
    <s v="On Time"/>
    <n v="2.1999999999999999E-2"/>
    <n v="9"/>
    <n v="3.94"/>
    <n v="258"/>
    <n v="28"/>
    <n v="27"/>
    <n v="0"/>
    <n v="193.65999999999985"/>
    <n v="2.899970050913445E-2"/>
    <x v="8"/>
    <s v="Q3"/>
    <x v="942"/>
  </r>
  <r>
    <s v="ORD-94178"/>
    <x v="1"/>
    <s v="Pharmaceutical"/>
    <n v="289"/>
    <n v="12.5"/>
    <n v="3612.5"/>
    <n v="3744.17"/>
    <x v="3"/>
    <s v="Supplier D"/>
    <n v="4.7"/>
    <s v="2023-10-18"/>
    <s v="2023-10-30"/>
    <s v="2023-10-30"/>
    <s v="On Time"/>
    <n v="5.7700000000000001E-2"/>
    <n v="16"/>
    <n v="3.94"/>
    <n v="590"/>
    <n v="147"/>
    <n v="34"/>
    <n v="0"/>
    <n v="131.67000000000007"/>
    <n v="3.6448442906574417E-2"/>
    <x v="3"/>
    <s v="Q4"/>
    <x v="943"/>
  </r>
  <r>
    <s v="ORD-67524"/>
    <x v="3"/>
    <s v="Pharmaceutical"/>
    <n v="190"/>
    <n v="15.75"/>
    <n v="2992.5"/>
    <n v="2949.55"/>
    <x v="4"/>
    <s v="Supplier D"/>
    <n v="4.7"/>
    <s v="2023-09-14"/>
    <s v="2023-09-26"/>
    <s v="2023-09-26"/>
    <s v="On Time"/>
    <n v="0.13600000000000001"/>
    <n v="25"/>
    <n v="3.7"/>
    <n v="487"/>
    <n v="180"/>
    <n v="58"/>
    <n v="0"/>
    <n v="-42.949999999999818"/>
    <n v="-1.4352548036758502E-2"/>
    <x v="8"/>
    <s v="Q3"/>
    <x v="944"/>
  </r>
  <r>
    <s v="ORD-80849"/>
    <x v="1"/>
    <s v="Pharmaceutical"/>
    <n v="410"/>
    <n v="12.5"/>
    <n v="5125"/>
    <n v="5133.84"/>
    <x v="4"/>
    <s v="Supplier A"/>
    <n v="4.5"/>
    <s v="2023-03-07"/>
    <s v="2023-03-24"/>
    <s v="2023-03-24"/>
    <s v="On Time"/>
    <n v="2.41E-2"/>
    <n v="9"/>
    <n v="2.58"/>
    <n v="388"/>
    <n v="25"/>
    <n v="38"/>
    <n v="0"/>
    <n v="8.8400000000001455"/>
    <n v="1.7248780487805163E-3"/>
    <x v="6"/>
    <s v="Q1"/>
    <x v="945"/>
  </r>
  <r>
    <s v="ORD-41640"/>
    <x v="2"/>
    <s v="Manufacturing"/>
    <n v="193"/>
    <n v="4.2"/>
    <n v="810.6"/>
    <n v="775.58"/>
    <x v="3"/>
    <s v="Supplier D"/>
    <n v="4.7"/>
    <s v="2023-12-27"/>
    <s v="2024-01-17"/>
    <s v="2024-01-31"/>
    <s v="Delayed"/>
    <n v="0.13200000000000001"/>
    <n v="25"/>
    <n v="2.0699999999999998"/>
    <n v="580"/>
    <n v="176"/>
    <n v="74"/>
    <n v="14"/>
    <n v="-35.019999999999982"/>
    <n v="-4.3202566000493436E-2"/>
    <x v="2"/>
    <s v="Q4"/>
    <x v="946"/>
  </r>
  <r>
    <s v="ORD-14230"/>
    <x v="2"/>
    <s v="Manufacturing"/>
    <n v="367"/>
    <n v="4.2"/>
    <n v="1541.4"/>
    <n v="1601.79"/>
    <x v="2"/>
    <s v="Supplier A"/>
    <n v="4.5"/>
    <s v="2023-10-07"/>
    <s v="2023-11-05"/>
    <s v="2023-11-11"/>
    <s v="Delayed"/>
    <n v="9.1600000000000001E-2"/>
    <n v="33"/>
    <n v="2.31"/>
    <n v="481"/>
    <n v="86"/>
    <n v="35"/>
    <n v="6"/>
    <n v="60.389999999999873"/>
    <n v="3.9178668742701359E-2"/>
    <x v="3"/>
    <s v="Q4"/>
    <x v="947"/>
  </r>
  <r>
    <s v="ORD-18169"/>
    <x v="2"/>
    <s v="Manufacturing"/>
    <n v="290"/>
    <n v="4.2"/>
    <n v="1218"/>
    <n v="1256.58"/>
    <x v="0"/>
    <s v="Supplier B"/>
    <n v="3.8"/>
    <s v="2023-04-15"/>
    <s v="2023-05-06"/>
    <s v="2023-05-06"/>
    <s v="On Time"/>
    <n v="5.6099999999999997E-2"/>
    <n v="16"/>
    <n v="2.82"/>
    <n v="291"/>
    <n v="146"/>
    <n v="19"/>
    <n v="0"/>
    <n v="38.579999999999927"/>
    <n v="3.1674876847290583E-2"/>
    <x v="1"/>
    <s v="Q2"/>
    <x v="948"/>
  </r>
  <r>
    <s v="ORD-82276"/>
    <x v="5"/>
    <s v="Service"/>
    <n v="46"/>
    <n v="25"/>
    <n v="1150"/>
    <n v="1201.74"/>
    <x v="4"/>
    <s v="Supplier A"/>
    <n v="4.5"/>
    <s v="2023-06-27"/>
    <s v="2023-07-10"/>
    <s v="2023-07-10"/>
    <s v="On Time"/>
    <n v="9.3700000000000006E-2"/>
    <n v="4"/>
    <n v="0.62"/>
    <n v="540"/>
    <n v="53"/>
    <n v="44"/>
    <n v="0"/>
    <n v="51.740000000000009"/>
    <n v="4.4991304347826097E-2"/>
    <x v="7"/>
    <s v="Q2"/>
    <x v="949"/>
  </r>
  <r>
    <s v="ORD-39852"/>
    <x v="0"/>
    <s v="Service"/>
    <n v="264"/>
    <n v="45"/>
    <n v="11880"/>
    <n v="11889.03"/>
    <x v="0"/>
    <s v="Supplier A"/>
    <n v="4.5"/>
    <s v="2023-01-19"/>
    <s v="2023-02-01"/>
    <s v="2023-02-01"/>
    <s v="On Time"/>
    <n v="0.10100000000000001"/>
    <n v="26"/>
    <n v="0.96"/>
    <n v="71"/>
    <n v="34"/>
    <n v="13"/>
    <n v="0"/>
    <n v="9.0300000000006548"/>
    <n v="7.6010101010106517E-4"/>
    <x v="5"/>
    <s v="Q1"/>
    <x v="950"/>
  </r>
  <r>
    <s v="ORD-26415"/>
    <x v="3"/>
    <s v="Pharmaceutical"/>
    <n v="360"/>
    <n v="15.75"/>
    <n v="5670"/>
    <n v="5804.9"/>
    <x v="4"/>
    <s v="Supplier D"/>
    <n v="4.7"/>
    <s v="2023-12-16"/>
    <s v="2023-12-28"/>
    <s v="2023-12-28"/>
    <s v="On Time"/>
    <n v="8.7300000000000003E-2"/>
    <n v="31"/>
    <n v="3.65"/>
    <n v="490"/>
    <n v="199"/>
    <n v="64"/>
    <n v="0"/>
    <n v="134.89999999999964"/>
    <n v="2.3791887125220394E-2"/>
    <x v="2"/>
    <s v="Q4"/>
    <x v="951"/>
  </r>
  <r>
    <s v="ORD-67216"/>
    <x v="5"/>
    <s v="Service"/>
    <n v="70"/>
    <n v="25"/>
    <n v="1750"/>
    <n v="1819.5"/>
    <x v="1"/>
    <s v="Supplier A"/>
    <n v="4.5"/>
    <s v="2023-08-13"/>
    <s v="2023-08-26"/>
    <s v="2023-08-26"/>
    <s v="On Time"/>
    <n v="0.14760000000000001"/>
    <n v="10"/>
    <n v="0.79"/>
    <n v="990"/>
    <n v="34"/>
    <n v="40"/>
    <n v="0"/>
    <n v="69.5"/>
    <n v="3.9714285714285716E-2"/>
    <x v="11"/>
    <s v="Q3"/>
    <x v="952"/>
  </r>
  <r>
    <s v="ORD-11952"/>
    <x v="3"/>
    <s v="Pharmaceutical"/>
    <n v="221"/>
    <n v="15.75"/>
    <n v="3480.75"/>
    <n v="3566.89"/>
    <x v="0"/>
    <s v="Supplier A"/>
    <n v="4.5"/>
    <s v="2023-04-27"/>
    <s v="2023-05-14"/>
    <s v="2023-05-14"/>
    <s v="On Time"/>
    <n v="0.13439999999999999"/>
    <n v="29"/>
    <n v="3.35"/>
    <n v="944"/>
    <n v="83"/>
    <n v="17"/>
    <n v="0"/>
    <n v="86.139999999999873"/>
    <n v="2.4747540041657651E-2"/>
    <x v="1"/>
    <s v="Q2"/>
    <x v="953"/>
  </r>
  <r>
    <s v="ORD-48327"/>
    <x v="1"/>
    <s v="Pharmaceutical"/>
    <n v="102"/>
    <n v="12.5"/>
    <n v="1275"/>
    <n v="1247.28"/>
    <x v="0"/>
    <s v="Supplier B"/>
    <n v="3.8"/>
    <s v="2023-08-13"/>
    <s v="2023-08-27"/>
    <s v="2023-08-27"/>
    <s v="On Time"/>
    <n v="5.3999999999999999E-2"/>
    <n v="5"/>
    <n v="3.84"/>
    <n v="182"/>
    <n v="175"/>
    <n v="60"/>
    <n v="0"/>
    <n v="-27.720000000000027"/>
    <n v="-2.1741176470588257E-2"/>
    <x v="11"/>
    <s v="Q3"/>
    <x v="954"/>
  </r>
  <r>
    <s v="ORD-38873"/>
    <x v="4"/>
    <s v="Manufacturing"/>
    <n v="138"/>
    <n v="8.9"/>
    <n v="1228.2"/>
    <n v="1282.04"/>
    <x v="0"/>
    <s v="Supplier A"/>
    <n v="4.5"/>
    <s v="2023-02-09"/>
    <s v="2023-03-05"/>
    <s v="2023-03-05"/>
    <s v="On Time"/>
    <n v="3.8800000000000001E-2"/>
    <n v="5"/>
    <n v="2.63"/>
    <n v="504"/>
    <n v="97"/>
    <n v="56"/>
    <n v="0"/>
    <n v="53.839999999999918"/>
    <n v="4.3836508711936097E-2"/>
    <x v="9"/>
    <s v="Q1"/>
    <x v="955"/>
  </r>
  <r>
    <s v="ORD-63848"/>
    <x v="5"/>
    <s v="Service"/>
    <n v="467"/>
    <n v="25"/>
    <n v="11675"/>
    <n v="11403.6"/>
    <x v="3"/>
    <s v="Supplier B"/>
    <n v="3.8"/>
    <s v="2023-09-27"/>
    <s v="2023-10-07"/>
    <s v="2023-10-07"/>
    <s v="On Time"/>
    <n v="0.1077"/>
    <n v="50"/>
    <n v="0.57999999999999996"/>
    <n v="772"/>
    <n v="179"/>
    <n v="72"/>
    <n v="0"/>
    <n v="-271.39999999999964"/>
    <n v="-2.3246252676659498E-2"/>
    <x v="8"/>
    <s v="Q3"/>
    <x v="956"/>
  </r>
  <r>
    <s v="ORD-58809"/>
    <x v="2"/>
    <s v="Manufacturing"/>
    <n v="440"/>
    <n v="4.2"/>
    <n v="1848"/>
    <n v="1935.95"/>
    <x v="0"/>
    <s v="Supplier B"/>
    <n v="3.8"/>
    <s v="2023-03-12"/>
    <s v="2023-04-02"/>
    <s v="2023-04-02"/>
    <s v="On Time"/>
    <n v="4.2299999999999997E-2"/>
    <n v="18"/>
    <n v="1.42"/>
    <n v="792"/>
    <n v="56"/>
    <n v="14"/>
    <n v="0"/>
    <n v="87.950000000000045"/>
    <n v="4.7591991341991366E-2"/>
    <x v="6"/>
    <s v="Q1"/>
    <x v="957"/>
  </r>
  <r>
    <s v="ORD-21074"/>
    <x v="3"/>
    <s v="Pharmaceutical"/>
    <n v="20"/>
    <n v="15.75"/>
    <n v="315"/>
    <n v="314.97000000000003"/>
    <x v="2"/>
    <s v="Supplier D"/>
    <n v="4.7"/>
    <s v="2023-02-28"/>
    <s v="2023-03-12"/>
    <s v="2023-03-12"/>
    <s v="On Time"/>
    <n v="1.47E-2"/>
    <n v="0"/>
    <n v="3.08"/>
    <n v="111"/>
    <n v="91"/>
    <n v="88"/>
    <n v="0"/>
    <n v="-2.9999999999972715E-2"/>
    <n v="-9.5238095238008613E-5"/>
    <x v="9"/>
    <s v="Q1"/>
    <x v="958"/>
  </r>
  <r>
    <s v="ORD-79794"/>
    <x v="4"/>
    <s v="Manufacturing"/>
    <n v="206"/>
    <n v="8.9"/>
    <n v="1833.4"/>
    <n v="1823.14"/>
    <x v="2"/>
    <s v="Supplier A"/>
    <n v="4.5"/>
    <s v="2023-07-15"/>
    <s v="2023-08-08"/>
    <s v="2023-08-08"/>
    <s v="On Time"/>
    <n v="4.1399999999999999E-2"/>
    <n v="8"/>
    <n v="2.3199999999999998"/>
    <n v="103"/>
    <n v="189"/>
    <n v="49"/>
    <n v="0"/>
    <n v="-10.259999999999991"/>
    <n v="-5.5961601396312807E-3"/>
    <x v="4"/>
    <s v="Q3"/>
    <x v="959"/>
  </r>
  <r>
    <s v="ORD-87458"/>
    <x v="1"/>
    <s v="Pharmaceutical"/>
    <n v="475"/>
    <n v="12.5"/>
    <n v="5937.5"/>
    <n v="6002.06"/>
    <x v="4"/>
    <s v="Supplier C"/>
    <n v="4.2"/>
    <s v="2023-01-14"/>
    <s v="2023-02-09"/>
    <s v="2023-02-13"/>
    <s v="Delayed"/>
    <n v="0.13500000000000001"/>
    <n v="64"/>
    <n v="3.72"/>
    <n v="825"/>
    <n v="27"/>
    <n v="53"/>
    <n v="4"/>
    <n v="64.5600000000004"/>
    <n v="1.0873263157894804E-2"/>
    <x v="5"/>
    <s v="Q1"/>
    <x v="960"/>
  </r>
  <r>
    <s v="ORD-60870"/>
    <x v="0"/>
    <s v="Service"/>
    <n v="410"/>
    <n v="45"/>
    <n v="18450"/>
    <n v="18872.919999999998"/>
    <x v="4"/>
    <s v="Supplier D"/>
    <n v="4.7"/>
    <s v="2023-08-07"/>
    <s v="2023-08-15"/>
    <s v="2023-08-15"/>
    <s v="On Time"/>
    <n v="0.113"/>
    <n v="46"/>
    <n v="0.66"/>
    <n v="788"/>
    <n v="193"/>
    <n v="46"/>
    <n v="0"/>
    <n v="422.91999999999825"/>
    <n v="2.2922493224932155E-2"/>
    <x v="11"/>
    <s v="Q3"/>
    <x v="961"/>
  </r>
  <r>
    <s v="ORD-41224"/>
    <x v="5"/>
    <s v="Service"/>
    <n v="378"/>
    <n v="25"/>
    <n v="9450"/>
    <n v="9514.5499999999993"/>
    <x v="2"/>
    <s v="Supplier D"/>
    <n v="4.7"/>
    <s v="2023-10-21"/>
    <s v="2023-10-29"/>
    <s v="2023-10-29"/>
    <s v="On Time"/>
    <n v="8.2600000000000007E-2"/>
    <n v="31"/>
    <n v="1.07"/>
    <n v="185"/>
    <n v="23"/>
    <n v="45"/>
    <n v="0"/>
    <n v="64.549999999999272"/>
    <n v="6.830687830687754E-3"/>
    <x v="3"/>
    <s v="Q4"/>
    <x v="962"/>
  </r>
  <r>
    <s v="ORD-57408"/>
    <x v="0"/>
    <s v="Service"/>
    <n v="404"/>
    <n v="45"/>
    <n v="18180"/>
    <n v="18257.82"/>
    <x v="3"/>
    <s v="Supplier A"/>
    <n v="4.5"/>
    <s v="2023-05-08"/>
    <s v="2023-05-21"/>
    <s v="2023-05-21"/>
    <s v="On Time"/>
    <n v="5.7299999999999997E-2"/>
    <n v="23"/>
    <n v="1.42"/>
    <n v="325"/>
    <n v="188"/>
    <n v="42"/>
    <n v="0"/>
    <n v="77.819999999999709"/>
    <n v="4.2805280528052641E-3"/>
    <x v="0"/>
    <s v="Q2"/>
    <x v="963"/>
  </r>
  <r>
    <s v="ORD-70650"/>
    <x v="0"/>
    <s v="Service"/>
    <n v="167"/>
    <n v="45"/>
    <n v="7515"/>
    <n v="7566.43"/>
    <x v="4"/>
    <s v="Supplier A"/>
    <n v="4.5"/>
    <s v="2023-03-05"/>
    <s v="2023-03-18"/>
    <s v="2023-03-18"/>
    <s v="On Time"/>
    <n v="5.4899999999999997E-2"/>
    <n v="9"/>
    <n v="0.77"/>
    <n v="67"/>
    <n v="132"/>
    <n v="11"/>
    <n v="0"/>
    <n v="51.430000000000291"/>
    <n v="6.84364604125087E-3"/>
    <x v="6"/>
    <s v="Q1"/>
    <x v="964"/>
  </r>
  <r>
    <s v="ORD-46234"/>
    <x v="4"/>
    <s v="Manufacturing"/>
    <n v="336"/>
    <n v="8.9"/>
    <n v="2990.4"/>
    <n v="3093.37"/>
    <x v="0"/>
    <s v="Supplier C"/>
    <n v="4.2"/>
    <s v="2023-09-03"/>
    <s v="2023-10-01"/>
    <s v="2023-10-01"/>
    <s v="On Time"/>
    <n v="4.0500000000000001E-2"/>
    <n v="13"/>
    <n v="2.88"/>
    <n v="968"/>
    <n v="176"/>
    <n v="80"/>
    <n v="0"/>
    <n v="102.9699999999998"/>
    <n v="3.4433520599250866E-2"/>
    <x v="8"/>
    <s v="Q3"/>
    <x v="965"/>
  </r>
  <r>
    <s v="ORD-92619"/>
    <x v="2"/>
    <s v="Manufacturing"/>
    <n v="142"/>
    <n v="4.2"/>
    <n v="596.4"/>
    <n v="612.26"/>
    <x v="0"/>
    <s v="Supplier D"/>
    <n v="4.7"/>
    <s v="2023-04-03"/>
    <s v="2023-04-22"/>
    <s v="2023-04-22"/>
    <s v="On Time"/>
    <n v="4.87E-2"/>
    <n v="6"/>
    <n v="1.25"/>
    <n v="228"/>
    <n v="57"/>
    <n v="89"/>
    <n v="0"/>
    <n v="15.860000000000014"/>
    <n v="2.6592890677397743E-2"/>
    <x v="1"/>
    <s v="Q2"/>
    <x v="966"/>
  </r>
  <r>
    <s v="ORD-15499"/>
    <x v="0"/>
    <s v="Service"/>
    <n v="345"/>
    <n v="45"/>
    <n v="15525"/>
    <n v="14808.52"/>
    <x v="0"/>
    <s v="Supplier B"/>
    <n v="3.8"/>
    <s v="2023-02-28"/>
    <s v="2023-03-10"/>
    <s v="2023-03-10"/>
    <s v="On Time"/>
    <n v="0.10580000000000001"/>
    <n v="36"/>
    <n v="1.37"/>
    <n v="616"/>
    <n v="78"/>
    <n v="17"/>
    <n v="0"/>
    <n v="-716.47999999999956"/>
    <n v="-4.6150080515297877E-2"/>
    <x v="9"/>
    <s v="Q1"/>
    <x v="967"/>
  </r>
  <r>
    <s v="ORD-40762"/>
    <x v="0"/>
    <s v="Service"/>
    <n v="357"/>
    <n v="45"/>
    <n v="16065"/>
    <n v="16619.13"/>
    <x v="3"/>
    <s v="Supplier C"/>
    <n v="4.2"/>
    <s v="2023-01-09"/>
    <s v="2023-01-26"/>
    <s v="2023-01-26"/>
    <s v="On Time"/>
    <n v="0.12889999999999999"/>
    <n v="46"/>
    <n v="0.56999999999999995"/>
    <n v="408"/>
    <n v="47"/>
    <n v="19"/>
    <n v="0"/>
    <n v="554.13000000000102"/>
    <n v="3.4492997198879619E-2"/>
    <x v="5"/>
    <s v="Q1"/>
    <x v="968"/>
  </r>
  <r>
    <s v="ORD-64521"/>
    <x v="5"/>
    <s v="Service"/>
    <n v="49"/>
    <n v="25"/>
    <n v="1225"/>
    <n v="1192.78"/>
    <x v="2"/>
    <s v="Supplier A"/>
    <n v="4.5"/>
    <s v="2023-09-19"/>
    <s v="2023-10-02"/>
    <s v="2023-10-02"/>
    <s v="On Time"/>
    <n v="5.5599999999999997E-2"/>
    <n v="2"/>
    <n v="1.73"/>
    <n v="123"/>
    <n v="184"/>
    <n v="64"/>
    <n v="0"/>
    <n v="-32.220000000000027"/>
    <n v="-2.6302040816326554E-2"/>
    <x v="8"/>
    <s v="Q3"/>
    <x v="969"/>
  </r>
  <r>
    <s v="ORD-71693"/>
    <x v="2"/>
    <s v="Manufacturing"/>
    <n v="320"/>
    <n v="4.2"/>
    <n v="1344"/>
    <n v="1382.73"/>
    <x v="1"/>
    <s v="Supplier A"/>
    <n v="4.5"/>
    <s v="2023-06-17"/>
    <s v="2023-07-11"/>
    <s v="2023-07-11"/>
    <s v="On Time"/>
    <n v="5.6899999999999999E-2"/>
    <n v="18"/>
    <n v="2.2999999999999998"/>
    <n v="351"/>
    <n v="179"/>
    <n v="13"/>
    <n v="0"/>
    <n v="38.730000000000018"/>
    <n v="2.88169642857143E-2"/>
    <x v="7"/>
    <s v="Q2"/>
    <x v="970"/>
  </r>
  <r>
    <s v="ORD-51039"/>
    <x v="3"/>
    <s v="Pharmaceutical"/>
    <n v="486"/>
    <n v="15.75"/>
    <n v="7654.5"/>
    <n v="7386.64"/>
    <x v="3"/>
    <s v="Supplier A"/>
    <n v="4.5"/>
    <s v="2023-05-29"/>
    <s v="2023-06-15"/>
    <s v="2023-06-15"/>
    <s v="On Time"/>
    <n v="9.2799999999999994E-2"/>
    <n v="45"/>
    <n v="2.82"/>
    <n v="573"/>
    <n v="150"/>
    <n v="84"/>
    <n v="0"/>
    <n v="-267.85999999999967"/>
    <n v="-3.4993794499967298E-2"/>
    <x v="0"/>
    <s v="Q2"/>
    <x v="971"/>
  </r>
  <r>
    <s v="ORD-95093"/>
    <x v="0"/>
    <s v="Service"/>
    <n v="435"/>
    <n v="45"/>
    <n v="19575"/>
    <n v="19736.86"/>
    <x v="3"/>
    <s v="Supplier B"/>
    <n v="3.8"/>
    <s v="2023-07-13"/>
    <s v="2023-07-23"/>
    <s v="2023-07-23"/>
    <s v="On Time"/>
    <n v="0.10199999999999999"/>
    <n v="44"/>
    <n v="1.64"/>
    <n v="130"/>
    <n v="39"/>
    <n v="38"/>
    <n v="0"/>
    <n v="161.86000000000058"/>
    <n v="8.2687100893997743E-3"/>
    <x v="4"/>
    <s v="Q3"/>
    <x v="972"/>
  </r>
  <r>
    <s v="ORD-96402"/>
    <x v="5"/>
    <s v="Service"/>
    <n v="385"/>
    <n v="25"/>
    <n v="9625"/>
    <n v="9260.4500000000007"/>
    <x v="4"/>
    <s v="Supplier D"/>
    <n v="4.7"/>
    <s v="2023-10-03"/>
    <s v="2023-10-11"/>
    <s v="2023-10-11"/>
    <s v="On Time"/>
    <n v="0.13300000000000001"/>
    <n v="51"/>
    <n v="1.41"/>
    <n v="587"/>
    <n v="153"/>
    <n v="66"/>
    <n v="0"/>
    <n v="-364.54999999999927"/>
    <n v="-3.7875324675324597E-2"/>
    <x v="3"/>
    <s v="Q4"/>
    <x v="973"/>
  </r>
  <r>
    <s v="ORD-40263"/>
    <x v="2"/>
    <s v="Manufacturing"/>
    <n v="160"/>
    <n v="4.2"/>
    <n v="672"/>
    <n v="699.62"/>
    <x v="3"/>
    <s v="Supplier B"/>
    <n v="3.8"/>
    <s v="2023-10-22"/>
    <s v="2023-11-12"/>
    <s v="2023-11-12"/>
    <s v="On Time"/>
    <n v="5.6000000000000001E-2"/>
    <n v="8"/>
    <n v="2.95"/>
    <n v="516"/>
    <n v="100"/>
    <n v="24"/>
    <n v="0"/>
    <n v="27.620000000000005"/>
    <n v="4.1101190476190486E-2"/>
    <x v="3"/>
    <s v="Q4"/>
    <x v="974"/>
  </r>
  <r>
    <s v="ORD-73459"/>
    <x v="0"/>
    <s v="Service"/>
    <n v="195"/>
    <n v="45"/>
    <n v="8775"/>
    <n v="8406.18"/>
    <x v="1"/>
    <s v="Supplier D"/>
    <n v="4.7"/>
    <s v="2023-07-29"/>
    <s v="2023-08-06"/>
    <s v="2023-08-06"/>
    <s v="On Time"/>
    <n v="8.8499999999999995E-2"/>
    <n v="17"/>
    <n v="1.04"/>
    <n v="669"/>
    <n v="78"/>
    <n v="67"/>
    <n v="0"/>
    <n v="-368.81999999999971"/>
    <n v="-4.2030769230769198E-2"/>
    <x v="4"/>
    <s v="Q3"/>
    <x v="975"/>
  </r>
  <r>
    <s v="ORD-44115"/>
    <x v="4"/>
    <s v="Manufacturing"/>
    <n v="135"/>
    <n v="8.9"/>
    <n v="1201.5"/>
    <n v="1234.72"/>
    <x v="1"/>
    <s v="Supplier B"/>
    <n v="3.8"/>
    <s v="2023-10-03"/>
    <s v="2023-10-24"/>
    <s v="2023-10-24"/>
    <s v="On Time"/>
    <n v="6.7100000000000007E-2"/>
    <n v="9"/>
    <n v="1.28"/>
    <n v="864"/>
    <n v="93"/>
    <n v="53"/>
    <n v="0"/>
    <n v="33.220000000000027"/>
    <n v="2.7648772367873515E-2"/>
    <x v="3"/>
    <s v="Q4"/>
    <x v="268"/>
  </r>
  <r>
    <s v="ORD-35965"/>
    <x v="2"/>
    <s v="Manufacturing"/>
    <n v="225"/>
    <n v="4.2"/>
    <n v="945"/>
    <n v="945.47"/>
    <x v="0"/>
    <s v="Supplier A"/>
    <n v="4.5"/>
    <s v="2023-07-29"/>
    <s v="2023-08-22"/>
    <s v="2023-08-22"/>
    <s v="On Time"/>
    <n v="3.0800000000000001E-2"/>
    <n v="6"/>
    <n v="2.76"/>
    <n v="971"/>
    <n v="66"/>
    <n v="68"/>
    <n v="0"/>
    <n v="0.47000000000002728"/>
    <n v="4.9735449735452625E-4"/>
    <x v="4"/>
    <s v="Q3"/>
    <x v="976"/>
  </r>
  <r>
    <s v="ORD-14466"/>
    <x v="1"/>
    <s v="Pharmaceutical"/>
    <n v="144"/>
    <n v="12.5"/>
    <n v="1800"/>
    <n v="1847.79"/>
    <x v="1"/>
    <s v="Supplier A"/>
    <n v="4.5"/>
    <s v="2023-08-03"/>
    <s v="2023-08-20"/>
    <s v="2023-08-20"/>
    <s v="On Time"/>
    <n v="0.1096"/>
    <n v="15"/>
    <n v="2.65"/>
    <n v="903"/>
    <n v="130"/>
    <n v="13"/>
    <n v="0"/>
    <n v="47.789999999999964"/>
    <n v="2.654999999999998E-2"/>
    <x v="11"/>
    <s v="Q3"/>
    <x v="977"/>
  </r>
  <r>
    <s v="ORD-82999"/>
    <x v="0"/>
    <s v="Service"/>
    <n v="273"/>
    <n v="45"/>
    <n v="12285"/>
    <n v="12735.71"/>
    <x v="1"/>
    <s v="Supplier A"/>
    <n v="4.5"/>
    <s v="2023-03-09"/>
    <s v="2023-03-28"/>
    <s v="2023-04-01"/>
    <s v="Delayed"/>
    <n v="0.1386"/>
    <n v="37"/>
    <n v="0.69"/>
    <n v="779"/>
    <n v="95"/>
    <n v="25"/>
    <n v="4"/>
    <n v="450.70999999999913"/>
    <n v="3.6687830687830617E-2"/>
    <x v="6"/>
    <s v="Q1"/>
    <x v="978"/>
  </r>
  <r>
    <s v="ORD-68950"/>
    <x v="2"/>
    <s v="Manufacturing"/>
    <n v="47"/>
    <n v="4.2"/>
    <n v="197.4"/>
    <n v="202.11"/>
    <x v="3"/>
    <s v="Supplier A"/>
    <n v="4.5"/>
    <s v="2023-01-24"/>
    <s v="2023-02-17"/>
    <s v="2023-02-17"/>
    <s v="On Time"/>
    <n v="5.9700000000000003E-2"/>
    <n v="2"/>
    <n v="1.82"/>
    <n v="808"/>
    <n v="131"/>
    <n v="47"/>
    <n v="0"/>
    <n v="4.710000000000008"/>
    <n v="2.3860182370820708E-2"/>
    <x v="5"/>
    <s v="Q1"/>
    <x v="979"/>
  </r>
  <r>
    <s v="ORD-87732"/>
    <x v="4"/>
    <s v="Manufacturing"/>
    <n v="479"/>
    <n v="8.9"/>
    <n v="4263.1000000000004"/>
    <n v="4399.5600000000004"/>
    <x v="1"/>
    <s v="Supplier B"/>
    <n v="3.8"/>
    <s v="2023-10-29"/>
    <s v="2023-11-19"/>
    <s v="2023-11-19"/>
    <s v="On Time"/>
    <n v="8.1299999999999997E-2"/>
    <n v="38"/>
    <n v="1.02"/>
    <n v="428"/>
    <n v="192"/>
    <n v="93"/>
    <n v="0"/>
    <n v="136.46000000000004"/>
    <n v="3.2009570500340132E-2"/>
    <x v="3"/>
    <s v="Q4"/>
    <x v="980"/>
  </r>
  <r>
    <s v="ORD-74656"/>
    <x v="4"/>
    <s v="Manufacturing"/>
    <n v="100"/>
    <n v="8.9"/>
    <n v="890"/>
    <n v="890.77"/>
    <x v="2"/>
    <s v="Supplier C"/>
    <n v="4.2"/>
    <s v="2023-08-13"/>
    <s v="2023-09-12"/>
    <s v="2023-09-18"/>
    <s v="Delayed"/>
    <n v="9.2299999999999993E-2"/>
    <n v="9"/>
    <n v="1.46"/>
    <n v="99"/>
    <n v="164"/>
    <n v="76"/>
    <n v="6"/>
    <n v="0.76999999999998181"/>
    <n v="8.6516853932582221E-4"/>
    <x v="11"/>
    <s v="Q3"/>
    <x v="981"/>
  </r>
  <r>
    <s v="ORD-37614"/>
    <x v="5"/>
    <s v="Service"/>
    <n v="175"/>
    <n v="25"/>
    <n v="4375"/>
    <n v="4324.28"/>
    <x v="4"/>
    <s v="Supplier D"/>
    <n v="4.7"/>
    <s v="2023-05-27"/>
    <s v="2023-06-05"/>
    <s v="2023-06-12"/>
    <s v="Delayed"/>
    <n v="0.11600000000000001"/>
    <n v="20"/>
    <n v="1.72"/>
    <n v="581"/>
    <n v="91"/>
    <n v="83"/>
    <n v="7"/>
    <n v="-50.720000000000255"/>
    <n v="-1.1593142857142915E-2"/>
    <x v="0"/>
    <s v="Q2"/>
    <x v="982"/>
  </r>
  <r>
    <s v="ORD-32193"/>
    <x v="5"/>
    <s v="Service"/>
    <n v="155"/>
    <n v="25"/>
    <n v="3875"/>
    <n v="3745.42"/>
    <x v="3"/>
    <s v="Supplier A"/>
    <n v="4.5"/>
    <s v="2023-06-27"/>
    <s v="2023-07-10"/>
    <s v="2023-07-10"/>
    <s v="On Time"/>
    <n v="5.0299999999999997E-2"/>
    <n v="7"/>
    <n v="0.84"/>
    <n v="345"/>
    <n v="86"/>
    <n v="87"/>
    <n v="0"/>
    <n v="-129.57999999999993"/>
    <n v="-3.3439999999999984E-2"/>
    <x v="7"/>
    <s v="Q2"/>
    <x v="983"/>
  </r>
  <r>
    <s v="ORD-15209"/>
    <x v="1"/>
    <s v="Pharmaceutical"/>
    <n v="59"/>
    <n v="12.5"/>
    <n v="737.5"/>
    <n v="715.88"/>
    <x v="1"/>
    <s v="Supplier C"/>
    <n v="4.2"/>
    <s v="2023-03-14"/>
    <s v="2023-04-04"/>
    <s v="2023-04-04"/>
    <s v="On Time"/>
    <n v="0.12740000000000001"/>
    <n v="7"/>
    <n v="2.54"/>
    <n v="962"/>
    <n v="158"/>
    <n v="78"/>
    <n v="0"/>
    <n v="-21.620000000000005"/>
    <n v="-2.9315254237288143E-2"/>
    <x v="6"/>
    <s v="Q1"/>
    <x v="984"/>
  </r>
  <r>
    <s v="ORD-78274"/>
    <x v="3"/>
    <s v="Pharmaceutical"/>
    <n v="199"/>
    <n v="15.75"/>
    <n v="3134.25"/>
    <n v="3041.21"/>
    <x v="0"/>
    <s v="Supplier D"/>
    <n v="4.7"/>
    <s v="2023-01-14"/>
    <s v="2023-01-26"/>
    <s v="2023-01-26"/>
    <s v="On Time"/>
    <n v="0.1419"/>
    <n v="28"/>
    <n v="3.6"/>
    <n v="179"/>
    <n v="136"/>
    <n v="47"/>
    <n v="0"/>
    <n v="-93.039999999999964"/>
    <n v="-2.9684932599505453E-2"/>
    <x v="5"/>
    <s v="Q1"/>
    <x v="985"/>
  </r>
  <r>
    <s v="ORD-56362"/>
    <x v="1"/>
    <s v="Pharmaceutical"/>
    <n v="262"/>
    <n v="12.5"/>
    <n v="3275"/>
    <n v="3197.4"/>
    <x v="0"/>
    <s v="Supplier D"/>
    <n v="4.7"/>
    <s v="2023-08-10"/>
    <s v="2023-09-03"/>
    <s v="2023-09-16"/>
    <s v="Delayed"/>
    <n v="0.13100000000000001"/>
    <n v="34"/>
    <n v="3.5"/>
    <n v="130"/>
    <n v="76"/>
    <n v="19"/>
    <n v="13"/>
    <n v="-77.599999999999909"/>
    <n v="-2.3694656488549591E-2"/>
    <x v="11"/>
    <s v="Q3"/>
    <x v="986"/>
  </r>
  <r>
    <s v="ORD-51262"/>
    <x v="2"/>
    <s v="Manufacturing"/>
    <n v="242"/>
    <n v="4.2"/>
    <n v="1016.4"/>
    <n v="1029.68"/>
    <x v="1"/>
    <s v="Supplier C"/>
    <n v="4.2"/>
    <s v="2023-05-22"/>
    <s v="2023-06-19"/>
    <s v="2023-06-19"/>
    <s v="On Time"/>
    <n v="8.1799999999999998E-2"/>
    <n v="19"/>
    <n v="2.41"/>
    <n v="963"/>
    <n v="29"/>
    <n v="65"/>
    <n v="0"/>
    <n v="13.280000000000086"/>
    <n v="1.3065722156631333E-2"/>
    <x v="0"/>
    <s v="Q2"/>
    <x v="987"/>
  </r>
  <r>
    <s v="ORD-92219"/>
    <x v="1"/>
    <s v="Pharmaceutical"/>
    <n v="440"/>
    <n v="12.5"/>
    <n v="5500"/>
    <n v="5531.99"/>
    <x v="4"/>
    <s v="Supplier C"/>
    <n v="4.2"/>
    <s v="2023-04-08"/>
    <s v="2023-04-29"/>
    <s v="2023-04-29"/>
    <s v="On Time"/>
    <n v="0.1273"/>
    <n v="55"/>
    <n v="3.92"/>
    <n v="58"/>
    <n v="82"/>
    <n v="27"/>
    <n v="0"/>
    <n v="31.989999999999782"/>
    <n v="5.816363636363597E-3"/>
    <x v="1"/>
    <s v="Q2"/>
    <x v="988"/>
  </r>
  <r>
    <s v="ORD-47040"/>
    <x v="5"/>
    <s v="Service"/>
    <n v="110"/>
    <n v="25"/>
    <n v="2750"/>
    <n v="2685.45"/>
    <x v="2"/>
    <s v="Supplier B"/>
    <n v="3.8"/>
    <s v="2023-12-11"/>
    <s v="2023-12-21"/>
    <s v="2023-12-21"/>
    <s v="On Time"/>
    <n v="3.1199999999999999E-2"/>
    <n v="3"/>
    <n v="1.6"/>
    <n v="184"/>
    <n v="70"/>
    <n v="91"/>
    <n v="0"/>
    <n v="-64.550000000000182"/>
    <n v="-2.3472727272727339E-2"/>
    <x v="2"/>
    <s v="Q4"/>
    <x v="989"/>
  </r>
  <r>
    <s v="ORD-64808"/>
    <x v="1"/>
    <s v="Pharmaceutical"/>
    <n v="232"/>
    <n v="12.5"/>
    <n v="2900"/>
    <n v="2774.51"/>
    <x v="4"/>
    <s v="Supplier B"/>
    <n v="3.8"/>
    <s v="2023-01-02"/>
    <s v="2023-01-16"/>
    <s v="2023-01-16"/>
    <s v="On Time"/>
    <n v="8.8099999999999998E-2"/>
    <n v="20"/>
    <n v="2.77"/>
    <n v="754"/>
    <n v="87"/>
    <n v="88"/>
    <n v="0"/>
    <n v="-125.48999999999978"/>
    <n v="-4.327241379310337E-2"/>
    <x v="5"/>
    <s v="Q1"/>
    <x v="990"/>
  </r>
  <r>
    <s v="ORD-40394"/>
    <x v="4"/>
    <s v="Manufacturing"/>
    <n v="188"/>
    <n v="8.9"/>
    <n v="1673.2"/>
    <n v="1670.56"/>
    <x v="4"/>
    <s v="Supplier B"/>
    <n v="3.8"/>
    <s v="2023-11-23"/>
    <s v="2023-12-14"/>
    <s v="2023-12-14"/>
    <s v="On Time"/>
    <n v="0.10199999999999999"/>
    <n v="19"/>
    <n v="1.6"/>
    <n v="946"/>
    <n v="94"/>
    <n v="95"/>
    <n v="0"/>
    <n v="-2.6400000000001"/>
    <n v="-1.577814965335943E-3"/>
    <x v="10"/>
    <s v="Q4"/>
    <x v="991"/>
  </r>
  <r>
    <s v="ORD-47653"/>
    <x v="4"/>
    <s v="Manufacturing"/>
    <n v="192"/>
    <n v="8.9"/>
    <n v="1708.8"/>
    <n v="1716.22"/>
    <x v="2"/>
    <s v="Supplier D"/>
    <n v="4.7"/>
    <s v="2023-11-03"/>
    <s v="2023-11-22"/>
    <s v="2023-11-22"/>
    <s v="On Time"/>
    <n v="5.1400000000000001E-2"/>
    <n v="9"/>
    <n v="2.93"/>
    <n v="479"/>
    <n v="134"/>
    <n v="51"/>
    <n v="0"/>
    <n v="7.4200000000000728"/>
    <n v="4.3422284644195185E-3"/>
    <x v="10"/>
    <s v="Q4"/>
    <x v="992"/>
  </r>
  <r>
    <s v="ORD-26784"/>
    <x v="3"/>
    <s v="Pharmaceutical"/>
    <n v="247"/>
    <n v="15.75"/>
    <n v="3890.25"/>
    <n v="4067.77"/>
    <x v="2"/>
    <s v="Supplier A"/>
    <n v="4.5"/>
    <s v="2023-04-01"/>
    <s v="2023-04-18"/>
    <s v="2023-04-18"/>
    <s v="On Time"/>
    <n v="0.10249999999999999"/>
    <n v="25"/>
    <n v="3.1"/>
    <n v="842"/>
    <n v="143"/>
    <n v="72"/>
    <n v="0"/>
    <n v="177.51999999999998"/>
    <n v="4.5632028789923521E-2"/>
    <x v="1"/>
    <s v="Q2"/>
    <x v="993"/>
  </r>
  <r>
    <s v="ORD-83696"/>
    <x v="5"/>
    <s v="Service"/>
    <n v="158"/>
    <n v="25"/>
    <n v="3950"/>
    <n v="3858.33"/>
    <x v="2"/>
    <s v="Supplier B"/>
    <n v="3.8"/>
    <s v="2023-01-15"/>
    <s v="2023-01-25"/>
    <s v="2023-01-25"/>
    <s v="On Time"/>
    <n v="4.0099999999999997E-2"/>
    <n v="6"/>
    <n v="1.1100000000000001"/>
    <n v="840"/>
    <n v="102"/>
    <n v="43"/>
    <n v="0"/>
    <n v="-91.670000000000073"/>
    <n v="-2.3207594936708879E-2"/>
    <x v="5"/>
    <s v="Q1"/>
    <x v="994"/>
  </r>
  <r>
    <s v="ORD-38697"/>
    <x v="0"/>
    <s v="Service"/>
    <n v="424"/>
    <n v="45"/>
    <n v="19080"/>
    <n v="18969.240000000002"/>
    <x v="3"/>
    <s v="Supplier D"/>
    <n v="4.7"/>
    <s v="2023-07-20"/>
    <s v="2023-08-02"/>
    <s v="2023-08-08"/>
    <s v="Delayed"/>
    <n v="6.5799999999999997E-2"/>
    <n v="27"/>
    <n v="1.23"/>
    <n v="701"/>
    <n v="31"/>
    <n v="49"/>
    <n v="6"/>
    <n v="-110.7599999999984"/>
    <n v="-5.805031446540797E-3"/>
    <x v="4"/>
    <s v="Q3"/>
    <x v="995"/>
  </r>
  <r>
    <s v="ORD-90386"/>
    <x v="4"/>
    <s v="Manufacturing"/>
    <n v="458"/>
    <n v="8.9"/>
    <n v="4076.2"/>
    <n v="3940.27"/>
    <x v="2"/>
    <s v="Supplier B"/>
    <n v="3.8"/>
    <s v="2023-10-21"/>
    <s v="2023-11-11"/>
    <s v="2023-11-11"/>
    <s v="On Time"/>
    <n v="3.8899999999999997E-2"/>
    <n v="17"/>
    <n v="2.9"/>
    <n v="675"/>
    <n v="104"/>
    <n v="26"/>
    <n v="0"/>
    <n v="-135.92999999999984"/>
    <n v="-3.3347235170011244E-2"/>
    <x v="3"/>
    <s v="Q4"/>
    <x v="996"/>
  </r>
  <r>
    <s v="ORD-82468"/>
    <x v="5"/>
    <s v="Service"/>
    <n v="420"/>
    <n v="25"/>
    <n v="10500"/>
    <n v="10373.15"/>
    <x v="4"/>
    <s v="Supplier A"/>
    <n v="4.5"/>
    <s v="2023-01-11"/>
    <s v="2023-01-24"/>
    <s v="2023-01-24"/>
    <s v="On Time"/>
    <n v="0.1193"/>
    <n v="50"/>
    <n v="1.03"/>
    <n v="114"/>
    <n v="187"/>
    <n v="16"/>
    <n v="0"/>
    <n v="-126.85000000000036"/>
    <n v="-1.2080952380952416E-2"/>
    <x v="5"/>
    <s v="Q1"/>
    <x v="997"/>
  </r>
  <r>
    <s v="ORD-48035"/>
    <x v="5"/>
    <s v="Service"/>
    <n v="111"/>
    <n v="25"/>
    <n v="2775"/>
    <n v="2909.65"/>
    <x v="1"/>
    <s v="Supplier C"/>
    <n v="4.2"/>
    <s v="2023-10-02"/>
    <s v="2023-10-19"/>
    <s v="2023-10-19"/>
    <s v="On Time"/>
    <n v="0.1273"/>
    <n v="14"/>
    <n v="1.58"/>
    <n v="870"/>
    <n v="61"/>
    <n v="57"/>
    <n v="0"/>
    <n v="134.65000000000009"/>
    <n v="4.8522522522522558E-2"/>
    <x v="3"/>
    <s v="Q4"/>
    <x v="998"/>
  </r>
  <r>
    <s v="ORD-79016"/>
    <x v="2"/>
    <s v="Manufacturing"/>
    <n v="385"/>
    <n v="4.2"/>
    <n v="1617"/>
    <n v="1576.37"/>
    <x v="2"/>
    <s v="Supplier B"/>
    <n v="3.8"/>
    <s v="2023-10-11"/>
    <s v="2023-11-01"/>
    <s v="2023-11-01"/>
    <s v="On Time"/>
    <n v="1.1900000000000001E-2"/>
    <n v="4"/>
    <n v="2.5099999999999998"/>
    <n v="154"/>
    <n v="148"/>
    <n v="60"/>
    <n v="0"/>
    <n v="-40.630000000000109"/>
    <n v="-2.5126777983920909E-2"/>
    <x v="3"/>
    <s v="Q4"/>
    <x v="999"/>
  </r>
  <r>
    <s v="ORD-26206"/>
    <x v="4"/>
    <s v="Manufacturing"/>
    <n v="164"/>
    <n v="8.9"/>
    <n v="1459.6"/>
    <n v="1390.16"/>
    <x v="0"/>
    <s v="Supplier B"/>
    <n v="3.8"/>
    <s v="2023-05-25"/>
    <s v="2023-06-15"/>
    <s v="2023-06-15"/>
    <s v="On Time"/>
    <n v="9.8400000000000001E-2"/>
    <n v="16"/>
    <n v="1.07"/>
    <n v="882"/>
    <n v="116"/>
    <n v="93"/>
    <n v="0"/>
    <n v="-69.439999999999827"/>
    <n v="-4.7574677993970839E-2"/>
    <x v="0"/>
    <s v="Q2"/>
    <x v="1000"/>
  </r>
  <r>
    <s v="ORD-11932"/>
    <x v="4"/>
    <s v="Manufacturing"/>
    <n v="49"/>
    <n v="8.9"/>
    <n v="436.1"/>
    <n v="417.52"/>
    <x v="1"/>
    <s v="Supplier C"/>
    <n v="4.2"/>
    <s v="2023-02-13"/>
    <s v="2023-03-13"/>
    <s v="2023-03-13"/>
    <s v="On Time"/>
    <n v="0.1111"/>
    <n v="5"/>
    <n v="1.83"/>
    <n v="810"/>
    <n v="158"/>
    <n v="87"/>
    <n v="0"/>
    <n v="-18.580000000000041"/>
    <n v="-4.2604907131391971E-2"/>
    <x v="9"/>
    <s v="Q1"/>
    <x v="1001"/>
  </r>
  <r>
    <s v="ORD-13071"/>
    <x v="3"/>
    <s v="Pharmaceutical"/>
    <n v="435"/>
    <n v="15.75"/>
    <n v="6851.25"/>
    <n v="6923.66"/>
    <x v="0"/>
    <s v="Supplier D"/>
    <n v="4.7"/>
    <s v="2023-04-10"/>
    <s v="2023-04-22"/>
    <s v="2023-04-22"/>
    <s v="On Time"/>
    <n v="5.3699999999999998E-2"/>
    <n v="23"/>
    <n v="3.27"/>
    <n v="359"/>
    <n v="90"/>
    <n v="68"/>
    <n v="0"/>
    <n v="72.409999999999854"/>
    <n v="1.0568874293012202E-2"/>
    <x v="1"/>
    <s v="Q2"/>
    <x v="1002"/>
  </r>
  <r>
    <s v="ORD-83530"/>
    <x v="3"/>
    <s v="Pharmaceutical"/>
    <n v="305"/>
    <n v="15.75"/>
    <n v="4803.75"/>
    <n v="4790.01"/>
    <x v="0"/>
    <s v="Supplier C"/>
    <n v="4.2"/>
    <s v="2023-12-02"/>
    <s v="2023-12-23"/>
    <s v="2023-12-23"/>
    <s v="On Time"/>
    <n v="5.0799999999999998E-2"/>
    <n v="15"/>
    <n v="3.95"/>
    <n v="335"/>
    <n v="143"/>
    <n v="46"/>
    <n v="0"/>
    <n v="-13.739999999999782"/>
    <n v="-2.8602654176424214E-3"/>
    <x v="2"/>
    <s v="Q4"/>
    <x v="1003"/>
  </r>
  <r>
    <s v="ORD-24195"/>
    <x v="0"/>
    <s v="Service"/>
    <n v="18"/>
    <n v="45"/>
    <n v="810"/>
    <n v="849.95"/>
    <x v="4"/>
    <s v="Supplier B"/>
    <n v="3.8"/>
    <s v="2023-07-15"/>
    <s v="2023-08-07"/>
    <s v="2023-08-15"/>
    <s v="Delayed"/>
    <n v="0.1119"/>
    <n v="2"/>
    <n v="1.32"/>
    <n v="279"/>
    <n v="167"/>
    <n v="13"/>
    <n v="8"/>
    <n v="39.950000000000045"/>
    <n v="4.9320987654321045E-2"/>
    <x v="4"/>
    <s v="Q3"/>
    <x v="1004"/>
  </r>
  <r>
    <s v="ORD-20962"/>
    <x v="4"/>
    <s v="Manufacturing"/>
    <n v="254"/>
    <n v="8.9"/>
    <n v="2260.6"/>
    <n v="2274.88"/>
    <x v="1"/>
    <s v="Supplier D"/>
    <n v="4.7"/>
    <s v="2023-07-09"/>
    <s v="2023-07-28"/>
    <s v="2023-07-28"/>
    <s v="On Time"/>
    <n v="0.1"/>
    <n v="25"/>
    <n v="2.62"/>
    <n v="147"/>
    <n v="163"/>
    <n v="31"/>
    <n v="0"/>
    <n v="14.2800000000002"/>
    <n v="6.3169070158365925E-3"/>
    <x v="4"/>
    <s v="Q3"/>
    <x v="1005"/>
  </r>
  <r>
    <s v="ORD-40465"/>
    <x v="3"/>
    <s v="Pharmaceutical"/>
    <n v="82"/>
    <n v="15.75"/>
    <n v="1291.5"/>
    <n v="1279"/>
    <x v="2"/>
    <s v="Supplier B"/>
    <n v="3.8"/>
    <s v="2023-02-12"/>
    <s v="2023-02-26"/>
    <s v="2023-02-26"/>
    <s v="On Time"/>
    <n v="0.1273"/>
    <n v="10"/>
    <n v="3.76"/>
    <n v="110"/>
    <n v="146"/>
    <n v="42"/>
    <n v="0"/>
    <n v="-12.5"/>
    <n v="-9.678668215253582E-3"/>
    <x v="9"/>
    <s v="Q1"/>
    <x v="1006"/>
  </r>
  <r>
    <s v="ORD-37423"/>
    <x v="4"/>
    <s v="Manufacturing"/>
    <n v="28"/>
    <n v="8.9"/>
    <n v="249.2"/>
    <n v="244.75"/>
    <x v="3"/>
    <s v="Supplier C"/>
    <n v="4.2"/>
    <s v="2023-03-19"/>
    <s v="2023-04-16"/>
    <s v="2023-04-16"/>
    <s v="On Time"/>
    <n v="8.9099999999999999E-2"/>
    <n v="2"/>
    <n v="1.01"/>
    <n v="823"/>
    <n v="163"/>
    <n v="72"/>
    <n v="0"/>
    <n v="-4.4499999999999886"/>
    <n v="-1.7857142857142811E-2"/>
    <x v="6"/>
    <s v="Q1"/>
    <x v="1007"/>
  </r>
  <r>
    <s v="ORD-20673"/>
    <x v="5"/>
    <s v="Service"/>
    <n v="130"/>
    <n v="25"/>
    <n v="3250"/>
    <n v="3192.1"/>
    <x v="2"/>
    <s v="Supplier C"/>
    <n v="4.2"/>
    <s v="2023-11-30"/>
    <s v="2023-12-17"/>
    <s v="2023-12-17"/>
    <s v="On Time"/>
    <n v="0.10920000000000001"/>
    <n v="14"/>
    <n v="1.79"/>
    <n v="993"/>
    <n v="46"/>
    <n v="64"/>
    <n v="0"/>
    <n v="-57.900000000000091"/>
    <n v="-1.7815384615384643E-2"/>
    <x v="10"/>
    <s v="Q4"/>
    <x v="1008"/>
  </r>
  <r>
    <s v="ORD-24898"/>
    <x v="0"/>
    <s v="Service"/>
    <n v="397"/>
    <n v="45"/>
    <n v="17865"/>
    <n v="16996.09"/>
    <x v="0"/>
    <s v="Supplier D"/>
    <n v="4.7"/>
    <s v="2023-03-07"/>
    <s v="2023-03-15"/>
    <s v="2023-03-15"/>
    <s v="On Time"/>
    <n v="8.2799999999999999E-2"/>
    <n v="32"/>
    <n v="0.8"/>
    <n v="89"/>
    <n v="128"/>
    <n v="73"/>
    <n v="0"/>
    <n v="-868.90999999999985"/>
    <n v="-4.8637559473831506E-2"/>
    <x v="6"/>
    <s v="Q1"/>
    <x v="1009"/>
  </r>
  <r>
    <s v="ORD-48564"/>
    <x v="3"/>
    <s v="Pharmaceutical"/>
    <n v="393"/>
    <n v="15.75"/>
    <n v="6189.75"/>
    <n v="6421.38"/>
    <x v="4"/>
    <s v="Supplier D"/>
    <n v="4.7"/>
    <s v="2023-03-13"/>
    <s v="2023-03-25"/>
    <s v="2023-03-25"/>
    <s v="On Time"/>
    <n v="6.8500000000000005E-2"/>
    <n v="26"/>
    <n v="2.68"/>
    <n v="787"/>
    <n v="193"/>
    <n v="44"/>
    <n v="0"/>
    <n v="231.63000000000011"/>
    <n v="3.7421543681085682E-2"/>
    <x v="6"/>
    <s v="Q1"/>
    <x v="1010"/>
  </r>
  <r>
    <s v="ORD-58660"/>
    <x v="5"/>
    <s v="Service"/>
    <n v="342"/>
    <n v="25"/>
    <n v="8550"/>
    <n v="8264.3799999999992"/>
    <x v="3"/>
    <s v="Supplier C"/>
    <n v="4.2"/>
    <s v="2023-10-16"/>
    <s v="2023-11-02"/>
    <s v="2023-11-02"/>
    <s v="On Time"/>
    <n v="5.0599999999999999E-2"/>
    <n v="17"/>
    <n v="1.7"/>
    <n v="581"/>
    <n v="174"/>
    <n v="42"/>
    <n v="0"/>
    <n v="-285.6200000000008"/>
    <n v="-3.3405847953216466E-2"/>
    <x v="3"/>
    <s v="Q4"/>
    <x v="1011"/>
  </r>
  <r>
    <s v="ORD-72111"/>
    <x v="4"/>
    <s v="Manufacturing"/>
    <n v="484"/>
    <n v="8.9"/>
    <n v="4307.6000000000004"/>
    <n v="4413.8999999999996"/>
    <x v="2"/>
    <s v="Supplier B"/>
    <n v="3.8"/>
    <s v="2023-06-19"/>
    <s v="2023-07-13"/>
    <s v="2023-07-14"/>
    <s v="Delayed"/>
    <n v="0.14949999999999999"/>
    <n v="72"/>
    <n v="2.0499999999999998"/>
    <n v="375"/>
    <n v="126"/>
    <n v="32"/>
    <n v="1"/>
    <n v="106.29999999999927"/>
    <n v="2.4677314513882269E-2"/>
    <x v="7"/>
    <s v="Q2"/>
    <x v="1012"/>
  </r>
  <r>
    <s v="ORD-22414"/>
    <x v="3"/>
    <s v="Pharmaceutical"/>
    <n v="169"/>
    <n v="15.75"/>
    <n v="2661.75"/>
    <n v="2715.37"/>
    <x v="2"/>
    <s v="Supplier A"/>
    <n v="4.5"/>
    <s v="2023-01-03"/>
    <s v="2023-01-20"/>
    <s v="2023-01-20"/>
    <s v="On Time"/>
    <n v="3.7900000000000003E-2"/>
    <n v="6"/>
    <n v="3.19"/>
    <n v="112"/>
    <n v="179"/>
    <n v="69"/>
    <n v="0"/>
    <n v="53.619999999999891"/>
    <n v="2.014464168310318E-2"/>
    <x v="5"/>
    <s v="Q1"/>
    <x v="1013"/>
  </r>
  <r>
    <s v="ORD-45989"/>
    <x v="5"/>
    <s v="Service"/>
    <n v="335"/>
    <n v="25"/>
    <n v="8375"/>
    <n v="8424.5400000000009"/>
    <x v="1"/>
    <s v="Supplier A"/>
    <n v="4.5"/>
    <s v="2023-06-29"/>
    <s v="2023-07-12"/>
    <s v="2023-07-12"/>
    <s v="On Time"/>
    <n v="4.1599999999999998E-2"/>
    <n v="13"/>
    <n v="1.89"/>
    <n v="341"/>
    <n v="129"/>
    <n v="84"/>
    <n v="0"/>
    <n v="49.540000000000873"/>
    <n v="5.9152238805971194E-3"/>
    <x v="7"/>
    <s v="Q2"/>
    <x v="1014"/>
  </r>
  <r>
    <s v="ORD-20154"/>
    <x v="0"/>
    <s v="Service"/>
    <n v="402"/>
    <n v="45"/>
    <n v="18090"/>
    <n v="17915.009999999998"/>
    <x v="3"/>
    <s v="Supplier C"/>
    <n v="4.2"/>
    <s v="2023-11-16"/>
    <s v="2023-12-03"/>
    <s v="2023-12-03"/>
    <s v="On Time"/>
    <n v="4.5699999999999998E-2"/>
    <n v="18"/>
    <n v="1.49"/>
    <n v="656"/>
    <n v="59"/>
    <n v="23"/>
    <n v="0"/>
    <n v="-174.9900000000016"/>
    <n v="-9.6733001658375669E-3"/>
    <x v="10"/>
    <s v="Q4"/>
    <x v="1015"/>
  </r>
  <r>
    <s v="ORD-60193"/>
    <x v="0"/>
    <s v="Service"/>
    <n v="144"/>
    <n v="45"/>
    <n v="6480"/>
    <n v="6521.25"/>
    <x v="1"/>
    <s v="Supplier C"/>
    <n v="4.2"/>
    <s v="2023-04-02"/>
    <s v="2023-04-19"/>
    <s v="2023-04-19"/>
    <s v="On Time"/>
    <n v="2.7699999999999999E-2"/>
    <n v="3"/>
    <n v="1.47"/>
    <n v="388"/>
    <n v="167"/>
    <n v="85"/>
    <n v="0"/>
    <n v="41.25"/>
    <n v="6.3657407407407404E-3"/>
    <x v="1"/>
    <s v="Q2"/>
    <x v="1016"/>
  </r>
  <r>
    <s v="ORD-90599"/>
    <x v="5"/>
    <s v="Service"/>
    <n v="96"/>
    <n v="25"/>
    <n v="2400"/>
    <n v="2280.64"/>
    <x v="3"/>
    <s v="Supplier D"/>
    <n v="4.7"/>
    <s v="2023-04-18"/>
    <s v="2023-04-26"/>
    <s v="2023-04-26"/>
    <s v="On Time"/>
    <n v="4.2500000000000003E-2"/>
    <n v="4"/>
    <n v="1.89"/>
    <n v="200"/>
    <n v="56"/>
    <n v="31"/>
    <n v="0"/>
    <n v="-119.36000000000013"/>
    <n v="-4.9733333333333386E-2"/>
    <x v="1"/>
    <s v="Q2"/>
    <x v="1017"/>
  </r>
  <r>
    <s v="ORD-71825"/>
    <x v="4"/>
    <s v="Manufacturing"/>
    <n v="468"/>
    <n v="8.9"/>
    <n v="4165.2"/>
    <n v="4360.8999999999996"/>
    <x v="0"/>
    <s v="Supplier C"/>
    <n v="4.2"/>
    <s v="2023-02-09"/>
    <s v="2023-03-09"/>
    <s v="2023-03-09"/>
    <s v="On Time"/>
    <n v="2.92E-2"/>
    <n v="13"/>
    <n v="1.85"/>
    <n v="384"/>
    <n v="97"/>
    <n v="74"/>
    <n v="0"/>
    <n v="195.69999999999982"/>
    <n v="4.6984538557572224E-2"/>
    <x v="9"/>
    <s v="Q1"/>
    <x v="1018"/>
  </r>
  <r>
    <s v="ORD-79558"/>
    <x v="1"/>
    <s v="Pharmaceutical"/>
    <n v="406"/>
    <n v="12.5"/>
    <n v="5075"/>
    <n v="5016.91"/>
    <x v="1"/>
    <s v="Supplier D"/>
    <n v="4.7"/>
    <s v="2023-07-13"/>
    <s v="2023-07-25"/>
    <s v="2023-07-25"/>
    <s v="On Time"/>
    <n v="7.6399999999999996E-2"/>
    <n v="31"/>
    <n v="3.28"/>
    <n v="130"/>
    <n v="174"/>
    <n v="37"/>
    <n v="0"/>
    <n v="-58.090000000000146"/>
    <n v="-1.144630541871924E-2"/>
    <x v="4"/>
    <s v="Q3"/>
    <x v="1019"/>
  </r>
  <r>
    <s v="ORD-67070"/>
    <x v="3"/>
    <s v="Pharmaceutical"/>
    <n v="296"/>
    <n v="15.75"/>
    <n v="4662"/>
    <n v="4634.8"/>
    <x v="3"/>
    <s v="Supplier B"/>
    <n v="3.8"/>
    <s v="2023-08-12"/>
    <s v="2023-08-26"/>
    <s v="2023-08-26"/>
    <s v="On Time"/>
    <n v="0.10730000000000001"/>
    <n v="31"/>
    <n v="2.68"/>
    <n v="717"/>
    <n v="109"/>
    <n v="32"/>
    <n v="0"/>
    <n v="-27.199999999999818"/>
    <n v="-5.8344058344057953E-3"/>
    <x v="11"/>
    <s v="Q3"/>
    <x v="1020"/>
  </r>
  <r>
    <s v="ORD-35032"/>
    <x v="1"/>
    <s v="Pharmaceutical"/>
    <n v="187"/>
    <n v="12.5"/>
    <n v="2337.5"/>
    <n v="2390.91"/>
    <x v="3"/>
    <s v="Supplier D"/>
    <n v="4.7"/>
    <s v="2023-12-10"/>
    <s v="2023-12-22"/>
    <s v="2023-12-22"/>
    <s v="On Time"/>
    <n v="3.9899999999999998E-2"/>
    <n v="7"/>
    <n v="4"/>
    <n v="441"/>
    <n v="115"/>
    <n v="32"/>
    <n v="0"/>
    <n v="53.409999999999854"/>
    <n v="2.2849197860962504E-2"/>
    <x v="2"/>
    <s v="Q4"/>
    <x v="1021"/>
  </r>
  <r>
    <s v="ORD-58348"/>
    <x v="0"/>
    <s v="Service"/>
    <n v="194"/>
    <n v="45"/>
    <n v="8730"/>
    <n v="8752.7000000000007"/>
    <x v="0"/>
    <s v="Supplier B"/>
    <n v="3.8"/>
    <s v="2023-08-15"/>
    <s v="2023-08-25"/>
    <s v="2023-08-25"/>
    <s v="On Time"/>
    <n v="1.0800000000000001E-2"/>
    <n v="2"/>
    <n v="0.64"/>
    <n v="987"/>
    <n v="84"/>
    <n v="74"/>
    <n v="0"/>
    <n v="22.700000000000728"/>
    <n v="2.6002290950745393E-3"/>
    <x v="11"/>
    <s v="Q3"/>
    <x v="1022"/>
  </r>
  <r>
    <s v="ORD-43166"/>
    <x v="1"/>
    <s v="Pharmaceutical"/>
    <n v="341"/>
    <n v="12.5"/>
    <n v="4262.5"/>
    <n v="4166.57"/>
    <x v="4"/>
    <s v="Supplier C"/>
    <n v="4.2"/>
    <s v="2023-01-18"/>
    <s v="2023-02-08"/>
    <s v="2023-02-08"/>
    <s v="On Time"/>
    <n v="7.6999999999999999E-2"/>
    <n v="26"/>
    <n v="3.54"/>
    <n v="330"/>
    <n v="180"/>
    <n v="17"/>
    <n v="0"/>
    <n v="-95.930000000000291"/>
    <n v="-2.25055718475074E-2"/>
    <x v="5"/>
    <s v="Q1"/>
    <x v="1023"/>
  </r>
  <r>
    <s v="ORD-81511"/>
    <x v="5"/>
    <s v="Service"/>
    <n v="333"/>
    <n v="25"/>
    <n v="8325"/>
    <n v="8287.11"/>
    <x v="0"/>
    <s v="Supplier D"/>
    <n v="4.7"/>
    <s v="2023-11-08"/>
    <s v="2023-11-16"/>
    <s v="2023-11-16"/>
    <s v="On Time"/>
    <n v="3.4299999999999997E-2"/>
    <n v="11"/>
    <n v="1.47"/>
    <n v="876"/>
    <n v="46"/>
    <n v="14"/>
    <n v="0"/>
    <n v="-37.889999999999418"/>
    <n v="-4.5513513513512818E-3"/>
    <x v="10"/>
    <s v="Q4"/>
    <x v="1024"/>
  </r>
  <r>
    <s v="ORD-25653"/>
    <x v="2"/>
    <s v="Manufacturing"/>
    <n v="386"/>
    <n v="4.2"/>
    <n v="1621.2"/>
    <n v="1568.82"/>
    <x v="0"/>
    <s v="Supplier B"/>
    <n v="3.8"/>
    <s v="2023-12-28"/>
    <s v="2024-01-18"/>
    <s v="2024-01-18"/>
    <s v="On Time"/>
    <n v="0.12909999999999999"/>
    <n v="49"/>
    <n v="2.67"/>
    <n v="107"/>
    <n v="133"/>
    <n v="91"/>
    <n v="0"/>
    <n v="-52.380000000000109"/>
    <n v="-3.2309400444115538E-2"/>
    <x v="2"/>
    <s v="Q4"/>
    <x v="1025"/>
  </r>
  <r>
    <s v="ORD-12185"/>
    <x v="0"/>
    <s v="Service"/>
    <n v="449"/>
    <n v="45"/>
    <n v="20205"/>
    <n v="20294.07"/>
    <x v="0"/>
    <s v="Supplier C"/>
    <n v="4.2"/>
    <s v="2023-02-19"/>
    <s v="2023-03-08"/>
    <s v="2023-03-08"/>
    <s v="On Time"/>
    <n v="0.1477"/>
    <n v="66"/>
    <n v="1.42"/>
    <n v="390"/>
    <n v="192"/>
    <n v="50"/>
    <n v="0"/>
    <n v="89.069999999999709"/>
    <n v="4.4083147735708835E-3"/>
    <x v="9"/>
    <s v="Q1"/>
    <x v="1026"/>
  </r>
  <r>
    <s v="ORD-18513"/>
    <x v="0"/>
    <s v="Service"/>
    <n v="17"/>
    <n v="45"/>
    <n v="765"/>
    <n v="798.7"/>
    <x v="1"/>
    <s v="Supplier C"/>
    <n v="4.2"/>
    <s v="2023-09-22"/>
    <s v="2023-10-09"/>
    <s v="2023-10-09"/>
    <s v="On Time"/>
    <n v="6.6400000000000001E-2"/>
    <n v="1"/>
    <n v="1.5"/>
    <n v="247"/>
    <n v="148"/>
    <n v="28"/>
    <n v="0"/>
    <n v="33.700000000000045"/>
    <n v="4.4052287581699406E-2"/>
    <x v="8"/>
    <s v="Q3"/>
    <x v="1027"/>
  </r>
  <r>
    <s v="ORD-93270"/>
    <x v="0"/>
    <s v="Service"/>
    <n v="237"/>
    <n v="45"/>
    <n v="10665"/>
    <n v="10179.219999999999"/>
    <x v="3"/>
    <s v="Supplier A"/>
    <n v="4.5"/>
    <s v="2023-03-30"/>
    <s v="2023-04-12"/>
    <s v="2023-04-12"/>
    <s v="On Time"/>
    <n v="9.5200000000000007E-2"/>
    <n v="22"/>
    <n v="1.1100000000000001"/>
    <n v="814"/>
    <n v="20"/>
    <n v="49"/>
    <n v="0"/>
    <n v="-485.78000000000065"/>
    <n v="-4.5548992030004752E-2"/>
    <x v="6"/>
    <s v="Q1"/>
    <x v="1028"/>
  </r>
  <r>
    <s v="ORD-21555"/>
    <x v="2"/>
    <s v="Manufacturing"/>
    <n v="184"/>
    <n v="4.2"/>
    <n v="772.8"/>
    <n v="770.19"/>
    <x v="4"/>
    <s v="Supplier C"/>
    <n v="4.2"/>
    <s v="2023-03-02"/>
    <s v="2023-03-30"/>
    <s v="2023-03-30"/>
    <s v="On Time"/>
    <n v="0.12709999999999999"/>
    <n v="23"/>
    <n v="2.86"/>
    <n v="169"/>
    <n v="43"/>
    <n v="33"/>
    <n v="0"/>
    <n v="-2.6099999999999"/>
    <n v="-3.3773291925464546E-3"/>
    <x v="6"/>
    <s v="Q1"/>
    <x v="1029"/>
  </r>
  <r>
    <s v="ORD-93616"/>
    <x v="0"/>
    <s v="Service"/>
    <n v="312"/>
    <n v="45"/>
    <n v="14040"/>
    <n v="14217.78"/>
    <x v="0"/>
    <s v="Supplier B"/>
    <n v="3.8"/>
    <s v="2023-06-12"/>
    <s v="2023-06-22"/>
    <s v="2023-06-22"/>
    <s v="On Time"/>
    <n v="1.2800000000000001E-2"/>
    <n v="3"/>
    <n v="0.52"/>
    <n v="433"/>
    <n v="137"/>
    <n v="20"/>
    <n v="0"/>
    <n v="177.78000000000065"/>
    <n v="1.2662393162393209E-2"/>
    <x v="7"/>
    <s v="Q2"/>
    <x v="1030"/>
  </r>
  <r>
    <s v="ORD-50696"/>
    <x v="0"/>
    <s v="Service"/>
    <n v="338"/>
    <n v="45"/>
    <n v="15210"/>
    <n v="15883.28"/>
    <x v="1"/>
    <s v="Supplier C"/>
    <n v="4.2"/>
    <s v="2023-12-15"/>
    <s v="2024-01-01"/>
    <s v="2024-01-01"/>
    <s v="On Time"/>
    <n v="0.13100000000000001"/>
    <n v="44"/>
    <n v="1.61"/>
    <n v="104"/>
    <n v="117"/>
    <n v="100"/>
    <n v="0"/>
    <n v="673.28000000000065"/>
    <n v="4.4265614727153235E-2"/>
    <x v="2"/>
    <s v="Q4"/>
    <x v="1031"/>
  </r>
  <r>
    <s v="ORD-33214"/>
    <x v="2"/>
    <s v="Manufacturing"/>
    <n v="299"/>
    <n v="4.2"/>
    <n v="1255.8"/>
    <n v="1232.6400000000001"/>
    <x v="1"/>
    <s v="Supplier C"/>
    <n v="4.2"/>
    <s v="2023-03-13"/>
    <s v="2023-04-10"/>
    <s v="2023-04-10"/>
    <s v="On Time"/>
    <n v="4.1599999999999998E-2"/>
    <n v="12"/>
    <n v="2.77"/>
    <n v="352"/>
    <n v="86"/>
    <n v="99"/>
    <n v="0"/>
    <n v="-23.159999999999854"/>
    <n v="-1.8442427138079198E-2"/>
    <x v="6"/>
    <s v="Q1"/>
    <x v="1032"/>
  </r>
  <r>
    <s v="ORD-92709"/>
    <x v="4"/>
    <s v="Manufacturing"/>
    <n v="191"/>
    <n v="8.9"/>
    <n v="1699.9"/>
    <n v="1713.28"/>
    <x v="3"/>
    <s v="Supplier A"/>
    <n v="4.5"/>
    <s v="2023-09-08"/>
    <s v="2023-10-02"/>
    <s v="2023-10-02"/>
    <s v="On Time"/>
    <n v="5.8799999999999998E-2"/>
    <n v="11"/>
    <n v="1.9"/>
    <n v="753"/>
    <n v="63"/>
    <n v="14"/>
    <n v="0"/>
    <n v="13.379999999999882"/>
    <n v="7.8710512383080664E-3"/>
    <x v="8"/>
    <s v="Q3"/>
    <x v="1033"/>
  </r>
  <r>
    <s v="ORD-47839"/>
    <x v="5"/>
    <s v="Service"/>
    <n v="301"/>
    <n v="25"/>
    <n v="7525"/>
    <n v="7307.27"/>
    <x v="2"/>
    <s v="Supplier B"/>
    <n v="3.8"/>
    <s v="2023-10-03"/>
    <s v="2023-10-13"/>
    <s v="2023-10-13"/>
    <s v="On Time"/>
    <n v="0.10829999999999999"/>
    <n v="32"/>
    <n v="1.72"/>
    <n v="262"/>
    <n v="107"/>
    <n v="99"/>
    <n v="0"/>
    <n v="-217.72999999999956"/>
    <n v="-2.8934219269102932E-2"/>
    <x v="3"/>
    <s v="Q4"/>
    <x v="1034"/>
  </r>
  <r>
    <s v="ORD-25112"/>
    <x v="5"/>
    <s v="Service"/>
    <n v="272"/>
    <n v="25"/>
    <n v="6800"/>
    <n v="6985.92"/>
    <x v="4"/>
    <s v="Supplier C"/>
    <n v="4.2"/>
    <s v="2023-02-16"/>
    <s v="2023-03-05"/>
    <s v="2023-03-05"/>
    <s v="On Time"/>
    <n v="4.6100000000000002E-2"/>
    <n v="12"/>
    <n v="0.55000000000000004"/>
    <n v="579"/>
    <n v="188"/>
    <n v="90"/>
    <n v="0"/>
    <n v="185.92000000000007"/>
    <n v="2.7341176470588247E-2"/>
    <x v="9"/>
    <s v="Q1"/>
    <x v="1035"/>
  </r>
  <r>
    <s v="ORD-52253"/>
    <x v="3"/>
    <s v="Pharmaceutical"/>
    <n v="310"/>
    <n v="15.75"/>
    <n v="4882.5"/>
    <n v="4796.08"/>
    <x v="2"/>
    <s v="Supplier B"/>
    <n v="3.8"/>
    <s v="2023-08-28"/>
    <s v="2023-09-11"/>
    <s v="2023-09-11"/>
    <s v="On Time"/>
    <n v="8.8900000000000007E-2"/>
    <n v="27"/>
    <n v="3.85"/>
    <n v="768"/>
    <n v="46"/>
    <n v="90"/>
    <n v="0"/>
    <n v="-86.420000000000073"/>
    <n v="-1.7699948796723004E-2"/>
    <x v="11"/>
    <s v="Q3"/>
    <x v="1036"/>
  </r>
  <r>
    <s v="ORD-50144"/>
    <x v="2"/>
    <s v="Manufacturing"/>
    <n v="253"/>
    <n v="4.2"/>
    <n v="1062.5999999999999"/>
    <n v="1045.04"/>
    <x v="0"/>
    <s v="Supplier B"/>
    <n v="3.8"/>
    <s v="2023-08-04"/>
    <s v="2023-08-25"/>
    <s v="2023-08-25"/>
    <s v="On Time"/>
    <n v="0.1007"/>
    <n v="25"/>
    <n v="2.83"/>
    <n v="216"/>
    <n v="139"/>
    <n v="79"/>
    <n v="0"/>
    <n v="-17.559999999999945"/>
    <n v="-1.652550348202517E-2"/>
    <x v="11"/>
    <s v="Q3"/>
    <x v="1037"/>
  </r>
  <r>
    <s v="ORD-41927"/>
    <x v="3"/>
    <s v="Pharmaceutical"/>
    <n v="243"/>
    <n v="15.75"/>
    <n v="3827.25"/>
    <n v="3863.06"/>
    <x v="0"/>
    <s v="Supplier D"/>
    <n v="4.7"/>
    <s v="2023-11-12"/>
    <s v="2023-11-24"/>
    <s v="2023-11-24"/>
    <s v="On Time"/>
    <n v="0.1072"/>
    <n v="26"/>
    <n v="3.21"/>
    <n v="308"/>
    <n v="115"/>
    <n v="86"/>
    <n v="0"/>
    <n v="35.809999999999945"/>
    <n v="9.3565876281925513E-3"/>
    <x v="10"/>
    <s v="Q4"/>
    <x v="1038"/>
  </r>
  <r>
    <s v="ORD-76448"/>
    <x v="2"/>
    <s v="Manufacturing"/>
    <n v="30"/>
    <n v="4.2"/>
    <n v="126"/>
    <n v="131.93"/>
    <x v="2"/>
    <s v="Supplier D"/>
    <n v="4.7"/>
    <s v="2023-06-03"/>
    <s v="2023-06-22"/>
    <s v="2023-06-22"/>
    <s v="On Time"/>
    <n v="0.1328"/>
    <n v="3"/>
    <n v="2.8"/>
    <n v="160"/>
    <n v="127"/>
    <n v="64"/>
    <n v="0"/>
    <n v="5.9300000000000068"/>
    <n v="4.706349206349212E-2"/>
    <x v="7"/>
    <s v="Q2"/>
    <x v="1039"/>
  </r>
  <r>
    <s v="ORD-78692"/>
    <x v="2"/>
    <s v="Manufacturing"/>
    <n v="24"/>
    <n v="4.2"/>
    <n v="100.8"/>
    <n v="97.41"/>
    <x v="4"/>
    <s v="Supplier D"/>
    <n v="4.7"/>
    <s v="2023-10-31"/>
    <s v="2023-11-19"/>
    <s v="2023-11-19"/>
    <s v="On Time"/>
    <n v="3.3300000000000003E-2"/>
    <n v="0"/>
    <n v="2.19"/>
    <n v="253"/>
    <n v="165"/>
    <n v="27"/>
    <n v="0"/>
    <n v="-3.3900000000000006"/>
    <n v="-3.3630952380952386E-2"/>
    <x v="3"/>
    <s v="Q4"/>
    <x v="1040"/>
  </r>
  <r>
    <s v="ORD-70370"/>
    <x v="3"/>
    <s v="Pharmaceutical"/>
    <n v="168"/>
    <n v="15.75"/>
    <n v="2646"/>
    <n v="2723.49"/>
    <x v="3"/>
    <s v="Supplier A"/>
    <n v="4.5"/>
    <s v="2023-02-16"/>
    <s v="2023-03-05"/>
    <s v="2023-03-05"/>
    <s v="On Time"/>
    <n v="2.98E-2"/>
    <n v="5"/>
    <n v="3.09"/>
    <n v="50"/>
    <n v="188"/>
    <n v="28"/>
    <n v="0"/>
    <n v="77.489999999999782"/>
    <n v="2.9285714285714203E-2"/>
    <x v="9"/>
    <s v="Q1"/>
    <x v="1041"/>
  </r>
  <r>
    <s v="ORD-30203"/>
    <x v="3"/>
    <s v="Pharmaceutical"/>
    <n v="51"/>
    <n v="15.75"/>
    <n v="803.25"/>
    <n v="777.91"/>
    <x v="1"/>
    <s v="Supplier C"/>
    <n v="4.2"/>
    <s v="2023-06-07"/>
    <s v="2023-06-28"/>
    <s v="2023-06-28"/>
    <s v="On Time"/>
    <n v="0.13009999999999999"/>
    <n v="6"/>
    <n v="3.59"/>
    <n v="751"/>
    <n v="162"/>
    <n v="57"/>
    <n v="0"/>
    <n v="-25.340000000000032"/>
    <n v="-3.1546840958605701E-2"/>
    <x v="7"/>
    <s v="Q2"/>
    <x v="1042"/>
  </r>
  <r>
    <s v="ORD-97613"/>
    <x v="1"/>
    <s v="Pharmaceutical"/>
    <n v="61"/>
    <n v="12.5"/>
    <n v="762.5"/>
    <n v="760.27"/>
    <x v="2"/>
    <s v="Supplier B"/>
    <n v="3.8"/>
    <s v="2023-06-26"/>
    <s v="2023-07-10"/>
    <s v="2023-07-10"/>
    <s v="On Time"/>
    <n v="0.1062"/>
    <n v="6"/>
    <n v="3.87"/>
    <n v="435"/>
    <n v="138"/>
    <n v="100"/>
    <n v="0"/>
    <n v="-2.2300000000000182"/>
    <n v="-2.9245901639344501E-3"/>
    <x v="7"/>
    <s v="Q2"/>
    <x v="1043"/>
  </r>
  <r>
    <s v="ORD-98440"/>
    <x v="3"/>
    <s v="Pharmaceutical"/>
    <n v="172"/>
    <n v="15.75"/>
    <n v="2709"/>
    <n v="2780.26"/>
    <x v="0"/>
    <s v="Supplier D"/>
    <n v="4.7"/>
    <s v="2023-03-07"/>
    <s v="2023-03-19"/>
    <s v="2023-03-19"/>
    <s v="On Time"/>
    <n v="2.87E-2"/>
    <n v="4"/>
    <n v="3.85"/>
    <n v="797"/>
    <n v="128"/>
    <n v="86"/>
    <n v="0"/>
    <n v="71.260000000000218"/>
    <n v="2.6304909560723594E-2"/>
    <x v="6"/>
    <s v="Q1"/>
    <x v="1044"/>
  </r>
  <r>
    <s v="ORD-33351"/>
    <x v="4"/>
    <s v="Manufacturing"/>
    <n v="260"/>
    <n v="8.9"/>
    <n v="2314"/>
    <n v="2353.31"/>
    <x v="4"/>
    <s v="Supplier A"/>
    <n v="4.5"/>
    <s v="2023-06-27"/>
    <s v="2023-07-21"/>
    <s v="2023-07-21"/>
    <s v="On Time"/>
    <n v="0.14580000000000001"/>
    <n v="37"/>
    <n v="2.77"/>
    <n v="836"/>
    <n v="80"/>
    <n v="57"/>
    <n v="0"/>
    <n v="39.309999999999945"/>
    <n v="1.6987899740708707E-2"/>
    <x v="7"/>
    <s v="Q2"/>
    <x v="1045"/>
  </r>
  <r>
    <s v="ORD-34637"/>
    <x v="2"/>
    <s v="Manufacturing"/>
    <n v="316"/>
    <n v="4.2"/>
    <n v="1327.2"/>
    <n v="1360.6"/>
    <x v="3"/>
    <s v="Supplier A"/>
    <n v="4.5"/>
    <s v="2023-11-09"/>
    <s v="2023-12-03"/>
    <s v="2023-12-03"/>
    <s v="On Time"/>
    <n v="0.13800000000000001"/>
    <n v="43"/>
    <n v="1.28"/>
    <n v="95"/>
    <n v="74"/>
    <n v="48"/>
    <n v="0"/>
    <n v="33.399999999999864"/>
    <n v="2.5165762507534557E-2"/>
    <x v="10"/>
    <s v="Q4"/>
    <x v="1046"/>
  </r>
  <r>
    <s v="ORD-73000"/>
    <x v="4"/>
    <s v="Manufacturing"/>
    <n v="344"/>
    <n v="8.9"/>
    <n v="3061.6"/>
    <n v="2963.59"/>
    <x v="0"/>
    <s v="Supplier C"/>
    <n v="4.2"/>
    <s v="2023-07-16"/>
    <s v="2023-08-13"/>
    <s v="2023-08-13"/>
    <s v="On Time"/>
    <n v="3.1099999999999999E-2"/>
    <n v="10"/>
    <n v="2.35"/>
    <n v="85"/>
    <n v="86"/>
    <n v="63"/>
    <n v="0"/>
    <n v="-98.009999999999764"/>
    <n v="-3.2012673112098176E-2"/>
    <x v="4"/>
    <s v="Q3"/>
    <x v="1047"/>
  </r>
  <r>
    <s v="ORD-23291"/>
    <x v="3"/>
    <s v="Pharmaceutical"/>
    <n v="274"/>
    <n v="15.75"/>
    <n v="4315.5"/>
    <n v="4459.74"/>
    <x v="1"/>
    <s v="Supplier D"/>
    <n v="4.7"/>
    <s v="2023-12-16"/>
    <s v="2023-12-28"/>
    <s v="2023-12-28"/>
    <s v="On Time"/>
    <n v="7.51E-2"/>
    <n v="20"/>
    <n v="3.53"/>
    <n v="721"/>
    <n v="123"/>
    <n v="11"/>
    <n v="0"/>
    <n v="144.23999999999978"/>
    <n v="3.3423705248522714E-2"/>
    <x v="2"/>
    <s v="Q4"/>
    <x v="1048"/>
  </r>
  <r>
    <s v="ORD-62652"/>
    <x v="3"/>
    <s v="Pharmaceutical"/>
    <n v="269"/>
    <n v="15.75"/>
    <n v="4236.75"/>
    <n v="4187.6000000000004"/>
    <x v="3"/>
    <s v="Supplier B"/>
    <n v="3.8"/>
    <s v="2023-10-22"/>
    <s v="2023-11-05"/>
    <s v="2023-11-05"/>
    <s v="On Time"/>
    <n v="7.3700000000000002E-2"/>
    <n v="19"/>
    <n v="3.94"/>
    <n v="482"/>
    <n v="33"/>
    <n v="48"/>
    <n v="0"/>
    <n v="-49.149999999999636"/>
    <n v="-1.1600873310910399E-2"/>
    <x v="3"/>
    <s v="Q4"/>
    <x v="1049"/>
  </r>
  <r>
    <s v="ORD-53917"/>
    <x v="4"/>
    <s v="Manufacturing"/>
    <n v="423"/>
    <n v="8.9"/>
    <n v="3764.7"/>
    <n v="3878.55"/>
    <x v="3"/>
    <s v="Supplier A"/>
    <n v="4.5"/>
    <s v="2023-11-06"/>
    <s v="2023-11-30"/>
    <s v="2023-11-30"/>
    <s v="On Time"/>
    <n v="7.2999999999999995E-2"/>
    <n v="30"/>
    <n v="1.95"/>
    <n v="914"/>
    <n v="156"/>
    <n v="56"/>
    <n v="0"/>
    <n v="113.85000000000036"/>
    <n v="3.0241453502271195E-2"/>
    <x v="10"/>
    <s v="Q4"/>
    <x v="1050"/>
  </r>
  <r>
    <s v="ORD-87352"/>
    <x v="1"/>
    <s v="Pharmaceutical"/>
    <n v="398"/>
    <n v="12.5"/>
    <n v="4975"/>
    <n v="4917.03"/>
    <x v="1"/>
    <s v="Supplier D"/>
    <n v="4.7"/>
    <s v="2023-09-30"/>
    <s v="2023-10-12"/>
    <s v="2023-10-12"/>
    <s v="On Time"/>
    <n v="0.1045"/>
    <n v="41"/>
    <n v="3.01"/>
    <n v="314"/>
    <n v="70"/>
    <n v="75"/>
    <n v="0"/>
    <n v="-57.970000000000255"/>
    <n v="-1.1652261306532715E-2"/>
    <x v="8"/>
    <s v="Q3"/>
    <x v="1051"/>
  </r>
  <r>
    <s v="ORD-88555"/>
    <x v="5"/>
    <s v="Service"/>
    <n v="247"/>
    <n v="25"/>
    <n v="6175"/>
    <n v="6040.21"/>
    <x v="2"/>
    <s v="Supplier D"/>
    <n v="4.7"/>
    <s v="2023-01-25"/>
    <s v="2023-02-02"/>
    <s v="2023-02-02"/>
    <s v="On Time"/>
    <n v="2.7E-2"/>
    <n v="6"/>
    <n v="1.05"/>
    <n v="752"/>
    <n v="114"/>
    <n v="42"/>
    <n v="0"/>
    <n v="-134.78999999999996"/>
    <n v="-2.1828340080971655E-2"/>
    <x v="5"/>
    <s v="Q1"/>
    <x v="1052"/>
  </r>
  <r>
    <s v="ORD-49017"/>
    <x v="4"/>
    <s v="Manufacturing"/>
    <n v="287"/>
    <n v="8.9"/>
    <n v="2554.3000000000002"/>
    <n v="2494.84"/>
    <x v="3"/>
    <s v="Supplier C"/>
    <n v="4.2"/>
    <s v="2023-01-13"/>
    <s v="2023-02-10"/>
    <s v="2023-02-10"/>
    <s v="On Time"/>
    <n v="5.11E-2"/>
    <n v="14"/>
    <n v="1.89"/>
    <n v="701"/>
    <n v="29"/>
    <n v="86"/>
    <n v="0"/>
    <n v="-59.460000000000036"/>
    <n v="-2.3278393297576649E-2"/>
    <x v="5"/>
    <s v="Q1"/>
    <x v="1053"/>
  </r>
  <r>
    <s v="ORD-28958"/>
    <x v="1"/>
    <s v="Pharmaceutical"/>
    <n v="388"/>
    <n v="12.5"/>
    <n v="4850"/>
    <n v="4799.66"/>
    <x v="3"/>
    <s v="Supplier A"/>
    <n v="4.5"/>
    <s v="2023-09-30"/>
    <s v="2023-10-17"/>
    <s v="2023-10-17"/>
    <s v="On Time"/>
    <n v="3.4500000000000003E-2"/>
    <n v="13"/>
    <n v="2.69"/>
    <n v="698"/>
    <n v="146"/>
    <n v="65"/>
    <n v="0"/>
    <n v="-50.340000000000146"/>
    <n v="-1.0379381443298998E-2"/>
    <x v="8"/>
    <s v="Q3"/>
    <x v="1054"/>
  </r>
  <r>
    <s v="ORD-78623"/>
    <x v="2"/>
    <s v="Manufacturing"/>
    <n v="326"/>
    <n v="4.2"/>
    <n v="1369.2"/>
    <n v="1334.16"/>
    <x v="3"/>
    <s v="Supplier D"/>
    <n v="4.7"/>
    <s v="2023-12-19"/>
    <s v="2024-01-07"/>
    <s v="2024-01-07"/>
    <s v="On Time"/>
    <n v="0.12559999999999999"/>
    <n v="40"/>
    <n v="2.4700000000000002"/>
    <n v="632"/>
    <n v="137"/>
    <n v="15"/>
    <n v="0"/>
    <n v="-35.039999999999964"/>
    <n v="-2.559158632778262E-2"/>
    <x v="2"/>
    <s v="Q4"/>
    <x v="1055"/>
  </r>
  <r>
    <s v="ORD-77191"/>
    <x v="1"/>
    <s v="Pharmaceutical"/>
    <n v="85"/>
    <n v="12.5"/>
    <n v="1062.5"/>
    <n v="1074.1199999999999"/>
    <x v="3"/>
    <s v="Supplier C"/>
    <n v="4.2"/>
    <s v="2023-01-20"/>
    <s v="2023-02-10"/>
    <s v="2023-02-10"/>
    <s v="On Time"/>
    <n v="0.1113"/>
    <n v="9"/>
    <n v="2.65"/>
    <n v="792"/>
    <n v="40"/>
    <n v="53"/>
    <n v="0"/>
    <n v="11.619999999999891"/>
    <n v="1.0936470588235192E-2"/>
    <x v="5"/>
    <s v="Q1"/>
    <x v="1056"/>
  </r>
  <r>
    <s v="ORD-20391"/>
    <x v="0"/>
    <s v="Service"/>
    <n v="21"/>
    <n v="45"/>
    <n v="945"/>
    <n v="915.13"/>
    <x v="3"/>
    <s v="Supplier D"/>
    <n v="4.7"/>
    <s v="2023-07-25"/>
    <s v="2023-08-02"/>
    <s v="2023-08-02"/>
    <s v="On Time"/>
    <n v="0.1145"/>
    <n v="2"/>
    <n v="1.61"/>
    <n v="906"/>
    <n v="130"/>
    <n v="24"/>
    <n v="0"/>
    <n v="-29.870000000000005"/>
    <n v="-3.1608465608465613E-2"/>
    <x v="4"/>
    <s v="Q3"/>
    <x v="1057"/>
  </r>
  <r>
    <s v="ORD-59051"/>
    <x v="3"/>
    <s v="Pharmaceutical"/>
    <n v="325"/>
    <n v="15.75"/>
    <n v="5118.75"/>
    <n v="5125.9399999999996"/>
    <x v="4"/>
    <s v="Supplier C"/>
    <n v="4.2"/>
    <s v="2023-06-05"/>
    <s v="2023-06-26"/>
    <s v="2023-06-26"/>
    <s v="On Time"/>
    <n v="0.12959999999999999"/>
    <n v="42"/>
    <n v="3.7"/>
    <n v="637"/>
    <n v="141"/>
    <n v="37"/>
    <n v="0"/>
    <n v="7.1899999999995998"/>
    <n v="1.4046398046397264E-3"/>
    <x v="7"/>
    <s v="Q2"/>
    <x v="1058"/>
  </r>
  <r>
    <s v="ORD-10662"/>
    <x v="4"/>
    <s v="Manufacturing"/>
    <n v="266"/>
    <n v="8.9"/>
    <n v="2367.4"/>
    <n v="2407.9899999999998"/>
    <x v="3"/>
    <s v="Supplier B"/>
    <n v="3.8"/>
    <s v="2023-05-22"/>
    <s v="2023-06-23"/>
    <s v="2023-06-30"/>
    <s v="Delayed"/>
    <n v="9.4600000000000004E-2"/>
    <n v="25"/>
    <n v="1.57"/>
    <n v="262"/>
    <n v="24"/>
    <n v="63"/>
    <n v="7"/>
    <n v="40.589999999999691"/>
    <n v="1.7145391568809534E-2"/>
    <x v="0"/>
    <s v="Q2"/>
    <x v="1059"/>
  </r>
  <r>
    <s v="ORD-12368"/>
    <x v="0"/>
    <s v="Service"/>
    <n v="246"/>
    <n v="45"/>
    <n v="11070"/>
    <n v="11179.68"/>
    <x v="1"/>
    <s v="Supplier C"/>
    <n v="4.2"/>
    <s v="2023-05-17"/>
    <s v="2023-06-03"/>
    <s v="2023-06-03"/>
    <s v="On Time"/>
    <n v="0.14660000000000001"/>
    <n v="36"/>
    <n v="0.83"/>
    <n v="776"/>
    <n v="103"/>
    <n v="38"/>
    <n v="0"/>
    <n v="109.68000000000029"/>
    <n v="9.9078590785908124E-3"/>
    <x v="0"/>
    <s v="Q2"/>
    <x v="1060"/>
  </r>
  <r>
    <s v="ORD-60992"/>
    <x v="1"/>
    <s v="Pharmaceutical"/>
    <n v="321"/>
    <n v="12.5"/>
    <n v="4012.5"/>
    <n v="4143.7"/>
    <x v="4"/>
    <s v="Supplier C"/>
    <n v="4.2"/>
    <s v="2023-12-31"/>
    <s v="2024-01-21"/>
    <s v="2024-01-21"/>
    <s v="On Time"/>
    <n v="9.2299999999999993E-2"/>
    <n v="29"/>
    <n v="2.99"/>
    <n v="537"/>
    <n v="162"/>
    <n v="11"/>
    <n v="0"/>
    <n v="131.19999999999982"/>
    <n v="3.2697819314641698E-2"/>
    <x v="2"/>
    <s v="Q4"/>
    <x v="1061"/>
  </r>
  <r>
    <s v="ORD-32283"/>
    <x v="2"/>
    <s v="Manufacturing"/>
    <n v="431"/>
    <n v="4.2"/>
    <n v="1810.2"/>
    <n v="1800.13"/>
    <x v="3"/>
    <s v="Supplier C"/>
    <n v="4.2"/>
    <s v="2023-06-27"/>
    <s v="2023-07-25"/>
    <s v="2023-07-25"/>
    <s v="On Time"/>
    <n v="7.4700000000000003E-2"/>
    <n v="32"/>
    <n v="1.42"/>
    <n v="739"/>
    <n v="119"/>
    <n v="42"/>
    <n v="0"/>
    <n v="-10.069999999999936"/>
    <n v="-5.5629212241740892E-3"/>
    <x v="7"/>
    <s v="Q2"/>
    <x v="1062"/>
  </r>
  <r>
    <s v="ORD-58390"/>
    <x v="4"/>
    <s v="Manufacturing"/>
    <n v="259"/>
    <n v="8.9"/>
    <n v="2305.1"/>
    <n v="2319.2399999999998"/>
    <x v="0"/>
    <s v="Supplier A"/>
    <n v="4.5"/>
    <s v="2023-11-20"/>
    <s v="2023-12-14"/>
    <s v="2023-12-14"/>
    <s v="On Time"/>
    <n v="5.8299999999999998E-2"/>
    <n v="15"/>
    <n v="2.97"/>
    <n v="361"/>
    <n v="94"/>
    <n v="50"/>
    <n v="0"/>
    <n v="14.139999999999873"/>
    <n v="6.1342241117521464E-3"/>
    <x v="10"/>
    <s v="Q4"/>
    <x v="1063"/>
  </r>
  <r>
    <s v="ORD-13068"/>
    <x v="4"/>
    <s v="Manufacturing"/>
    <n v="329"/>
    <n v="8.9"/>
    <n v="2928.1"/>
    <n v="2952.97"/>
    <x v="2"/>
    <s v="Supplier A"/>
    <n v="4.5"/>
    <s v="2023-03-21"/>
    <s v="2023-04-14"/>
    <s v="2023-04-14"/>
    <s v="On Time"/>
    <n v="9.74E-2"/>
    <n v="32"/>
    <n v="1.83"/>
    <n v="819"/>
    <n v="92"/>
    <n v="81"/>
    <n v="0"/>
    <n v="24.869999999999891"/>
    <n v="8.4935623783340356E-3"/>
    <x v="6"/>
    <s v="Q1"/>
    <x v="1064"/>
  </r>
  <r>
    <s v="ORD-38613"/>
    <x v="0"/>
    <s v="Service"/>
    <n v="481"/>
    <n v="45"/>
    <n v="21645"/>
    <n v="21726.37"/>
    <x v="2"/>
    <s v="Supplier B"/>
    <n v="3.8"/>
    <s v="2023-07-12"/>
    <s v="2023-07-24"/>
    <s v="2023-07-28"/>
    <s v="Delayed"/>
    <n v="6.3E-2"/>
    <n v="30"/>
    <n v="0.65"/>
    <n v="163"/>
    <n v="166"/>
    <n v="47"/>
    <n v="4"/>
    <n v="81.369999999998981"/>
    <n v="3.7592977592977124E-3"/>
    <x v="4"/>
    <s v="Q3"/>
    <x v="1065"/>
  </r>
  <r>
    <s v="ORD-57602"/>
    <x v="3"/>
    <s v="Pharmaceutical"/>
    <n v="219"/>
    <n v="15.75"/>
    <n v="3449.25"/>
    <n v="3398.21"/>
    <x v="1"/>
    <s v="Supplier D"/>
    <n v="4.7"/>
    <s v="2023-10-09"/>
    <s v="2023-10-26"/>
    <s v="2023-11-06"/>
    <s v="Delayed"/>
    <n v="4.0500000000000001E-2"/>
    <n v="8"/>
    <n v="2.98"/>
    <n v="158"/>
    <n v="190"/>
    <n v="97"/>
    <n v="11"/>
    <n v="-51.039999999999964"/>
    <n v="-1.4797419728926568E-2"/>
    <x v="3"/>
    <s v="Q4"/>
    <x v="1066"/>
  </r>
  <r>
    <s v="ORD-30574"/>
    <x v="0"/>
    <s v="Service"/>
    <n v="449"/>
    <n v="45"/>
    <n v="20205"/>
    <n v="20010.96"/>
    <x v="3"/>
    <s v="Supplier D"/>
    <n v="4.7"/>
    <s v="2023-04-26"/>
    <s v="2023-05-04"/>
    <s v="2023-05-04"/>
    <s v="On Time"/>
    <n v="0.11600000000000001"/>
    <n v="52"/>
    <n v="1.89"/>
    <n v="996"/>
    <n v="65"/>
    <n v="61"/>
    <n v="0"/>
    <n v="-194.04000000000087"/>
    <n v="-9.6035634743875716E-3"/>
    <x v="1"/>
    <s v="Q2"/>
    <x v="1067"/>
  </r>
  <r>
    <s v="ORD-64823"/>
    <x v="2"/>
    <s v="Manufacturing"/>
    <n v="345"/>
    <n v="4.2"/>
    <n v="1449"/>
    <n v="1401.51"/>
    <x v="0"/>
    <s v="Supplier C"/>
    <n v="4.2"/>
    <s v="2023-08-26"/>
    <s v="2023-09-23"/>
    <s v="2023-09-23"/>
    <s v="On Time"/>
    <n v="0.13700000000000001"/>
    <n v="47"/>
    <n v="2.31"/>
    <n v="470"/>
    <n v="68"/>
    <n v="91"/>
    <n v="0"/>
    <n v="-47.490000000000009"/>
    <n v="-3.2774327122153217E-2"/>
    <x v="11"/>
    <s v="Q3"/>
    <x v="1068"/>
  </r>
  <r>
    <s v="ORD-12992"/>
    <x v="1"/>
    <s v="Pharmaceutical"/>
    <n v="322"/>
    <n v="12.5"/>
    <n v="4025"/>
    <n v="4073.27"/>
    <x v="4"/>
    <s v="Supplier B"/>
    <n v="3.8"/>
    <s v="2023-03-12"/>
    <s v="2023-03-26"/>
    <s v="2023-03-26"/>
    <s v="On Time"/>
    <n v="0.14979999999999999"/>
    <n v="48"/>
    <n v="3.6"/>
    <n v="382"/>
    <n v="176"/>
    <n v="41"/>
    <n v="0"/>
    <n v="48.269999999999982"/>
    <n v="1.1992546583850927E-2"/>
    <x v="6"/>
    <s v="Q1"/>
    <x v="1069"/>
  </r>
  <r>
    <s v="ORD-61031"/>
    <x v="3"/>
    <s v="Pharmaceutical"/>
    <n v="56"/>
    <n v="15.75"/>
    <n v="882"/>
    <n v="921.85"/>
    <x v="4"/>
    <s v="Supplier D"/>
    <n v="4.7"/>
    <s v="2023-12-17"/>
    <s v="2023-12-29"/>
    <s v="2023-12-29"/>
    <s v="On Time"/>
    <n v="1.32E-2"/>
    <n v="0"/>
    <n v="3.68"/>
    <n v="615"/>
    <n v="150"/>
    <n v="34"/>
    <n v="0"/>
    <n v="39.850000000000023"/>
    <n v="4.5181405895691633E-2"/>
    <x v="2"/>
    <s v="Q4"/>
    <x v="1070"/>
  </r>
  <r>
    <s v="ORD-18495"/>
    <x v="3"/>
    <s v="Pharmaceutical"/>
    <n v="99"/>
    <n v="15.75"/>
    <n v="1559.25"/>
    <n v="1554.91"/>
    <x v="2"/>
    <s v="Supplier C"/>
    <n v="4.2"/>
    <s v="2023-05-03"/>
    <s v="2023-05-24"/>
    <s v="2023-05-24"/>
    <s v="On Time"/>
    <n v="0.10979999999999999"/>
    <n v="10"/>
    <n v="2.7"/>
    <n v="965"/>
    <n v="27"/>
    <n v="36"/>
    <n v="0"/>
    <n v="-4.3399999999999181"/>
    <n v="-2.7833894500560643E-3"/>
    <x v="0"/>
    <s v="Q2"/>
    <x v="1071"/>
  </r>
  <r>
    <s v="ORD-75564"/>
    <x v="5"/>
    <s v="Service"/>
    <n v="360"/>
    <n v="25"/>
    <n v="9000"/>
    <n v="9092.92"/>
    <x v="2"/>
    <s v="Supplier D"/>
    <n v="4.7"/>
    <s v="2023-05-06"/>
    <s v="2023-05-14"/>
    <s v="2023-05-14"/>
    <s v="On Time"/>
    <n v="0.14860000000000001"/>
    <n v="53"/>
    <n v="1.96"/>
    <n v="706"/>
    <n v="48"/>
    <n v="87"/>
    <n v="0"/>
    <n v="92.920000000000073"/>
    <n v="1.0324444444444452E-2"/>
    <x v="0"/>
    <s v="Q2"/>
    <x v="1072"/>
  </r>
  <r>
    <s v="ORD-78126"/>
    <x v="2"/>
    <s v="Manufacturing"/>
    <n v="379"/>
    <n v="4.2"/>
    <n v="1591.8"/>
    <n v="1665.42"/>
    <x v="1"/>
    <s v="Supplier B"/>
    <n v="3.8"/>
    <s v="2023-08-25"/>
    <s v="2023-09-15"/>
    <s v="2023-09-15"/>
    <s v="On Time"/>
    <n v="1.0999999999999999E-2"/>
    <n v="4"/>
    <n v="2.35"/>
    <n v="531"/>
    <n v="118"/>
    <n v="19"/>
    <n v="0"/>
    <n v="73.620000000000118"/>
    <n v="4.6249528835280891E-2"/>
    <x v="11"/>
    <s v="Q3"/>
    <x v="1073"/>
  </r>
  <r>
    <s v="ORD-17836"/>
    <x v="4"/>
    <s v="Manufacturing"/>
    <n v="341"/>
    <n v="8.9"/>
    <n v="3034.9"/>
    <n v="3183.37"/>
    <x v="3"/>
    <s v="Supplier A"/>
    <n v="4.5"/>
    <s v="2023-11-07"/>
    <s v="2023-12-01"/>
    <s v="2023-12-01"/>
    <s v="On Time"/>
    <n v="0.1101"/>
    <n v="37"/>
    <n v="2.66"/>
    <n v="349"/>
    <n v="121"/>
    <n v="15"/>
    <n v="0"/>
    <n v="148.4699999999998"/>
    <n v="4.8920887014399089E-2"/>
    <x v="10"/>
    <s v="Q4"/>
    <x v="1074"/>
  </r>
  <r>
    <s v="ORD-24651"/>
    <x v="2"/>
    <s v="Manufacturing"/>
    <n v="413"/>
    <n v="4.2"/>
    <n v="1734.6"/>
    <n v="1669.39"/>
    <x v="2"/>
    <s v="Supplier D"/>
    <n v="4.7"/>
    <s v="2023-08-08"/>
    <s v="2023-08-27"/>
    <s v="2023-08-27"/>
    <s v="On Time"/>
    <n v="3.04E-2"/>
    <n v="12"/>
    <n v="2.65"/>
    <n v="789"/>
    <n v="63"/>
    <n v="56"/>
    <n v="0"/>
    <n v="-65.209999999999809"/>
    <n v="-3.759368154041267E-2"/>
    <x v="11"/>
    <s v="Q3"/>
    <x v="1075"/>
  </r>
  <r>
    <s v="ORD-70062"/>
    <x v="4"/>
    <s v="Manufacturing"/>
    <n v="417"/>
    <n v="8.9"/>
    <n v="3711.3"/>
    <n v="3704.84"/>
    <x v="3"/>
    <s v="Supplier B"/>
    <n v="3.8"/>
    <s v="2023-05-05"/>
    <s v="2023-05-26"/>
    <s v="2023-05-26"/>
    <s v="On Time"/>
    <n v="4.7E-2"/>
    <n v="19"/>
    <n v="2.39"/>
    <n v="970"/>
    <n v="145"/>
    <n v="41"/>
    <n v="0"/>
    <n v="-6.4600000000000364"/>
    <n v="-1.7406299679357735E-3"/>
    <x v="0"/>
    <s v="Q2"/>
    <x v="1076"/>
  </r>
  <r>
    <s v="ORD-14685"/>
    <x v="2"/>
    <s v="Manufacturing"/>
    <n v="237"/>
    <n v="4.2"/>
    <n v="995.4"/>
    <n v="978.54"/>
    <x v="3"/>
    <s v="Supplier C"/>
    <n v="4.2"/>
    <s v="2023-12-19"/>
    <s v="2024-01-16"/>
    <s v="2024-01-16"/>
    <s v="On Time"/>
    <n v="7.3099999999999998E-2"/>
    <n v="17"/>
    <n v="1.55"/>
    <n v="829"/>
    <n v="55"/>
    <n v="28"/>
    <n v="0"/>
    <n v="-16.860000000000014"/>
    <n v="-1.693791440626885E-2"/>
    <x v="2"/>
    <s v="Q4"/>
    <x v="1077"/>
  </r>
  <r>
    <s v="ORD-30749"/>
    <x v="5"/>
    <s v="Service"/>
    <n v="460"/>
    <n v="25"/>
    <n v="11500"/>
    <n v="11351.48"/>
    <x v="3"/>
    <s v="Supplier A"/>
    <n v="4.5"/>
    <s v="2023-04-24"/>
    <s v="2023-05-07"/>
    <s v="2023-05-07"/>
    <s v="On Time"/>
    <n v="6.08E-2"/>
    <n v="27"/>
    <n v="1.92"/>
    <n v="631"/>
    <n v="182"/>
    <n v="49"/>
    <n v="0"/>
    <n v="-148.52000000000044"/>
    <n v="-1.2914782608695691E-2"/>
    <x v="1"/>
    <s v="Q2"/>
    <x v="1078"/>
  </r>
  <r>
    <s v="ORD-43725"/>
    <x v="4"/>
    <s v="Manufacturing"/>
    <n v="390"/>
    <n v="8.9"/>
    <n v="3471"/>
    <n v="3576.93"/>
    <x v="2"/>
    <s v="Supplier C"/>
    <n v="4.2"/>
    <s v="2023-03-21"/>
    <s v="2023-04-18"/>
    <s v="2023-04-18"/>
    <s v="On Time"/>
    <n v="2.8000000000000001E-2"/>
    <n v="10"/>
    <n v="2.72"/>
    <n v="702"/>
    <n v="78"/>
    <n v="13"/>
    <n v="0"/>
    <n v="105.92999999999984"/>
    <n v="3.0518582541054405E-2"/>
    <x v="6"/>
    <s v="Q1"/>
    <x v="957"/>
  </r>
  <r>
    <s v="ORD-77740"/>
    <x v="3"/>
    <s v="Pharmaceutical"/>
    <n v="309"/>
    <n v="15.75"/>
    <n v="4866.75"/>
    <n v="4629.29"/>
    <x v="4"/>
    <s v="Supplier C"/>
    <n v="4.2"/>
    <s v="2023-03-17"/>
    <s v="2023-04-07"/>
    <s v="2023-04-07"/>
    <s v="On Time"/>
    <n v="6.0999999999999999E-2"/>
    <n v="18"/>
    <n v="3.81"/>
    <n v="465"/>
    <n v="142"/>
    <n v="89"/>
    <n v="0"/>
    <n v="-237.46000000000004"/>
    <n v="-4.8792315200082197E-2"/>
    <x v="6"/>
    <s v="Q1"/>
    <x v="1079"/>
  </r>
  <r>
    <s v="ORD-94984"/>
    <x v="3"/>
    <s v="Pharmaceutical"/>
    <n v="446"/>
    <n v="15.75"/>
    <n v="7024.5"/>
    <n v="7025.27"/>
    <x v="3"/>
    <s v="Supplier B"/>
    <n v="3.8"/>
    <s v="2023-10-28"/>
    <s v="2023-11-11"/>
    <s v="2023-11-11"/>
    <s v="On Time"/>
    <n v="8.3299999999999999E-2"/>
    <n v="37"/>
    <n v="3.89"/>
    <n v="223"/>
    <n v="154"/>
    <n v="71"/>
    <n v="0"/>
    <n v="0.77000000000043656"/>
    <n v="1.0961634280026145E-4"/>
    <x v="3"/>
    <s v="Q4"/>
    <x v="959"/>
  </r>
  <r>
    <s v="ORD-46479"/>
    <x v="3"/>
    <s v="Pharmaceutical"/>
    <n v="352"/>
    <n v="15.75"/>
    <n v="5544"/>
    <n v="5791.79"/>
    <x v="2"/>
    <s v="Supplier D"/>
    <n v="4.7"/>
    <s v="2023-01-08"/>
    <s v="2023-01-20"/>
    <s v="2023-01-20"/>
    <s v="On Time"/>
    <n v="5.79E-2"/>
    <n v="20"/>
    <n v="2.84"/>
    <n v="673"/>
    <n v="50"/>
    <n v="93"/>
    <n v="0"/>
    <n v="247.78999999999996"/>
    <n v="4.4695165945165941E-2"/>
    <x v="5"/>
    <s v="Q1"/>
    <x v="1080"/>
  </r>
  <r>
    <s v="ORD-78697"/>
    <x v="3"/>
    <s v="Pharmaceutical"/>
    <n v="301"/>
    <n v="15.75"/>
    <n v="4740.75"/>
    <n v="4936.3999999999996"/>
    <x v="3"/>
    <s v="Supplier D"/>
    <n v="4.7"/>
    <s v="2023-08-24"/>
    <s v="2023-09-05"/>
    <s v="2023-09-05"/>
    <s v="On Time"/>
    <n v="0.13689999999999999"/>
    <n v="41"/>
    <n v="3.77"/>
    <n v="969"/>
    <n v="78"/>
    <n v="35"/>
    <n v="0"/>
    <n v="195.64999999999964"/>
    <n v="4.1269841269841193E-2"/>
    <x v="11"/>
    <s v="Q3"/>
    <x v="1081"/>
  </r>
  <r>
    <s v="ORD-80481"/>
    <x v="2"/>
    <s v="Manufacturing"/>
    <n v="60"/>
    <n v="4.2"/>
    <n v="252"/>
    <n v="263.39"/>
    <x v="0"/>
    <s v="Supplier D"/>
    <n v="4.7"/>
    <s v="2023-11-17"/>
    <s v="2023-12-06"/>
    <s v="2023-12-06"/>
    <s v="On Time"/>
    <n v="8.1000000000000003E-2"/>
    <n v="4"/>
    <n v="2.92"/>
    <n v="943"/>
    <n v="40"/>
    <n v="17"/>
    <n v="0"/>
    <n v="11.389999999999986"/>
    <n v="4.5198412698412647E-2"/>
    <x v="10"/>
    <s v="Q4"/>
    <x v="1082"/>
  </r>
  <r>
    <s v="ORD-69777"/>
    <x v="4"/>
    <s v="Manufacturing"/>
    <n v="141"/>
    <n v="8.9"/>
    <n v="1254.9000000000001"/>
    <n v="1292.2"/>
    <x v="4"/>
    <s v="Supplier B"/>
    <n v="3.8"/>
    <s v="2023-05-06"/>
    <s v="2023-06-10"/>
    <s v="2023-06-13"/>
    <s v="Delayed"/>
    <n v="3.56E-2"/>
    <n v="5"/>
    <n v="1.49"/>
    <n v="91"/>
    <n v="175"/>
    <n v="44"/>
    <n v="3"/>
    <n v="37.299999999999955"/>
    <n v="2.9723483942943621E-2"/>
    <x v="0"/>
    <s v="Q2"/>
    <x v="1083"/>
  </r>
  <r>
    <s v="ORD-37227"/>
    <x v="5"/>
    <s v="Service"/>
    <n v="385"/>
    <n v="25"/>
    <n v="9625"/>
    <n v="9943.2900000000009"/>
    <x v="3"/>
    <s v="Supplier A"/>
    <n v="4.5"/>
    <s v="2023-04-08"/>
    <s v="2023-04-30"/>
    <s v="2023-05-04"/>
    <s v="Delayed"/>
    <n v="1.89E-2"/>
    <n v="7"/>
    <n v="0.95"/>
    <n v="299"/>
    <n v="169"/>
    <n v="84"/>
    <n v="4"/>
    <n v="318.29000000000087"/>
    <n v="3.3069090909090999E-2"/>
    <x v="1"/>
    <s v="Q2"/>
    <x v="1084"/>
  </r>
  <r>
    <s v="ORD-25257"/>
    <x v="4"/>
    <s v="Manufacturing"/>
    <n v="461"/>
    <n v="8.9"/>
    <n v="4102.8999999999996"/>
    <n v="4218.3599999999997"/>
    <x v="2"/>
    <s v="Supplier A"/>
    <n v="4.5"/>
    <s v="2023-10-02"/>
    <s v="2023-10-26"/>
    <s v="2023-10-26"/>
    <s v="On Time"/>
    <n v="5.4600000000000003E-2"/>
    <n v="25"/>
    <n v="1.39"/>
    <n v="502"/>
    <n v="41"/>
    <n v="70"/>
    <n v="0"/>
    <n v="115.46000000000004"/>
    <n v="2.8141070949815994E-2"/>
    <x v="3"/>
    <s v="Q4"/>
    <x v="1085"/>
  </r>
  <r>
    <s v="ORD-68017"/>
    <x v="3"/>
    <s v="Pharmaceutical"/>
    <n v="259"/>
    <n v="15.75"/>
    <n v="4079.25"/>
    <n v="3997.65"/>
    <x v="0"/>
    <s v="Supplier B"/>
    <n v="3.8"/>
    <s v="2023-11-03"/>
    <s v="2023-11-17"/>
    <s v="2023-11-17"/>
    <s v="On Time"/>
    <n v="1.1299999999999999E-2"/>
    <n v="2"/>
    <n v="3.86"/>
    <n v="846"/>
    <n v="184"/>
    <n v="34"/>
    <n v="0"/>
    <n v="-81.599999999999909"/>
    <n v="-2.0003677146534268E-2"/>
    <x v="10"/>
    <s v="Q4"/>
    <x v="1086"/>
  </r>
  <r>
    <s v="ORD-76491"/>
    <x v="5"/>
    <s v="Service"/>
    <n v="138"/>
    <n v="25"/>
    <n v="3450"/>
    <n v="3537.82"/>
    <x v="4"/>
    <s v="Supplier D"/>
    <n v="4.7"/>
    <s v="2023-01-01"/>
    <s v="2023-01-09"/>
    <s v="2023-01-09"/>
    <s v="On Time"/>
    <n v="9.4200000000000006E-2"/>
    <n v="12"/>
    <n v="0.76"/>
    <n v="544"/>
    <n v="151"/>
    <n v="46"/>
    <n v="0"/>
    <n v="87.820000000000164"/>
    <n v="2.5455072463768165E-2"/>
    <x v="5"/>
    <s v="Q1"/>
    <x v="1087"/>
  </r>
  <r>
    <s v="ORD-24610"/>
    <x v="0"/>
    <s v="Service"/>
    <n v="137"/>
    <n v="45"/>
    <n v="6165"/>
    <n v="6067.06"/>
    <x v="3"/>
    <s v="Supplier C"/>
    <n v="4.2"/>
    <s v="2023-09-30"/>
    <s v="2023-10-17"/>
    <s v="2023-10-17"/>
    <s v="On Time"/>
    <n v="0.10489999999999999"/>
    <n v="14"/>
    <n v="1.44"/>
    <n v="824"/>
    <n v="66"/>
    <n v="72"/>
    <n v="0"/>
    <n v="-97.9399999999996"/>
    <n v="-1.5886455798864493E-2"/>
    <x v="8"/>
    <s v="Q3"/>
    <x v="1088"/>
  </r>
  <r>
    <s v="ORD-68090"/>
    <x v="1"/>
    <s v="Pharmaceutical"/>
    <n v="93"/>
    <n v="12.5"/>
    <n v="1162.5"/>
    <n v="1125.1600000000001"/>
    <x v="3"/>
    <s v="Supplier D"/>
    <n v="4.7"/>
    <s v="2023-09-11"/>
    <s v="2023-09-23"/>
    <s v="2023-09-23"/>
    <s v="On Time"/>
    <n v="0.11650000000000001"/>
    <n v="10"/>
    <n v="2.64"/>
    <n v="400"/>
    <n v="183"/>
    <n v="97"/>
    <n v="0"/>
    <n v="-37.339999999999918"/>
    <n v="-3.2120430107526812E-2"/>
    <x v="8"/>
    <s v="Q3"/>
    <x v="1089"/>
  </r>
  <r>
    <s v="ORD-71849"/>
    <x v="5"/>
    <s v="Service"/>
    <n v="400"/>
    <n v="25"/>
    <n v="10000"/>
    <n v="9731.7999999999993"/>
    <x v="1"/>
    <s v="Supplier B"/>
    <n v="3.8"/>
    <s v="2023-02-25"/>
    <s v="2023-03-07"/>
    <s v="2023-03-07"/>
    <s v="On Time"/>
    <n v="5.2999999999999999E-2"/>
    <n v="21"/>
    <n v="1.65"/>
    <n v="155"/>
    <n v="195"/>
    <n v="48"/>
    <n v="0"/>
    <n v="-268.20000000000073"/>
    <n v="-2.6820000000000073E-2"/>
    <x v="9"/>
    <s v="Q1"/>
    <x v="1090"/>
  </r>
  <r>
    <s v="ORD-96847"/>
    <x v="5"/>
    <s v="Service"/>
    <n v="90"/>
    <n v="25"/>
    <n v="2250"/>
    <n v="2180.6799999999998"/>
    <x v="1"/>
    <s v="Supplier B"/>
    <n v="3.8"/>
    <s v="2023-06-15"/>
    <s v="2023-06-25"/>
    <s v="2023-06-25"/>
    <s v="On Time"/>
    <n v="6.5500000000000003E-2"/>
    <n v="5"/>
    <n v="0.74"/>
    <n v="210"/>
    <n v="103"/>
    <n v="76"/>
    <n v="0"/>
    <n v="-69.320000000000164"/>
    <n v="-3.0808888888888962E-2"/>
    <x v="7"/>
    <s v="Q2"/>
    <x v="1091"/>
  </r>
  <r>
    <s v="ORD-29003"/>
    <x v="4"/>
    <s v="Manufacturing"/>
    <n v="127"/>
    <n v="8.9"/>
    <n v="1130.3"/>
    <n v="1179.22"/>
    <x v="4"/>
    <s v="Supplier D"/>
    <n v="4.7"/>
    <s v="2023-05-18"/>
    <s v="2023-06-06"/>
    <s v="2023-06-06"/>
    <s v="On Time"/>
    <n v="7.6100000000000001E-2"/>
    <n v="9"/>
    <n v="1.61"/>
    <n v="363"/>
    <n v="105"/>
    <n v="55"/>
    <n v="0"/>
    <n v="48.920000000000073"/>
    <n v="4.3280544988056335E-2"/>
    <x v="0"/>
    <s v="Q2"/>
    <x v="1092"/>
  </r>
  <r>
    <s v="ORD-17249"/>
    <x v="0"/>
    <s v="Service"/>
    <n v="227"/>
    <n v="45"/>
    <n v="10215"/>
    <n v="10279.65"/>
    <x v="3"/>
    <s v="Supplier D"/>
    <n v="4.7"/>
    <s v="2023-06-07"/>
    <s v="2023-06-15"/>
    <s v="2023-06-15"/>
    <s v="On Time"/>
    <n v="0.1168"/>
    <n v="26"/>
    <n v="1.91"/>
    <n v="468"/>
    <n v="110"/>
    <n v="92"/>
    <n v="0"/>
    <n v="64.649999999999636"/>
    <n v="6.3289280469896857E-3"/>
    <x v="7"/>
    <s v="Q2"/>
    <x v="1093"/>
  </r>
  <r>
    <s v="ORD-58952"/>
    <x v="3"/>
    <s v="Pharmaceutical"/>
    <n v="429"/>
    <n v="15.75"/>
    <n v="6756.75"/>
    <n v="6894.82"/>
    <x v="2"/>
    <s v="Supplier C"/>
    <n v="4.2"/>
    <s v="2023-01-10"/>
    <s v="2023-01-31"/>
    <s v="2023-01-31"/>
    <s v="On Time"/>
    <n v="3.9199999999999999E-2"/>
    <n v="16"/>
    <n v="2.94"/>
    <n v="74"/>
    <n v="102"/>
    <n v="64"/>
    <n v="0"/>
    <n v="138.06999999999971"/>
    <n v="2.0434380434380391E-2"/>
    <x v="5"/>
    <s v="Q1"/>
    <x v="1094"/>
  </r>
  <r>
    <s v="ORD-52661"/>
    <x v="4"/>
    <s v="Manufacturing"/>
    <n v="326"/>
    <n v="8.9"/>
    <n v="2901.4"/>
    <n v="2902.25"/>
    <x v="3"/>
    <s v="Supplier B"/>
    <n v="3.8"/>
    <s v="2023-04-21"/>
    <s v="2023-05-12"/>
    <s v="2023-05-12"/>
    <s v="On Time"/>
    <n v="0.12989999999999999"/>
    <n v="42"/>
    <n v="1.49"/>
    <n v="790"/>
    <n v="142"/>
    <n v="85"/>
    <n v="0"/>
    <n v="0.84999999999990905"/>
    <n v="2.9296201833594438E-4"/>
    <x v="1"/>
    <s v="Q2"/>
    <x v="1095"/>
  </r>
  <r>
    <s v="ORD-23295"/>
    <x v="4"/>
    <s v="Manufacturing"/>
    <n v="475"/>
    <n v="8.9"/>
    <n v="4227.5"/>
    <n v="4314.79"/>
    <x v="0"/>
    <s v="Supplier D"/>
    <n v="4.7"/>
    <s v="2023-12-19"/>
    <s v="2024-01-17"/>
    <s v="2024-01-18"/>
    <s v="Delayed"/>
    <n v="4.4999999999999998E-2"/>
    <n v="21"/>
    <n v="1.75"/>
    <n v="704"/>
    <n v="107"/>
    <n v="45"/>
    <n v="1"/>
    <n v="87.289999999999964"/>
    <n v="2.0648137196924887E-2"/>
    <x v="2"/>
    <s v="Q4"/>
    <x v="1096"/>
  </r>
  <r>
    <s v="ORD-64234"/>
    <x v="5"/>
    <s v="Service"/>
    <n v="66"/>
    <n v="25"/>
    <n v="1650"/>
    <n v="1645.35"/>
    <x v="3"/>
    <s v="Supplier D"/>
    <n v="4.7"/>
    <s v="2023-05-26"/>
    <s v="2023-06-03"/>
    <s v="2023-06-03"/>
    <s v="On Time"/>
    <n v="0.1333"/>
    <n v="8"/>
    <n v="1.97"/>
    <n v="894"/>
    <n v="58"/>
    <n v="29"/>
    <n v="0"/>
    <n v="-4.6500000000000909"/>
    <n v="-2.8181818181818733E-3"/>
    <x v="0"/>
    <s v="Q2"/>
    <x v="1097"/>
  </r>
  <r>
    <s v="ORD-82964"/>
    <x v="5"/>
    <s v="Service"/>
    <n v="55"/>
    <n v="25"/>
    <n v="1375"/>
    <n v="1366.51"/>
    <x v="3"/>
    <s v="Supplier B"/>
    <n v="3.8"/>
    <s v="2023-10-15"/>
    <s v="2023-10-25"/>
    <s v="2023-10-25"/>
    <s v="On Time"/>
    <n v="5.5899999999999998E-2"/>
    <n v="3"/>
    <n v="1.49"/>
    <n v="593"/>
    <n v="94"/>
    <n v="98"/>
    <n v="0"/>
    <n v="-8.4900000000000091"/>
    <n v="-6.1745454545454612E-3"/>
    <x v="3"/>
    <s v="Q4"/>
    <x v="1098"/>
  </r>
  <r>
    <s v="ORD-38155"/>
    <x v="1"/>
    <s v="Pharmaceutical"/>
    <n v="374"/>
    <n v="12.5"/>
    <n v="4675"/>
    <n v="4786.76"/>
    <x v="1"/>
    <s v="Supplier A"/>
    <n v="4.5"/>
    <s v="2023-12-25"/>
    <s v="2024-01-11"/>
    <s v="2024-01-11"/>
    <s v="On Time"/>
    <n v="0.14399999999999999"/>
    <n v="53"/>
    <n v="3.66"/>
    <n v="238"/>
    <n v="102"/>
    <n v="69"/>
    <n v="0"/>
    <n v="111.76000000000022"/>
    <n v="2.3905882352941225E-2"/>
    <x v="2"/>
    <s v="Q4"/>
    <x v="1099"/>
  </r>
  <r>
    <s v="ORD-13032"/>
    <x v="3"/>
    <s v="Pharmaceutical"/>
    <n v="111"/>
    <n v="15.75"/>
    <n v="1748.25"/>
    <n v="1779.31"/>
    <x v="2"/>
    <s v="Supplier C"/>
    <n v="4.2"/>
    <s v="2023-06-20"/>
    <s v="2023-07-11"/>
    <s v="2023-07-11"/>
    <s v="On Time"/>
    <n v="0.1086"/>
    <n v="12"/>
    <n v="3.62"/>
    <n v="193"/>
    <n v="50"/>
    <n v="92"/>
    <n v="0"/>
    <n v="31.059999999999945"/>
    <n v="1.7766337766337736E-2"/>
    <x v="7"/>
    <s v="Q2"/>
    <x v="1100"/>
  </r>
  <r>
    <s v="ORD-84149"/>
    <x v="4"/>
    <s v="Manufacturing"/>
    <n v="418"/>
    <n v="8.9"/>
    <n v="3720.2"/>
    <n v="3552.06"/>
    <x v="2"/>
    <s v="Supplier D"/>
    <n v="4.7"/>
    <s v="2023-09-07"/>
    <s v="2023-10-05"/>
    <s v="2023-10-12"/>
    <s v="Delayed"/>
    <n v="8.4000000000000005E-2"/>
    <n v="35"/>
    <n v="1.75"/>
    <n v="82"/>
    <n v="149"/>
    <n v="51"/>
    <n v="7"/>
    <n v="-168.13999999999987"/>
    <n v="-4.5196494812106844E-2"/>
    <x v="8"/>
    <s v="Q3"/>
    <x v="1101"/>
  </r>
  <r>
    <s v="ORD-24723"/>
    <x v="5"/>
    <s v="Service"/>
    <n v="180"/>
    <n v="25"/>
    <n v="4500"/>
    <n v="4560.47"/>
    <x v="2"/>
    <s v="Supplier C"/>
    <n v="4.2"/>
    <s v="2023-10-22"/>
    <s v="2023-11-08"/>
    <s v="2023-11-08"/>
    <s v="On Time"/>
    <n v="0.1128"/>
    <n v="20"/>
    <n v="1.96"/>
    <n v="594"/>
    <n v="60"/>
    <n v="75"/>
    <n v="0"/>
    <n v="60.470000000000255"/>
    <n v="1.3437777777777835E-2"/>
    <x v="3"/>
    <s v="Q4"/>
    <x v="1102"/>
  </r>
  <r>
    <s v="ORD-46289"/>
    <x v="1"/>
    <s v="Pharmaceutical"/>
    <n v="342"/>
    <n v="12.5"/>
    <n v="4275"/>
    <n v="4485.74"/>
    <x v="4"/>
    <s v="Supplier D"/>
    <n v="4.7"/>
    <s v="2023-11-09"/>
    <s v="2023-11-21"/>
    <s v="2023-11-21"/>
    <s v="On Time"/>
    <n v="0.1153"/>
    <n v="39"/>
    <n v="3.15"/>
    <n v="526"/>
    <n v="135"/>
    <n v="29"/>
    <n v="0"/>
    <n v="210.73999999999978"/>
    <n v="4.929590643274849E-2"/>
    <x v="10"/>
    <s v="Q4"/>
    <x v="1103"/>
  </r>
  <r>
    <s v="ORD-66675"/>
    <x v="0"/>
    <s v="Service"/>
    <n v="341"/>
    <n v="45"/>
    <n v="15345"/>
    <n v="15460.43"/>
    <x v="3"/>
    <s v="Supplier A"/>
    <n v="4.5"/>
    <s v="2023-04-04"/>
    <s v="2023-04-17"/>
    <s v="2023-04-17"/>
    <s v="On Time"/>
    <n v="7.3599999999999999E-2"/>
    <n v="25"/>
    <n v="1.61"/>
    <n v="960"/>
    <n v="25"/>
    <n v="61"/>
    <n v="0"/>
    <n v="115.43000000000029"/>
    <n v="7.5223199739328965E-3"/>
    <x v="1"/>
    <s v="Q2"/>
    <x v="1104"/>
  </r>
  <r>
    <s v="ORD-39214"/>
    <x v="5"/>
    <s v="Service"/>
    <n v="434"/>
    <n v="25"/>
    <n v="10850"/>
    <n v="10730.59"/>
    <x v="3"/>
    <s v="Supplier A"/>
    <n v="4.5"/>
    <s v="2023-11-16"/>
    <s v="2023-11-29"/>
    <s v="2023-11-29"/>
    <s v="On Time"/>
    <n v="1.12E-2"/>
    <n v="4"/>
    <n v="0.73"/>
    <n v="648"/>
    <n v="192"/>
    <n v="51"/>
    <n v="0"/>
    <n v="-119.40999999999985"/>
    <n v="-1.1005529953917037E-2"/>
    <x v="10"/>
    <s v="Q4"/>
    <x v="1105"/>
  </r>
  <r>
    <s v="ORD-29435"/>
    <x v="5"/>
    <s v="Service"/>
    <n v="483"/>
    <n v="25"/>
    <n v="12075"/>
    <n v="11899.48"/>
    <x v="2"/>
    <s v="Supplier B"/>
    <n v="3.8"/>
    <s v="2023-10-22"/>
    <s v="2023-11-01"/>
    <s v="2023-11-01"/>
    <s v="On Time"/>
    <n v="0.13320000000000001"/>
    <n v="64"/>
    <n v="0.73"/>
    <n v="261"/>
    <n v="98"/>
    <n v="33"/>
    <n v="0"/>
    <n v="-175.52000000000044"/>
    <n v="-1.4535817805383058E-2"/>
    <x v="3"/>
    <s v="Q4"/>
    <x v="1106"/>
  </r>
  <r>
    <s v="ORD-96267"/>
    <x v="1"/>
    <s v="Pharmaceutical"/>
    <n v="286"/>
    <n v="12.5"/>
    <n v="3575"/>
    <n v="3520.85"/>
    <x v="0"/>
    <s v="Supplier A"/>
    <n v="4.5"/>
    <s v="2023-03-07"/>
    <s v="2023-03-24"/>
    <s v="2023-03-24"/>
    <s v="On Time"/>
    <n v="1.9699999999999999E-2"/>
    <n v="5"/>
    <n v="3.89"/>
    <n v="263"/>
    <n v="71"/>
    <n v="48"/>
    <n v="0"/>
    <n v="-54.150000000000091"/>
    <n v="-1.5146853146853172E-2"/>
    <x v="6"/>
    <s v="Q1"/>
    <x v="1107"/>
  </r>
  <r>
    <s v="ORD-67624"/>
    <x v="3"/>
    <s v="Pharmaceutical"/>
    <n v="489"/>
    <n v="15.75"/>
    <n v="7701.75"/>
    <n v="8025.13"/>
    <x v="2"/>
    <s v="Supplier C"/>
    <n v="4.2"/>
    <s v="2023-04-30"/>
    <s v="2023-05-21"/>
    <s v="2023-05-21"/>
    <s v="On Time"/>
    <n v="0.1181"/>
    <n v="57"/>
    <n v="3.82"/>
    <n v="176"/>
    <n v="116"/>
    <n v="13"/>
    <n v="0"/>
    <n v="323.38000000000011"/>
    <n v="4.1987859901970348E-2"/>
    <x v="1"/>
    <s v="Q2"/>
    <x v="1108"/>
  </r>
  <r>
    <s v="ORD-26338"/>
    <x v="4"/>
    <s v="Manufacturing"/>
    <n v="238"/>
    <n v="8.9"/>
    <n v="2118.1999999999998"/>
    <n v="2105.1799999999998"/>
    <x v="1"/>
    <s v="Supplier D"/>
    <n v="4.7"/>
    <s v="2023-01-26"/>
    <s v="2023-02-14"/>
    <s v="2023-02-14"/>
    <s v="On Time"/>
    <n v="3.78E-2"/>
    <n v="8"/>
    <n v="2.1800000000000002"/>
    <n v="145"/>
    <n v="64"/>
    <n v="74"/>
    <n v="0"/>
    <n v="-13.019999999999982"/>
    <n v="-6.1467283542630457E-3"/>
    <x v="5"/>
    <s v="Q1"/>
    <x v="1109"/>
  </r>
  <r>
    <s v="ORD-51534"/>
    <x v="5"/>
    <s v="Service"/>
    <n v="397"/>
    <n v="25"/>
    <n v="9925"/>
    <n v="9636.82"/>
    <x v="4"/>
    <s v="Supplier A"/>
    <n v="4.5"/>
    <s v="2023-03-25"/>
    <s v="2023-04-07"/>
    <s v="2023-04-07"/>
    <s v="On Time"/>
    <n v="0.14169999999999999"/>
    <n v="56"/>
    <n v="1.04"/>
    <n v="475"/>
    <n v="68"/>
    <n v="36"/>
    <n v="0"/>
    <n v="-288.18000000000029"/>
    <n v="-2.9035768261964766E-2"/>
    <x v="6"/>
    <s v="Q1"/>
    <x v="1110"/>
  </r>
  <r>
    <s v="ORD-65052"/>
    <x v="1"/>
    <s v="Pharmaceutical"/>
    <n v="140"/>
    <n v="12.5"/>
    <n v="1750"/>
    <n v="1751.53"/>
    <x v="4"/>
    <s v="Supplier C"/>
    <n v="4.2"/>
    <s v="2023-09-02"/>
    <s v="2023-09-23"/>
    <s v="2023-09-23"/>
    <s v="On Time"/>
    <n v="0.14230000000000001"/>
    <n v="19"/>
    <n v="3.07"/>
    <n v="459"/>
    <n v="45"/>
    <n v="55"/>
    <n v="0"/>
    <n v="1.5299999999999727"/>
    <n v="8.7428571428569866E-4"/>
    <x v="8"/>
    <s v="Q3"/>
    <x v="1111"/>
  </r>
  <r>
    <s v="ORD-61076"/>
    <x v="2"/>
    <s v="Manufacturing"/>
    <n v="494"/>
    <n v="4.2"/>
    <n v="2074.8000000000002"/>
    <n v="2146.96"/>
    <x v="3"/>
    <s v="Supplier A"/>
    <n v="4.5"/>
    <s v="2023-08-11"/>
    <s v="2023-09-06"/>
    <s v="2023-09-14"/>
    <s v="Delayed"/>
    <n v="5.21E-2"/>
    <n v="25"/>
    <n v="2.2999999999999998"/>
    <n v="66"/>
    <n v="90"/>
    <n v="92"/>
    <n v="8"/>
    <n v="72.159999999999854"/>
    <n v="3.4779255831887339E-2"/>
    <x v="11"/>
    <s v="Q3"/>
    <x v="1112"/>
  </r>
  <r>
    <s v="ORD-15110"/>
    <x v="2"/>
    <s v="Manufacturing"/>
    <n v="100"/>
    <n v="4.2"/>
    <n v="420"/>
    <n v="422.71"/>
    <x v="0"/>
    <s v="Supplier B"/>
    <n v="3.8"/>
    <s v="2023-05-08"/>
    <s v="2023-05-29"/>
    <s v="2023-05-29"/>
    <s v="On Time"/>
    <n v="2.7900000000000001E-2"/>
    <n v="2"/>
    <n v="2.39"/>
    <n v="112"/>
    <n v="172"/>
    <n v="36"/>
    <n v="0"/>
    <n v="2.7099999999999795"/>
    <n v="6.4523809523809039E-3"/>
    <x v="0"/>
    <s v="Q2"/>
    <x v="1113"/>
  </r>
  <r>
    <s v="ORD-29841"/>
    <x v="0"/>
    <s v="Service"/>
    <n v="222"/>
    <n v="45"/>
    <n v="9990"/>
    <n v="10312.93"/>
    <x v="3"/>
    <s v="Supplier C"/>
    <n v="4.2"/>
    <s v="2023-11-13"/>
    <s v="2023-11-30"/>
    <s v="2023-11-30"/>
    <s v="On Time"/>
    <n v="6.8699999999999997E-2"/>
    <n v="15"/>
    <n v="1.28"/>
    <n v="809"/>
    <n v="191"/>
    <n v="33"/>
    <n v="0"/>
    <n v="322.93000000000029"/>
    <n v="3.2325325325325352E-2"/>
    <x v="10"/>
    <s v="Q4"/>
    <x v="1114"/>
  </r>
  <r>
    <s v="ORD-91515"/>
    <x v="2"/>
    <s v="Manufacturing"/>
    <n v="264"/>
    <n v="4.2"/>
    <n v="1108.8"/>
    <n v="1075.99"/>
    <x v="0"/>
    <s v="Supplier B"/>
    <n v="3.8"/>
    <s v="2023-01-16"/>
    <s v="2023-02-06"/>
    <s v="2023-02-06"/>
    <s v="On Time"/>
    <n v="6.6500000000000004E-2"/>
    <n v="17"/>
    <n v="2.68"/>
    <n v="378"/>
    <n v="27"/>
    <n v="13"/>
    <n v="0"/>
    <n v="-32.809999999999945"/>
    <n v="-2.9590548340548292E-2"/>
    <x v="5"/>
    <s v="Q1"/>
    <x v="1115"/>
  </r>
  <r>
    <s v="ORD-88447"/>
    <x v="2"/>
    <s v="Manufacturing"/>
    <n v="386"/>
    <n v="4.2"/>
    <n v="1621.2"/>
    <n v="1681.51"/>
    <x v="0"/>
    <s v="Supplier D"/>
    <n v="4.7"/>
    <s v="2023-01-18"/>
    <s v="2023-02-06"/>
    <s v="2023-02-06"/>
    <s v="On Time"/>
    <n v="0.13789999999999999"/>
    <n v="53"/>
    <n v="1.75"/>
    <n v="789"/>
    <n v="154"/>
    <n v="31"/>
    <n v="0"/>
    <n v="60.309999999999945"/>
    <n v="3.7200838884776675E-2"/>
    <x v="5"/>
    <s v="Q1"/>
    <x v="1116"/>
  </r>
  <r>
    <s v="ORD-70874"/>
    <x v="3"/>
    <s v="Pharmaceutical"/>
    <n v="469"/>
    <n v="15.75"/>
    <n v="7386.75"/>
    <n v="7181.92"/>
    <x v="0"/>
    <s v="Supplier A"/>
    <n v="4.5"/>
    <s v="2023-06-28"/>
    <s v="2023-07-15"/>
    <s v="2023-07-15"/>
    <s v="On Time"/>
    <n v="6.88E-2"/>
    <n v="32"/>
    <n v="3.95"/>
    <n v="475"/>
    <n v="157"/>
    <n v="66"/>
    <n v="0"/>
    <n v="-204.82999999999993"/>
    <n v="-2.7729380309337654E-2"/>
    <x v="7"/>
    <s v="Q2"/>
    <x v="1117"/>
  </r>
  <r>
    <s v="ORD-57917"/>
    <x v="3"/>
    <s v="Pharmaceutical"/>
    <n v="253"/>
    <n v="15.75"/>
    <n v="3984.75"/>
    <n v="3972.59"/>
    <x v="4"/>
    <s v="Supplier A"/>
    <n v="4.5"/>
    <s v="2023-06-09"/>
    <s v="2023-06-26"/>
    <s v="2023-06-26"/>
    <s v="On Time"/>
    <n v="0.13639999999999999"/>
    <n v="34"/>
    <n v="3.48"/>
    <n v="678"/>
    <n v="191"/>
    <n v="22"/>
    <n v="0"/>
    <n v="-12.159999999999854"/>
    <n v="-3.0516343559821454E-3"/>
    <x v="7"/>
    <s v="Q2"/>
    <x v="1118"/>
  </r>
  <r>
    <s v="ORD-22424"/>
    <x v="4"/>
    <s v="Manufacturing"/>
    <n v="122"/>
    <n v="8.9"/>
    <n v="1085.8"/>
    <n v="1087.4000000000001"/>
    <x v="2"/>
    <s v="Supplier B"/>
    <n v="3.8"/>
    <s v="2023-03-06"/>
    <s v="2023-03-27"/>
    <s v="2023-03-27"/>
    <s v="On Time"/>
    <n v="0.12280000000000001"/>
    <n v="14"/>
    <n v="2.3199999999999998"/>
    <n v="784"/>
    <n v="123"/>
    <n v="46"/>
    <n v="0"/>
    <n v="1.6000000000001364"/>
    <n v="1.4735678762204242E-3"/>
    <x v="6"/>
    <s v="Q1"/>
    <x v="1119"/>
  </r>
  <r>
    <s v="ORD-97602"/>
    <x v="5"/>
    <s v="Service"/>
    <n v="138"/>
    <n v="25"/>
    <n v="3450"/>
    <n v="3341.2"/>
    <x v="0"/>
    <s v="Supplier B"/>
    <n v="3.8"/>
    <s v="2023-04-26"/>
    <s v="2023-05-06"/>
    <s v="2023-05-06"/>
    <s v="On Time"/>
    <n v="0.1023"/>
    <n v="14"/>
    <n v="1.96"/>
    <n v="654"/>
    <n v="153"/>
    <n v="76"/>
    <n v="0"/>
    <n v="-108.80000000000018"/>
    <n v="-3.1536231884058026E-2"/>
    <x v="1"/>
    <s v="Q2"/>
    <x v="1120"/>
  </r>
  <r>
    <s v="ORD-60466"/>
    <x v="5"/>
    <s v="Service"/>
    <n v="226"/>
    <n v="25"/>
    <n v="5650"/>
    <n v="5579.25"/>
    <x v="3"/>
    <s v="Supplier B"/>
    <n v="3.8"/>
    <s v="2023-06-17"/>
    <s v="2023-06-27"/>
    <s v="2023-06-27"/>
    <s v="On Time"/>
    <n v="3.0300000000000001E-2"/>
    <n v="6"/>
    <n v="1.78"/>
    <n v="697"/>
    <n v="32"/>
    <n v="35"/>
    <n v="0"/>
    <n v="-70.75"/>
    <n v="-1.2522123893805311E-2"/>
    <x v="7"/>
    <s v="Q2"/>
    <x v="1121"/>
  </r>
  <r>
    <s v="ORD-73016"/>
    <x v="3"/>
    <s v="Pharmaceutical"/>
    <n v="27"/>
    <n v="15.75"/>
    <n v="425.25"/>
    <n v="439.51"/>
    <x v="0"/>
    <s v="Supplier B"/>
    <n v="3.8"/>
    <s v="2023-11-21"/>
    <s v="2023-12-05"/>
    <s v="2023-12-05"/>
    <s v="On Time"/>
    <n v="4.3299999999999998E-2"/>
    <n v="1"/>
    <n v="2.52"/>
    <n v="545"/>
    <n v="108"/>
    <n v="34"/>
    <n v="0"/>
    <n v="14.259999999999991"/>
    <n v="3.3533215755437953E-2"/>
    <x v="10"/>
    <s v="Q4"/>
    <x v="1122"/>
  </r>
  <r>
    <s v="ORD-95912"/>
    <x v="0"/>
    <s v="Service"/>
    <n v="119"/>
    <n v="45"/>
    <n v="5355"/>
    <n v="5329.94"/>
    <x v="4"/>
    <s v="Supplier D"/>
    <n v="4.7"/>
    <s v="2023-08-20"/>
    <s v="2023-08-28"/>
    <s v="2023-08-28"/>
    <s v="On Time"/>
    <n v="4.6800000000000001E-2"/>
    <n v="5"/>
    <n v="1.62"/>
    <n v="836"/>
    <n v="151"/>
    <n v="53"/>
    <n v="0"/>
    <n v="-25.0600000000004"/>
    <n v="-4.6797385620915783E-3"/>
    <x v="11"/>
    <s v="Q3"/>
    <x v="1123"/>
  </r>
  <r>
    <s v="ORD-54875"/>
    <x v="2"/>
    <s v="Manufacturing"/>
    <n v="423"/>
    <n v="4.2"/>
    <n v="1776.6"/>
    <n v="1842.68"/>
    <x v="1"/>
    <s v="Supplier C"/>
    <n v="4.2"/>
    <s v="2023-06-24"/>
    <s v="2023-07-22"/>
    <s v="2023-07-22"/>
    <s v="On Time"/>
    <n v="0.1181"/>
    <n v="49"/>
    <n v="1.19"/>
    <n v="831"/>
    <n v="152"/>
    <n v="43"/>
    <n v="0"/>
    <n v="66.080000000000155"/>
    <n v="3.7194641449960687E-2"/>
    <x v="7"/>
    <s v="Q2"/>
    <x v="1124"/>
  </r>
  <r>
    <s v="ORD-24566"/>
    <x v="1"/>
    <s v="Pharmaceutical"/>
    <n v="23"/>
    <n v="12.5"/>
    <n v="287.5"/>
    <n v="300.86"/>
    <x v="3"/>
    <s v="Supplier D"/>
    <n v="4.7"/>
    <s v="2023-11-25"/>
    <s v="2023-12-07"/>
    <s v="2023-12-07"/>
    <s v="On Time"/>
    <n v="2.7699999999999999E-2"/>
    <n v="0"/>
    <n v="3.19"/>
    <n v="173"/>
    <n v="160"/>
    <n v="47"/>
    <n v="0"/>
    <n v="13.360000000000014"/>
    <n v="4.6469565217391352E-2"/>
    <x v="10"/>
    <s v="Q4"/>
    <x v="1125"/>
  </r>
  <r>
    <s v="ORD-76965"/>
    <x v="3"/>
    <s v="Pharmaceutical"/>
    <n v="233"/>
    <n v="15.75"/>
    <n v="3669.75"/>
    <n v="3689.31"/>
    <x v="3"/>
    <s v="Supplier C"/>
    <n v="4.2"/>
    <s v="2023-08-20"/>
    <s v="2023-09-19"/>
    <s v="2023-09-23"/>
    <s v="Delayed"/>
    <n v="0.14149999999999999"/>
    <n v="32"/>
    <n v="2.77"/>
    <n v="195"/>
    <n v="194"/>
    <n v="38"/>
    <n v="4"/>
    <n v="19.559999999999945"/>
    <n v="5.3300633558144139E-3"/>
    <x v="11"/>
    <s v="Q3"/>
    <x v="1126"/>
  </r>
  <r>
    <s v="ORD-79881"/>
    <x v="1"/>
    <s v="Pharmaceutical"/>
    <n v="317"/>
    <n v="12.5"/>
    <n v="3962.5"/>
    <n v="4073.43"/>
    <x v="1"/>
    <s v="Supplier C"/>
    <n v="4.2"/>
    <s v="2023-09-27"/>
    <s v="2023-10-18"/>
    <s v="2023-10-18"/>
    <s v="On Time"/>
    <n v="8.8800000000000004E-2"/>
    <n v="28"/>
    <n v="2.57"/>
    <n v="421"/>
    <n v="158"/>
    <n v="39"/>
    <n v="0"/>
    <n v="110.92999999999984"/>
    <n v="2.799495268138797E-2"/>
    <x v="8"/>
    <s v="Q3"/>
    <x v="1127"/>
  </r>
  <r>
    <s v="ORD-29929"/>
    <x v="0"/>
    <s v="Service"/>
    <n v="91"/>
    <n v="45"/>
    <n v="4095"/>
    <n v="3931.26"/>
    <x v="4"/>
    <s v="Supplier B"/>
    <n v="3.8"/>
    <s v="2023-07-11"/>
    <s v="2023-07-21"/>
    <s v="2023-07-21"/>
    <s v="On Time"/>
    <n v="3.32E-2"/>
    <n v="3"/>
    <n v="1.43"/>
    <n v="603"/>
    <n v="176"/>
    <n v="64"/>
    <n v="0"/>
    <n v="-163.73999999999978"/>
    <n v="-3.9985347985347933E-2"/>
    <x v="4"/>
    <s v="Q3"/>
    <x v="1128"/>
  </r>
  <r>
    <s v="ORD-52194"/>
    <x v="3"/>
    <s v="Pharmaceutical"/>
    <n v="161"/>
    <n v="15.75"/>
    <n v="2535.75"/>
    <n v="2507.8000000000002"/>
    <x v="3"/>
    <s v="Supplier A"/>
    <n v="4.5"/>
    <s v="2023-07-25"/>
    <s v="2023-08-11"/>
    <s v="2023-08-11"/>
    <s v="On Time"/>
    <n v="8.3000000000000004E-2"/>
    <n v="13"/>
    <n v="3.21"/>
    <n v="189"/>
    <n v="96"/>
    <n v="10"/>
    <n v="0"/>
    <n v="-27.949999999999818"/>
    <n v="-1.1022379966479274E-2"/>
    <x v="4"/>
    <s v="Q3"/>
    <x v="1129"/>
  </r>
  <r>
    <s v="ORD-28389"/>
    <x v="1"/>
    <s v="Pharmaceutical"/>
    <n v="482"/>
    <n v="12.5"/>
    <n v="6025"/>
    <n v="6165.66"/>
    <x v="3"/>
    <s v="Supplier C"/>
    <n v="4.2"/>
    <s v="2023-04-17"/>
    <s v="2023-05-08"/>
    <s v="2023-05-08"/>
    <s v="On Time"/>
    <n v="9.3200000000000005E-2"/>
    <n v="44"/>
    <n v="3.63"/>
    <n v="197"/>
    <n v="143"/>
    <n v="30"/>
    <n v="0"/>
    <n v="140.65999999999985"/>
    <n v="2.3346058091286283E-2"/>
    <x v="1"/>
    <s v="Q2"/>
    <x v="1130"/>
  </r>
  <r>
    <s v="ORD-46204"/>
    <x v="3"/>
    <s v="Pharmaceutical"/>
    <n v="224"/>
    <n v="15.75"/>
    <n v="3528"/>
    <n v="3489.54"/>
    <x v="2"/>
    <s v="Supplier B"/>
    <n v="3.8"/>
    <s v="2023-11-27"/>
    <s v="2023-12-11"/>
    <s v="2023-12-11"/>
    <s v="On Time"/>
    <n v="3.7100000000000001E-2"/>
    <n v="8"/>
    <n v="2.61"/>
    <n v="193"/>
    <n v="122"/>
    <n v="25"/>
    <n v="0"/>
    <n v="-38.460000000000036"/>
    <n v="-1.0901360544217698E-2"/>
    <x v="10"/>
    <s v="Q4"/>
    <x v="1131"/>
  </r>
  <r>
    <s v="ORD-78238"/>
    <x v="0"/>
    <s v="Service"/>
    <n v="237"/>
    <n v="45"/>
    <n v="10665"/>
    <n v="10283.629999999999"/>
    <x v="4"/>
    <s v="Supplier B"/>
    <n v="3.8"/>
    <s v="2023-04-16"/>
    <s v="2023-04-26"/>
    <s v="2023-04-26"/>
    <s v="On Time"/>
    <n v="4.8599999999999997E-2"/>
    <n v="11"/>
    <n v="1.46"/>
    <n v="368"/>
    <n v="154"/>
    <n v="23"/>
    <n v="0"/>
    <n v="-381.3700000000008"/>
    <n v="-3.575902484763252E-2"/>
    <x v="1"/>
    <s v="Q2"/>
    <x v="1132"/>
  </r>
  <r>
    <s v="ORD-30142"/>
    <x v="0"/>
    <s v="Service"/>
    <n v="348"/>
    <n v="45"/>
    <n v="15660"/>
    <n v="15563.33"/>
    <x v="4"/>
    <s v="Supplier D"/>
    <n v="4.7"/>
    <s v="2023-04-29"/>
    <s v="2023-05-07"/>
    <s v="2023-05-07"/>
    <s v="On Time"/>
    <n v="0.12509999999999999"/>
    <n v="43"/>
    <n v="1.42"/>
    <n v="122"/>
    <n v="107"/>
    <n v="44"/>
    <n v="0"/>
    <n v="-96.670000000000073"/>
    <n v="-6.1730523627075394E-3"/>
    <x v="1"/>
    <s v="Q2"/>
    <x v="1133"/>
  </r>
  <r>
    <s v="ORD-73871"/>
    <x v="1"/>
    <s v="Pharmaceutical"/>
    <n v="330"/>
    <n v="12.5"/>
    <n v="4125"/>
    <n v="4111.1899999999996"/>
    <x v="2"/>
    <s v="Supplier C"/>
    <n v="4.2"/>
    <s v="2023-02-27"/>
    <s v="2023-03-20"/>
    <s v="2023-03-20"/>
    <s v="On Time"/>
    <n v="9.1899999999999996E-2"/>
    <n v="30"/>
    <n v="3.54"/>
    <n v="826"/>
    <n v="94"/>
    <n v="38"/>
    <n v="0"/>
    <n v="-13.8100000000004"/>
    <n v="-3.3478787878788848E-3"/>
    <x v="9"/>
    <s v="Q1"/>
    <x v="1134"/>
  </r>
  <r>
    <s v="ORD-66685"/>
    <x v="5"/>
    <s v="Service"/>
    <n v="316"/>
    <n v="25"/>
    <n v="7900"/>
    <n v="8188.42"/>
    <x v="0"/>
    <s v="Supplier A"/>
    <n v="4.5"/>
    <s v="2023-11-05"/>
    <s v="2023-11-18"/>
    <s v="2023-11-18"/>
    <s v="On Time"/>
    <n v="4.3799999999999999E-2"/>
    <n v="13"/>
    <n v="1.24"/>
    <n v="481"/>
    <n v="34"/>
    <n v="91"/>
    <n v="0"/>
    <n v="288.42000000000007"/>
    <n v="3.650886075949368E-2"/>
    <x v="10"/>
    <s v="Q4"/>
    <x v="1135"/>
  </r>
  <r>
    <s v="ORD-20891"/>
    <x v="1"/>
    <s v="Pharmaceutical"/>
    <n v="337"/>
    <n v="12.5"/>
    <n v="4212.5"/>
    <n v="4215.8"/>
    <x v="3"/>
    <s v="Supplier C"/>
    <n v="4.2"/>
    <s v="2023-05-09"/>
    <s v="2023-05-30"/>
    <s v="2023-05-30"/>
    <s v="On Time"/>
    <n v="6.88E-2"/>
    <n v="23"/>
    <n v="3.97"/>
    <n v="63"/>
    <n v="45"/>
    <n v="72"/>
    <n v="0"/>
    <n v="3.3000000000001819"/>
    <n v="7.8338278931755056E-4"/>
    <x v="0"/>
    <s v="Q2"/>
    <x v="1136"/>
  </r>
  <r>
    <s v="ORD-83488"/>
    <x v="3"/>
    <s v="Pharmaceutical"/>
    <n v="312"/>
    <n v="15.75"/>
    <n v="4914"/>
    <n v="4881.45"/>
    <x v="4"/>
    <s v="Supplier D"/>
    <n v="4.7"/>
    <s v="2023-04-24"/>
    <s v="2023-05-20"/>
    <s v="2023-05-30"/>
    <s v="Delayed"/>
    <n v="4.7199999999999999E-2"/>
    <n v="14"/>
    <n v="3.56"/>
    <n v="907"/>
    <n v="164"/>
    <n v="58"/>
    <n v="10"/>
    <n v="-32.550000000000182"/>
    <n v="-6.6239316239316611E-3"/>
    <x v="1"/>
    <s v="Q2"/>
    <x v="1137"/>
  </r>
  <r>
    <s v="ORD-22440"/>
    <x v="5"/>
    <s v="Service"/>
    <n v="318"/>
    <n v="25"/>
    <n v="7950"/>
    <n v="7638.2"/>
    <x v="4"/>
    <s v="Supplier D"/>
    <n v="4.7"/>
    <s v="2023-01-22"/>
    <s v="2023-01-30"/>
    <s v="2023-01-30"/>
    <s v="On Time"/>
    <n v="0.1273"/>
    <n v="40"/>
    <n v="0.65"/>
    <n v="170"/>
    <n v="81"/>
    <n v="56"/>
    <n v="0"/>
    <n v="-311.80000000000018"/>
    <n v="-3.9220125786163546E-2"/>
    <x v="5"/>
    <s v="Q1"/>
    <x v="1138"/>
  </r>
  <r>
    <s v="ORD-85149"/>
    <x v="5"/>
    <s v="Service"/>
    <n v="377"/>
    <n v="25"/>
    <n v="9425"/>
    <n v="9655.26"/>
    <x v="4"/>
    <s v="Supplier D"/>
    <n v="4.7"/>
    <s v="2023-07-21"/>
    <s v="2023-07-29"/>
    <s v="2023-07-29"/>
    <s v="On Time"/>
    <n v="5.8599999999999999E-2"/>
    <n v="22"/>
    <n v="1.78"/>
    <n v="934"/>
    <n v="153"/>
    <n v="14"/>
    <n v="0"/>
    <n v="230.26000000000022"/>
    <n v="2.4430769230769252E-2"/>
    <x v="4"/>
    <s v="Q3"/>
    <x v="1139"/>
  </r>
  <r>
    <s v="ORD-64020"/>
    <x v="4"/>
    <s v="Manufacturing"/>
    <n v="300"/>
    <n v="8.9"/>
    <n v="2670"/>
    <n v="2584.7600000000002"/>
    <x v="2"/>
    <s v="Supplier A"/>
    <n v="4.5"/>
    <s v="2023-04-21"/>
    <s v="2023-05-15"/>
    <s v="2023-05-15"/>
    <s v="On Time"/>
    <n v="9.8299999999999998E-2"/>
    <n v="29"/>
    <n v="1.58"/>
    <n v="871"/>
    <n v="27"/>
    <n v="68"/>
    <n v="0"/>
    <n v="-85.239999999999782"/>
    <n v="-3.1925093632958722E-2"/>
    <x v="1"/>
    <s v="Q2"/>
    <x v="1140"/>
  </r>
  <r>
    <s v="ORD-93205"/>
    <x v="2"/>
    <s v="Manufacturing"/>
    <n v="137"/>
    <n v="4.2"/>
    <n v="575.4"/>
    <n v="562.54999999999995"/>
    <x v="3"/>
    <s v="Supplier C"/>
    <n v="4.2"/>
    <s v="2023-06-30"/>
    <s v="2023-07-28"/>
    <s v="2023-07-28"/>
    <s v="On Time"/>
    <n v="0.1197"/>
    <n v="16"/>
    <n v="2.4"/>
    <n v="319"/>
    <n v="61"/>
    <n v="36"/>
    <n v="0"/>
    <n v="-12.850000000000023"/>
    <n v="-2.2332290580465805E-2"/>
    <x v="7"/>
    <s v="Q2"/>
    <x v="1141"/>
  </r>
  <r>
    <s v="ORD-53747"/>
    <x v="5"/>
    <s v="Service"/>
    <n v="395"/>
    <n v="25"/>
    <n v="9875"/>
    <n v="9725.43"/>
    <x v="4"/>
    <s v="Supplier C"/>
    <n v="4.2"/>
    <s v="2023-07-25"/>
    <s v="2023-08-11"/>
    <s v="2023-08-11"/>
    <s v="On Time"/>
    <n v="0.1242"/>
    <n v="49"/>
    <n v="1.78"/>
    <n v="410"/>
    <n v="177"/>
    <n v="78"/>
    <n v="0"/>
    <n v="-149.56999999999971"/>
    <n v="-1.5146329113924021E-2"/>
    <x v="4"/>
    <s v="Q3"/>
    <x v="1142"/>
  </r>
  <r>
    <s v="ORD-93817"/>
    <x v="0"/>
    <s v="Service"/>
    <n v="61"/>
    <n v="45"/>
    <n v="2745"/>
    <n v="2858.69"/>
    <x v="1"/>
    <s v="Supplier C"/>
    <n v="4.2"/>
    <s v="2023-06-06"/>
    <s v="2023-06-23"/>
    <s v="2023-06-23"/>
    <s v="On Time"/>
    <n v="2.2700000000000001E-2"/>
    <n v="1"/>
    <n v="1.43"/>
    <n v="240"/>
    <n v="117"/>
    <n v="35"/>
    <n v="0"/>
    <n v="113.69000000000005"/>
    <n v="4.1417122040072876E-2"/>
    <x v="7"/>
    <s v="Q2"/>
    <x v="1143"/>
  </r>
  <r>
    <s v="ORD-12087"/>
    <x v="2"/>
    <s v="Manufacturing"/>
    <n v="422"/>
    <n v="4.2"/>
    <n v="1772.4"/>
    <n v="1761.37"/>
    <x v="2"/>
    <s v="Supplier C"/>
    <n v="4.2"/>
    <s v="2023-06-22"/>
    <s v="2023-07-20"/>
    <s v="2023-07-20"/>
    <s v="On Time"/>
    <n v="6.0600000000000001E-2"/>
    <n v="25"/>
    <n v="1.34"/>
    <n v="164"/>
    <n v="68"/>
    <n v="84"/>
    <n v="0"/>
    <n v="-11.0300000000002"/>
    <n v="-6.2232001805462645E-3"/>
    <x v="7"/>
    <s v="Q2"/>
    <x v="1144"/>
  </r>
  <r>
    <s v="ORD-88377"/>
    <x v="2"/>
    <s v="Manufacturing"/>
    <n v="285"/>
    <n v="4.2"/>
    <n v="1197"/>
    <n v="1158.45"/>
    <x v="4"/>
    <s v="Supplier C"/>
    <n v="4.2"/>
    <s v="2023-10-14"/>
    <s v="2023-11-11"/>
    <s v="2023-11-11"/>
    <s v="On Time"/>
    <n v="9.6600000000000005E-2"/>
    <n v="27"/>
    <n v="1.19"/>
    <n v="986"/>
    <n v="189"/>
    <n v="61"/>
    <n v="0"/>
    <n v="-38.549999999999955"/>
    <n v="-3.2205513784461112E-2"/>
    <x v="3"/>
    <s v="Q4"/>
    <x v="1145"/>
  </r>
  <r>
    <s v="ORD-48523"/>
    <x v="2"/>
    <s v="Manufacturing"/>
    <n v="191"/>
    <n v="4.2"/>
    <n v="802.2"/>
    <n v="793.92"/>
    <x v="1"/>
    <s v="Supplier C"/>
    <n v="4.2"/>
    <s v="2023-09-30"/>
    <s v="2023-10-28"/>
    <s v="2023-10-28"/>
    <s v="On Time"/>
    <n v="0.13900000000000001"/>
    <n v="26"/>
    <n v="2.91"/>
    <n v="678"/>
    <n v="165"/>
    <n v="20"/>
    <n v="0"/>
    <n v="-8.2800000000000864"/>
    <n v="-1.0321615557217759E-2"/>
    <x v="8"/>
    <s v="Q3"/>
    <x v="1146"/>
  </r>
  <r>
    <s v="ORD-38701"/>
    <x v="2"/>
    <s v="Manufacturing"/>
    <n v="135"/>
    <n v="4.2"/>
    <n v="567"/>
    <n v="569.72"/>
    <x v="1"/>
    <s v="Supplier D"/>
    <n v="4.7"/>
    <s v="2023-01-21"/>
    <s v="2023-02-09"/>
    <s v="2023-02-09"/>
    <s v="On Time"/>
    <n v="0.10349999999999999"/>
    <n v="13"/>
    <n v="1.99"/>
    <n v="301"/>
    <n v="77"/>
    <n v="66"/>
    <n v="0"/>
    <n v="2.7200000000000273"/>
    <n v="4.7971781305115122E-3"/>
    <x v="5"/>
    <s v="Q1"/>
    <x v="1147"/>
  </r>
  <r>
    <s v="ORD-64332"/>
    <x v="0"/>
    <s v="Service"/>
    <n v="161"/>
    <n v="45"/>
    <n v="7245"/>
    <n v="7059.3"/>
    <x v="1"/>
    <s v="Supplier B"/>
    <n v="3.8"/>
    <s v="2023-01-07"/>
    <s v="2023-01-17"/>
    <s v="2023-01-17"/>
    <s v="On Time"/>
    <n v="1.29E-2"/>
    <n v="2"/>
    <n v="1.76"/>
    <n v="619"/>
    <n v="161"/>
    <n v="82"/>
    <n v="0"/>
    <n v="-185.69999999999982"/>
    <n v="-2.5631469979296041E-2"/>
    <x v="5"/>
    <s v="Q1"/>
    <x v="1148"/>
  </r>
  <r>
    <s v="ORD-57706"/>
    <x v="3"/>
    <s v="Pharmaceutical"/>
    <n v="307"/>
    <n v="15.75"/>
    <n v="4835.25"/>
    <n v="4786.71"/>
    <x v="2"/>
    <s v="Supplier B"/>
    <n v="3.8"/>
    <s v="2023-09-23"/>
    <s v="2023-10-14"/>
    <s v="2023-10-27"/>
    <s v="Delayed"/>
    <n v="9.06E-2"/>
    <n v="27"/>
    <n v="3.62"/>
    <n v="870"/>
    <n v="87"/>
    <n v="65"/>
    <n v="13"/>
    <n v="-48.539999999999964"/>
    <n v="-1.0038777726074135E-2"/>
    <x v="8"/>
    <s v="Q3"/>
    <x v="1149"/>
  </r>
  <r>
    <s v="ORD-42361"/>
    <x v="2"/>
    <s v="Manufacturing"/>
    <n v="286"/>
    <n v="4.2"/>
    <n v="1201.2"/>
    <n v="1184.03"/>
    <x v="3"/>
    <s v="Supplier B"/>
    <n v="3.8"/>
    <s v="2023-06-13"/>
    <s v="2023-07-04"/>
    <s v="2023-07-04"/>
    <s v="On Time"/>
    <n v="0.14410000000000001"/>
    <n v="41"/>
    <n v="2.72"/>
    <n v="864"/>
    <n v="157"/>
    <n v="84"/>
    <n v="0"/>
    <n v="-17.170000000000073"/>
    <n v="-1.4294039294039353E-2"/>
    <x v="7"/>
    <s v="Q2"/>
    <x v="1150"/>
  </r>
  <r>
    <s v="ORD-94536"/>
    <x v="3"/>
    <s v="Pharmaceutical"/>
    <n v="170"/>
    <n v="15.75"/>
    <n v="2677.5"/>
    <n v="2571.69"/>
    <x v="0"/>
    <s v="Supplier D"/>
    <n v="4.7"/>
    <s v="2023-10-02"/>
    <s v="2023-10-14"/>
    <s v="2023-10-14"/>
    <s v="On Time"/>
    <n v="0.12570000000000001"/>
    <n v="21"/>
    <n v="3.02"/>
    <n v="617"/>
    <n v="77"/>
    <n v="69"/>
    <n v="0"/>
    <n v="-105.80999999999995"/>
    <n v="-3.9518207282913144E-2"/>
    <x v="3"/>
    <s v="Q4"/>
    <x v="1151"/>
  </r>
  <r>
    <s v="ORD-12898"/>
    <x v="2"/>
    <s v="Manufacturing"/>
    <n v="326"/>
    <n v="4.2"/>
    <n v="1369.2"/>
    <n v="1360.69"/>
    <x v="4"/>
    <s v="Supplier A"/>
    <n v="4.5"/>
    <s v="2023-08-24"/>
    <s v="2023-09-17"/>
    <s v="2023-09-17"/>
    <s v="On Time"/>
    <n v="9.2700000000000005E-2"/>
    <n v="30"/>
    <n v="2.99"/>
    <n v="623"/>
    <n v="134"/>
    <n v="81"/>
    <n v="0"/>
    <n v="-8.5099999999999909"/>
    <n v="-6.2153082091732327E-3"/>
    <x v="11"/>
    <s v="Q3"/>
    <x v="1152"/>
  </r>
  <r>
    <s v="ORD-46187"/>
    <x v="0"/>
    <s v="Service"/>
    <n v="454"/>
    <n v="45"/>
    <n v="20430"/>
    <n v="20851.490000000002"/>
    <x v="0"/>
    <s v="Supplier C"/>
    <n v="4.2"/>
    <s v="2023-09-02"/>
    <s v="2023-09-19"/>
    <s v="2023-09-19"/>
    <s v="On Time"/>
    <n v="1.89E-2"/>
    <n v="8"/>
    <n v="1.93"/>
    <n v="633"/>
    <n v="84"/>
    <n v="13"/>
    <n v="0"/>
    <n v="421.4900000000016"/>
    <n v="2.0630934899657446E-2"/>
    <x v="8"/>
    <s v="Q3"/>
    <x v="1153"/>
  </r>
  <r>
    <s v="ORD-50609"/>
    <x v="0"/>
    <s v="Service"/>
    <n v="370"/>
    <n v="45"/>
    <n v="16650"/>
    <n v="17090.169999999998"/>
    <x v="4"/>
    <s v="Supplier D"/>
    <n v="4.7"/>
    <s v="2023-08-09"/>
    <s v="2023-08-17"/>
    <s v="2023-08-17"/>
    <s v="On Time"/>
    <n v="2.87E-2"/>
    <n v="10"/>
    <n v="1.49"/>
    <n v="601"/>
    <n v="198"/>
    <n v="96"/>
    <n v="0"/>
    <n v="440.16999999999825"/>
    <n v="2.6436636636636531E-2"/>
    <x v="11"/>
    <s v="Q3"/>
    <x v="1154"/>
  </r>
  <r>
    <s v="ORD-99302"/>
    <x v="2"/>
    <s v="Manufacturing"/>
    <n v="418"/>
    <n v="4.2"/>
    <n v="1755.6"/>
    <n v="1821.61"/>
    <x v="3"/>
    <s v="Supplier B"/>
    <n v="3.8"/>
    <s v="2023-10-19"/>
    <s v="2023-11-09"/>
    <s v="2023-11-09"/>
    <s v="On Time"/>
    <n v="0.14249999999999999"/>
    <n v="59"/>
    <n v="2.08"/>
    <n v="650"/>
    <n v="100"/>
    <n v="10"/>
    <n v="0"/>
    <n v="66.009999999999991"/>
    <n v="3.7599681020733647E-2"/>
    <x v="3"/>
    <s v="Q4"/>
    <x v="1155"/>
  </r>
  <r>
    <s v="ORD-31129"/>
    <x v="5"/>
    <s v="Service"/>
    <n v="71"/>
    <n v="25"/>
    <n v="1775"/>
    <n v="1823.75"/>
    <x v="0"/>
    <s v="Supplier C"/>
    <n v="4.2"/>
    <s v="2023-10-28"/>
    <s v="2023-11-14"/>
    <s v="2023-11-14"/>
    <s v="On Time"/>
    <n v="1.9900000000000001E-2"/>
    <n v="1"/>
    <n v="1.1200000000000001"/>
    <n v="800"/>
    <n v="69"/>
    <n v="41"/>
    <n v="0"/>
    <n v="48.75"/>
    <n v="2.7464788732394368E-2"/>
    <x v="3"/>
    <s v="Q4"/>
    <x v="1156"/>
  </r>
  <r>
    <s v="ORD-62894"/>
    <x v="5"/>
    <s v="Service"/>
    <n v="342"/>
    <n v="25"/>
    <n v="8550"/>
    <n v="8916.65"/>
    <x v="1"/>
    <s v="Supplier B"/>
    <n v="3.8"/>
    <s v="2023-01-16"/>
    <s v="2023-01-26"/>
    <s v="2023-01-26"/>
    <s v="On Time"/>
    <n v="0.112"/>
    <n v="38"/>
    <n v="0.64"/>
    <n v="637"/>
    <n v="199"/>
    <n v="97"/>
    <n v="0"/>
    <n v="366.64999999999964"/>
    <n v="4.2883040935672474E-2"/>
    <x v="5"/>
    <s v="Q1"/>
    <x v="1157"/>
  </r>
  <r>
    <s v="ORD-66408"/>
    <x v="4"/>
    <s v="Manufacturing"/>
    <n v="252"/>
    <n v="8.9"/>
    <n v="2242.8000000000002"/>
    <n v="2161.7199999999998"/>
    <x v="2"/>
    <s v="Supplier D"/>
    <n v="4.7"/>
    <s v="2023-12-23"/>
    <s v="2024-01-11"/>
    <s v="2024-01-11"/>
    <s v="On Time"/>
    <n v="5.8099999999999999E-2"/>
    <n v="14"/>
    <n v="1.71"/>
    <n v="950"/>
    <n v="84"/>
    <n v="73"/>
    <n v="0"/>
    <n v="-81.080000000000382"/>
    <n v="-3.6151239522026209E-2"/>
    <x v="2"/>
    <s v="Q4"/>
    <x v="1158"/>
  </r>
  <r>
    <s v="ORD-22324"/>
    <x v="1"/>
    <s v="Pharmaceutical"/>
    <n v="112"/>
    <n v="12.5"/>
    <n v="1400"/>
    <n v="1361.73"/>
    <x v="1"/>
    <s v="Supplier C"/>
    <n v="4.2"/>
    <s v="2023-07-25"/>
    <s v="2023-08-15"/>
    <s v="2023-08-15"/>
    <s v="On Time"/>
    <n v="0.14799999999999999"/>
    <n v="16"/>
    <n v="3.01"/>
    <n v="586"/>
    <n v="85"/>
    <n v="12"/>
    <n v="0"/>
    <n v="-38.269999999999982"/>
    <n v="-2.7335714285714272E-2"/>
    <x v="4"/>
    <s v="Q3"/>
    <x v="1159"/>
  </r>
  <r>
    <s v="ORD-60430"/>
    <x v="5"/>
    <s v="Service"/>
    <n v="201"/>
    <n v="25"/>
    <n v="5025"/>
    <n v="4821.7299999999996"/>
    <x v="0"/>
    <s v="Supplier A"/>
    <n v="4.5"/>
    <s v="2023-12-16"/>
    <s v="2023-12-30"/>
    <s v="2024-01-04"/>
    <s v="Delayed"/>
    <n v="1.0200000000000001E-2"/>
    <n v="2"/>
    <n v="0.51"/>
    <n v="78"/>
    <n v="165"/>
    <n v="82"/>
    <n v="5"/>
    <n v="-203.27000000000044"/>
    <n v="-4.0451741293532427E-2"/>
    <x v="2"/>
    <s v="Q4"/>
    <x v="1160"/>
  </r>
  <r>
    <s v="ORD-99545"/>
    <x v="2"/>
    <s v="Manufacturing"/>
    <n v="335"/>
    <n v="4.2"/>
    <n v="1407"/>
    <n v="1424.01"/>
    <x v="0"/>
    <s v="Supplier B"/>
    <n v="3.8"/>
    <s v="2023-04-07"/>
    <s v="2023-04-28"/>
    <s v="2023-04-28"/>
    <s v="On Time"/>
    <n v="3.5499999999999997E-2"/>
    <n v="11"/>
    <n v="1.69"/>
    <n v="984"/>
    <n v="59"/>
    <n v="86"/>
    <n v="0"/>
    <n v="17.009999999999991"/>
    <n v="1.2089552238805965E-2"/>
    <x v="1"/>
    <s v="Q2"/>
    <x v="1161"/>
  </r>
  <r>
    <s v="ORD-68340"/>
    <x v="2"/>
    <s v="Manufacturing"/>
    <n v="371"/>
    <n v="4.2"/>
    <n v="1558.2"/>
    <n v="1612.11"/>
    <x v="4"/>
    <s v="Supplier B"/>
    <n v="3.8"/>
    <s v="2023-08-14"/>
    <s v="2023-09-04"/>
    <s v="2023-09-04"/>
    <s v="On Time"/>
    <n v="0.1181"/>
    <n v="43"/>
    <n v="2.63"/>
    <n v="81"/>
    <n v="179"/>
    <n v="14"/>
    <n v="0"/>
    <n v="53.909999999999854"/>
    <n v="3.4597612629957551E-2"/>
    <x v="11"/>
    <s v="Q3"/>
    <x v="1162"/>
  </r>
  <r>
    <s v="ORD-75228"/>
    <x v="5"/>
    <s v="Service"/>
    <n v="65"/>
    <n v="25"/>
    <n v="1625"/>
    <n v="1600.47"/>
    <x v="0"/>
    <s v="Supplier C"/>
    <n v="4.2"/>
    <s v="2023-05-30"/>
    <s v="2023-06-16"/>
    <s v="2023-06-16"/>
    <s v="On Time"/>
    <n v="3.5299999999999998E-2"/>
    <n v="2"/>
    <n v="1.85"/>
    <n v="247"/>
    <n v="174"/>
    <n v="29"/>
    <n v="0"/>
    <n v="-24.529999999999973"/>
    <n v="-1.5095384615384599E-2"/>
    <x v="0"/>
    <s v="Q2"/>
    <x v="1163"/>
  </r>
  <r>
    <s v="ORD-54347"/>
    <x v="5"/>
    <s v="Service"/>
    <n v="290"/>
    <n v="25"/>
    <n v="7250"/>
    <n v="7490.53"/>
    <x v="3"/>
    <s v="Supplier D"/>
    <n v="4.7"/>
    <s v="2023-12-04"/>
    <s v="2023-12-23"/>
    <s v="2023-12-27"/>
    <s v="Delayed"/>
    <n v="0.1198"/>
    <n v="34"/>
    <n v="1.33"/>
    <n v="424"/>
    <n v="56"/>
    <n v="40"/>
    <n v="4"/>
    <n v="240.52999999999975"/>
    <n v="3.3176551724137894E-2"/>
    <x v="2"/>
    <s v="Q4"/>
    <x v="1164"/>
  </r>
  <r>
    <s v="ORD-96462"/>
    <x v="4"/>
    <s v="Manufacturing"/>
    <n v="193"/>
    <n v="8.9"/>
    <n v="1717.7"/>
    <n v="1641.88"/>
    <x v="1"/>
    <s v="Supplier D"/>
    <n v="4.7"/>
    <s v="2023-01-22"/>
    <s v="2023-02-10"/>
    <s v="2023-02-10"/>
    <s v="On Time"/>
    <n v="0.14749999999999999"/>
    <n v="28"/>
    <n v="2.69"/>
    <n v="774"/>
    <n v="171"/>
    <n v="22"/>
    <n v="0"/>
    <n v="-75.819999999999936"/>
    <n v="-4.4140420329510356E-2"/>
    <x v="5"/>
    <s v="Q1"/>
    <x v="1165"/>
  </r>
  <r>
    <s v="ORD-36336"/>
    <x v="5"/>
    <s v="Service"/>
    <n v="298"/>
    <n v="25"/>
    <n v="7450"/>
    <n v="7505.94"/>
    <x v="0"/>
    <s v="Supplier C"/>
    <n v="4.2"/>
    <s v="2023-09-27"/>
    <s v="2023-10-14"/>
    <s v="2023-10-14"/>
    <s v="On Time"/>
    <n v="8.4500000000000006E-2"/>
    <n v="25"/>
    <n v="1.32"/>
    <n v="339"/>
    <n v="102"/>
    <n v="27"/>
    <n v="0"/>
    <n v="55.9399999999996"/>
    <n v="7.5087248322147117E-3"/>
    <x v="8"/>
    <s v="Q3"/>
    <x v="1166"/>
  </r>
  <r>
    <s v="ORD-52141"/>
    <x v="4"/>
    <s v="Manufacturing"/>
    <n v="228"/>
    <n v="8.9"/>
    <n v="2029.2"/>
    <n v="2009.77"/>
    <x v="1"/>
    <s v="Supplier C"/>
    <n v="4.2"/>
    <s v="2023-11-17"/>
    <s v="2023-12-15"/>
    <s v="2023-12-15"/>
    <s v="On Time"/>
    <n v="6.2799999999999995E-2"/>
    <n v="14"/>
    <n v="1.98"/>
    <n v="624"/>
    <n v="143"/>
    <n v="88"/>
    <n v="0"/>
    <n v="-19.430000000000064"/>
    <n v="-9.5752020500690233E-3"/>
    <x v="10"/>
    <s v="Q4"/>
    <x v="1167"/>
  </r>
  <r>
    <s v="ORD-21689"/>
    <x v="4"/>
    <s v="Manufacturing"/>
    <n v="404"/>
    <n v="8.9"/>
    <n v="3595.6"/>
    <n v="3661.78"/>
    <x v="3"/>
    <s v="Supplier D"/>
    <n v="4.7"/>
    <s v="2023-05-28"/>
    <s v="2023-06-16"/>
    <s v="2023-06-16"/>
    <s v="On Time"/>
    <n v="1.77E-2"/>
    <n v="7"/>
    <n v="1.38"/>
    <n v="364"/>
    <n v="170"/>
    <n v="83"/>
    <n v="0"/>
    <n v="66.180000000000291"/>
    <n v="1.8405829346979725E-2"/>
    <x v="0"/>
    <s v="Q2"/>
    <x v="1168"/>
  </r>
  <r>
    <s v="ORD-80485"/>
    <x v="5"/>
    <s v="Service"/>
    <n v="283"/>
    <n v="25"/>
    <n v="7075"/>
    <n v="6741.03"/>
    <x v="1"/>
    <s v="Supplier C"/>
    <n v="4.2"/>
    <s v="2023-01-25"/>
    <s v="2023-02-11"/>
    <s v="2023-02-11"/>
    <s v="On Time"/>
    <n v="0.14530000000000001"/>
    <n v="41"/>
    <n v="1.03"/>
    <n v="103"/>
    <n v="195"/>
    <n v="65"/>
    <n v="0"/>
    <n v="-333.97000000000025"/>
    <n v="-4.720424028268555E-2"/>
    <x v="5"/>
    <s v="Q1"/>
    <x v="1169"/>
  </r>
  <r>
    <s v="ORD-34340"/>
    <x v="0"/>
    <s v="Service"/>
    <n v="199"/>
    <n v="45"/>
    <n v="8955"/>
    <n v="9117.2000000000007"/>
    <x v="4"/>
    <s v="Supplier B"/>
    <n v="3.8"/>
    <s v="2023-09-18"/>
    <s v="2023-09-28"/>
    <s v="2023-09-28"/>
    <s v="On Time"/>
    <n v="1.6299999999999999E-2"/>
    <n v="3"/>
    <n v="1.19"/>
    <n v="963"/>
    <n v="76"/>
    <n v="50"/>
    <n v="0"/>
    <n v="162.20000000000073"/>
    <n v="1.811278615298724E-2"/>
    <x v="8"/>
    <s v="Q3"/>
    <x v="1170"/>
  </r>
  <r>
    <s v="ORD-25247"/>
    <x v="1"/>
    <s v="Pharmaceutical"/>
    <n v="302"/>
    <n v="12.5"/>
    <n v="3775"/>
    <n v="3828.01"/>
    <x v="1"/>
    <s v="Supplier D"/>
    <n v="4.7"/>
    <s v="2023-04-16"/>
    <s v="2023-05-02"/>
    <s v="2023-05-07"/>
    <s v="Delayed"/>
    <n v="1.2200000000000001E-2"/>
    <n v="3"/>
    <n v="3.85"/>
    <n v="54"/>
    <n v="81"/>
    <n v="94"/>
    <n v="5"/>
    <n v="53.010000000000218"/>
    <n v="1.4042384105960322E-2"/>
    <x v="1"/>
    <s v="Q2"/>
    <x v="1171"/>
  </r>
  <r>
    <s v="ORD-91495"/>
    <x v="2"/>
    <s v="Manufacturing"/>
    <n v="200"/>
    <n v="4.2"/>
    <n v="840"/>
    <n v="875.08"/>
    <x v="1"/>
    <s v="Supplier D"/>
    <n v="4.7"/>
    <s v="2023-04-27"/>
    <s v="2023-05-16"/>
    <s v="2023-05-16"/>
    <s v="On Time"/>
    <n v="6.6299999999999998E-2"/>
    <n v="13"/>
    <n v="2.2000000000000002"/>
    <n v="734"/>
    <n v="86"/>
    <n v="64"/>
    <n v="0"/>
    <n v="35.080000000000041"/>
    <n v="4.1761904761904813E-2"/>
    <x v="1"/>
    <s v="Q2"/>
    <x v="1172"/>
  </r>
  <r>
    <s v="ORD-64511"/>
    <x v="0"/>
    <s v="Service"/>
    <n v="491"/>
    <n v="45"/>
    <n v="22095"/>
    <n v="22931.7"/>
    <x v="4"/>
    <s v="Supplier C"/>
    <n v="4.2"/>
    <s v="2023-04-15"/>
    <s v="2023-05-02"/>
    <s v="2023-05-02"/>
    <s v="On Time"/>
    <n v="0.11310000000000001"/>
    <n v="55"/>
    <n v="1.54"/>
    <n v="893"/>
    <n v="125"/>
    <n v="58"/>
    <n v="0"/>
    <n v="836.70000000000073"/>
    <n v="3.7868295994568937E-2"/>
    <x v="1"/>
    <s v="Q2"/>
    <x v="1173"/>
  </r>
  <r>
    <s v="ORD-26893"/>
    <x v="2"/>
    <s v="Manufacturing"/>
    <n v="317"/>
    <n v="4.2"/>
    <n v="1331.4"/>
    <n v="1266.22"/>
    <x v="1"/>
    <s v="Supplier D"/>
    <n v="4.7"/>
    <s v="2023-05-10"/>
    <s v="2023-05-29"/>
    <s v="2023-05-29"/>
    <s v="On Time"/>
    <n v="0.107"/>
    <n v="33"/>
    <n v="2.5299999999999998"/>
    <n v="728"/>
    <n v="196"/>
    <n v="38"/>
    <n v="0"/>
    <n v="-65.180000000000064"/>
    <n v="-4.8955986179960991E-2"/>
    <x v="0"/>
    <s v="Q2"/>
    <x v="1174"/>
  </r>
  <r>
    <s v="ORD-43619"/>
    <x v="1"/>
    <s v="Pharmaceutical"/>
    <n v="471"/>
    <n v="12.5"/>
    <n v="5887.5"/>
    <n v="6058.94"/>
    <x v="0"/>
    <s v="Supplier A"/>
    <n v="4.5"/>
    <s v="2023-03-23"/>
    <s v="2023-04-09"/>
    <s v="2023-04-09"/>
    <s v="On Time"/>
    <n v="1.9300000000000001E-2"/>
    <n v="9"/>
    <n v="2.75"/>
    <n v="747"/>
    <n v="197"/>
    <n v="60"/>
    <n v="0"/>
    <n v="171.4399999999996"/>
    <n v="2.9119320594479761E-2"/>
    <x v="6"/>
    <s v="Q1"/>
    <x v="1175"/>
  </r>
  <r>
    <s v="ORD-36493"/>
    <x v="2"/>
    <s v="Manufacturing"/>
    <n v="448"/>
    <n v="4.2"/>
    <n v="1881.6"/>
    <n v="1894.79"/>
    <x v="4"/>
    <s v="Supplier C"/>
    <n v="4.2"/>
    <s v="2023-05-26"/>
    <s v="2023-06-23"/>
    <s v="2023-06-23"/>
    <s v="On Time"/>
    <n v="2.52E-2"/>
    <n v="11"/>
    <n v="2.65"/>
    <n v="138"/>
    <n v="162"/>
    <n v="73"/>
    <n v="0"/>
    <n v="13.190000000000055"/>
    <n v="7.0099914965986686E-3"/>
    <x v="0"/>
    <s v="Q2"/>
    <x v="1176"/>
  </r>
  <r>
    <s v="ORD-18834"/>
    <x v="3"/>
    <s v="Pharmaceutical"/>
    <n v="255"/>
    <n v="15.75"/>
    <n v="4016.25"/>
    <n v="3859.35"/>
    <x v="1"/>
    <s v="Supplier A"/>
    <n v="4.5"/>
    <s v="2023-08-29"/>
    <s v="2023-09-15"/>
    <s v="2023-09-15"/>
    <s v="On Time"/>
    <n v="4.2000000000000003E-2"/>
    <n v="10"/>
    <n v="2.78"/>
    <n v="297"/>
    <n v="131"/>
    <n v="88"/>
    <n v="0"/>
    <n v="-156.90000000000009"/>
    <n v="-3.9066293183940268E-2"/>
    <x v="11"/>
    <s v="Q3"/>
    <x v="1177"/>
  </r>
  <r>
    <s v="ORD-37581"/>
    <x v="2"/>
    <s v="Manufacturing"/>
    <n v="315"/>
    <n v="4.2"/>
    <n v="1323"/>
    <n v="1358.61"/>
    <x v="2"/>
    <s v="Supplier B"/>
    <n v="3.8"/>
    <s v="2023-08-15"/>
    <s v="2023-09-05"/>
    <s v="2023-09-05"/>
    <s v="On Time"/>
    <n v="0.1028"/>
    <n v="32"/>
    <n v="2.95"/>
    <n v="792"/>
    <n v="101"/>
    <n v="15"/>
    <n v="0"/>
    <n v="35.6099999999999"/>
    <n v="2.6916099773242556E-2"/>
    <x v="11"/>
    <s v="Q3"/>
    <x v="1178"/>
  </r>
  <r>
    <s v="ORD-94428"/>
    <x v="5"/>
    <s v="Service"/>
    <n v="450"/>
    <n v="25"/>
    <n v="11250"/>
    <n v="11756.72"/>
    <x v="0"/>
    <s v="Supplier B"/>
    <n v="3.8"/>
    <s v="2023-06-24"/>
    <s v="2023-07-04"/>
    <s v="2023-07-04"/>
    <s v="On Time"/>
    <n v="0.1391"/>
    <n v="62"/>
    <n v="0.8"/>
    <n v="107"/>
    <n v="120"/>
    <n v="58"/>
    <n v="0"/>
    <n v="506.71999999999935"/>
    <n v="4.5041777777777722E-2"/>
    <x v="7"/>
    <s v="Q2"/>
    <x v="1179"/>
  </r>
  <r>
    <s v="ORD-67741"/>
    <x v="3"/>
    <s v="Pharmaceutical"/>
    <n v="104"/>
    <n v="15.75"/>
    <n v="1638"/>
    <n v="1658.84"/>
    <x v="3"/>
    <s v="Supplier A"/>
    <n v="4.5"/>
    <s v="2023-04-26"/>
    <s v="2023-05-13"/>
    <s v="2023-05-13"/>
    <s v="On Time"/>
    <n v="5.7000000000000002E-2"/>
    <n v="5"/>
    <n v="2.54"/>
    <n v="121"/>
    <n v="82"/>
    <n v="87"/>
    <n v="0"/>
    <n v="20.839999999999918"/>
    <n v="1.2722832722832672E-2"/>
    <x v="1"/>
    <s v="Q2"/>
    <x v="1180"/>
  </r>
  <r>
    <s v="ORD-80028"/>
    <x v="5"/>
    <s v="Service"/>
    <n v="290"/>
    <n v="25"/>
    <n v="7250"/>
    <n v="7586.53"/>
    <x v="3"/>
    <s v="Supplier B"/>
    <n v="3.8"/>
    <s v="2023-03-15"/>
    <s v="2023-03-25"/>
    <s v="2023-03-25"/>
    <s v="On Time"/>
    <n v="1.7899999999999999E-2"/>
    <n v="5"/>
    <n v="1.1100000000000001"/>
    <n v="67"/>
    <n v="178"/>
    <n v="31"/>
    <n v="0"/>
    <n v="336.52999999999975"/>
    <n v="4.6417931034482725E-2"/>
    <x v="6"/>
    <s v="Q1"/>
    <x v="1181"/>
  </r>
  <r>
    <s v="ORD-17656"/>
    <x v="0"/>
    <s v="Service"/>
    <n v="83"/>
    <n v="45"/>
    <n v="3735"/>
    <n v="3884.97"/>
    <x v="3"/>
    <s v="Supplier C"/>
    <n v="4.2"/>
    <s v="2023-01-20"/>
    <s v="2023-02-06"/>
    <s v="2023-02-06"/>
    <s v="On Time"/>
    <n v="0.10580000000000001"/>
    <n v="8"/>
    <n v="0.51"/>
    <n v="883"/>
    <n v="119"/>
    <n v="82"/>
    <n v="0"/>
    <n v="149.9699999999998"/>
    <n v="4.0152610441767017E-2"/>
    <x v="5"/>
    <s v="Q1"/>
    <x v="1182"/>
  </r>
  <r>
    <s v="ORD-47023"/>
    <x v="1"/>
    <s v="Pharmaceutical"/>
    <n v="289"/>
    <n v="12.5"/>
    <n v="3612.5"/>
    <n v="3458.58"/>
    <x v="1"/>
    <s v="Supplier A"/>
    <n v="4.5"/>
    <s v="2023-10-16"/>
    <s v="2023-11-12"/>
    <s v="2023-11-23"/>
    <s v="Delayed"/>
    <n v="0.1008"/>
    <n v="29"/>
    <n v="3.47"/>
    <n v="680"/>
    <n v="119"/>
    <n v="67"/>
    <n v="11"/>
    <n v="-153.92000000000007"/>
    <n v="-4.2607612456747428E-2"/>
    <x v="3"/>
    <s v="Q4"/>
    <x v="274"/>
  </r>
  <r>
    <s v="ORD-30072"/>
    <x v="0"/>
    <s v="Service"/>
    <n v="138"/>
    <n v="45"/>
    <n v="6210"/>
    <n v="6113.84"/>
    <x v="1"/>
    <s v="Supplier D"/>
    <n v="4.7"/>
    <s v="2023-11-10"/>
    <s v="2023-11-18"/>
    <s v="2023-11-18"/>
    <s v="On Time"/>
    <n v="0.14829999999999999"/>
    <n v="20"/>
    <n v="1.88"/>
    <n v="515"/>
    <n v="157"/>
    <n v="56"/>
    <n v="0"/>
    <n v="-96.159999999999854"/>
    <n v="-1.5484702093397721E-2"/>
    <x v="10"/>
    <s v="Q4"/>
    <x v="1183"/>
  </r>
  <r>
    <s v="ORD-12744"/>
    <x v="3"/>
    <s v="Pharmaceutical"/>
    <n v="384"/>
    <n v="15.75"/>
    <n v="6048"/>
    <n v="5851.05"/>
    <x v="1"/>
    <s v="Supplier C"/>
    <n v="4.2"/>
    <s v="2023-11-23"/>
    <s v="2023-12-17"/>
    <s v="2023-12-24"/>
    <s v="Delayed"/>
    <n v="0.1454"/>
    <n v="55"/>
    <n v="3.05"/>
    <n v="874"/>
    <n v="96"/>
    <n v="28"/>
    <n v="7"/>
    <n v="-196.94999999999982"/>
    <n v="-3.2564484126984095E-2"/>
    <x v="10"/>
    <s v="Q4"/>
    <x v="1184"/>
  </r>
  <r>
    <s v="ORD-56260"/>
    <x v="1"/>
    <s v="Pharmaceutical"/>
    <n v="460"/>
    <n v="12.5"/>
    <n v="5750"/>
    <n v="5773.86"/>
    <x v="2"/>
    <s v="Supplier D"/>
    <n v="4.7"/>
    <s v="2023-12-30"/>
    <s v="2024-01-11"/>
    <s v="2024-01-11"/>
    <s v="On Time"/>
    <n v="4.1799999999999997E-2"/>
    <n v="19"/>
    <n v="3.76"/>
    <n v="263"/>
    <n v="123"/>
    <n v="63"/>
    <n v="0"/>
    <n v="23.859999999999673"/>
    <n v="4.1495652173912474E-3"/>
    <x v="2"/>
    <s v="Q4"/>
    <x v="1185"/>
  </r>
  <r>
    <s v="ORD-79459"/>
    <x v="4"/>
    <s v="Manufacturing"/>
    <n v="497"/>
    <n v="8.9"/>
    <n v="4423.3"/>
    <n v="4373.95"/>
    <x v="2"/>
    <s v="Supplier D"/>
    <n v="4.7"/>
    <s v="2023-08-16"/>
    <s v="2023-09-04"/>
    <s v="2023-09-04"/>
    <s v="On Time"/>
    <n v="6.0900000000000003E-2"/>
    <n v="30"/>
    <n v="1.8"/>
    <n v="260"/>
    <n v="82"/>
    <n v="37"/>
    <n v="0"/>
    <n v="-49.350000000000364"/>
    <n v="-1.1156828612122253E-2"/>
    <x v="11"/>
    <s v="Q3"/>
    <x v="1186"/>
  </r>
  <r>
    <s v="ORD-63504"/>
    <x v="0"/>
    <s v="Service"/>
    <n v="411"/>
    <n v="45"/>
    <n v="18495"/>
    <n v="18714.86"/>
    <x v="1"/>
    <s v="Supplier B"/>
    <n v="3.8"/>
    <s v="2023-12-04"/>
    <s v="2023-12-14"/>
    <s v="2023-12-14"/>
    <s v="On Time"/>
    <n v="0.13600000000000001"/>
    <n v="55"/>
    <n v="1.65"/>
    <n v="433"/>
    <n v="184"/>
    <n v="49"/>
    <n v="0"/>
    <n v="219.86000000000058"/>
    <n v="1.1887537172208737E-2"/>
    <x v="2"/>
    <s v="Q4"/>
    <x v="1187"/>
  </r>
  <r>
    <s v="ORD-64017"/>
    <x v="3"/>
    <s v="Pharmaceutical"/>
    <n v="65"/>
    <n v="15.75"/>
    <n v="1023.75"/>
    <n v="1028.1300000000001"/>
    <x v="2"/>
    <s v="Supplier B"/>
    <n v="3.8"/>
    <s v="2023-08-29"/>
    <s v="2023-09-25"/>
    <s v="2023-09-26"/>
    <s v="Delayed"/>
    <n v="7.3300000000000004E-2"/>
    <n v="4"/>
    <n v="3.81"/>
    <n v="254"/>
    <n v="75"/>
    <n v="53"/>
    <n v="1"/>
    <n v="4.3800000000001091"/>
    <n v="4.2783882783883854E-3"/>
    <x v="11"/>
    <s v="Q3"/>
    <x v="1188"/>
  </r>
  <r>
    <s v="ORD-97424"/>
    <x v="5"/>
    <s v="Service"/>
    <n v="231"/>
    <n v="25"/>
    <n v="5775"/>
    <n v="5590.38"/>
    <x v="1"/>
    <s v="Supplier D"/>
    <n v="4.7"/>
    <s v="2023-09-22"/>
    <s v="2023-09-30"/>
    <s v="2023-09-30"/>
    <s v="On Time"/>
    <n v="7.1999999999999995E-2"/>
    <n v="16"/>
    <n v="1.08"/>
    <n v="226"/>
    <n v="89"/>
    <n v="97"/>
    <n v="0"/>
    <n v="-184.61999999999989"/>
    <n v="-3.1968831168831147E-2"/>
    <x v="8"/>
    <s v="Q3"/>
    <x v="1189"/>
  </r>
  <r>
    <s v="ORD-27112"/>
    <x v="5"/>
    <s v="Service"/>
    <n v="410"/>
    <n v="25"/>
    <n v="10250"/>
    <n v="10558.36"/>
    <x v="1"/>
    <s v="Supplier D"/>
    <n v="4.7"/>
    <s v="2023-10-22"/>
    <s v="2023-10-30"/>
    <s v="2023-10-30"/>
    <s v="On Time"/>
    <n v="3.1099999999999999E-2"/>
    <n v="12"/>
    <n v="0.87"/>
    <n v="830"/>
    <n v="144"/>
    <n v="50"/>
    <n v="0"/>
    <n v="308.36000000000058"/>
    <n v="3.0083902439024448E-2"/>
    <x v="3"/>
    <s v="Q4"/>
    <x v="1190"/>
  </r>
  <r>
    <s v="ORD-16914"/>
    <x v="5"/>
    <s v="Service"/>
    <n v="59"/>
    <n v="25"/>
    <n v="1475"/>
    <n v="1517.33"/>
    <x v="4"/>
    <s v="Supplier A"/>
    <n v="4.5"/>
    <s v="2023-12-13"/>
    <s v="2023-12-26"/>
    <s v="2023-12-26"/>
    <s v="On Time"/>
    <n v="2.1999999999999999E-2"/>
    <n v="1"/>
    <n v="1.79"/>
    <n v="389"/>
    <n v="43"/>
    <n v="50"/>
    <n v="0"/>
    <n v="42.329999999999927"/>
    <n v="2.8698305084745714E-2"/>
    <x v="2"/>
    <s v="Q4"/>
    <x v="1191"/>
  </r>
  <r>
    <s v="ORD-68538"/>
    <x v="2"/>
    <s v="Manufacturing"/>
    <n v="167"/>
    <n v="4.2"/>
    <n v="701.4"/>
    <n v="725.3"/>
    <x v="1"/>
    <s v="Supplier B"/>
    <n v="3.8"/>
    <s v="2023-04-20"/>
    <s v="2023-05-21"/>
    <s v="2023-05-29"/>
    <s v="Delayed"/>
    <n v="6.08E-2"/>
    <n v="10"/>
    <n v="2.81"/>
    <n v="396"/>
    <n v="200"/>
    <n v="32"/>
    <n v="8"/>
    <n v="23.899999999999977"/>
    <n v="3.4074707727402308E-2"/>
    <x v="1"/>
    <s v="Q2"/>
    <x v="1192"/>
  </r>
  <r>
    <s v="ORD-91040"/>
    <x v="2"/>
    <s v="Manufacturing"/>
    <n v="91"/>
    <n v="4.2"/>
    <n v="382.2"/>
    <n v="397.52"/>
    <x v="3"/>
    <s v="Supplier A"/>
    <n v="4.5"/>
    <s v="2023-10-15"/>
    <s v="2023-11-08"/>
    <s v="2023-11-08"/>
    <s v="On Time"/>
    <n v="3.1300000000000001E-2"/>
    <n v="2"/>
    <n v="2.06"/>
    <n v="469"/>
    <n v="60"/>
    <n v="81"/>
    <n v="0"/>
    <n v="15.319999999999993"/>
    <n v="4.0083725798011498E-2"/>
    <x v="3"/>
    <s v="Q4"/>
    <x v="1193"/>
  </r>
  <r>
    <s v="ORD-68314"/>
    <x v="5"/>
    <s v="Service"/>
    <n v="444"/>
    <n v="25"/>
    <n v="11100"/>
    <n v="11548.05"/>
    <x v="2"/>
    <s v="Supplier C"/>
    <n v="4.2"/>
    <s v="2023-12-20"/>
    <s v="2024-01-06"/>
    <s v="2024-01-06"/>
    <s v="On Time"/>
    <n v="0.1467"/>
    <n v="65"/>
    <n v="0.72"/>
    <n v="149"/>
    <n v="30"/>
    <n v="27"/>
    <n v="0"/>
    <n v="448.04999999999927"/>
    <n v="4.0364864864864798E-2"/>
    <x v="2"/>
    <s v="Q4"/>
    <x v="1194"/>
  </r>
  <r>
    <s v="ORD-86662"/>
    <x v="4"/>
    <s v="Manufacturing"/>
    <n v="97"/>
    <n v="8.9"/>
    <n v="863.3"/>
    <n v="886.36"/>
    <x v="2"/>
    <s v="Supplier D"/>
    <n v="4.7"/>
    <s v="2023-09-02"/>
    <s v="2023-09-27"/>
    <s v="2023-10-07"/>
    <s v="Delayed"/>
    <n v="9.2100000000000001E-2"/>
    <n v="8"/>
    <n v="2.86"/>
    <n v="236"/>
    <n v="134"/>
    <n v="12"/>
    <n v="10"/>
    <n v="23.060000000000059"/>
    <n v="2.6711456040773844E-2"/>
    <x v="8"/>
    <s v="Q3"/>
    <x v="1195"/>
  </r>
  <r>
    <s v="ORD-61592"/>
    <x v="4"/>
    <s v="Manufacturing"/>
    <n v="53"/>
    <n v="8.9"/>
    <n v="471.7"/>
    <n v="489.93"/>
    <x v="4"/>
    <s v="Supplier C"/>
    <n v="4.2"/>
    <s v="2023-06-23"/>
    <s v="2023-07-21"/>
    <s v="2023-07-21"/>
    <s v="On Time"/>
    <n v="1.9599999999999999E-2"/>
    <n v="1"/>
    <n v="1.6"/>
    <n v="988"/>
    <n v="58"/>
    <n v="24"/>
    <n v="0"/>
    <n v="18.230000000000018"/>
    <n v="3.8647445410218396E-2"/>
    <x v="7"/>
    <s v="Q2"/>
    <x v="1196"/>
  </r>
  <r>
    <s v="ORD-74847"/>
    <x v="0"/>
    <s v="Service"/>
    <n v="374"/>
    <n v="45"/>
    <n v="16830"/>
    <n v="17322.75"/>
    <x v="1"/>
    <s v="Supplier C"/>
    <n v="4.2"/>
    <s v="2023-05-30"/>
    <s v="2023-06-16"/>
    <s v="2023-06-16"/>
    <s v="On Time"/>
    <n v="0.1201"/>
    <n v="44"/>
    <n v="1.98"/>
    <n v="66"/>
    <n v="179"/>
    <n v="85"/>
    <n v="0"/>
    <n v="492.75"/>
    <n v="2.927807486631016E-2"/>
    <x v="0"/>
    <s v="Q2"/>
    <x v="1197"/>
  </r>
  <r>
    <s v="ORD-31873"/>
    <x v="4"/>
    <s v="Manufacturing"/>
    <n v="108"/>
    <n v="8.9"/>
    <n v="961.2"/>
    <n v="962.49"/>
    <x v="1"/>
    <s v="Supplier C"/>
    <n v="4.2"/>
    <s v="2023-05-10"/>
    <s v="2023-06-08"/>
    <s v="2023-06-09"/>
    <s v="Delayed"/>
    <n v="0.14749999999999999"/>
    <n v="15"/>
    <n v="1.98"/>
    <n v="714"/>
    <n v="81"/>
    <n v="99"/>
    <n v="1"/>
    <n v="1.2899999999999636"/>
    <n v="1.342072409488102E-3"/>
    <x v="0"/>
    <s v="Q2"/>
    <x v="1198"/>
  </r>
  <r>
    <s v="ORD-20517"/>
    <x v="2"/>
    <s v="Manufacturing"/>
    <n v="182"/>
    <n v="4.2"/>
    <n v="764.4"/>
    <n v="729.27"/>
    <x v="3"/>
    <s v="Supplier D"/>
    <n v="4.7"/>
    <s v="2023-08-10"/>
    <s v="2023-08-29"/>
    <s v="2023-08-29"/>
    <s v="On Time"/>
    <n v="0.115"/>
    <n v="20"/>
    <n v="1.92"/>
    <n v="390"/>
    <n v="161"/>
    <n v="14"/>
    <n v="0"/>
    <n v="-35.129999999999995"/>
    <n v="-4.5957613814756666E-2"/>
    <x v="11"/>
    <s v="Q3"/>
    <x v="1199"/>
  </r>
  <r>
    <s v="ORD-98067"/>
    <x v="3"/>
    <s v="Pharmaceutical"/>
    <n v="19"/>
    <n v="15.75"/>
    <n v="299.25"/>
    <n v="293.35000000000002"/>
    <x v="4"/>
    <s v="Supplier A"/>
    <n v="4.5"/>
    <s v="2023-10-21"/>
    <s v="2023-11-07"/>
    <s v="2023-11-07"/>
    <s v="On Time"/>
    <n v="3.7900000000000003E-2"/>
    <n v="0"/>
    <n v="3.08"/>
    <n v="326"/>
    <n v="198"/>
    <n v="58"/>
    <n v="0"/>
    <n v="-5.8999999999999773"/>
    <n v="-1.9715956558061746E-2"/>
    <x v="3"/>
    <s v="Q4"/>
    <x v="1200"/>
  </r>
  <r>
    <s v="ORD-74071"/>
    <x v="2"/>
    <s v="Manufacturing"/>
    <n v="372"/>
    <n v="4.2"/>
    <n v="1562.4"/>
    <n v="1537.73"/>
    <x v="3"/>
    <s v="Supplier D"/>
    <n v="4.7"/>
    <s v="2023-07-28"/>
    <s v="2023-08-16"/>
    <s v="2023-08-16"/>
    <s v="On Time"/>
    <n v="0.14199999999999999"/>
    <n v="52"/>
    <n v="2.1"/>
    <n v="338"/>
    <n v="88"/>
    <n v="20"/>
    <n v="0"/>
    <n v="-24.670000000000073"/>
    <n v="-1.5789810547875111E-2"/>
    <x v="4"/>
    <s v="Q3"/>
    <x v="1201"/>
  </r>
  <r>
    <s v="ORD-19753"/>
    <x v="4"/>
    <s v="Manufacturing"/>
    <n v="468"/>
    <n v="8.9"/>
    <n v="4165.2"/>
    <n v="4004.23"/>
    <x v="0"/>
    <s v="Supplier C"/>
    <n v="4.2"/>
    <s v="2023-09-18"/>
    <s v="2023-10-16"/>
    <s v="2023-10-16"/>
    <s v="On Time"/>
    <n v="0.1235"/>
    <n v="57"/>
    <n v="1.21"/>
    <n v="231"/>
    <n v="115"/>
    <n v="18"/>
    <n v="0"/>
    <n v="-160.9699999999998"/>
    <n v="-3.8646403534043937E-2"/>
    <x v="8"/>
    <s v="Q3"/>
    <x v="1202"/>
  </r>
  <r>
    <s v="ORD-90931"/>
    <x v="3"/>
    <s v="Pharmaceutical"/>
    <n v="452"/>
    <n v="15.75"/>
    <n v="7119"/>
    <n v="6816.74"/>
    <x v="4"/>
    <s v="Supplier B"/>
    <n v="3.8"/>
    <s v="2023-02-14"/>
    <s v="2023-02-28"/>
    <s v="2023-02-28"/>
    <s v="On Time"/>
    <n v="0.11119999999999999"/>
    <n v="50"/>
    <n v="3.01"/>
    <n v="122"/>
    <n v="59"/>
    <n v="84"/>
    <n v="0"/>
    <n v="-302.26000000000022"/>
    <n v="-4.2458210422812226E-2"/>
    <x v="9"/>
    <s v="Q1"/>
    <x v="1203"/>
  </r>
  <r>
    <s v="ORD-20637"/>
    <x v="0"/>
    <s v="Service"/>
    <n v="64"/>
    <n v="45"/>
    <n v="2880"/>
    <n v="2912.42"/>
    <x v="2"/>
    <s v="Supplier C"/>
    <n v="4.2"/>
    <s v="2023-12-07"/>
    <s v="2023-12-24"/>
    <s v="2023-12-24"/>
    <s v="On Time"/>
    <n v="1.7899999999999999E-2"/>
    <n v="1"/>
    <n v="1.88"/>
    <n v="240"/>
    <n v="43"/>
    <n v="21"/>
    <n v="0"/>
    <n v="32.420000000000073"/>
    <n v="1.125694444444447E-2"/>
    <x v="2"/>
    <s v="Q4"/>
    <x v="1204"/>
  </r>
  <r>
    <s v="ORD-35860"/>
    <x v="1"/>
    <s v="Pharmaceutical"/>
    <n v="35"/>
    <n v="12.5"/>
    <n v="437.5"/>
    <n v="446.99"/>
    <x v="2"/>
    <s v="Supplier B"/>
    <n v="3.8"/>
    <s v="2023-04-18"/>
    <s v="2023-05-02"/>
    <s v="2023-05-02"/>
    <s v="On Time"/>
    <n v="6.4199999999999993E-2"/>
    <n v="2"/>
    <n v="2.79"/>
    <n v="775"/>
    <n v="146"/>
    <n v="87"/>
    <n v="0"/>
    <n v="9.4900000000000091"/>
    <n v="2.1691428571428591E-2"/>
    <x v="1"/>
    <s v="Q2"/>
    <x v="1205"/>
  </r>
  <r>
    <s v="ORD-10827"/>
    <x v="0"/>
    <s v="Service"/>
    <n v="384"/>
    <n v="45"/>
    <n v="17280"/>
    <n v="17584.400000000001"/>
    <x v="1"/>
    <s v="Supplier D"/>
    <n v="4.7"/>
    <s v="2023-05-28"/>
    <s v="2023-06-05"/>
    <s v="2023-06-05"/>
    <s v="On Time"/>
    <n v="0.13109999999999999"/>
    <n v="50"/>
    <n v="0.78"/>
    <n v="131"/>
    <n v="65"/>
    <n v="35"/>
    <n v="0"/>
    <n v="304.40000000000146"/>
    <n v="1.7615740740740824E-2"/>
    <x v="0"/>
    <s v="Q2"/>
    <x v="1206"/>
  </r>
  <r>
    <s v="ORD-39847"/>
    <x v="2"/>
    <s v="Manufacturing"/>
    <n v="73"/>
    <n v="4.2"/>
    <n v="306.60000000000002"/>
    <n v="312.82"/>
    <x v="1"/>
    <s v="Supplier B"/>
    <n v="3.8"/>
    <s v="2023-12-25"/>
    <s v="2024-01-15"/>
    <s v="2024-01-15"/>
    <s v="On Time"/>
    <n v="2.06E-2"/>
    <n v="1"/>
    <n v="1.64"/>
    <n v="216"/>
    <n v="121"/>
    <n v="91"/>
    <n v="0"/>
    <n v="6.2199999999999704"/>
    <n v="2.0287018917155807E-2"/>
    <x v="2"/>
    <s v="Q4"/>
    <x v="1207"/>
  </r>
  <r>
    <s v="ORD-79540"/>
    <x v="5"/>
    <s v="Service"/>
    <n v="337"/>
    <n v="25"/>
    <n v="8425"/>
    <n v="8244.2000000000007"/>
    <x v="3"/>
    <s v="Supplier D"/>
    <n v="4.7"/>
    <s v="2023-09-17"/>
    <s v="2023-09-25"/>
    <s v="2023-09-25"/>
    <s v="On Time"/>
    <n v="6.9699999999999998E-2"/>
    <n v="23"/>
    <n v="1.6"/>
    <n v="57"/>
    <n v="187"/>
    <n v="97"/>
    <n v="0"/>
    <n v="-180.79999999999927"/>
    <n v="-2.1459940652818903E-2"/>
    <x v="8"/>
    <s v="Q3"/>
    <x v="1208"/>
  </r>
  <r>
    <s v="ORD-66373"/>
    <x v="2"/>
    <s v="Manufacturing"/>
    <n v="41"/>
    <n v="4.2"/>
    <n v="172.2"/>
    <n v="164.67"/>
    <x v="3"/>
    <s v="Supplier B"/>
    <n v="3.8"/>
    <s v="2023-02-03"/>
    <s v="2023-02-24"/>
    <s v="2023-02-24"/>
    <s v="On Time"/>
    <n v="5.8200000000000002E-2"/>
    <n v="2"/>
    <n v="2.2400000000000002"/>
    <n v="131"/>
    <n v="192"/>
    <n v="67"/>
    <n v="0"/>
    <n v="-7.5300000000000011"/>
    <n v="-4.3728222996515687E-2"/>
    <x v="9"/>
    <s v="Q1"/>
    <x v="1209"/>
  </r>
  <r>
    <s v="ORD-18634"/>
    <x v="1"/>
    <s v="Pharmaceutical"/>
    <n v="404"/>
    <n v="12.5"/>
    <n v="5050"/>
    <n v="5260.25"/>
    <x v="0"/>
    <s v="Supplier C"/>
    <n v="4.2"/>
    <s v="2023-10-29"/>
    <s v="2023-11-19"/>
    <s v="2023-11-19"/>
    <s v="On Time"/>
    <n v="6.0600000000000001E-2"/>
    <n v="24"/>
    <n v="3.52"/>
    <n v="632"/>
    <n v="87"/>
    <n v="50"/>
    <n v="0"/>
    <n v="210.25"/>
    <n v="4.1633663366336636E-2"/>
    <x v="3"/>
    <s v="Q4"/>
    <x v="1210"/>
  </r>
  <r>
    <s v="ORD-39899"/>
    <x v="4"/>
    <s v="Manufacturing"/>
    <n v="265"/>
    <n v="8.9"/>
    <n v="2358.5"/>
    <n v="2311.39"/>
    <x v="3"/>
    <s v="Supplier D"/>
    <n v="4.7"/>
    <s v="2023-07-09"/>
    <s v="2023-07-28"/>
    <s v="2023-07-28"/>
    <s v="On Time"/>
    <n v="7.85E-2"/>
    <n v="20"/>
    <n v="2.4900000000000002"/>
    <n v="651"/>
    <n v="63"/>
    <n v="15"/>
    <n v="0"/>
    <n v="-47.110000000000127"/>
    <n v="-1.9974560101759648E-2"/>
    <x v="4"/>
    <s v="Q3"/>
    <x v="1211"/>
  </r>
  <r>
    <s v="ORD-70768"/>
    <x v="0"/>
    <s v="Service"/>
    <n v="460"/>
    <n v="45"/>
    <n v="20700"/>
    <n v="20620.599999999999"/>
    <x v="3"/>
    <s v="Supplier D"/>
    <n v="4.7"/>
    <s v="2023-08-27"/>
    <s v="2023-09-04"/>
    <s v="2023-09-04"/>
    <s v="On Time"/>
    <n v="0.13930000000000001"/>
    <n v="64"/>
    <n v="1.96"/>
    <n v="939"/>
    <n v="138"/>
    <n v="67"/>
    <n v="0"/>
    <n v="-79.400000000001455"/>
    <n v="-3.8357487922706015E-3"/>
    <x v="11"/>
    <s v="Q3"/>
    <x v="1212"/>
  </r>
  <r>
    <s v="ORD-92862"/>
    <x v="3"/>
    <s v="Pharmaceutical"/>
    <n v="496"/>
    <n v="15.75"/>
    <n v="7812"/>
    <n v="7440.52"/>
    <x v="1"/>
    <s v="Supplier D"/>
    <n v="4.7"/>
    <s v="2023-08-03"/>
    <s v="2023-08-15"/>
    <s v="2023-08-15"/>
    <s v="On Time"/>
    <n v="2.9499999999999998E-2"/>
    <n v="14"/>
    <n v="3.98"/>
    <n v="202"/>
    <n v="122"/>
    <n v="56"/>
    <n v="0"/>
    <n v="-371.47999999999956"/>
    <n v="-4.7552483358934916E-2"/>
    <x v="11"/>
    <s v="Q3"/>
    <x v="1213"/>
  </r>
  <r>
    <s v="ORD-45506"/>
    <x v="1"/>
    <s v="Pharmaceutical"/>
    <n v="313"/>
    <n v="12.5"/>
    <n v="3912.5"/>
    <n v="4087.01"/>
    <x v="2"/>
    <s v="Supplier B"/>
    <n v="3.8"/>
    <s v="2023-03-19"/>
    <s v="2023-04-02"/>
    <s v="2023-04-02"/>
    <s v="On Time"/>
    <n v="4.0399999999999998E-2"/>
    <n v="12"/>
    <n v="3.21"/>
    <n v="395"/>
    <n v="70"/>
    <n v="12"/>
    <n v="0"/>
    <n v="174.51000000000022"/>
    <n v="4.4603194888178967E-2"/>
    <x v="6"/>
    <s v="Q1"/>
    <x v="1214"/>
  </r>
  <r>
    <s v="ORD-75422"/>
    <x v="4"/>
    <s v="Manufacturing"/>
    <n v="434"/>
    <n v="8.9"/>
    <n v="3862.6"/>
    <n v="4038.42"/>
    <x v="2"/>
    <s v="Supplier B"/>
    <n v="3.8"/>
    <s v="2023-06-05"/>
    <s v="2023-06-26"/>
    <s v="2023-06-26"/>
    <s v="On Time"/>
    <n v="8.6900000000000005E-2"/>
    <n v="37"/>
    <n v="1.97"/>
    <n v="493"/>
    <n v="131"/>
    <n v="30"/>
    <n v="0"/>
    <n v="175.82000000000016"/>
    <n v="4.5518562626210367E-2"/>
    <x v="7"/>
    <s v="Q2"/>
    <x v="1215"/>
  </r>
  <r>
    <s v="ORD-77995"/>
    <x v="4"/>
    <s v="Manufacturing"/>
    <n v="44"/>
    <n v="8.9"/>
    <n v="391.6"/>
    <n v="409.34"/>
    <x v="0"/>
    <s v="Supplier C"/>
    <n v="4.2"/>
    <s v="2023-02-24"/>
    <s v="2023-03-24"/>
    <s v="2023-03-24"/>
    <s v="On Time"/>
    <n v="0.10879999999999999"/>
    <n v="4"/>
    <n v="1.28"/>
    <n v="556"/>
    <n v="75"/>
    <n v="63"/>
    <n v="0"/>
    <n v="17.739999999999952"/>
    <n v="4.5301327885597424E-2"/>
    <x v="9"/>
    <s v="Q1"/>
    <x v="1216"/>
  </r>
  <r>
    <s v="ORD-88527"/>
    <x v="4"/>
    <s v="Manufacturing"/>
    <n v="91"/>
    <n v="8.9"/>
    <n v="809.9"/>
    <n v="796.83"/>
    <x v="0"/>
    <s v="Supplier C"/>
    <n v="4.2"/>
    <s v="2023-11-20"/>
    <s v="2023-12-18"/>
    <s v="2023-12-18"/>
    <s v="On Time"/>
    <n v="5.3499999999999999E-2"/>
    <n v="4"/>
    <n v="2.2200000000000002"/>
    <n v="182"/>
    <n v="155"/>
    <n v="46"/>
    <n v="0"/>
    <n v="-13.069999999999936"/>
    <n v="-1.6137794789480103E-2"/>
    <x v="10"/>
    <s v="Q4"/>
    <x v="160"/>
  </r>
  <r>
    <s v="ORD-37453"/>
    <x v="2"/>
    <s v="Manufacturing"/>
    <n v="299"/>
    <n v="4.2"/>
    <n v="1255.8"/>
    <n v="1314.88"/>
    <x v="3"/>
    <s v="Supplier B"/>
    <n v="3.8"/>
    <s v="2023-07-09"/>
    <s v="2023-07-30"/>
    <s v="2023-07-30"/>
    <s v="On Time"/>
    <n v="1.8800000000000001E-2"/>
    <n v="5"/>
    <n v="1.83"/>
    <n v="384"/>
    <n v="196"/>
    <n v="39"/>
    <n v="0"/>
    <n v="59.080000000000155"/>
    <n v="4.7045707915273259E-2"/>
    <x v="4"/>
    <s v="Q3"/>
    <x v="1217"/>
  </r>
  <r>
    <s v="ORD-52183"/>
    <x v="2"/>
    <s v="Manufacturing"/>
    <n v="184"/>
    <n v="4.2"/>
    <n v="772.8"/>
    <n v="778.77"/>
    <x v="2"/>
    <s v="Supplier C"/>
    <n v="4.2"/>
    <s v="2023-10-12"/>
    <s v="2023-11-09"/>
    <s v="2023-11-09"/>
    <s v="On Time"/>
    <n v="5.6300000000000003E-2"/>
    <n v="10"/>
    <n v="1.25"/>
    <n v="850"/>
    <n v="181"/>
    <n v="83"/>
    <n v="0"/>
    <n v="5.9700000000000273"/>
    <n v="7.7251552795031412E-3"/>
    <x v="3"/>
    <s v="Q4"/>
    <x v="1218"/>
  </r>
  <r>
    <s v="ORD-60350"/>
    <x v="3"/>
    <s v="Pharmaceutical"/>
    <n v="260"/>
    <n v="15.75"/>
    <n v="4095"/>
    <n v="4120.92"/>
    <x v="4"/>
    <s v="Supplier B"/>
    <n v="3.8"/>
    <s v="2023-05-08"/>
    <s v="2023-05-22"/>
    <s v="2023-05-22"/>
    <s v="On Time"/>
    <n v="0.13469999999999999"/>
    <n v="35"/>
    <n v="3.82"/>
    <n v="818"/>
    <n v="57"/>
    <n v="89"/>
    <n v="0"/>
    <n v="25.920000000000073"/>
    <n v="6.3296703296703474E-3"/>
    <x v="0"/>
    <s v="Q2"/>
    <x v="1219"/>
  </r>
  <r>
    <s v="ORD-61062"/>
    <x v="2"/>
    <s v="Manufacturing"/>
    <n v="318"/>
    <n v="4.2"/>
    <n v="1335.6"/>
    <n v="1389.08"/>
    <x v="0"/>
    <s v="Supplier D"/>
    <n v="4.7"/>
    <s v="2023-08-25"/>
    <s v="2023-09-13"/>
    <s v="2023-09-13"/>
    <s v="On Time"/>
    <n v="0.1426"/>
    <n v="45"/>
    <n v="1.1299999999999999"/>
    <n v="846"/>
    <n v="69"/>
    <n v="45"/>
    <n v="0"/>
    <n v="53.480000000000018"/>
    <n v="4.0041928721174021E-2"/>
    <x v="11"/>
    <s v="Q3"/>
    <x v="1220"/>
  </r>
  <r>
    <s v="ORD-73249"/>
    <x v="0"/>
    <s v="Service"/>
    <n v="252"/>
    <n v="45"/>
    <n v="11340"/>
    <n v="11052.63"/>
    <x v="1"/>
    <s v="Supplier C"/>
    <n v="4.2"/>
    <s v="2023-01-31"/>
    <s v="2023-02-17"/>
    <s v="2023-02-17"/>
    <s v="On Time"/>
    <n v="9.8599999999999993E-2"/>
    <n v="24"/>
    <n v="1.74"/>
    <n v="625"/>
    <n v="57"/>
    <n v="44"/>
    <n v="0"/>
    <n v="-287.3700000000008"/>
    <n v="-2.5341269841269911E-2"/>
    <x v="5"/>
    <s v="Q1"/>
    <x v="1221"/>
  </r>
  <r>
    <s v="ORD-88326"/>
    <x v="2"/>
    <s v="Manufacturing"/>
    <n v="462"/>
    <n v="4.2"/>
    <n v="1940.4"/>
    <n v="1947.45"/>
    <x v="2"/>
    <s v="Supplier C"/>
    <n v="4.2"/>
    <s v="2023-11-06"/>
    <s v="2023-12-04"/>
    <s v="2023-12-04"/>
    <s v="On Time"/>
    <n v="0.12540000000000001"/>
    <n v="57"/>
    <n v="2.92"/>
    <n v="669"/>
    <n v="50"/>
    <n v="47"/>
    <n v="0"/>
    <n v="7.0499999999999545"/>
    <n v="3.6332714904143242E-3"/>
    <x v="10"/>
    <s v="Q4"/>
    <x v="1222"/>
  </r>
  <r>
    <s v="ORD-11430"/>
    <x v="0"/>
    <s v="Service"/>
    <n v="419"/>
    <n v="45"/>
    <n v="18855"/>
    <n v="18862.79"/>
    <x v="0"/>
    <s v="Supplier B"/>
    <n v="3.8"/>
    <s v="2023-09-26"/>
    <s v="2023-10-06"/>
    <s v="2023-10-06"/>
    <s v="On Time"/>
    <n v="4.48E-2"/>
    <n v="18"/>
    <n v="1.55"/>
    <n v="355"/>
    <n v="86"/>
    <n v="36"/>
    <n v="0"/>
    <n v="7.7900000000008731"/>
    <n v="4.1315300981176732E-4"/>
    <x v="8"/>
    <s v="Q3"/>
    <x v="1223"/>
  </r>
  <r>
    <s v="ORD-29348"/>
    <x v="3"/>
    <s v="Pharmaceutical"/>
    <n v="343"/>
    <n v="15.75"/>
    <n v="5402.25"/>
    <n v="5480.04"/>
    <x v="3"/>
    <s v="Supplier A"/>
    <n v="4.5"/>
    <s v="2023-01-15"/>
    <s v="2023-02-01"/>
    <s v="2023-02-01"/>
    <s v="On Time"/>
    <n v="6.9000000000000006E-2"/>
    <n v="23"/>
    <n v="3.66"/>
    <n v="507"/>
    <n v="180"/>
    <n v="58"/>
    <n v="0"/>
    <n v="77.789999999999964"/>
    <n v="1.4399555740663606E-2"/>
    <x v="5"/>
    <s v="Q1"/>
    <x v="1224"/>
  </r>
  <r>
    <s v="ORD-47324"/>
    <x v="5"/>
    <s v="Service"/>
    <n v="65"/>
    <n v="25"/>
    <n v="1625"/>
    <n v="1696"/>
    <x v="1"/>
    <s v="Supplier D"/>
    <n v="4.7"/>
    <s v="2023-06-10"/>
    <s v="2023-06-18"/>
    <s v="2023-06-18"/>
    <s v="On Time"/>
    <n v="7.3800000000000004E-2"/>
    <n v="4"/>
    <n v="1.41"/>
    <n v="216"/>
    <n v="170"/>
    <n v="26"/>
    <n v="0"/>
    <n v="71"/>
    <n v="4.369230769230769E-2"/>
    <x v="7"/>
    <s v="Q2"/>
    <x v="1225"/>
  </r>
  <r>
    <s v="ORD-59155"/>
    <x v="2"/>
    <s v="Manufacturing"/>
    <n v="454"/>
    <n v="4.2"/>
    <n v="1906.8"/>
    <n v="1873.72"/>
    <x v="0"/>
    <s v="Supplier A"/>
    <n v="4.5"/>
    <s v="2023-01-27"/>
    <s v="2023-02-20"/>
    <s v="2023-02-20"/>
    <s v="On Time"/>
    <n v="7.6799999999999993E-2"/>
    <n v="34"/>
    <n v="2.66"/>
    <n v="613"/>
    <n v="26"/>
    <n v="90"/>
    <n v="0"/>
    <n v="-33.079999999999927"/>
    <n v="-1.7348437172225679E-2"/>
    <x v="5"/>
    <s v="Q1"/>
    <x v="1226"/>
  </r>
  <r>
    <s v="ORD-84518"/>
    <x v="4"/>
    <s v="Manufacturing"/>
    <n v="177"/>
    <n v="8.9"/>
    <n v="1575.3"/>
    <n v="1593.11"/>
    <x v="3"/>
    <s v="Supplier D"/>
    <n v="4.7"/>
    <s v="2023-04-02"/>
    <s v="2023-04-21"/>
    <s v="2023-04-21"/>
    <s v="On Time"/>
    <n v="0.11650000000000001"/>
    <n v="20"/>
    <n v="1.65"/>
    <n v="90"/>
    <n v="150"/>
    <n v="17"/>
    <n v="0"/>
    <n v="17.809999999999945"/>
    <n v="1.1305783025455434E-2"/>
    <x v="1"/>
    <s v="Q2"/>
    <x v="1227"/>
  </r>
  <r>
    <s v="ORD-40803"/>
    <x v="0"/>
    <s v="Service"/>
    <n v="484"/>
    <n v="45"/>
    <n v="21780"/>
    <n v="20838.87"/>
    <x v="1"/>
    <s v="Supplier D"/>
    <n v="4.7"/>
    <s v="2023-02-02"/>
    <s v="2023-02-10"/>
    <s v="2023-02-10"/>
    <s v="On Time"/>
    <n v="3.1199999999999999E-2"/>
    <n v="15"/>
    <n v="1.91"/>
    <n v="144"/>
    <n v="112"/>
    <n v="55"/>
    <n v="0"/>
    <n v="-941.13000000000102"/>
    <n v="-4.3210743801652941E-2"/>
    <x v="9"/>
    <s v="Q1"/>
    <x v="1228"/>
  </r>
  <r>
    <s v="ORD-61903"/>
    <x v="2"/>
    <s v="Manufacturing"/>
    <n v="394"/>
    <n v="4.2"/>
    <n v="1654.8"/>
    <n v="1583.57"/>
    <x v="0"/>
    <s v="Supplier D"/>
    <n v="4.7"/>
    <s v="2023-06-25"/>
    <s v="2023-07-14"/>
    <s v="2023-07-14"/>
    <s v="On Time"/>
    <n v="6.6100000000000006E-2"/>
    <n v="26"/>
    <n v="1.83"/>
    <n v="761"/>
    <n v="59"/>
    <n v="80"/>
    <n v="0"/>
    <n v="-71.230000000000018"/>
    <n v="-4.3044476673918308E-2"/>
    <x v="7"/>
    <s v="Q2"/>
    <x v="1229"/>
  </r>
  <r>
    <s v="ORD-99590"/>
    <x v="1"/>
    <s v="Pharmaceutical"/>
    <n v="69"/>
    <n v="12.5"/>
    <n v="862.5"/>
    <n v="885.16"/>
    <x v="1"/>
    <s v="Supplier D"/>
    <n v="4.7"/>
    <s v="2023-03-23"/>
    <s v="2023-04-04"/>
    <s v="2023-04-04"/>
    <s v="On Time"/>
    <n v="0.13159999999999999"/>
    <n v="9"/>
    <n v="2.58"/>
    <n v="621"/>
    <n v="26"/>
    <n v="16"/>
    <n v="0"/>
    <n v="22.659999999999968"/>
    <n v="2.6272463768115904E-2"/>
    <x v="6"/>
    <s v="Q1"/>
    <x v="1230"/>
  </r>
  <r>
    <s v="ORD-75612"/>
    <x v="0"/>
    <s v="Service"/>
    <n v="31"/>
    <n v="45"/>
    <n v="1395"/>
    <n v="1355.8"/>
    <x v="1"/>
    <s v="Supplier D"/>
    <n v="4.7"/>
    <s v="2023-01-22"/>
    <s v="2023-01-30"/>
    <s v="2023-01-30"/>
    <s v="On Time"/>
    <n v="4.2599999999999999E-2"/>
    <n v="1"/>
    <n v="1.81"/>
    <n v="377"/>
    <n v="102"/>
    <n v="59"/>
    <n v="0"/>
    <n v="-39.200000000000045"/>
    <n v="-2.8100358422939099E-2"/>
    <x v="5"/>
    <s v="Q1"/>
    <x v="1231"/>
  </r>
  <r>
    <s v="ORD-18907"/>
    <x v="0"/>
    <s v="Service"/>
    <n v="401"/>
    <n v="45"/>
    <n v="18045"/>
    <n v="17665.400000000001"/>
    <x v="2"/>
    <s v="Supplier A"/>
    <n v="4.5"/>
    <s v="2023-09-19"/>
    <s v="2023-10-02"/>
    <s v="2023-10-02"/>
    <s v="On Time"/>
    <n v="1.3299999999999999E-2"/>
    <n v="5"/>
    <n v="1.1200000000000001"/>
    <n v="91"/>
    <n v="71"/>
    <n v="85"/>
    <n v="0"/>
    <n v="-379.59999999999854"/>
    <n v="-2.1036298143529981E-2"/>
    <x v="8"/>
    <s v="Q3"/>
    <x v="1232"/>
  </r>
  <r>
    <s v="ORD-31519"/>
    <x v="1"/>
    <s v="Pharmaceutical"/>
    <n v="261"/>
    <n v="12.5"/>
    <n v="3262.5"/>
    <n v="3101.71"/>
    <x v="1"/>
    <s v="Supplier B"/>
    <n v="3.8"/>
    <s v="2023-10-26"/>
    <s v="2023-11-09"/>
    <s v="2023-11-09"/>
    <s v="On Time"/>
    <n v="0.10829999999999999"/>
    <n v="28"/>
    <n v="3.05"/>
    <n v="456"/>
    <n v="74"/>
    <n v="29"/>
    <n v="0"/>
    <n v="-160.78999999999996"/>
    <n v="-4.928429118773945E-2"/>
    <x v="3"/>
    <s v="Q4"/>
    <x v="1233"/>
  </r>
  <r>
    <s v="ORD-43590"/>
    <x v="5"/>
    <s v="Service"/>
    <n v="294"/>
    <n v="25"/>
    <n v="7350"/>
    <n v="7257.61"/>
    <x v="0"/>
    <s v="Supplier C"/>
    <n v="4.2"/>
    <s v="2023-05-17"/>
    <s v="2023-06-03"/>
    <s v="2023-06-03"/>
    <s v="On Time"/>
    <n v="6.4399999999999999E-2"/>
    <n v="18"/>
    <n v="1.63"/>
    <n v="392"/>
    <n v="70"/>
    <n v="51"/>
    <n v="0"/>
    <n v="-92.390000000000327"/>
    <n v="-1.2570068027210928E-2"/>
    <x v="0"/>
    <s v="Q2"/>
    <x v="63"/>
  </r>
  <r>
    <s v="ORD-63174"/>
    <x v="2"/>
    <s v="Manufacturing"/>
    <n v="156"/>
    <n v="4.2"/>
    <n v="655.20000000000005"/>
    <n v="652.03"/>
    <x v="2"/>
    <s v="Supplier A"/>
    <n v="4.5"/>
    <s v="2023-11-30"/>
    <s v="2024-01-04"/>
    <s v="2024-01-08"/>
    <s v="Delayed"/>
    <n v="7.2400000000000006E-2"/>
    <n v="11"/>
    <n v="2.02"/>
    <n v="239"/>
    <n v="48"/>
    <n v="15"/>
    <n v="4"/>
    <n v="-3.1700000000000728"/>
    <n v="-4.8382173382174485E-3"/>
    <x v="10"/>
    <s v="Q4"/>
    <x v="1234"/>
  </r>
  <r>
    <s v="ORD-87759"/>
    <x v="4"/>
    <s v="Manufacturing"/>
    <n v="398"/>
    <n v="8.9"/>
    <n v="3542.2"/>
    <n v="3567.07"/>
    <x v="0"/>
    <s v="Supplier B"/>
    <n v="3.8"/>
    <s v="2023-04-13"/>
    <s v="2023-05-04"/>
    <s v="2023-05-04"/>
    <s v="On Time"/>
    <n v="0.11459999999999999"/>
    <n v="45"/>
    <n v="2.35"/>
    <n v="887"/>
    <n v="97"/>
    <n v="56"/>
    <n v="0"/>
    <n v="24.870000000000346"/>
    <n v="7.0210603579697215E-3"/>
    <x v="1"/>
    <s v="Q2"/>
    <x v="1235"/>
  </r>
  <r>
    <s v="ORD-38367"/>
    <x v="4"/>
    <s v="Manufacturing"/>
    <n v="465"/>
    <n v="8.9"/>
    <n v="4138.5"/>
    <n v="4297.58"/>
    <x v="0"/>
    <s v="Supplier B"/>
    <n v="3.8"/>
    <s v="2023-10-18"/>
    <s v="2023-11-08"/>
    <s v="2023-11-08"/>
    <s v="On Time"/>
    <n v="4.53E-2"/>
    <n v="21"/>
    <n v="1.62"/>
    <n v="899"/>
    <n v="66"/>
    <n v="52"/>
    <n v="0"/>
    <n v="159.07999999999993"/>
    <n v="3.8439047964238235E-2"/>
    <x v="3"/>
    <s v="Q4"/>
    <x v="1236"/>
  </r>
  <r>
    <s v="ORD-83509"/>
    <x v="3"/>
    <s v="Pharmaceutical"/>
    <n v="244"/>
    <n v="15.75"/>
    <n v="3843"/>
    <n v="4029.09"/>
    <x v="2"/>
    <s v="Supplier D"/>
    <n v="4.7"/>
    <s v="2023-06-17"/>
    <s v="2023-06-29"/>
    <s v="2023-06-29"/>
    <s v="On Time"/>
    <n v="9.4299999999999995E-2"/>
    <n v="22"/>
    <n v="3.24"/>
    <n v="661"/>
    <n v="93"/>
    <n v="95"/>
    <n v="0"/>
    <n v="186.09000000000015"/>
    <n v="4.842310694769715E-2"/>
    <x v="7"/>
    <s v="Q2"/>
    <x v="159"/>
  </r>
  <r>
    <s v="ORD-10001"/>
    <x v="3"/>
    <s v="Pharmaceutical"/>
    <n v="446"/>
    <n v="15.75"/>
    <n v="7024.5"/>
    <n v="6695.19"/>
    <x v="0"/>
    <s v="Supplier A"/>
    <n v="4.5"/>
    <s v="2023-01-01"/>
    <s v="2023-01-18"/>
    <s v="2023-01-18"/>
    <s v="On Time"/>
    <n v="1.7000000000000001E-2"/>
    <n v="7"/>
    <n v="2.91"/>
    <n v="360"/>
    <n v="133"/>
    <n v="58"/>
    <n v="0"/>
    <n v="-329.3100000000004"/>
    <n v="-4.688020499679698E-2"/>
    <x v="5"/>
    <s v="Q1"/>
    <x v="1237"/>
  </r>
  <r>
    <s v="ORD-19974"/>
    <x v="0"/>
    <s v="Service"/>
    <n v="37"/>
    <n v="45"/>
    <n v="1665"/>
    <n v="1643.03"/>
    <x v="4"/>
    <s v="Supplier B"/>
    <n v="3.8"/>
    <s v="2023-02-19"/>
    <s v="2023-03-13"/>
    <s v="2023-03-18"/>
    <s v="Delayed"/>
    <n v="0.1004"/>
    <n v="3"/>
    <n v="1.81"/>
    <n v="477"/>
    <n v="187"/>
    <n v="12"/>
    <n v="5"/>
    <n v="-21.970000000000027"/>
    <n v="-1.3195195195195212E-2"/>
    <x v="9"/>
    <s v="Q1"/>
    <x v="1238"/>
  </r>
  <r>
    <s v="ORD-36825"/>
    <x v="2"/>
    <s v="Manufacturing"/>
    <n v="82"/>
    <n v="4.2"/>
    <n v="344.4"/>
    <n v="336.23"/>
    <x v="0"/>
    <s v="Supplier A"/>
    <n v="4.5"/>
    <s v="2023-06-04"/>
    <s v="2023-06-28"/>
    <s v="2023-06-28"/>
    <s v="On Time"/>
    <n v="0.14019999999999999"/>
    <n v="11"/>
    <n v="2.6"/>
    <n v="173"/>
    <n v="182"/>
    <n v="97"/>
    <n v="0"/>
    <n v="-8.1699999999999591"/>
    <n v="-2.3722415795586409E-2"/>
    <x v="7"/>
    <s v="Q2"/>
    <x v="1239"/>
  </r>
  <r>
    <s v="ORD-83065"/>
    <x v="1"/>
    <s v="Pharmaceutical"/>
    <n v="67"/>
    <n v="12.5"/>
    <n v="837.5"/>
    <n v="802.84"/>
    <x v="2"/>
    <s v="Supplier B"/>
    <n v="3.8"/>
    <s v="2023-01-08"/>
    <s v="2023-01-22"/>
    <s v="2023-01-22"/>
    <s v="On Time"/>
    <n v="4.2900000000000001E-2"/>
    <n v="2"/>
    <n v="3.37"/>
    <n v="329"/>
    <n v="89"/>
    <n v="12"/>
    <n v="0"/>
    <n v="-34.659999999999968"/>
    <n v="-4.1385074626865637E-2"/>
    <x v="5"/>
    <s v="Q1"/>
    <x v="1240"/>
  </r>
  <r>
    <s v="ORD-14870"/>
    <x v="0"/>
    <s v="Service"/>
    <n v="384"/>
    <n v="45"/>
    <n v="17280"/>
    <n v="17611.43"/>
    <x v="4"/>
    <s v="Supplier D"/>
    <n v="4.7"/>
    <s v="2023-02-02"/>
    <s v="2023-02-10"/>
    <s v="2023-02-10"/>
    <s v="On Time"/>
    <n v="4.02E-2"/>
    <n v="15"/>
    <n v="1.07"/>
    <n v="559"/>
    <n v="130"/>
    <n v="69"/>
    <n v="0"/>
    <n v="331.43000000000029"/>
    <n v="1.9179976851851868E-2"/>
    <x v="9"/>
    <s v="Q1"/>
    <x v="1241"/>
  </r>
  <r>
    <s v="ORD-46905"/>
    <x v="4"/>
    <s v="Manufacturing"/>
    <n v="469"/>
    <n v="8.9"/>
    <n v="4174.1000000000004"/>
    <n v="3983.78"/>
    <x v="1"/>
    <s v="Supplier A"/>
    <n v="4.5"/>
    <s v="2023-10-23"/>
    <s v="2023-11-16"/>
    <s v="2023-11-16"/>
    <s v="On Time"/>
    <n v="1.8800000000000001E-2"/>
    <n v="8"/>
    <n v="1.56"/>
    <n v="786"/>
    <n v="142"/>
    <n v="35"/>
    <n v="0"/>
    <n v="-190.32000000000016"/>
    <n v="-4.5595457703457069E-2"/>
    <x v="3"/>
    <s v="Q4"/>
    <x v="1242"/>
  </r>
  <r>
    <s v="ORD-67061"/>
    <x v="2"/>
    <s v="Manufacturing"/>
    <n v="130"/>
    <n v="4.2"/>
    <n v="546"/>
    <n v="556.36"/>
    <x v="0"/>
    <s v="Supplier C"/>
    <n v="4.2"/>
    <s v="2023-04-07"/>
    <s v="2023-05-06"/>
    <s v="2023-05-15"/>
    <s v="Delayed"/>
    <n v="0.1234"/>
    <n v="16"/>
    <n v="2.75"/>
    <n v="769"/>
    <n v="145"/>
    <n v="39"/>
    <n v="9"/>
    <n v="10.360000000000014"/>
    <n v="1.8974358974359E-2"/>
    <x v="1"/>
    <s v="Q2"/>
    <x v="1243"/>
  </r>
  <r>
    <s v="ORD-96324"/>
    <x v="0"/>
    <s v="Service"/>
    <n v="55"/>
    <n v="45"/>
    <n v="2475"/>
    <n v="2499.27"/>
    <x v="0"/>
    <s v="Supplier C"/>
    <n v="4.2"/>
    <s v="2023-07-06"/>
    <s v="2023-07-23"/>
    <s v="2023-07-23"/>
    <s v="On Time"/>
    <n v="7.3899999999999993E-2"/>
    <n v="4"/>
    <n v="0.75"/>
    <n v="973"/>
    <n v="115"/>
    <n v="80"/>
    <n v="0"/>
    <n v="24.269999999999982"/>
    <n v="9.8060606060605994E-3"/>
    <x v="4"/>
    <s v="Q3"/>
    <x v="1244"/>
  </r>
  <r>
    <s v="ORD-48331"/>
    <x v="5"/>
    <s v="Service"/>
    <n v="187"/>
    <n v="25"/>
    <n v="4675"/>
    <n v="4631.5200000000004"/>
    <x v="1"/>
    <s v="Supplier C"/>
    <n v="4.2"/>
    <s v="2023-11-24"/>
    <s v="2023-12-11"/>
    <s v="2023-12-11"/>
    <s v="On Time"/>
    <n v="9.1200000000000003E-2"/>
    <n v="17"/>
    <n v="1.98"/>
    <n v="201"/>
    <n v="192"/>
    <n v="73"/>
    <n v="0"/>
    <n v="-43.479999999999563"/>
    <n v="-9.3005347593581953E-3"/>
    <x v="10"/>
    <s v="Q4"/>
    <x v="1245"/>
  </r>
  <r>
    <s v="ORD-94602"/>
    <x v="0"/>
    <s v="Service"/>
    <n v="231"/>
    <n v="45"/>
    <n v="10395"/>
    <n v="9965.11"/>
    <x v="4"/>
    <s v="Supplier D"/>
    <n v="4.7"/>
    <s v="2023-07-04"/>
    <s v="2023-07-12"/>
    <s v="2023-07-12"/>
    <s v="On Time"/>
    <n v="4.5400000000000003E-2"/>
    <n v="10"/>
    <n v="1.89"/>
    <n v="527"/>
    <n v="135"/>
    <n v="79"/>
    <n v="0"/>
    <n v="-429.88999999999942"/>
    <n v="-4.1355459355459298E-2"/>
    <x v="4"/>
    <s v="Q3"/>
    <x v="1246"/>
  </r>
  <r>
    <s v="ORD-92928"/>
    <x v="0"/>
    <s v="Service"/>
    <n v="269"/>
    <n v="45"/>
    <n v="12105"/>
    <n v="12611.35"/>
    <x v="1"/>
    <s v="Supplier A"/>
    <n v="4.5"/>
    <s v="2023-06-25"/>
    <s v="2023-07-08"/>
    <s v="2023-07-08"/>
    <s v="On Time"/>
    <n v="0.14760000000000001"/>
    <n v="39"/>
    <n v="1.01"/>
    <n v="901"/>
    <n v="60"/>
    <n v="83"/>
    <n v="0"/>
    <n v="506.35000000000036"/>
    <n v="4.1829822387443233E-2"/>
    <x v="7"/>
    <s v="Q2"/>
    <x v="1247"/>
  </r>
  <r>
    <s v="ORD-23607"/>
    <x v="3"/>
    <s v="Pharmaceutical"/>
    <n v="431"/>
    <n v="15.75"/>
    <n v="6788.25"/>
    <n v="6733.25"/>
    <x v="1"/>
    <s v="Supplier D"/>
    <n v="4.7"/>
    <s v="2023-02-11"/>
    <s v="2023-02-23"/>
    <s v="2023-02-23"/>
    <s v="On Time"/>
    <n v="2.5700000000000001E-2"/>
    <n v="11"/>
    <n v="2.56"/>
    <n v="639"/>
    <n v="21"/>
    <n v="42"/>
    <n v="0"/>
    <n v="-55"/>
    <n v="-8.102235480425735E-3"/>
    <x v="9"/>
    <s v="Q1"/>
    <x v="1248"/>
  </r>
  <r>
    <s v="ORD-58932"/>
    <x v="5"/>
    <s v="Service"/>
    <n v="373"/>
    <n v="25"/>
    <n v="9325"/>
    <n v="9593.2999999999993"/>
    <x v="1"/>
    <s v="Supplier B"/>
    <n v="3.8"/>
    <s v="2023-12-17"/>
    <s v="2023-12-27"/>
    <s v="2023-12-27"/>
    <s v="On Time"/>
    <n v="7.85E-2"/>
    <n v="29"/>
    <n v="1.75"/>
    <n v="611"/>
    <n v="121"/>
    <n v="76"/>
    <n v="0"/>
    <n v="268.29999999999927"/>
    <n v="2.8772117962466408E-2"/>
    <x v="2"/>
    <s v="Q4"/>
    <x v="1249"/>
  </r>
  <r>
    <s v="ORD-69461"/>
    <x v="0"/>
    <s v="Service"/>
    <n v="189"/>
    <n v="45"/>
    <n v="8505"/>
    <n v="8717.48"/>
    <x v="2"/>
    <s v="Supplier B"/>
    <n v="3.8"/>
    <s v="2023-10-23"/>
    <s v="2023-11-06"/>
    <s v="2023-11-09"/>
    <s v="Delayed"/>
    <n v="0.10630000000000001"/>
    <n v="20"/>
    <n v="1.46"/>
    <n v="904"/>
    <n v="197"/>
    <n v="34"/>
    <n v="3"/>
    <n v="212.47999999999956"/>
    <n v="2.4982951205173375E-2"/>
    <x v="3"/>
    <s v="Q4"/>
    <x v="1250"/>
  </r>
  <r>
    <s v="ORD-49696"/>
    <x v="0"/>
    <s v="Service"/>
    <n v="83"/>
    <n v="45"/>
    <n v="3735"/>
    <n v="3890.32"/>
    <x v="0"/>
    <s v="Supplier A"/>
    <n v="4.5"/>
    <s v="2023-09-11"/>
    <s v="2023-09-24"/>
    <s v="2023-09-24"/>
    <s v="On Time"/>
    <n v="0.10730000000000001"/>
    <n v="8"/>
    <n v="1.63"/>
    <n v="895"/>
    <n v="73"/>
    <n v="79"/>
    <n v="0"/>
    <n v="155.32000000000016"/>
    <n v="4.1585006693440472E-2"/>
    <x v="8"/>
    <s v="Q3"/>
    <x v="1251"/>
  </r>
  <r>
    <s v="ORD-19350"/>
    <x v="0"/>
    <s v="Service"/>
    <n v="18"/>
    <n v="45"/>
    <n v="810"/>
    <n v="772.02"/>
    <x v="0"/>
    <s v="Supplier B"/>
    <n v="3.8"/>
    <s v="2023-01-13"/>
    <s v="2023-01-23"/>
    <s v="2023-01-23"/>
    <s v="On Time"/>
    <n v="2.7E-2"/>
    <n v="0"/>
    <n v="1.66"/>
    <n v="118"/>
    <n v="84"/>
    <n v="67"/>
    <n v="0"/>
    <n v="-37.980000000000018"/>
    <n v="-4.688888888888891E-2"/>
    <x v="5"/>
    <s v="Q1"/>
    <x v="525"/>
  </r>
  <r>
    <s v="ORD-49817"/>
    <x v="1"/>
    <s v="Pharmaceutical"/>
    <n v="216"/>
    <n v="12.5"/>
    <n v="2700"/>
    <n v="2567.85"/>
    <x v="2"/>
    <s v="Supplier C"/>
    <n v="4.2"/>
    <s v="2023-12-05"/>
    <s v="2023-12-26"/>
    <s v="2023-12-26"/>
    <s v="On Time"/>
    <n v="9.3700000000000006E-2"/>
    <n v="20"/>
    <n v="3.06"/>
    <n v="488"/>
    <n v="178"/>
    <n v="85"/>
    <n v="0"/>
    <n v="-132.15000000000009"/>
    <n v="-4.8944444444444478E-2"/>
    <x v="2"/>
    <s v="Q4"/>
    <x v="1252"/>
  </r>
  <r>
    <s v="ORD-72075"/>
    <x v="4"/>
    <s v="Manufacturing"/>
    <n v="261"/>
    <n v="8.9"/>
    <n v="2322.9"/>
    <n v="2433.71"/>
    <x v="4"/>
    <s v="Supplier A"/>
    <n v="4.5"/>
    <s v="2023-12-14"/>
    <s v="2024-01-07"/>
    <s v="2024-01-07"/>
    <s v="On Time"/>
    <n v="0.08"/>
    <n v="20"/>
    <n v="1.51"/>
    <n v="931"/>
    <n v="118"/>
    <n v="78"/>
    <n v="0"/>
    <n v="110.80999999999995"/>
    <n v="4.7703301907098858E-2"/>
    <x v="2"/>
    <s v="Q4"/>
    <x v="1253"/>
  </r>
  <r>
    <s v="ORD-72242"/>
    <x v="1"/>
    <s v="Pharmaceutical"/>
    <n v="261"/>
    <n v="12.5"/>
    <n v="3262.5"/>
    <n v="3423.88"/>
    <x v="2"/>
    <s v="Supplier C"/>
    <n v="4.2"/>
    <s v="2023-12-17"/>
    <s v="2024-01-20"/>
    <s v="2024-01-25"/>
    <s v="Delayed"/>
    <n v="6.3200000000000006E-2"/>
    <n v="16"/>
    <n v="3.86"/>
    <n v="606"/>
    <n v="43"/>
    <n v="20"/>
    <n v="5"/>
    <n v="161.38000000000011"/>
    <n v="4.9465134099616892E-2"/>
    <x v="2"/>
    <s v="Q4"/>
    <x v="1254"/>
  </r>
  <r>
    <s v="ORD-82433"/>
    <x v="3"/>
    <s v="Pharmaceutical"/>
    <n v="393"/>
    <n v="15.75"/>
    <n v="6189.75"/>
    <n v="6089.09"/>
    <x v="0"/>
    <s v="Supplier D"/>
    <n v="4.7"/>
    <s v="2023-07-14"/>
    <s v="2023-07-26"/>
    <s v="2023-07-26"/>
    <s v="On Time"/>
    <n v="9.4500000000000001E-2"/>
    <n v="37"/>
    <n v="2.98"/>
    <n v="845"/>
    <n v="200"/>
    <n v="67"/>
    <n v="0"/>
    <n v="-100.65999999999985"/>
    <n v="-1.6262369239468454E-2"/>
    <x v="4"/>
    <s v="Q3"/>
    <x v="1255"/>
  </r>
  <r>
    <s v="ORD-76361"/>
    <x v="3"/>
    <s v="Pharmaceutical"/>
    <n v="15"/>
    <n v="15.75"/>
    <n v="236.25"/>
    <n v="240.59"/>
    <x v="4"/>
    <s v="Supplier D"/>
    <n v="4.7"/>
    <s v="2023-02-18"/>
    <s v="2023-03-02"/>
    <s v="2023-03-02"/>
    <s v="On Time"/>
    <n v="9.3100000000000002E-2"/>
    <n v="1"/>
    <n v="2.54"/>
    <n v="505"/>
    <n v="37"/>
    <n v="74"/>
    <n v="0"/>
    <n v="4.3400000000000034"/>
    <n v="1.8370370370370384E-2"/>
    <x v="9"/>
    <s v="Q1"/>
    <x v="1256"/>
  </r>
  <r>
    <s v="ORD-86763"/>
    <x v="3"/>
    <s v="Pharmaceutical"/>
    <n v="299"/>
    <n v="15.75"/>
    <n v="4709.25"/>
    <n v="4656.59"/>
    <x v="2"/>
    <s v="Supplier C"/>
    <n v="4.2"/>
    <s v="2023-12-23"/>
    <s v="2024-01-13"/>
    <s v="2024-01-13"/>
    <s v="On Time"/>
    <n v="0.13950000000000001"/>
    <n v="41"/>
    <n v="2.57"/>
    <n v="170"/>
    <n v="198"/>
    <n v="76"/>
    <n v="0"/>
    <n v="-52.659999999999854"/>
    <n v="-1.1182247703986804E-2"/>
    <x v="2"/>
    <s v="Q4"/>
    <x v="1257"/>
  </r>
  <r>
    <s v="ORD-30289"/>
    <x v="4"/>
    <s v="Manufacturing"/>
    <n v="447"/>
    <n v="8.9"/>
    <n v="3978.3"/>
    <n v="3844.13"/>
    <x v="1"/>
    <s v="Supplier D"/>
    <n v="4.7"/>
    <s v="2023-05-31"/>
    <s v="2023-06-19"/>
    <s v="2023-06-19"/>
    <s v="On Time"/>
    <n v="5.0599999999999999E-2"/>
    <n v="22"/>
    <n v="1.22"/>
    <n v="907"/>
    <n v="39"/>
    <n v="35"/>
    <n v="0"/>
    <n v="-134.17000000000007"/>
    <n v="-3.3725460623884589E-2"/>
    <x v="0"/>
    <s v="Q2"/>
    <x v="1258"/>
  </r>
  <r>
    <s v="ORD-49620"/>
    <x v="4"/>
    <s v="Manufacturing"/>
    <n v="208"/>
    <n v="8.9"/>
    <n v="1851.2"/>
    <n v="1902.25"/>
    <x v="2"/>
    <s v="Supplier B"/>
    <n v="3.8"/>
    <s v="2023-01-03"/>
    <s v="2023-02-06"/>
    <s v="2023-02-09"/>
    <s v="Delayed"/>
    <n v="0.123"/>
    <n v="25"/>
    <n v="1.75"/>
    <n v="278"/>
    <n v="107"/>
    <n v="97"/>
    <n v="3"/>
    <n v="51.049999999999955"/>
    <n v="2.757670700086428E-2"/>
    <x v="5"/>
    <s v="Q1"/>
    <x v="1259"/>
  </r>
  <r>
    <s v="ORD-27301"/>
    <x v="5"/>
    <s v="Service"/>
    <n v="237"/>
    <n v="25"/>
    <n v="5925"/>
    <n v="6107.74"/>
    <x v="2"/>
    <s v="Supplier B"/>
    <n v="3.8"/>
    <s v="2024-01-01"/>
    <s v="2024-01-11"/>
    <s v="2024-01-11"/>
    <s v="On Time"/>
    <n v="0.14269999999999999"/>
    <n v="33"/>
    <n v="0.75"/>
    <n v="808"/>
    <n v="174"/>
    <n v="82"/>
    <n v="0"/>
    <n v="182.73999999999978"/>
    <n v="3.0842194092826968E-2"/>
    <x v="5"/>
    <s v="Q1"/>
    <x v="1260"/>
  </r>
  <r>
    <s v="ORD-93208"/>
    <x v="1"/>
    <s v="Pharmaceutical"/>
    <n v="416"/>
    <n v="12.5"/>
    <n v="5200"/>
    <n v="5303.44"/>
    <x v="2"/>
    <s v="Supplier D"/>
    <n v="4.7"/>
    <s v="2023-07-07"/>
    <s v="2023-07-19"/>
    <s v="2023-07-19"/>
    <s v="On Time"/>
    <n v="1.29E-2"/>
    <n v="5"/>
    <n v="3.54"/>
    <n v="606"/>
    <n v="47"/>
    <n v="63"/>
    <n v="0"/>
    <n v="103.4399999999996"/>
    <n v="1.9892307692307615E-2"/>
    <x v="4"/>
    <s v="Q3"/>
    <x v="1261"/>
  </r>
  <r>
    <s v="ORD-97123"/>
    <x v="4"/>
    <s v="Manufacturing"/>
    <n v="295"/>
    <n v="8.9"/>
    <n v="2625.5"/>
    <n v="2678.55"/>
    <x v="0"/>
    <s v="Supplier C"/>
    <n v="4.2"/>
    <s v="2023-08-12"/>
    <s v="2023-09-09"/>
    <s v="2023-09-09"/>
    <s v="On Time"/>
    <n v="1.9400000000000001E-2"/>
    <n v="5"/>
    <n v="2.76"/>
    <n v="416"/>
    <n v="141"/>
    <n v="61"/>
    <n v="0"/>
    <n v="53.050000000000182"/>
    <n v="2.0205675109503021E-2"/>
    <x v="11"/>
    <s v="Q3"/>
    <x v="1262"/>
  </r>
  <r>
    <s v="ORD-81554"/>
    <x v="5"/>
    <s v="Service"/>
    <n v="22"/>
    <n v="25"/>
    <n v="550"/>
    <n v="531.41"/>
    <x v="1"/>
    <s v="Supplier B"/>
    <n v="3.8"/>
    <s v="2023-03-03"/>
    <s v="2023-03-13"/>
    <s v="2023-03-13"/>
    <s v="On Time"/>
    <n v="8.9899999999999994E-2"/>
    <n v="1"/>
    <n v="1.17"/>
    <n v="432"/>
    <n v="162"/>
    <n v="43"/>
    <n v="0"/>
    <n v="-18.590000000000032"/>
    <n v="-3.3800000000000059E-2"/>
    <x v="6"/>
    <s v="Q1"/>
    <x v="1263"/>
  </r>
  <r>
    <s v="ORD-61211"/>
    <x v="4"/>
    <s v="Manufacturing"/>
    <n v="221"/>
    <n v="8.9"/>
    <n v="1966.9"/>
    <n v="1891.34"/>
    <x v="0"/>
    <s v="Supplier B"/>
    <n v="3.8"/>
    <s v="2023-10-26"/>
    <s v="2023-11-16"/>
    <s v="2023-11-16"/>
    <s v="On Time"/>
    <n v="1.5599999999999999E-2"/>
    <n v="3"/>
    <n v="1.6"/>
    <n v="61"/>
    <n v="115"/>
    <n v="17"/>
    <n v="0"/>
    <n v="-75.560000000000173"/>
    <n v="-3.8415781178504332E-2"/>
    <x v="3"/>
    <s v="Q4"/>
    <x v="1264"/>
  </r>
  <r>
    <s v="ORD-51881"/>
    <x v="5"/>
    <s v="Service"/>
    <n v="350"/>
    <n v="25"/>
    <n v="8750"/>
    <n v="8545.15"/>
    <x v="0"/>
    <s v="Supplier A"/>
    <n v="4.5"/>
    <s v="2023-09-26"/>
    <s v="2023-10-09"/>
    <s v="2023-10-09"/>
    <s v="On Time"/>
    <n v="8.43E-2"/>
    <n v="29"/>
    <n v="1.72"/>
    <n v="992"/>
    <n v="82"/>
    <n v="71"/>
    <n v="0"/>
    <n v="-204.85000000000036"/>
    <n v="-2.3411428571428614E-2"/>
    <x v="8"/>
    <s v="Q3"/>
    <x v="1265"/>
  </r>
  <r>
    <s v="ORD-19295"/>
    <x v="3"/>
    <s v="Pharmaceutical"/>
    <n v="255"/>
    <n v="15.75"/>
    <n v="4016.25"/>
    <n v="3901.43"/>
    <x v="1"/>
    <s v="Supplier D"/>
    <n v="4.7"/>
    <s v="2023-09-02"/>
    <s v="2023-09-14"/>
    <s v="2023-09-14"/>
    <s v="On Time"/>
    <n v="3.4099999999999998E-2"/>
    <n v="8"/>
    <n v="3.44"/>
    <n v="199"/>
    <n v="190"/>
    <n v="26"/>
    <n v="0"/>
    <n v="-114.82000000000016"/>
    <n v="-2.8588857765328393E-2"/>
    <x v="8"/>
    <s v="Q3"/>
    <x v="1266"/>
  </r>
  <r>
    <s v="ORD-64199"/>
    <x v="5"/>
    <s v="Service"/>
    <n v="272"/>
    <n v="25"/>
    <n v="6800"/>
    <n v="7133.11"/>
    <x v="1"/>
    <s v="Supplier A"/>
    <n v="4.5"/>
    <s v="2023-09-02"/>
    <s v="2023-09-15"/>
    <s v="2023-09-15"/>
    <s v="On Time"/>
    <n v="2.0199999999999999E-2"/>
    <n v="5"/>
    <n v="1.44"/>
    <n v="909"/>
    <n v="180"/>
    <n v="56"/>
    <n v="0"/>
    <n v="333.10999999999967"/>
    <n v="4.8986764705882306E-2"/>
    <x v="8"/>
    <s v="Q3"/>
    <x v="1267"/>
  </r>
  <r>
    <s v="ORD-98035"/>
    <x v="3"/>
    <s v="Pharmaceutical"/>
    <n v="395"/>
    <n v="15.75"/>
    <n v="6221.25"/>
    <n v="6178.87"/>
    <x v="3"/>
    <s v="Supplier D"/>
    <n v="4.7"/>
    <s v="2023-01-31"/>
    <s v="2023-02-12"/>
    <s v="2023-02-12"/>
    <s v="On Time"/>
    <n v="0.13189999999999999"/>
    <n v="52"/>
    <n v="2.54"/>
    <n v="793"/>
    <n v="115"/>
    <n v="60"/>
    <n v="0"/>
    <n v="-42.380000000000109"/>
    <n v="-6.8121358247940703E-3"/>
    <x v="5"/>
    <s v="Q1"/>
    <x v="1268"/>
  </r>
  <r>
    <s v="ORD-93275"/>
    <x v="4"/>
    <s v="Manufacturing"/>
    <n v="255"/>
    <n v="8.9"/>
    <n v="2269.5"/>
    <n v="2295.58"/>
    <x v="4"/>
    <s v="Supplier B"/>
    <n v="3.8"/>
    <s v="2023-03-07"/>
    <s v="2023-03-28"/>
    <s v="2023-03-28"/>
    <s v="On Time"/>
    <n v="0.1207"/>
    <n v="30"/>
    <n v="2.29"/>
    <n v="211"/>
    <n v="81"/>
    <n v="86"/>
    <n v="0"/>
    <n v="26.079999999999927"/>
    <n v="1.1491517955496773E-2"/>
    <x v="6"/>
    <s v="Q1"/>
    <x v="1269"/>
  </r>
  <r>
    <s v="ORD-29079"/>
    <x v="5"/>
    <s v="Service"/>
    <n v="231"/>
    <n v="25"/>
    <n v="5775"/>
    <n v="5832.65"/>
    <x v="3"/>
    <s v="Supplier D"/>
    <n v="4.7"/>
    <s v="2023-02-08"/>
    <s v="2023-02-16"/>
    <s v="2023-02-16"/>
    <s v="On Time"/>
    <n v="6.8400000000000002E-2"/>
    <n v="15"/>
    <n v="1.56"/>
    <n v="841"/>
    <n v="184"/>
    <n v="15"/>
    <n v="0"/>
    <n v="57.649999999999636"/>
    <n v="9.9826839826839195E-3"/>
    <x v="9"/>
    <s v="Q1"/>
    <x v="1270"/>
  </r>
  <r>
    <s v="ORD-89337"/>
    <x v="2"/>
    <s v="Manufacturing"/>
    <n v="247"/>
    <n v="4.2"/>
    <n v="1037.4000000000001"/>
    <n v="1052.98"/>
    <x v="3"/>
    <s v="Supplier D"/>
    <n v="4.7"/>
    <s v="2023-05-24"/>
    <s v="2023-06-12"/>
    <s v="2023-06-12"/>
    <s v="On Time"/>
    <n v="0.14810000000000001"/>
    <n v="36"/>
    <n v="2.67"/>
    <n v="384"/>
    <n v="98"/>
    <n v="70"/>
    <n v="0"/>
    <n v="15.579999999999927"/>
    <n v="1.5018315018314948E-2"/>
    <x v="0"/>
    <s v="Q2"/>
    <x v="1271"/>
  </r>
  <r>
    <s v="ORD-85233"/>
    <x v="5"/>
    <s v="Service"/>
    <n v="311"/>
    <n v="25"/>
    <n v="7775"/>
    <n v="7926.81"/>
    <x v="2"/>
    <s v="Supplier D"/>
    <n v="4.7"/>
    <s v="2023-12-19"/>
    <s v="2023-12-27"/>
    <s v="2023-12-27"/>
    <s v="On Time"/>
    <n v="0.13930000000000001"/>
    <n v="43"/>
    <n v="1.49"/>
    <n v="190"/>
    <n v="140"/>
    <n v="53"/>
    <n v="0"/>
    <n v="151.8100000000004"/>
    <n v="1.9525401929260503E-2"/>
    <x v="2"/>
    <s v="Q4"/>
    <x v="1272"/>
  </r>
  <r>
    <s v="ORD-47872"/>
    <x v="1"/>
    <s v="Pharmaceutical"/>
    <n v="274"/>
    <n v="12.5"/>
    <n v="3425"/>
    <n v="3464.86"/>
    <x v="2"/>
    <s v="Supplier C"/>
    <n v="4.2"/>
    <s v="2023-09-30"/>
    <s v="2023-10-21"/>
    <s v="2023-10-21"/>
    <s v="On Time"/>
    <n v="1.8800000000000001E-2"/>
    <n v="5"/>
    <n v="3.9"/>
    <n v="658"/>
    <n v="151"/>
    <n v="39"/>
    <n v="0"/>
    <n v="39.860000000000127"/>
    <n v="1.16379562043796E-2"/>
    <x v="8"/>
    <s v="Q3"/>
    <x v="1273"/>
  </r>
  <r>
    <s v="ORD-63941"/>
    <x v="2"/>
    <s v="Manufacturing"/>
    <n v="107"/>
    <n v="4.2"/>
    <n v="449.4"/>
    <n v="442.59"/>
    <x v="3"/>
    <s v="Supplier B"/>
    <n v="3.8"/>
    <s v="2023-10-17"/>
    <s v="2023-11-07"/>
    <s v="2023-11-07"/>
    <s v="On Time"/>
    <n v="5.2900000000000003E-2"/>
    <n v="5"/>
    <n v="2.04"/>
    <n v="335"/>
    <n v="87"/>
    <n v="86"/>
    <n v="0"/>
    <n v="-6.8100000000000023"/>
    <n v="-1.5153538050734319E-2"/>
    <x v="3"/>
    <s v="Q4"/>
    <x v="1274"/>
  </r>
  <r>
    <s v="ORD-36799"/>
    <x v="4"/>
    <s v="Manufacturing"/>
    <n v="161"/>
    <n v="8.9"/>
    <n v="1432.9"/>
    <n v="1388.48"/>
    <x v="1"/>
    <s v="Supplier B"/>
    <n v="3.8"/>
    <s v="2023-12-19"/>
    <s v="2024-01-09"/>
    <s v="2024-01-09"/>
    <s v="On Time"/>
    <n v="0.106"/>
    <n v="17"/>
    <n v="2.11"/>
    <n v="867"/>
    <n v="138"/>
    <n v="84"/>
    <n v="0"/>
    <n v="-44.420000000000073"/>
    <n v="-3.1000069788540769E-2"/>
    <x v="2"/>
    <s v="Q4"/>
    <x v="1275"/>
  </r>
  <r>
    <s v="ORD-94866"/>
    <x v="5"/>
    <s v="Service"/>
    <n v="336"/>
    <n v="25"/>
    <n v="8400"/>
    <n v="8187.5"/>
    <x v="1"/>
    <s v="Supplier A"/>
    <n v="4.5"/>
    <s v="2023-05-30"/>
    <s v="2023-06-12"/>
    <s v="2023-06-12"/>
    <s v="On Time"/>
    <n v="9.3700000000000006E-2"/>
    <n v="31"/>
    <n v="1.01"/>
    <n v="879"/>
    <n v="147"/>
    <n v="57"/>
    <n v="0"/>
    <n v="-212.5"/>
    <n v="-2.5297619047619048E-2"/>
    <x v="0"/>
    <s v="Q2"/>
    <x v="1276"/>
  </r>
  <r>
    <s v="ORD-43100"/>
    <x v="3"/>
    <s v="Pharmaceutical"/>
    <n v="487"/>
    <n v="15.75"/>
    <n v="7670.25"/>
    <n v="7722.55"/>
    <x v="2"/>
    <s v="Supplier D"/>
    <n v="4.7"/>
    <s v="2023-05-19"/>
    <s v="2023-05-31"/>
    <s v="2023-05-31"/>
    <s v="On Time"/>
    <n v="8.5199999999999998E-2"/>
    <n v="41"/>
    <n v="3.41"/>
    <n v="177"/>
    <n v="116"/>
    <n v="80"/>
    <n v="0"/>
    <n v="52.300000000000182"/>
    <n v="6.8185521984290192E-3"/>
    <x v="0"/>
    <s v="Q2"/>
    <x v="1277"/>
  </r>
  <r>
    <s v="ORD-86491"/>
    <x v="4"/>
    <s v="Manufacturing"/>
    <n v="425"/>
    <n v="8.9"/>
    <n v="3782.5"/>
    <n v="3946.71"/>
    <x v="0"/>
    <s v="Supplier A"/>
    <n v="4.5"/>
    <s v="2023-04-07"/>
    <s v="2023-05-01"/>
    <s v="2023-05-01"/>
    <s v="On Time"/>
    <n v="0.1399"/>
    <n v="59"/>
    <n v="2.98"/>
    <n v="890"/>
    <n v="90"/>
    <n v="75"/>
    <n v="0"/>
    <n v="164.21000000000004"/>
    <n v="4.3413086582947798E-2"/>
    <x v="1"/>
    <s v="Q2"/>
    <x v="1278"/>
  </r>
  <r>
    <s v="ORD-67301"/>
    <x v="5"/>
    <s v="Service"/>
    <n v="36"/>
    <n v="25"/>
    <n v="900"/>
    <n v="943.34"/>
    <x v="2"/>
    <s v="Supplier B"/>
    <n v="3.8"/>
    <s v="2023-05-17"/>
    <s v="2023-05-27"/>
    <s v="2023-05-27"/>
    <s v="On Time"/>
    <n v="9.7900000000000001E-2"/>
    <n v="3"/>
    <n v="0.66"/>
    <n v="446"/>
    <n v="100"/>
    <n v="25"/>
    <n v="0"/>
    <n v="43.340000000000032"/>
    <n v="4.815555555555559E-2"/>
    <x v="0"/>
    <s v="Q2"/>
    <x v="1279"/>
  </r>
  <r>
    <s v="ORD-81891"/>
    <x v="3"/>
    <s v="Pharmaceutical"/>
    <n v="399"/>
    <n v="15.75"/>
    <n v="6284.25"/>
    <n v="6473.59"/>
    <x v="1"/>
    <s v="Supplier A"/>
    <n v="4.5"/>
    <s v="2023-07-05"/>
    <s v="2023-07-22"/>
    <s v="2023-07-22"/>
    <s v="On Time"/>
    <n v="1.7600000000000001E-2"/>
    <n v="7"/>
    <n v="2.92"/>
    <n v="598"/>
    <n v="88"/>
    <n v="26"/>
    <n v="0"/>
    <n v="189.34000000000015"/>
    <n v="3.0129291482674965E-2"/>
    <x v="4"/>
    <s v="Q3"/>
    <x v="1280"/>
  </r>
  <r>
    <s v="ORD-46329"/>
    <x v="1"/>
    <s v="Pharmaceutical"/>
    <n v="466"/>
    <n v="12.5"/>
    <n v="5825"/>
    <n v="5918.37"/>
    <x v="2"/>
    <s v="Supplier B"/>
    <n v="3.8"/>
    <s v="2023-01-21"/>
    <s v="2023-02-04"/>
    <s v="2023-02-04"/>
    <s v="On Time"/>
    <n v="1.84E-2"/>
    <n v="8"/>
    <n v="3.97"/>
    <n v="341"/>
    <n v="130"/>
    <n v="40"/>
    <n v="0"/>
    <n v="93.369999999999891"/>
    <n v="1.6029184549356205E-2"/>
    <x v="5"/>
    <s v="Q1"/>
    <x v="1281"/>
  </r>
  <r>
    <s v="ORD-38819"/>
    <x v="3"/>
    <s v="Pharmaceutical"/>
    <n v="191"/>
    <n v="15.75"/>
    <n v="3008.25"/>
    <n v="3110.76"/>
    <x v="1"/>
    <s v="Supplier C"/>
    <n v="4.2"/>
    <s v="2023-10-10"/>
    <s v="2023-10-31"/>
    <s v="2023-10-31"/>
    <s v="On Time"/>
    <n v="3.1199999999999999E-2"/>
    <n v="5"/>
    <n v="2.98"/>
    <n v="225"/>
    <n v="118"/>
    <n v="36"/>
    <n v="0"/>
    <n v="102.51000000000022"/>
    <n v="3.4076290201944727E-2"/>
    <x v="3"/>
    <s v="Q4"/>
    <x v="1282"/>
  </r>
  <r>
    <s v="ORD-22541"/>
    <x v="5"/>
    <s v="Service"/>
    <n v="56"/>
    <n v="25"/>
    <n v="1400"/>
    <n v="1409.97"/>
    <x v="4"/>
    <s v="Supplier A"/>
    <n v="4.5"/>
    <s v="2023-03-24"/>
    <s v="2023-04-19"/>
    <s v="2023-04-23"/>
    <s v="Delayed"/>
    <n v="9.6000000000000002E-2"/>
    <n v="5"/>
    <n v="1.23"/>
    <n v="915"/>
    <n v="124"/>
    <n v="38"/>
    <n v="4"/>
    <n v="9.9700000000000273"/>
    <n v="7.121428571428591E-3"/>
    <x v="6"/>
    <s v="Q1"/>
    <x v="1283"/>
  </r>
  <r>
    <s v="ORD-85974"/>
    <x v="3"/>
    <s v="Pharmaceutical"/>
    <n v="479"/>
    <n v="15.75"/>
    <n v="7544.25"/>
    <n v="7333.27"/>
    <x v="2"/>
    <s v="Supplier B"/>
    <n v="3.8"/>
    <s v="2023-03-30"/>
    <s v="2023-04-13"/>
    <s v="2023-04-13"/>
    <s v="On Time"/>
    <n v="2.5000000000000001E-2"/>
    <n v="11"/>
    <n v="2.96"/>
    <n v="931"/>
    <n v="173"/>
    <n v="59"/>
    <n v="0"/>
    <n v="-210.97999999999956"/>
    <n v="-2.7965669218278765E-2"/>
    <x v="6"/>
    <s v="Q1"/>
    <x v="1284"/>
  </r>
  <r>
    <s v="ORD-60393"/>
    <x v="4"/>
    <s v="Manufacturing"/>
    <n v="443"/>
    <n v="8.9"/>
    <n v="3942.7"/>
    <n v="3777.89"/>
    <x v="1"/>
    <s v="Supplier B"/>
    <n v="3.8"/>
    <s v="2023-02-21"/>
    <s v="2023-03-14"/>
    <s v="2023-03-14"/>
    <s v="On Time"/>
    <n v="0.10970000000000001"/>
    <n v="48"/>
    <n v="2.48"/>
    <n v="921"/>
    <n v="177"/>
    <n v="58"/>
    <n v="0"/>
    <n v="-164.80999999999995"/>
    <n v="-4.1801303675146465E-2"/>
    <x v="9"/>
    <s v="Q1"/>
    <x v="1285"/>
  </r>
  <r>
    <s v="ORD-12715"/>
    <x v="1"/>
    <s v="Pharmaceutical"/>
    <n v="461"/>
    <n v="12.5"/>
    <n v="5762.5"/>
    <n v="5862.37"/>
    <x v="4"/>
    <s v="Supplier C"/>
    <n v="4.2"/>
    <s v="2023-04-16"/>
    <s v="2023-05-07"/>
    <s v="2023-05-07"/>
    <s v="On Time"/>
    <n v="7.1099999999999997E-2"/>
    <n v="32"/>
    <n v="3.01"/>
    <n v="561"/>
    <n v="149"/>
    <n v="88"/>
    <n v="0"/>
    <n v="99.869999999999891"/>
    <n v="1.7331019522776554E-2"/>
    <x v="1"/>
    <s v="Q2"/>
    <x v="1286"/>
  </r>
  <r>
    <s v="ORD-62953"/>
    <x v="4"/>
    <s v="Manufacturing"/>
    <n v="83"/>
    <n v="8.9"/>
    <n v="738.7"/>
    <n v="753.73"/>
    <x v="2"/>
    <s v="Supplier B"/>
    <n v="3.8"/>
    <s v="2023-07-10"/>
    <s v="2023-07-31"/>
    <s v="2023-07-31"/>
    <s v="On Time"/>
    <n v="9.4100000000000003E-2"/>
    <n v="7"/>
    <n v="1.76"/>
    <n v="262"/>
    <n v="75"/>
    <n v="50"/>
    <n v="0"/>
    <n v="15.029999999999973"/>
    <n v="2.0346554758359243E-2"/>
    <x v="4"/>
    <s v="Q3"/>
    <x v="544"/>
  </r>
  <r>
    <s v="ORD-13181"/>
    <x v="2"/>
    <s v="Manufacturing"/>
    <n v="376"/>
    <n v="4.2"/>
    <n v="1579.2"/>
    <n v="1546.14"/>
    <x v="2"/>
    <s v="Supplier C"/>
    <n v="4.2"/>
    <s v="2023-05-08"/>
    <s v="2023-06-05"/>
    <s v="2023-06-05"/>
    <s v="On Time"/>
    <n v="4.2299999999999997E-2"/>
    <n v="15"/>
    <n v="1.94"/>
    <n v="752"/>
    <n v="164"/>
    <n v="41"/>
    <n v="0"/>
    <n v="-33.059999999999945"/>
    <n v="-2.0934650455927017E-2"/>
    <x v="0"/>
    <s v="Q2"/>
    <x v="160"/>
  </r>
  <r>
    <s v="ORD-67185"/>
    <x v="0"/>
    <s v="Service"/>
    <n v="419"/>
    <n v="45"/>
    <n v="18855"/>
    <n v="17953.5"/>
    <x v="0"/>
    <s v="Supplier D"/>
    <n v="4.7"/>
    <s v="2024-01-01"/>
    <s v="2024-01-09"/>
    <s v="2024-01-09"/>
    <s v="On Time"/>
    <n v="0.09"/>
    <n v="37"/>
    <n v="0.53"/>
    <n v="791"/>
    <n v="134"/>
    <n v="64"/>
    <n v="0"/>
    <n v="-901.5"/>
    <n v="-4.7812251392203658E-2"/>
    <x v="5"/>
    <s v="Q1"/>
    <x v="1287"/>
  </r>
  <r>
    <s v="ORD-38722"/>
    <x v="1"/>
    <s v="Pharmaceutical"/>
    <n v="127"/>
    <n v="12.5"/>
    <n v="1587.5"/>
    <n v="1550.85"/>
    <x v="2"/>
    <s v="Supplier C"/>
    <n v="4.2"/>
    <s v="2023-06-28"/>
    <s v="2023-07-19"/>
    <s v="2023-07-19"/>
    <s v="On Time"/>
    <n v="0.1376"/>
    <n v="17"/>
    <n v="2.74"/>
    <n v="924"/>
    <n v="169"/>
    <n v="92"/>
    <n v="0"/>
    <n v="-36.650000000000091"/>
    <n v="-2.3086614173228402E-2"/>
    <x v="7"/>
    <s v="Q2"/>
    <x v="1288"/>
  </r>
  <r>
    <s v="ORD-22108"/>
    <x v="5"/>
    <s v="Service"/>
    <n v="205"/>
    <n v="25"/>
    <n v="5125"/>
    <n v="5055.59"/>
    <x v="4"/>
    <s v="Supplier B"/>
    <n v="3.8"/>
    <s v="2023-01-19"/>
    <s v="2023-01-29"/>
    <s v="2023-01-29"/>
    <s v="On Time"/>
    <n v="0.11650000000000001"/>
    <n v="23"/>
    <n v="1.87"/>
    <n v="680"/>
    <n v="198"/>
    <n v="80"/>
    <n v="0"/>
    <n v="-69.409999999999854"/>
    <n v="-1.3543414634146314E-2"/>
    <x v="5"/>
    <s v="Q1"/>
    <x v="1289"/>
  </r>
  <r>
    <s v="ORD-34382"/>
    <x v="1"/>
    <s v="Pharmaceutical"/>
    <n v="487"/>
    <n v="12.5"/>
    <n v="6087.5"/>
    <n v="5938.44"/>
    <x v="3"/>
    <s v="Supplier A"/>
    <n v="4.5"/>
    <s v="2023-09-26"/>
    <s v="2023-10-13"/>
    <s v="2023-10-13"/>
    <s v="On Time"/>
    <n v="3.09E-2"/>
    <n v="15"/>
    <n v="3.15"/>
    <n v="284"/>
    <n v="124"/>
    <n v="49"/>
    <n v="0"/>
    <n v="-149.0600000000004"/>
    <n v="-2.4486242299794726E-2"/>
    <x v="8"/>
    <s v="Q3"/>
    <x v="1290"/>
  </r>
  <r>
    <s v="ORD-33061"/>
    <x v="3"/>
    <s v="Pharmaceutical"/>
    <n v="456"/>
    <n v="15.75"/>
    <n v="7182"/>
    <n v="6889.17"/>
    <x v="4"/>
    <s v="Supplier A"/>
    <n v="4.5"/>
    <s v="2023-04-29"/>
    <s v="2023-05-16"/>
    <s v="2023-05-16"/>
    <s v="On Time"/>
    <n v="1.7299999999999999E-2"/>
    <n v="7"/>
    <n v="3.68"/>
    <n v="345"/>
    <n v="160"/>
    <n v="70"/>
    <n v="0"/>
    <n v="-292.82999999999993"/>
    <n v="-4.0772765246449447E-2"/>
    <x v="1"/>
    <s v="Q2"/>
    <x v="278"/>
  </r>
  <r>
    <s v="ORD-45264"/>
    <x v="4"/>
    <s v="Manufacturing"/>
    <n v="423"/>
    <n v="8.9"/>
    <n v="3764.7"/>
    <n v="3938.38"/>
    <x v="1"/>
    <s v="Supplier B"/>
    <n v="3.8"/>
    <s v="2023-01-09"/>
    <s v="2023-01-30"/>
    <s v="2023-01-30"/>
    <s v="On Time"/>
    <n v="9.4399999999999998E-2"/>
    <n v="39"/>
    <n v="2.5499999999999998"/>
    <n v="886"/>
    <n v="65"/>
    <n v="78"/>
    <n v="0"/>
    <n v="173.68000000000029"/>
    <n v="4.6133822084097088E-2"/>
    <x v="5"/>
    <s v="Q1"/>
    <x v="1291"/>
  </r>
  <r>
    <s v="ORD-32517"/>
    <x v="1"/>
    <s v="Pharmaceutical"/>
    <n v="88"/>
    <n v="12.5"/>
    <n v="1100"/>
    <n v="1103.7"/>
    <x v="2"/>
    <s v="Supplier C"/>
    <n v="4.2"/>
    <s v="2023-04-02"/>
    <s v="2023-04-23"/>
    <s v="2023-04-23"/>
    <s v="On Time"/>
    <n v="3.6200000000000003E-2"/>
    <n v="3"/>
    <n v="2.99"/>
    <n v="834"/>
    <n v="89"/>
    <n v="75"/>
    <n v="0"/>
    <n v="3.7000000000000455"/>
    <n v="3.363636363636405E-3"/>
    <x v="1"/>
    <s v="Q2"/>
    <x v="1292"/>
  </r>
  <r>
    <s v="ORD-89818"/>
    <x v="1"/>
    <s v="Pharmaceutical"/>
    <n v="79"/>
    <n v="12.5"/>
    <n v="987.5"/>
    <n v="954.62"/>
    <x v="4"/>
    <s v="Supplier A"/>
    <n v="4.5"/>
    <s v="2023-07-21"/>
    <s v="2023-08-07"/>
    <s v="2023-08-07"/>
    <s v="On Time"/>
    <n v="7.5700000000000003E-2"/>
    <n v="5"/>
    <n v="2.86"/>
    <n v="904"/>
    <n v="114"/>
    <n v="83"/>
    <n v="0"/>
    <n v="-32.879999999999995"/>
    <n v="-3.3296202531645565E-2"/>
    <x v="4"/>
    <s v="Q3"/>
    <x v="1293"/>
  </r>
  <r>
    <s v="ORD-15540"/>
    <x v="2"/>
    <s v="Manufacturing"/>
    <n v="99"/>
    <n v="4.2"/>
    <n v="415.8"/>
    <n v="424.54"/>
    <x v="2"/>
    <s v="Supplier B"/>
    <n v="3.8"/>
    <s v="2023-08-21"/>
    <s v="2023-09-11"/>
    <s v="2023-09-11"/>
    <s v="On Time"/>
    <n v="0.1099"/>
    <n v="10"/>
    <n v="2.21"/>
    <n v="118"/>
    <n v="116"/>
    <n v="27"/>
    <n v="0"/>
    <n v="8.7400000000000091"/>
    <n v="2.1019721019721042E-2"/>
    <x v="11"/>
    <s v="Q3"/>
    <x v="1294"/>
  </r>
  <r>
    <s v="ORD-78819"/>
    <x v="1"/>
    <s v="Pharmaceutical"/>
    <n v="419"/>
    <n v="12.5"/>
    <n v="5237.5"/>
    <n v="5232.24"/>
    <x v="3"/>
    <s v="Supplier D"/>
    <n v="4.7"/>
    <s v="2023-09-28"/>
    <s v="2023-10-10"/>
    <s v="2023-10-10"/>
    <s v="On Time"/>
    <n v="0.11559999999999999"/>
    <n v="48"/>
    <n v="3.59"/>
    <n v="527"/>
    <n v="185"/>
    <n v="76"/>
    <n v="0"/>
    <n v="-5.2600000000002183"/>
    <n v="-1.0042959427208054E-3"/>
    <x v="8"/>
    <s v="Q3"/>
    <x v="1295"/>
  </r>
  <r>
    <s v="ORD-14773"/>
    <x v="2"/>
    <s v="Manufacturing"/>
    <n v="278"/>
    <n v="4.2"/>
    <n v="1167.5999999999999"/>
    <n v="1218.6099999999999"/>
    <x v="4"/>
    <s v="Supplier D"/>
    <n v="4.7"/>
    <s v="2023-05-09"/>
    <s v="2023-05-28"/>
    <s v="2023-05-28"/>
    <s v="On Time"/>
    <n v="3.3399999999999999E-2"/>
    <n v="9"/>
    <n v="1.25"/>
    <n v="261"/>
    <n v="38"/>
    <n v="86"/>
    <n v="0"/>
    <n v="51.009999999999991"/>
    <n v="4.3687906817403213E-2"/>
    <x v="0"/>
    <s v="Q2"/>
    <x v="1296"/>
  </r>
  <r>
    <s v="ORD-36044"/>
    <x v="2"/>
    <s v="Manufacturing"/>
    <n v="472"/>
    <n v="4.2"/>
    <n v="1982.4"/>
    <n v="1965.04"/>
    <x v="3"/>
    <s v="Supplier A"/>
    <n v="4.5"/>
    <s v="2023-11-06"/>
    <s v="2023-11-30"/>
    <s v="2023-11-30"/>
    <s v="On Time"/>
    <n v="6.2600000000000003E-2"/>
    <n v="29"/>
    <n v="1.63"/>
    <n v="818"/>
    <n v="24"/>
    <n v="37"/>
    <n v="0"/>
    <n v="-17.360000000000127"/>
    <n v="-8.7570621468927197E-3"/>
    <x v="10"/>
    <s v="Q4"/>
    <x v="1297"/>
  </r>
  <r>
    <s v="ORD-28653"/>
    <x v="4"/>
    <s v="Manufacturing"/>
    <n v="414"/>
    <n v="8.9"/>
    <n v="3684.6"/>
    <n v="3779.94"/>
    <x v="1"/>
    <s v="Supplier D"/>
    <n v="4.7"/>
    <s v="2023-10-30"/>
    <s v="2023-11-18"/>
    <s v="2023-11-18"/>
    <s v="On Time"/>
    <n v="2.9600000000000001E-2"/>
    <n v="12"/>
    <n v="1.79"/>
    <n v="66"/>
    <n v="78"/>
    <n v="66"/>
    <n v="0"/>
    <n v="95.340000000000146"/>
    <n v="2.5875264614883611E-2"/>
    <x v="3"/>
    <s v="Q4"/>
    <x v="1298"/>
  </r>
  <r>
    <s v="ORD-16730"/>
    <x v="2"/>
    <s v="Manufacturing"/>
    <n v="374"/>
    <n v="4.2"/>
    <n v="1570.8"/>
    <n v="1565.33"/>
    <x v="2"/>
    <s v="Supplier D"/>
    <n v="4.7"/>
    <s v="2023-08-27"/>
    <s v="2023-09-15"/>
    <s v="2023-09-15"/>
    <s v="On Time"/>
    <n v="0.13350000000000001"/>
    <n v="49"/>
    <n v="1.83"/>
    <n v="301"/>
    <n v="57"/>
    <n v="91"/>
    <n v="0"/>
    <n v="-5.4700000000000273"/>
    <n v="-3.4823020117137941E-3"/>
    <x v="11"/>
    <s v="Q3"/>
    <x v="1299"/>
  </r>
  <r>
    <s v="ORD-88412"/>
    <x v="1"/>
    <s v="Pharmaceutical"/>
    <n v="189"/>
    <n v="12.5"/>
    <n v="2362.5"/>
    <n v="2354.25"/>
    <x v="3"/>
    <s v="Supplier C"/>
    <n v="4.2"/>
    <s v="2023-01-28"/>
    <s v="2023-02-18"/>
    <s v="2023-02-18"/>
    <s v="On Time"/>
    <n v="6.4100000000000004E-2"/>
    <n v="12"/>
    <n v="3.15"/>
    <n v="351"/>
    <n v="110"/>
    <n v="75"/>
    <n v="0"/>
    <n v="-8.25"/>
    <n v="-3.4920634920634921E-3"/>
    <x v="5"/>
    <s v="Q1"/>
    <x v="1300"/>
  </r>
  <r>
    <s v="ORD-23277"/>
    <x v="5"/>
    <s v="Service"/>
    <n v="44"/>
    <n v="25"/>
    <n v="1100"/>
    <n v="1083.77"/>
    <x v="2"/>
    <s v="Supplier A"/>
    <n v="4.5"/>
    <s v="2023-09-03"/>
    <s v="2023-09-19"/>
    <s v="2023-09-22"/>
    <s v="Delayed"/>
    <n v="3.7100000000000001E-2"/>
    <n v="1"/>
    <n v="0.52"/>
    <n v="812"/>
    <n v="163"/>
    <n v="44"/>
    <n v="3"/>
    <n v="-16.230000000000018"/>
    <n v="-1.4754545454545472E-2"/>
    <x v="8"/>
    <s v="Q3"/>
    <x v="1301"/>
  </r>
  <r>
    <s v="ORD-55472"/>
    <x v="1"/>
    <s v="Pharmaceutical"/>
    <n v="276"/>
    <n v="12.5"/>
    <n v="3450"/>
    <n v="3405.59"/>
    <x v="0"/>
    <s v="Supplier B"/>
    <n v="3.8"/>
    <s v="2023-11-19"/>
    <s v="2023-12-03"/>
    <s v="2023-12-03"/>
    <s v="On Time"/>
    <n v="7.2800000000000004E-2"/>
    <n v="20"/>
    <n v="3.42"/>
    <n v="686"/>
    <n v="103"/>
    <n v="46"/>
    <n v="0"/>
    <n v="-44.409999999999854"/>
    <n v="-1.28724637681159E-2"/>
    <x v="10"/>
    <s v="Q4"/>
    <x v="1302"/>
  </r>
  <r>
    <s v="ORD-84232"/>
    <x v="2"/>
    <s v="Manufacturing"/>
    <n v="398"/>
    <n v="4.2"/>
    <n v="1671.6"/>
    <n v="1669.51"/>
    <x v="0"/>
    <s v="Supplier A"/>
    <n v="4.5"/>
    <s v="2023-08-13"/>
    <s v="2023-09-06"/>
    <s v="2023-09-06"/>
    <s v="On Time"/>
    <n v="0.1169"/>
    <n v="46"/>
    <n v="2.56"/>
    <n v="568"/>
    <n v="37"/>
    <n v="29"/>
    <n v="0"/>
    <n v="-2.0899999999999181"/>
    <n v="-1.2502991146206737E-3"/>
    <x v="11"/>
    <s v="Q3"/>
    <x v="1303"/>
  </r>
  <r>
    <s v="ORD-46144"/>
    <x v="4"/>
    <s v="Manufacturing"/>
    <n v="146"/>
    <n v="8.9"/>
    <n v="1299.4000000000001"/>
    <n v="1253.1400000000001"/>
    <x v="3"/>
    <s v="Supplier D"/>
    <n v="4.7"/>
    <s v="2023-11-22"/>
    <s v="2023-12-11"/>
    <s v="2023-12-11"/>
    <s v="On Time"/>
    <n v="0.1167"/>
    <n v="17"/>
    <n v="2.23"/>
    <n v="453"/>
    <n v="76"/>
    <n v="15"/>
    <n v="0"/>
    <n v="-46.259999999999991"/>
    <n v="-3.5601046636909335E-2"/>
    <x v="10"/>
    <s v="Q4"/>
    <x v="1304"/>
  </r>
  <r>
    <s v="ORD-65956"/>
    <x v="1"/>
    <s v="Pharmaceutical"/>
    <n v="109"/>
    <n v="12.5"/>
    <n v="1362.5"/>
    <n v="1351.38"/>
    <x v="3"/>
    <s v="Supplier A"/>
    <n v="4.5"/>
    <s v="2023-03-10"/>
    <s v="2023-03-27"/>
    <s v="2023-03-27"/>
    <s v="On Time"/>
    <n v="3.7100000000000001E-2"/>
    <n v="4"/>
    <n v="3.82"/>
    <n v="610"/>
    <n v="165"/>
    <n v="42"/>
    <n v="0"/>
    <n v="-11.119999999999891"/>
    <n v="-8.161467889908177E-3"/>
    <x v="6"/>
    <s v="Q1"/>
    <x v="1305"/>
  </r>
  <r>
    <s v="ORD-31706"/>
    <x v="3"/>
    <s v="Pharmaceutical"/>
    <n v="449"/>
    <n v="15.75"/>
    <n v="7071.75"/>
    <n v="6744.65"/>
    <x v="0"/>
    <s v="Supplier A"/>
    <n v="4.5"/>
    <s v="2023-03-25"/>
    <s v="2023-04-11"/>
    <s v="2023-04-11"/>
    <s v="On Time"/>
    <n v="0.1118"/>
    <n v="50"/>
    <n v="2.83"/>
    <n v="997"/>
    <n v="192"/>
    <n v="73"/>
    <n v="0"/>
    <n v="-327.10000000000036"/>
    <n v="-4.6254463180966571E-2"/>
    <x v="6"/>
    <s v="Q1"/>
    <x v="1306"/>
  </r>
  <r>
    <s v="ORD-85634"/>
    <x v="1"/>
    <s v="Pharmaceutical"/>
    <n v="325"/>
    <n v="12.5"/>
    <n v="4062.5"/>
    <n v="4155.09"/>
    <x v="0"/>
    <s v="Supplier D"/>
    <n v="4.7"/>
    <s v="2023-06-25"/>
    <s v="2023-07-07"/>
    <s v="2023-07-07"/>
    <s v="On Time"/>
    <n v="6.2100000000000002E-2"/>
    <n v="20"/>
    <n v="3.93"/>
    <n v="621"/>
    <n v="160"/>
    <n v="52"/>
    <n v="0"/>
    <n v="92.590000000000146"/>
    <n v="2.2791384615384651E-2"/>
    <x v="7"/>
    <s v="Q2"/>
    <x v="1307"/>
  </r>
  <r>
    <s v="ORD-42151"/>
    <x v="0"/>
    <s v="Service"/>
    <n v="359"/>
    <n v="45"/>
    <n v="16155"/>
    <n v="16696.77"/>
    <x v="3"/>
    <s v="Supplier B"/>
    <n v="3.8"/>
    <s v="2023-12-08"/>
    <s v="2023-12-18"/>
    <s v="2023-12-18"/>
    <s v="On Time"/>
    <n v="9.2600000000000002E-2"/>
    <n v="33"/>
    <n v="1.71"/>
    <n v="281"/>
    <n v="25"/>
    <n v="65"/>
    <n v="0"/>
    <n v="541.77000000000044"/>
    <n v="3.3535747446610982E-2"/>
    <x v="2"/>
    <s v="Q4"/>
    <x v="1308"/>
  </r>
  <r>
    <s v="ORD-49366"/>
    <x v="4"/>
    <s v="Manufacturing"/>
    <n v="163"/>
    <n v="8.9"/>
    <n v="1450.7"/>
    <n v="1450.54"/>
    <x v="3"/>
    <s v="Supplier C"/>
    <n v="4.2"/>
    <s v="2023-09-18"/>
    <s v="2023-10-16"/>
    <s v="2023-10-16"/>
    <s v="On Time"/>
    <n v="0.1114"/>
    <n v="18"/>
    <n v="2.9"/>
    <n v="870"/>
    <n v="85"/>
    <n v="23"/>
    <n v="0"/>
    <n v="-0.16000000000008185"/>
    <n v="-1.1029158337360023E-4"/>
    <x v="8"/>
    <s v="Q3"/>
    <x v="1309"/>
  </r>
  <r>
    <s v="ORD-81068"/>
    <x v="3"/>
    <s v="Pharmaceutical"/>
    <n v="460"/>
    <n v="15.75"/>
    <n v="7245"/>
    <n v="7575.5"/>
    <x v="4"/>
    <s v="Supplier B"/>
    <n v="3.8"/>
    <s v="2023-04-23"/>
    <s v="2023-05-07"/>
    <s v="2023-05-07"/>
    <s v="On Time"/>
    <n v="7.4999999999999997E-2"/>
    <n v="34"/>
    <n v="2.65"/>
    <n v="567"/>
    <n v="112"/>
    <n v="62"/>
    <n v="0"/>
    <n v="330.5"/>
    <n v="4.5617667356797793E-2"/>
    <x v="1"/>
    <s v="Q2"/>
    <x v="1310"/>
  </r>
  <r>
    <s v="ORD-96885"/>
    <x v="0"/>
    <s v="Service"/>
    <n v="179"/>
    <n v="45"/>
    <n v="8055"/>
    <n v="7893.16"/>
    <x v="2"/>
    <s v="Supplier D"/>
    <n v="4.7"/>
    <s v="2023-10-18"/>
    <s v="2023-10-26"/>
    <s v="2023-10-26"/>
    <s v="On Time"/>
    <n v="4.3900000000000002E-2"/>
    <n v="7"/>
    <n v="1.92"/>
    <n v="117"/>
    <n v="100"/>
    <n v="17"/>
    <n v="0"/>
    <n v="-161.84000000000015"/>
    <n v="-2.0091868404717585E-2"/>
    <x v="3"/>
    <s v="Q4"/>
    <x v="1311"/>
  </r>
  <r>
    <s v="ORD-73769"/>
    <x v="4"/>
    <s v="Manufacturing"/>
    <n v="222"/>
    <n v="8.9"/>
    <n v="1975.8"/>
    <n v="1970.5"/>
    <x v="2"/>
    <s v="Supplier D"/>
    <n v="4.7"/>
    <s v="2023-03-20"/>
    <s v="2023-04-10"/>
    <s v="2023-04-18"/>
    <s v="Delayed"/>
    <n v="1.43E-2"/>
    <n v="3"/>
    <n v="1.62"/>
    <n v="1000"/>
    <n v="121"/>
    <n v="85"/>
    <n v="8"/>
    <n v="-5.2999999999999545"/>
    <n v="-2.6824577386374911E-3"/>
    <x v="6"/>
    <s v="Q1"/>
    <x v="1312"/>
  </r>
  <r>
    <s v="ORD-87784"/>
    <x v="3"/>
    <s v="Pharmaceutical"/>
    <n v="156"/>
    <n v="15.75"/>
    <n v="2457"/>
    <n v="2393.91"/>
    <x v="2"/>
    <s v="Supplier D"/>
    <n v="4.7"/>
    <s v="2023-05-01"/>
    <s v="2023-05-13"/>
    <s v="2023-05-13"/>
    <s v="On Time"/>
    <n v="0.1226"/>
    <n v="19"/>
    <n v="3.4"/>
    <n v="435"/>
    <n v="41"/>
    <n v="22"/>
    <n v="0"/>
    <n v="-63.090000000000146"/>
    <n v="-2.5677655677655738E-2"/>
    <x v="0"/>
    <s v="Q2"/>
    <x v="1313"/>
  </r>
  <r>
    <s v="ORD-94930"/>
    <x v="1"/>
    <s v="Pharmaceutical"/>
    <n v="286"/>
    <n v="12.5"/>
    <n v="3575"/>
    <n v="3549.45"/>
    <x v="0"/>
    <s v="Supplier A"/>
    <n v="4.5"/>
    <s v="2023-03-18"/>
    <s v="2023-04-17"/>
    <s v="2023-04-20"/>
    <s v="Delayed"/>
    <n v="0.13550000000000001"/>
    <n v="38"/>
    <n v="3.71"/>
    <n v="102"/>
    <n v="20"/>
    <n v="70"/>
    <n v="3"/>
    <n v="-25.550000000000182"/>
    <n v="-7.1468531468531979E-3"/>
    <x v="6"/>
    <s v="Q1"/>
    <x v="1314"/>
  </r>
  <r>
    <s v="ORD-84972"/>
    <x v="3"/>
    <s v="Pharmaceutical"/>
    <n v="441"/>
    <n v="15.75"/>
    <n v="6945.75"/>
    <n v="6853.21"/>
    <x v="0"/>
    <s v="Supplier B"/>
    <n v="3.8"/>
    <s v="2023-05-30"/>
    <s v="2023-06-13"/>
    <s v="2023-06-13"/>
    <s v="On Time"/>
    <n v="0.106"/>
    <n v="46"/>
    <n v="3.04"/>
    <n v="139"/>
    <n v="30"/>
    <n v="31"/>
    <n v="0"/>
    <n v="-92.539999999999964"/>
    <n v="-1.3323255228017127E-2"/>
    <x v="0"/>
    <s v="Q2"/>
    <x v="1315"/>
  </r>
  <r>
    <s v="ORD-32273"/>
    <x v="2"/>
    <s v="Manufacturing"/>
    <n v="308"/>
    <n v="4.2"/>
    <n v="1293.5999999999999"/>
    <n v="1239.57"/>
    <x v="3"/>
    <s v="Supplier A"/>
    <n v="4.5"/>
    <s v="2023-01-20"/>
    <s v="2023-02-13"/>
    <s v="2023-02-13"/>
    <s v="On Time"/>
    <n v="1.55E-2"/>
    <n v="4"/>
    <n v="2.85"/>
    <n v="968"/>
    <n v="120"/>
    <n v="72"/>
    <n v="0"/>
    <n v="-54.029999999999973"/>
    <n v="-4.1767161410018537E-2"/>
    <x v="5"/>
    <s v="Q1"/>
    <x v="1316"/>
  </r>
  <r>
    <s v="ORD-89451"/>
    <x v="1"/>
    <s v="Pharmaceutical"/>
    <n v="438"/>
    <n v="12.5"/>
    <n v="5475"/>
    <n v="5489.28"/>
    <x v="3"/>
    <s v="Supplier C"/>
    <n v="4.2"/>
    <s v="2023-11-12"/>
    <s v="2023-12-03"/>
    <s v="2023-12-03"/>
    <s v="On Time"/>
    <n v="0.1265"/>
    <n v="55"/>
    <n v="2.6"/>
    <n v="922"/>
    <n v="86"/>
    <n v="30"/>
    <n v="0"/>
    <n v="14.279999999999745"/>
    <n v="2.6082191780821451E-3"/>
    <x v="10"/>
    <s v="Q4"/>
    <x v="1317"/>
  </r>
  <r>
    <s v="ORD-31339"/>
    <x v="0"/>
    <s v="Service"/>
    <n v="320"/>
    <n v="45"/>
    <n v="14400"/>
    <n v="14002.26"/>
    <x v="4"/>
    <s v="Supplier A"/>
    <n v="4.5"/>
    <s v="2023-09-12"/>
    <s v="2023-09-25"/>
    <s v="2023-09-25"/>
    <s v="On Time"/>
    <n v="4.9700000000000001E-2"/>
    <n v="15"/>
    <n v="1.01"/>
    <n v="761"/>
    <n v="141"/>
    <n v="67"/>
    <n v="0"/>
    <n v="-397.73999999999978"/>
    <n v="-2.7620833333333317E-2"/>
    <x v="8"/>
    <s v="Q3"/>
    <x v="1318"/>
  </r>
  <r>
    <s v="ORD-50543"/>
    <x v="2"/>
    <s v="Manufacturing"/>
    <n v="344"/>
    <n v="4.2"/>
    <n v="1444.8"/>
    <n v="1474.51"/>
    <x v="4"/>
    <s v="Supplier C"/>
    <n v="4.2"/>
    <s v="2023-05-31"/>
    <s v="2023-06-28"/>
    <s v="2023-06-28"/>
    <s v="On Time"/>
    <n v="6.6199999999999995E-2"/>
    <n v="22"/>
    <n v="1.47"/>
    <n v="732"/>
    <n v="103"/>
    <n v="36"/>
    <n v="0"/>
    <n v="29.710000000000036"/>
    <n v="2.0563399778516084E-2"/>
    <x v="0"/>
    <s v="Q2"/>
    <x v="1319"/>
  </r>
  <r>
    <s v="ORD-68840"/>
    <x v="3"/>
    <s v="Pharmaceutical"/>
    <n v="89"/>
    <n v="15.75"/>
    <n v="1401.75"/>
    <n v="1336.82"/>
    <x v="2"/>
    <s v="Supplier B"/>
    <n v="3.8"/>
    <s v="2023-12-27"/>
    <s v="2024-01-10"/>
    <s v="2024-01-10"/>
    <s v="On Time"/>
    <n v="1.8200000000000001E-2"/>
    <n v="1"/>
    <n v="2.72"/>
    <n v="179"/>
    <n v="58"/>
    <n v="19"/>
    <n v="0"/>
    <n v="-64.930000000000064"/>
    <n v="-4.6320670590333554E-2"/>
    <x v="2"/>
    <s v="Q4"/>
    <x v="1320"/>
  </r>
  <r>
    <s v="ORD-98033"/>
    <x v="2"/>
    <s v="Manufacturing"/>
    <n v="132"/>
    <n v="4.2"/>
    <n v="554.4"/>
    <n v="566.52"/>
    <x v="3"/>
    <s v="Supplier C"/>
    <n v="4.2"/>
    <s v="2023-10-24"/>
    <s v="2023-11-21"/>
    <s v="2023-11-21"/>
    <s v="On Time"/>
    <n v="7.0900000000000005E-2"/>
    <n v="9"/>
    <n v="2.29"/>
    <n v="615"/>
    <n v="170"/>
    <n v="48"/>
    <n v="0"/>
    <n v="12.120000000000005"/>
    <n v="2.186147186147187E-2"/>
    <x v="3"/>
    <s v="Q4"/>
    <x v="1321"/>
  </r>
  <r>
    <s v="ORD-43053"/>
    <x v="0"/>
    <s v="Service"/>
    <n v="27"/>
    <n v="45"/>
    <n v="1215"/>
    <n v="1198.5"/>
    <x v="1"/>
    <s v="Supplier D"/>
    <n v="4.7"/>
    <s v="2023-12-02"/>
    <s v="2023-12-10"/>
    <s v="2023-12-10"/>
    <s v="On Time"/>
    <n v="6.4699999999999994E-2"/>
    <n v="1"/>
    <n v="0.56999999999999995"/>
    <n v="448"/>
    <n v="67"/>
    <n v="73"/>
    <n v="0"/>
    <n v="-16.5"/>
    <n v="-1.3580246913580247E-2"/>
    <x v="2"/>
    <s v="Q4"/>
    <x v="1322"/>
  </r>
  <r>
    <s v="ORD-84261"/>
    <x v="4"/>
    <s v="Manufacturing"/>
    <n v="78"/>
    <n v="8.9"/>
    <n v="694.2"/>
    <n v="716.12"/>
    <x v="2"/>
    <s v="Supplier C"/>
    <n v="4.2"/>
    <s v="2023-08-19"/>
    <s v="2023-09-16"/>
    <s v="2023-09-16"/>
    <s v="On Time"/>
    <n v="0.1143"/>
    <n v="8"/>
    <n v="2.3199999999999998"/>
    <n v="938"/>
    <n v="199"/>
    <n v="33"/>
    <n v="0"/>
    <n v="21.919999999999959"/>
    <n v="3.1575914721982075E-2"/>
    <x v="11"/>
    <s v="Q3"/>
    <x v="1323"/>
  </r>
  <r>
    <s v="ORD-41460"/>
    <x v="1"/>
    <s v="Pharmaceutical"/>
    <n v="57"/>
    <n v="12.5"/>
    <n v="712.5"/>
    <n v="711.57"/>
    <x v="1"/>
    <s v="Supplier C"/>
    <n v="4.2"/>
    <s v="2023-08-01"/>
    <s v="2023-08-22"/>
    <s v="2023-08-22"/>
    <s v="On Time"/>
    <n v="0.1484"/>
    <n v="8"/>
    <n v="3.83"/>
    <n v="575"/>
    <n v="174"/>
    <n v="73"/>
    <n v="0"/>
    <n v="-0.92999999999994998"/>
    <n v="-1.3052631578946666E-3"/>
    <x v="11"/>
    <s v="Q3"/>
    <x v="1324"/>
  </r>
  <r>
    <s v="ORD-58892"/>
    <x v="2"/>
    <s v="Manufacturing"/>
    <n v="29"/>
    <n v="4.2"/>
    <n v="121.8"/>
    <n v="125.1"/>
    <x v="1"/>
    <s v="Supplier B"/>
    <n v="3.8"/>
    <s v="2023-08-02"/>
    <s v="2023-08-23"/>
    <s v="2023-08-23"/>
    <s v="On Time"/>
    <n v="9.8400000000000001E-2"/>
    <n v="2"/>
    <n v="2.6"/>
    <n v="395"/>
    <n v="20"/>
    <n v="23"/>
    <n v="0"/>
    <n v="3.2999999999999972"/>
    <n v="2.7093596059113278E-2"/>
    <x v="11"/>
    <s v="Q3"/>
    <x v="1325"/>
  </r>
  <r>
    <s v="ORD-79582"/>
    <x v="4"/>
    <s v="Manufacturing"/>
    <n v="85"/>
    <n v="8.9"/>
    <n v="756.5"/>
    <n v="743.83"/>
    <x v="4"/>
    <s v="Supplier B"/>
    <n v="3.8"/>
    <s v="2023-04-19"/>
    <s v="2023-05-10"/>
    <s v="2023-05-10"/>
    <s v="On Time"/>
    <n v="0.1022"/>
    <n v="8"/>
    <n v="2.0099999999999998"/>
    <n v="450"/>
    <n v="155"/>
    <n v="85"/>
    <n v="0"/>
    <n v="-12.669999999999959"/>
    <n v="-1.6748182419034977E-2"/>
    <x v="1"/>
    <s v="Q2"/>
    <x v="1326"/>
  </r>
  <r>
    <s v="ORD-81712"/>
    <x v="5"/>
    <s v="Service"/>
    <n v="404"/>
    <n v="25"/>
    <n v="10100"/>
    <n v="10554.32"/>
    <x v="4"/>
    <s v="Supplier B"/>
    <n v="3.8"/>
    <s v="2023-08-11"/>
    <s v="2023-08-21"/>
    <s v="2023-08-21"/>
    <s v="On Time"/>
    <n v="0.122"/>
    <n v="49"/>
    <n v="1.58"/>
    <n v="347"/>
    <n v="157"/>
    <n v="68"/>
    <n v="0"/>
    <n v="454.31999999999971"/>
    <n v="4.4982178217821751E-2"/>
    <x v="11"/>
    <s v="Q3"/>
    <x v="1327"/>
  </r>
  <r>
    <s v="ORD-64689"/>
    <x v="1"/>
    <s v="Pharmaceutical"/>
    <n v="218"/>
    <n v="12.5"/>
    <n v="2725"/>
    <n v="2749.34"/>
    <x v="3"/>
    <s v="Supplier C"/>
    <n v="4.2"/>
    <s v="2023-01-10"/>
    <s v="2023-01-31"/>
    <s v="2023-01-31"/>
    <s v="On Time"/>
    <n v="0.14510000000000001"/>
    <n v="31"/>
    <n v="3.74"/>
    <n v="524"/>
    <n v="175"/>
    <n v="83"/>
    <n v="0"/>
    <n v="24.340000000000146"/>
    <n v="8.9321100917431721E-3"/>
    <x v="5"/>
    <s v="Q1"/>
    <x v="1328"/>
  </r>
  <r>
    <s v="ORD-85964"/>
    <x v="3"/>
    <s v="Pharmaceutical"/>
    <n v="145"/>
    <n v="15.75"/>
    <n v="2283.75"/>
    <n v="2238.14"/>
    <x v="3"/>
    <s v="Supplier B"/>
    <n v="3.8"/>
    <s v="2023-08-19"/>
    <s v="2023-09-02"/>
    <s v="2023-09-02"/>
    <s v="On Time"/>
    <n v="0.1013"/>
    <n v="14"/>
    <n v="2.84"/>
    <n v="310"/>
    <n v="121"/>
    <n v="43"/>
    <n v="0"/>
    <n v="-45.610000000000127"/>
    <n v="-1.9971538040503615E-2"/>
    <x v="11"/>
    <s v="Q3"/>
    <x v="1329"/>
  </r>
  <r>
    <s v="ORD-19975"/>
    <x v="1"/>
    <s v="Pharmaceutical"/>
    <n v="123"/>
    <n v="12.5"/>
    <n v="1537.5"/>
    <n v="1607"/>
    <x v="4"/>
    <s v="Supplier B"/>
    <n v="3.8"/>
    <s v="2023-01-21"/>
    <s v="2023-02-04"/>
    <s v="2023-02-04"/>
    <s v="On Time"/>
    <n v="7.2900000000000006E-2"/>
    <n v="8"/>
    <n v="3.15"/>
    <n v="871"/>
    <n v="90"/>
    <n v="78"/>
    <n v="0"/>
    <n v="69.5"/>
    <n v="4.5203252032520326E-2"/>
    <x v="5"/>
    <s v="Q1"/>
    <x v="1330"/>
  </r>
  <r>
    <s v="ORD-88675"/>
    <x v="5"/>
    <s v="Service"/>
    <n v="454"/>
    <n v="25"/>
    <n v="11350"/>
    <n v="11863.7"/>
    <x v="2"/>
    <s v="Supplier A"/>
    <n v="4.5"/>
    <s v="2023-09-14"/>
    <s v="2023-09-27"/>
    <s v="2023-09-27"/>
    <s v="On Time"/>
    <n v="0.1212"/>
    <n v="55"/>
    <n v="0.96"/>
    <n v="729"/>
    <n v="33"/>
    <n v="73"/>
    <n v="0"/>
    <n v="513.70000000000073"/>
    <n v="4.525991189427319E-2"/>
    <x v="8"/>
    <s v="Q3"/>
    <x v="1331"/>
  </r>
  <r>
    <s v="ORD-81442"/>
    <x v="5"/>
    <s v="Service"/>
    <n v="447"/>
    <n v="25"/>
    <n v="11175"/>
    <n v="10878.68"/>
    <x v="1"/>
    <s v="Supplier C"/>
    <n v="4.2"/>
    <s v="2023-03-01"/>
    <s v="2023-03-18"/>
    <s v="2023-03-18"/>
    <s v="On Time"/>
    <n v="0.14849999999999999"/>
    <n v="66"/>
    <n v="0.99"/>
    <n v="721"/>
    <n v="71"/>
    <n v="11"/>
    <n v="0"/>
    <n v="-296.31999999999971"/>
    <n v="-2.6516331096196843E-2"/>
    <x v="6"/>
    <s v="Q1"/>
    <x v="1332"/>
  </r>
  <r>
    <s v="ORD-43841"/>
    <x v="0"/>
    <s v="Service"/>
    <n v="341"/>
    <n v="45"/>
    <n v="15345"/>
    <n v="14954.62"/>
    <x v="2"/>
    <s v="Supplier A"/>
    <n v="4.5"/>
    <s v="2023-06-18"/>
    <s v="2023-07-01"/>
    <s v="2023-07-01"/>
    <s v="On Time"/>
    <n v="7.7200000000000005E-2"/>
    <n v="26"/>
    <n v="1.9"/>
    <n v="223"/>
    <n v="188"/>
    <n v="47"/>
    <n v="0"/>
    <n v="-390.3799999999992"/>
    <n v="-2.5440208536982679E-2"/>
    <x v="7"/>
    <s v="Q2"/>
    <x v="1333"/>
  </r>
  <r>
    <s v="ORD-47850"/>
    <x v="0"/>
    <s v="Service"/>
    <n v="473"/>
    <n v="45"/>
    <n v="21285"/>
    <n v="21128.45"/>
    <x v="3"/>
    <s v="Supplier D"/>
    <n v="4.7"/>
    <s v="2023-03-24"/>
    <s v="2023-04-01"/>
    <s v="2023-04-01"/>
    <s v="On Time"/>
    <n v="0.11210000000000001"/>
    <n v="53"/>
    <n v="1.65"/>
    <n v="366"/>
    <n v="158"/>
    <n v="98"/>
    <n v="0"/>
    <n v="-156.54999999999927"/>
    <n v="-7.3549447968052281E-3"/>
    <x v="6"/>
    <s v="Q1"/>
    <x v="1334"/>
  </r>
  <r>
    <s v="ORD-45396"/>
    <x v="5"/>
    <s v="Service"/>
    <n v="457"/>
    <n v="25"/>
    <n v="11425"/>
    <n v="10992.5"/>
    <x v="0"/>
    <s v="Supplier A"/>
    <n v="4.5"/>
    <s v="2023-03-21"/>
    <s v="2023-04-05"/>
    <s v="2023-04-08"/>
    <s v="Delayed"/>
    <n v="0.14119999999999999"/>
    <n v="64"/>
    <n v="1.67"/>
    <n v="166"/>
    <n v="135"/>
    <n v="53"/>
    <n v="3"/>
    <n v="-432.5"/>
    <n v="-3.7855579868708973E-2"/>
    <x v="6"/>
    <s v="Q1"/>
    <x v="1335"/>
  </r>
  <r>
    <s v="ORD-22062"/>
    <x v="1"/>
    <s v="Pharmaceutical"/>
    <n v="72"/>
    <n v="12.5"/>
    <n v="900"/>
    <n v="898.31"/>
    <x v="4"/>
    <s v="Supplier D"/>
    <n v="4.7"/>
    <s v="2023-09-19"/>
    <s v="2023-10-01"/>
    <s v="2023-10-01"/>
    <s v="On Time"/>
    <n v="9.6000000000000002E-2"/>
    <n v="6"/>
    <n v="3.03"/>
    <n v="411"/>
    <n v="65"/>
    <n v="59"/>
    <n v="0"/>
    <n v="-1.6900000000000546"/>
    <n v="-1.8777777777778384E-3"/>
    <x v="8"/>
    <s v="Q3"/>
    <x v="1336"/>
  </r>
  <r>
    <s v="ORD-18314"/>
    <x v="3"/>
    <s v="Pharmaceutical"/>
    <n v="476"/>
    <n v="15.75"/>
    <n v="7497"/>
    <n v="7807.29"/>
    <x v="4"/>
    <s v="Supplier C"/>
    <n v="4.2"/>
    <s v="2023-01-10"/>
    <s v="2023-01-31"/>
    <s v="2023-01-31"/>
    <s v="On Time"/>
    <n v="0.1226"/>
    <n v="58"/>
    <n v="2.63"/>
    <n v="216"/>
    <n v="57"/>
    <n v="53"/>
    <n v="0"/>
    <n v="310.28999999999996"/>
    <n v="4.1388555422168863E-2"/>
    <x v="5"/>
    <s v="Q1"/>
    <x v="1337"/>
  </r>
  <r>
    <s v="ORD-66675"/>
    <x v="3"/>
    <s v="Pharmaceutical"/>
    <n v="483"/>
    <n v="15.75"/>
    <n v="7607.25"/>
    <n v="7803"/>
    <x v="4"/>
    <s v="Supplier B"/>
    <n v="3.8"/>
    <s v="2023-09-03"/>
    <s v="2023-09-17"/>
    <s v="2023-09-17"/>
    <s v="On Time"/>
    <n v="5.9200000000000003E-2"/>
    <n v="28"/>
    <n v="3.08"/>
    <n v="156"/>
    <n v="151"/>
    <n v="61"/>
    <n v="0"/>
    <n v="195.75"/>
    <n v="2.5732031943212066E-2"/>
    <x v="8"/>
    <s v="Q3"/>
    <x v="1338"/>
  </r>
  <r>
    <s v="ORD-39720"/>
    <x v="3"/>
    <s v="Pharmaceutical"/>
    <n v="336"/>
    <n v="15.75"/>
    <n v="5292"/>
    <n v="5283.23"/>
    <x v="1"/>
    <s v="Supplier B"/>
    <n v="3.8"/>
    <s v="2023-11-14"/>
    <s v="2023-11-28"/>
    <s v="2023-11-28"/>
    <s v="On Time"/>
    <n v="9.2100000000000001E-2"/>
    <n v="30"/>
    <n v="3.96"/>
    <n v="904"/>
    <n v="188"/>
    <n v="73"/>
    <n v="0"/>
    <n v="-8.7700000000004366"/>
    <n v="-1.6572184429328111E-3"/>
    <x v="10"/>
    <s v="Q4"/>
    <x v="1339"/>
  </r>
  <r>
    <s v="ORD-84834"/>
    <x v="5"/>
    <s v="Service"/>
    <n v="338"/>
    <n v="25"/>
    <n v="8450"/>
    <n v="8339.2000000000007"/>
    <x v="2"/>
    <s v="Supplier D"/>
    <n v="4.7"/>
    <s v="2023-06-14"/>
    <s v="2023-06-22"/>
    <s v="2023-06-22"/>
    <s v="On Time"/>
    <n v="0.13600000000000001"/>
    <n v="45"/>
    <n v="0.78"/>
    <n v="413"/>
    <n v="24"/>
    <n v="95"/>
    <n v="0"/>
    <n v="-110.79999999999927"/>
    <n v="-1.3112426035502873E-2"/>
    <x v="7"/>
    <s v="Q2"/>
    <x v="1340"/>
  </r>
  <r>
    <s v="ORD-83585"/>
    <x v="2"/>
    <s v="Manufacturing"/>
    <n v="171"/>
    <n v="4.2"/>
    <n v="718.2"/>
    <n v="744.2"/>
    <x v="3"/>
    <s v="Supplier D"/>
    <n v="4.7"/>
    <s v="2023-01-04"/>
    <s v="2023-01-23"/>
    <s v="2023-01-23"/>
    <s v="On Time"/>
    <n v="2.1899999999999999E-2"/>
    <n v="3"/>
    <n v="2.19"/>
    <n v="834"/>
    <n v="49"/>
    <n v="85"/>
    <n v="0"/>
    <n v="26"/>
    <n v="3.6201615148983568E-2"/>
    <x v="5"/>
    <s v="Q1"/>
    <x v="1341"/>
  </r>
  <r>
    <s v="ORD-93634"/>
    <x v="3"/>
    <s v="Pharmaceutical"/>
    <n v="292"/>
    <n v="15.75"/>
    <n v="4599"/>
    <n v="4702.8900000000003"/>
    <x v="2"/>
    <s v="Supplier D"/>
    <n v="4.7"/>
    <s v="2023-10-11"/>
    <s v="2023-10-23"/>
    <s v="2023-10-23"/>
    <s v="On Time"/>
    <n v="5.7700000000000001E-2"/>
    <n v="16"/>
    <n v="2.5499999999999998"/>
    <n v="374"/>
    <n v="82"/>
    <n v="49"/>
    <n v="0"/>
    <n v="103.89000000000033"/>
    <n v="2.2589693411611291E-2"/>
    <x v="3"/>
    <s v="Q4"/>
    <x v="1342"/>
  </r>
  <r>
    <s v="ORD-43853"/>
    <x v="5"/>
    <s v="Service"/>
    <n v="449"/>
    <n v="25"/>
    <n v="11225"/>
    <n v="10783.38"/>
    <x v="2"/>
    <s v="Supplier C"/>
    <n v="4.2"/>
    <s v="2023-01-20"/>
    <s v="2023-02-06"/>
    <s v="2023-02-06"/>
    <s v="On Time"/>
    <n v="0.14149999999999999"/>
    <n v="63"/>
    <n v="2"/>
    <n v="885"/>
    <n v="117"/>
    <n v="29"/>
    <n v="0"/>
    <n v="-441.6200000000008"/>
    <n v="-3.9342538975501183E-2"/>
    <x v="5"/>
    <s v="Q1"/>
    <x v="1343"/>
  </r>
  <r>
    <s v="ORD-13427"/>
    <x v="2"/>
    <s v="Manufacturing"/>
    <n v="281"/>
    <n v="4.2"/>
    <n v="1180.2"/>
    <n v="1164.1199999999999"/>
    <x v="3"/>
    <s v="Supplier D"/>
    <n v="4.7"/>
    <s v="2023-02-08"/>
    <s v="2023-02-27"/>
    <s v="2023-02-27"/>
    <s v="On Time"/>
    <n v="7.9799999999999996E-2"/>
    <n v="22"/>
    <n v="1.81"/>
    <n v="341"/>
    <n v="103"/>
    <n v="33"/>
    <n v="0"/>
    <n v="-16.080000000000155"/>
    <n v="-1.3624809354346852E-2"/>
    <x v="9"/>
    <s v="Q1"/>
    <x v="1344"/>
  </r>
  <r>
    <s v="ORD-53749"/>
    <x v="0"/>
    <s v="Service"/>
    <n v="318"/>
    <n v="45"/>
    <n v="14310"/>
    <n v="14452.45"/>
    <x v="0"/>
    <s v="Supplier B"/>
    <n v="3.8"/>
    <s v="2023-09-26"/>
    <s v="2023-10-06"/>
    <s v="2023-10-06"/>
    <s v="On Time"/>
    <n v="2.4E-2"/>
    <n v="7"/>
    <n v="1.96"/>
    <n v="375"/>
    <n v="51"/>
    <n v="33"/>
    <n v="0"/>
    <n v="142.45000000000073"/>
    <n v="9.9545772187282135E-3"/>
    <x v="8"/>
    <s v="Q3"/>
    <x v="1345"/>
  </r>
  <r>
    <s v="ORD-20441"/>
    <x v="5"/>
    <s v="Service"/>
    <n v="35"/>
    <n v="25"/>
    <n v="875"/>
    <n v="855.45"/>
    <x v="1"/>
    <s v="Supplier A"/>
    <n v="4.5"/>
    <s v="2023-04-29"/>
    <s v="2023-05-12"/>
    <s v="2023-05-12"/>
    <s v="On Time"/>
    <n v="0.1278"/>
    <n v="4"/>
    <n v="1.31"/>
    <n v="881"/>
    <n v="160"/>
    <n v="83"/>
    <n v="0"/>
    <n v="-19.549999999999955"/>
    <n v="-2.2342857142857091E-2"/>
    <x v="1"/>
    <s v="Q2"/>
    <x v="1346"/>
  </r>
  <r>
    <s v="ORD-65072"/>
    <x v="0"/>
    <s v="Service"/>
    <n v="346"/>
    <n v="45"/>
    <n v="15570"/>
    <n v="15254.78"/>
    <x v="4"/>
    <s v="Supplier C"/>
    <n v="4.2"/>
    <s v="2023-10-10"/>
    <s v="2023-10-27"/>
    <s v="2023-10-27"/>
    <s v="On Time"/>
    <n v="0.1353"/>
    <n v="46"/>
    <n v="0.56000000000000005"/>
    <n v="145"/>
    <n v="188"/>
    <n v="52"/>
    <n v="0"/>
    <n v="-315.21999999999935"/>
    <n v="-2.0245343609505417E-2"/>
    <x v="3"/>
    <s v="Q4"/>
    <x v="1347"/>
  </r>
  <r>
    <s v="ORD-71502"/>
    <x v="2"/>
    <s v="Manufacturing"/>
    <n v="58"/>
    <n v="4.2"/>
    <n v="243.6"/>
    <n v="254.54"/>
    <x v="0"/>
    <s v="Supplier B"/>
    <n v="3.8"/>
    <s v="2023-02-05"/>
    <s v="2023-02-26"/>
    <s v="2023-02-26"/>
    <s v="On Time"/>
    <n v="9.2399999999999996E-2"/>
    <n v="5"/>
    <n v="1.95"/>
    <n v="878"/>
    <n v="112"/>
    <n v="61"/>
    <n v="0"/>
    <n v="10.939999999999998"/>
    <n v="4.490968801313628E-2"/>
    <x v="9"/>
    <s v="Q1"/>
    <x v="1348"/>
  </r>
  <r>
    <s v="ORD-34265"/>
    <x v="5"/>
    <s v="Service"/>
    <n v="312"/>
    <n v="25"/>
    <n v="7800"/>
    <n v="8142.93"/>
    <x v="0"/>
    <s v="Supplier C"/>
    <n v="4.2"/>
    <s v="2023-03-23"/>
    <s v="2023-04-09"/>
    <s v="2023-04-09"/>
    <s v="On Time"/>
    <n v="0.1353"/>
    <n v="42"/>
    <n v="1"/>
    <n v="714"/>
    <n v="165"/>
    <n v="99"/>
    <n v="0"/>
    <n v="342.93000000000029"/>
    <n v="4.3965384615384656E-2"/>
    <x v="6"/>
    <s v="Q1"/>
    <x v="1349"/>
  </r>
  <r>
    <s v="ORD-41272"/>
    <x v="1"/>
    <s v="Pharmaceutical"/>
    <n v="383"/>
    <n v="12.5"/>
    <n v="4787.5"/>
    <n v="4887.16"/>
    <x v="0"/>
    <s v="Supplier D"/>
    <n v="4.7"/>
    <s v="2023-04-22"/>
    <s v="2023-05-18"/>
    <s v="2023-05-25"/>
    <s v="Delayed"/>
    <n v="3.3700000000000001E-2"/>
    <n v="12"/>
    <n v="3.52"/>
    <n v="55"/>
    <n v="194"/>
    <n v="76"/>
    <n v="7"/>
    <n v="99.659999999999854"/>
    <n v="2.0816710182767595E-2"/>
    <x v="1"/>
    <s v="Q2"/>
    <x v="1350"/>
  </r>
  <r>
    <s v="ORD-79177"/>
    <x v="2"/>
    <s v="Manufacturing"/>
    <n v="290"/>
    <n v="4.2"/>
    <n v="1218"/>
    <n v="1186.08"/>
    <x v="4"/>
    <s v="Supplier B"/>
    <n v="3.8"/>
    <s v="2023-09-10"/>
    <s v="2023-10-01"/>
    <s v="2023-10-01"/>
    <s v="On Time"/>
    <n v="7.0199999999999999E-2"/>
    <n v="20"/>
    <n v="1.78"/>
    <n v="349"/>
    <n v="108"/>
    <n v="27"/>
    <n v="0"/>
    <n v="-31.920000000000073"/>
    <n v="-2.6206896551724198E-2"/>
    <x v="8"/>
    <s v="Q3"/>
    <x v="1351"/>
  </r>
  <r>
    <s v="ORD-43423"/>
    <x v="4"/>
    <s v="Manufacturing"/>
    <n v="157"/>
    <n v="8.9"/>
    <n v="1397.3"/>
    <n v="1365.07"/>
    <x v="4"/>
    <s v="Supplier D"/>
    <n v="4.7"/>
    <s v="2023-10-24"/>
    <s v="2023-11-12"/>
    <s v="2023-11-12"/>
    <s v="On Time"/>
    <n v="9.6299999999999997E-2"/>
    <n v="15"/>
    <n v="2.41"/>
    <n v="713"/>
    <n v="174"/>
    <n v="73"/>
    <n v="0"/>
    <n v="-32.230000000000018"/>
    <n v="-2.3065912831890089E-2"/>
    <x v="3"/>
    <s v="Q4"/>
    <x v="1352"/>
  </r>
  <r>
    <s v="ORD-86048"/>
    <x v="1"/>
    <s v="Pharmaceutical"/>
    <n v="107"/>
    <n v="12.5"/>
    <n v="1337.5"/>
    <n v="1370.51"/>
    <x v="0"/>
    <s v="Supplier D"/>
    <n v="4.7"/>
    <s v="2023-10-30"/>
    <s v="2023-11-11"/>
    <s v="2023-11-11"/>
    <s v="On Time"/>
    <n v="0.10680000000000001"/>
    <n v="11"/>
    <n v="3.72"/>
    <n v="172"/>
    <n v="191"/>
    <n v="41"/>
    <n v="0"/>
    <n v="33.009999999999991"/>
    <n v="2.4680373831775695E-2"/>
    <x v="3"/>
    <s v="Q4"/>
    <x v="1353"/>
  </r>
  <r>
    <s v="ORD-46247"/>
    <x v="3"/>
    <s v="Pharmaceutical"/>
    <n v="391"/>
    <n v="15.75"/>
    <n v="6158.25"/>
    <n v="5879.01"/>
    <x v="0"/>
    <s v="Supplier B"/>
    <n v="3.8"/>
    <s v="2023-05-08"/>
    <s v="2023-05-22"/>
    <s v="2023-05-22"/>
    <s v="On Time"/>
    <n v="2.01E-2"/>
    <n v="7"/>
    <n v="3.95"/>
    <n v="165"/>
    <n v="167"/>
    <n v="10"/>
    <n v="0"/>
    <n v="-279.23999999999978"/>
    <n v="-4.5344050663743724E-2"/>
    <x v="0"/>
    <s v="Q2"/>
    <x v="1354"/>
  </r>
  <r>
    <s v="ORD-94929"/>
    <x v="0"/>
    <s v="Service"/>
    <n v="17"/>
    <n v="45"/>
    <n v="765"/>
    <n v="758.37"/>
    <x v="1"/>
    <s v="Supplier A"/>
    <n v="4.5"/>
    <s v="2023-12-23"/>
    <s v="2024-01-05"/>
    <s v="2024-01-05"/>
    <s v="On Time"/>
    <n v="5.7799999999999997E-2"/>
    <n v="0"/>
    <n v="0.72"/>
    <n v="854"/>
    <n v="51"/>
    <n v="57"/>
    <n v="0"/>
    <n v="-6.6299999999999955"/>
    <n v="-8.6666666666666611E-3"/>
    <x v="2"/>
    <s v="Q4"/>
    <x v="1355"/>
  </r>
  <r>
    <s v="ORD-37103"/>
    <x v="2"/>
    <s v="Manufacturing"/>
    <n v="275"/>
    <n v="4.2"/>
    <n v="1155"/>
    <n v="1175.83"/>
    <x v="2"/>
    <s v="Supplier D"/>
    <n v="4.7"/>
    <s v="2023-12-04"/>
    <s v="2023-12-23"/>
    <s v="2023-12-23"/>
    <s v="On Time"/>
    <n v="7.2099999999999997E-2"/>
    <n v="19"/>
    <n v="2.27"/>
    <n v="448"/>
    <n v="110"/>
    <n v="34"/>
    <n v="0"/>
    <n v="20.829999999999927"/>
    <n v="1.8034632034631973E-2"/>
    <x v="2"/>
    <s v="Q4"/>
    <x v="1356"/>
  </r>
  <r>
    <s v="ORD-18048"/>
    <x v="0"/>
    <s v="Service"/>
    <n v="495"/>
    <n v="45"/>
    <n v="22275"/>
    <n v="21771.360000000001"/>
    <x v="1"/>
    <s v="Supplier D"/>
    <n v="4.7"/>
    <s v="2023-09-08"/>
    <s v="2023-09-16"/>
    <s v="2023-09-16"/>
    <s v="On Time"/>
    <n v="1.6899999999999998E-2"/>
    <n v="8"/>
    <n v="1.2"/>
    <n v="850"/>
    <n v="35"/>
    <n v="68"/>
    <n v="0"/>
    <n v="-503.63999999999942"/>
    <n v="-2.2610101010100983E-2"/>
    <x v="8"/>
    <s v="Q3"/>
    <x v="1357"/>
  </r>
  <r>
    <s v="ORD-11804"/>
    <x v="5"/>
    <s v="Service"/>
    <n v="66"/>
    <n v="25"/>
    <n v="1650"/>
    <n v="1712.92"/>
    <x v="3"/>
    <s v="Supplier B"/>
    <n v="3.8"/>
    <s v="2023-07-31"/>
    <s v="2023-08-10"/>
    <s v="2023-08-10"/>
    <s v="On Time"/>
    <n v="2.9700000000000001E-2"/>
    <n v="1"/>
    <n v="1.1399999999999999"/>
    <n v="534"/>
    <n v="155"/>
    <n v="18"/>
    <n v="0"/>
    <n v="62.920000000000073"/>
    <n v="3.813333333333338E-2"/>
    <x v="4"/>
    <s v="Q3"/>
    <x v="1358"/>
  </r>
  <r>
    <s v="ORD-61196"/>
    <x v="5"/>
    <s v="Service"/>
    <n v="339"/>
    <n v="25"/>
    <n v="8475"/>
    <n v="8241.36"/>
    <x v="2"/>
    <s v="Supplier C"/>
    <n v="4.2"/>
    <s v="2023-06-05"/>
    <s v="2023-06-22"/>
    <s v="2023-06-22"/>
    <s v="On Time"/>
    <n v="3.8100000000000002E-2"/>
    <n v="12"/>
    <n v="1.76"/>
    <n v="326"/>
    <n v="61"/>
    <n v="71"/>
    <n v="0"/>
    <n v="-233.63999999999942"/>
    <n v="-2.7568141592920287E-2"/>
    <x v="7"/>
    <s v="Q2"/>
    <x v="1359"/>
  </r>
  <r>
    <s v="ORD-76807"/>
    <x v="3"/>
    <s v="Pharmaceutical"/>
    <n v="409"/>
    <n v="15.75"/>
    <n v="6441.75"/>
    <n v="6270.67"/>
    <x v="2"/>
    <s v="Supplier B"/>
    <n v="3.8"/>
    <s v="2023-01-09"/>
    <s v="2023-01-23"/>
    <s v="2023-01-23"/>
    <s v="On Time"/>
    <n v="7.8E-2"/>
    <n v="31"/>
    <n v="3.92"/>
    <n v="707"/>
    <n v="57"/>
    <n v="24"/>
    <n v="0"/>
    <n v="-171.07999999999993"/>
    <n v="-2.6558000543330604E-2"/>
    <x v="5"/>
    <s v="Q1"/>
    <x v="1360"/>
  </r>
  <r>
    <s v="ORD-12660"/>
    <x v="2"/>
    <s v="Manufacturing"/>
    <n v="60"/>
    <n v="4.2"/>
    <n v="252"/>
    <n v="246.25"/>
    <x v="3"/>
    <s v="Supplier C"/>
    <n v="4.2"/>
    <s v="2023-12-20"/>
    <s v="2024-01-17"/>
    <s v="2024-01-17"/>
    <s v="On Time"/>
    <n v="0.1022"/>
    <n v="6"/>
    <n v="2.4900000000000002"/>
    <n v="114"/>
    <n v="165"/>
    <n v="23"/>
    <n v="0"/>
    <n v="-5.75"/>
    <n v="-2.2817460317460316E-2"/>
    <x v="2"/>
    <s v="Q4"/>
    <x v="1361"/>
  </r>
  <r>
    <s v="ORD-79457"/>
    <x v="3"/>
    <s v="Pharmaceutical"/>
    <n v="397"/>
    <n v="15.75"/>
    <n v="6252.75"/>
    <n v="6538.93"/>
    <x v="3"/>
    <s v="Supplier C"/>
    <n v="4.2"/>
    <s v="2023-05-06"/>
    <s v="2023-05-27"/>
    <s v="2023-05-27"/>
    <s v="On Time"/>
    <n v="0.1404"/>
    <n v="55"/>
    <n v="3.36"/>
    <n v="993"/>
    <n v="66"/>
    <n v="90"/>
    <n v="0"/>
    <n v="286.18000000000029"/>
    <n v="4.5768661788812968E-2"/>
    <x v="0"/>
    <s v="Q2"/>
    <x v="1362"/>
  </r>
  <r>
    <s v="ORD-54734"/>
    <x v="4"/>
    <s v="Manufacturing"/>
    <n v="500"/>
    <n v="8.9"/>
    <n v="4450"/>
    <n v="4236.21"/>
    <x v="4"/>
    <s v="Supplier A"/>
    <n v="4.5"/>
    <s v="2023-03-18"/>
    <s v="2023-04-11"/>
    <s v="2023-04-11"/>
    <s v="On Time"/>
    <n v="0.1176"/>
    <n v="58"/>
    <n v="1.84"/>
    <n v="51"/>
    <n v="143"/>
    <n v="34"/>
    <n v="0"/>
    <n v="-213.78999999999996"/>
    <n v="-4.8042696629213476E-2"/>
    <x v="6"/>
    <s v="Q1"/>
    <x v="1363"/>
  </r>
  <r>
    <s v="ORD-88849"/>
    <x v="3"/>
    <s v="Pharmaceutical"/>
    <n v="138"/>
    <n v="15.75"/>
    <n v="2173.5"/>
    <n v="2216.11"/>
    <x v="0"/>
    <s v="Supplier C"/>
    <n v="4.2"/>
    <s v="2023-08-06"/>
    <s v="2023-08-27"/>
    <s v="2023-08-27"/>
    <s v="On Time"/>
    <n v="4.8099999999999997E-2"/>
    <n v="6"/>
    <n v="3.1"/>
    <n v="628"/>
    <n v="164"/>
    <n v="55"/>
    <n v="0"/>
    <n v="42.610000000000127"/>
    <n v="1.9604324821716184E-2"/>
    <x v="11"/>
    <s v="Q3"/>
    <x v="1364"/>
  </r>
  <r>
    <s v="ORD-41610"/>
    <x v="1"/>
    <s v="Pharmaceutical"/>
    <n v="110"/>
    <n v="12.5"/>
    <n v="1375"/>
    <n v="1428.66"/>
    <x v="2"/>
    <s v="Supplier D"/>
    <n v="4.7"/>
    <s v="2023-11-16"/>
    <s v="2023-11-28"/>
    <s v="2023-11-28"/>
    <s v="On Time"/>
    <n v="5.5500000000000001E-2"/>
    <n v="6"/>
    <n v="3.04"/>
    <n v="595"/>
    <n v="105"/>
    <n v="73"/>
    <n v="0"/>
    <n v="53.660000000000082"/>
    <n v="3.9025454545454606E-2"/>
    <x v="10"/>
    <s v="Q4"/>
    <x v="1365"/>
  </r>
  <r>
    <s v="ORD-36864"/>
    <x v="3"/>
    <s v="Pharmaceutical"/>
    <n v="49"/>
    <n v="15.75"/>
    <n v="771.75"/>
    <n v="741.13"/>
    <x v="2"/>
    <s v="Supplier A"/>
    <n v="4.5"/>
    <s v="2023-12-20"/>
    <s v="2024-01-06"/>
    <s v="2024-01-06"/>
    <s v="On Time"/>
    <n v="0.13539999999999999"/>
    <n v="6"/>
    <n v="3.8"/>
    <n v="528"/>
    <n v="125"/>
    <n v="78"/>
    <n v="0"/>
    <n v="-30.620000000000005"/>
    <n v="-3.9676060900550703E-2"/>
    <x v="2"/>
    <s v="Q4"/>
    <x v="1366"/>
  </r>
  <r>
    <s v="ORD-22695"/>
    <x v="0"/>
    <s v="Service"/>
    <n v="290"/>
    <n v="45"/>
    <n v="13050"/>
    <n v="12973.37"/>
    <x v="0"/>
    <s v="Supplier A"/>
    <n v="4.5"/>
    <s v="2023-12-15"/>
    <s v="2023-12-28"/>
    <s v="2023-12-28"/>
    <s v="On Time"/>
    <n v="2.9000000000000001E-2"/>
    <n v="8"/>
    <n v="0.83"/>
    <n v="87"/>
    <n v="85"/>
    <n v="11"/>
    <n v="0"/>
    <n v="-76.6299999999992"/>
    <n v="-5.8720306513409346E-3"/>
    <x v="2"/>
    <s v="Q4"/>
    <x v="1367"/>
  </r>
  <r>
    <s v="ORD-41025"/>
    <x v="5"/>
    <s v="Service"/>
    <n v="339"/>
    <n v="25"/>
    <n v="8475"/>
    <n v="8550.11"/>
    <x v="2"/>
    <s v="Supplier A"/>
    <n v="4.5"/>
    <s v="2023-05-24"/>
    <s v="2023-06-06"/>
    <s v="2023-06-06"/>
    <s v="On Time"/>
    <n v="7.2999999999999995E-2"/>
    <n v="24"/>
    <n v="1.01"/>
    <n v="676"/>
    <n v="50"/>
    <n v="21"/>
    <n v="0"/>
    <n v="75.110000000000582"/>
    <n v="8.8625368731564107E-3"/>
    <x v="0"/>
    <s v="Q2"/>
    <x v="1368"/>
  </r>
  <r>
    <s v="ORD-10833"/>
    <x v="2"/>
    <s v="Manufacturing"/>
    <n v="253"/>
    <n v="4.2"/>
    <n v="1062.5999999999999"/>
    <n v="1082.68"/>
    <x v="4"/>
    <s v="Supplier B"/>
    <n v="3.8"/>
    <s v="2023-01-23"/>
    <s v="2023-02-13"/>
    <s v="2023-02-13"/>
    <s v="On Time"/>
    <n v="8.5800000000000001E-2"/>
    <n v="21"/>
    <n v="2.39"/>
    <n v="998"/>
    <n v="145"/>
    <n v="37"/>
    <n v="0"/>
    <n v="20.080000000000155"/>
    <n v="1.8897044984001653E-2"/>
    <x v="5"/>
    <s v="Q1"/>
    <x v="1369"/>
  </r>
  <r>
    <s v="ORD-55738"/>
    <x v="4"/>
    <s v="Manufacturing"/>
    <n v="267"/>
    <n v="8.9"/>
    <n v="2376.3000000000002"/>
    <n v="2395.9899999999998"/>
    <x v="3"/>
    <s v="Supplier A"/>
    <n v="4.5"/>
    <s v="2023-02-15"/>
    <s v="2023-03-11"/>
    <s v="2023-03-11"/>
    <s v="On Time"/>
    <n v="0.13950000000000001"/>
    <n v="37"/>
    <n v="1.85"/>
    <n v="415"/>
    <n v="135"/>
    <n v="81"/>
    <n v="0"/>
    <n v="19.6899999999996"/>
    <n v="8.2859908260739801E-3"/>
    <x v="9"/>
    <s v="Q1"/>
    <x v="1370"/>
  </r>
  <r>
    <s v="ORD-40699"/>
    <x v="0"/>
    <s v="Service"/>
    <n v="331"/>
    <n v="45"/>
    <n v="14895"/>
    <n v="15001.8"/>
    <x v="1"/>
    <s v="Supplier A"/>
    <n v="4.5"/>
    <s v="2023-02-19"/>
    <s v="2023-03-04"/>
    <s v="2023-03-04"/>
    <s v="On Time"/>
    <n v="0.10340000000000001"/>
    <n v="34"/>
    <n v="1.73"/>
    <n v="805"/>
    <n v="31"/>
    <n v="32"/>
    <n v="0"/>
    <n v="106.79999999999927"/>
    <n v="7.1701913393755808E-3"/>
    <x v="9"/>
    <s v="Q1"/>
    <x v="1371"/>
  </r>
  <r>
    <s v="ORD-25450"/>
    <x v="3"/>
    <s v="Pharmaceutical"/>
    <n v="161"/>
    <n v="15.75"/>
    <n v="2535.75"/>
    <n v="2525.8200000000002"/>
    <x v="1"/>
    <s v="Supplier B"/>
    <n v="3.8"/>
    <s v="2023-03-09"/>
    <s v="2023-03-23"/>
    <s v="2023-03-23"/>
    <s v="On Time"/>
    <n v="0.1026"/>
    <n v="16"/>
    <n v="2.7"/>
    <n v="793"/>
    <n v="72"/>
    <n v="56"/>
    <n v="0"/>
    <n v="-9.9299999999998363"/>
    <n v="-3.9160011830818636E-3"/>
    <x v="6"/>
    <s v="Q1"/>
    <x v="1372"/>
  </r>
  <r>
    <s v="ORD-59091"/>
    <x v="0"/>
    <s v="Service"/>
    <n v="362"/>
    <n v="45"/>
    <n v="16290"/>
    <n v="15578.56"/>
    <x v="3"/>
    <s v="Supplier D"/>
    <n v="4.7"/>
    <s v="2023-03-20"/>
    <s v="2023-03-28"/>
    <s v="2023-03-28"/>
    <s v="On Time"/>
    <n v="0.13619999999999999"/>
    <n v="49"/>
    <n v="0.51"/>
    <n v="85"/>
    <n v="156"/>
    <n v="32"/>
    <n v="0"/>
    <n v="-711.44000000000051"/>
    <n v="-4.3673419275629254E-2"/>
    <x v="6"/>
    <s v="Q1"/>
    <x v="1373"/>
  </r>
  <r>
    <s v="ORD-31782"/>
    <x v="0"/>
    <s v="Service"/>
    <n v="401"/>
    <n v="45"/>
    <n v="18045"/>
    <n v="17427.02"/>
    <x v="2"/>
    <s v="Supplier A"/>
    <n v="4.5"/>
    <s v="2023-02-13"/>
    <s v="2023-02-26"/>
    <s v="2023-02-26"/>
    <s v="On Time"/>
    <n v="2.0199999999999999E-2"/>
    <n v="8"/>
    <n v="1.1499999999999999"/>
    <n v="322"/>
    <n v="153"/>
    <n v="81"/>
    <n v="0"/>
    <n v="-617.97999999999956"/>
    <n v="-3.4246605707952314E-2"/>
    <x v="9"/>
    <s v="Q1"/>
    <x v="1374"/>
  </r>
  <r>
    <s v="ORD-68859"/>
    <x v="0"/>
    <s v="Service"/>
    <n v="90"/>
    <n v="45"/>
    <n v="4050"/>
    <n v="4183.1499999999996"/>
    <x v="4"/>
    <s v="Supplier C"/>
    <n v="4.2"/>
    <s v="2023-08-20"/>
    <s v="2023-09-06"/>
    <s v="2023-09-06"/>
    <s v="On Time"/>
    <n v="9.3200000000000005E-2"/>
    <n v="8"/>
    <n v="0.82"/>
    <n v="485"/>
    <n v="64"/>
    <n v="88"/>
    <n v="0"/>
    <n v="133.14999999999964"/>
    <n v="3.2876543209876451E-2"/>
    <x v="11"/>
    <s v="Q3"/>
    <x v="1375"/>
  </r>
  <r>
    <s v="ORD-63191"/>
    <x v="4"/>
    <s v="Manufacturing"/>
    <n v="320"/>
    <n v="8.9"/>
    <n v="2848"/>
    <n v="2766.59"/>
    <x v="3"/>
    <s v="Supplier C"/>
    <n v="4.2"/>
    <s v="2023-05-14"/>
    <s v="2023-06-11"/>
    <s v="2023-06-11"/>
    <s v="On Time"/>
    <n v="0.11269999999999999"/>
    <n v="36"/>
    <n v="1.04"/>
    <n v="352"/>
    <n v="116"/>
    <n v="78"/>
    <n v="0"/>
    <n v="-81.409999999999854"/>
    <n v="-2.8584971910112309E-2"/>
    <x v="0"/>
    <s v="Q2"/>
    <x v="1376"/>
  </r>
  <r>
    <s v="ORD-24832"/>
    <x v="4"/>
    <s v="Manufacturing"/>
    <n v="74"/>
    <n v="8.9"/>
    <n v="658.6"/>
    <n v="685"/>
    <x v="0"/>
    <s v="Supplier A"/>
    <n v="4.5"/>
    <s v="2023-12-22"/>
    <s v="2024-01-15"/>
    <s v="2024-01-15"/>
    <s v="On Time"/>
    <n v="4.2200000000000001E-2"/>
    <n v="3"/>
    <n v="2.9"/>
    <n v="623"/>
    <n v="142"/>
    <n v="60"/>
    <n v="0"/>
    <n v="26.399999999999977"/>
    <n v="4.0085028849073757E-2"/>
    <x v="2"/>
    <s v="Q4"/>
    <x v="1377"/>
  </r>
  <r>
    <s v="ORD-16652"/>
    <x v="0"/>
    <s v="Service"/>
    <n v="275"/>
    <n v="45"/>
    <n v="12375"/>
    <n v="11978.74"/>
    <x v="4"/>
    <s v="Supplier B"/>
    <n v="3.8"/>
    <s v="2023-01-28"/>
    <s v="2023-02-07"/>
    <s v="2023-02-07"/>
    <s v="On Time"/>
    <n v="0.1326"/>
    <n v="36"/>
    <n v="0.86"/>
    <n v="570"/>
    <n v="175"/>
    <n v="79"/>
    <n v="0"/>
    <n v="-396.26000000000022"/>
    <n v="-3.2021010101010119E-2"/>
    <x v="5"/>
    <s v="Q1"/>
    <x v="1378"/>
  </r>
  <r>
    <s v="ORD-33371"/>
    <x v="1"/>
    <s v="Pharmaceutical"/>
    <n v="278"/>
    <n v="12.5"/>
    <n v="3475"/>
    <n v="3488.05"/>
    <x v="1"/>
    <s v="Supplier A"/>
    <n v="4.5"/>
    <s v="2023-06-23"/>
    <s v="2023-07-10"/>
    <s v="2023-07-10"/>
    <s v="On Time"/>
    <n v="4.6399999999999997E-2"/>
    <n v="12"/>
    <n v="2.7"/>
    <n v="95"/>
    <n v="129"/>
    <n v="72"/>
    <n v="0"/>
    <n v="13.050000000000182"/>
    <n v="3.75539568345329E-3"/>
    <x v="7"/>
    <s v="Q2"/>
    <x v="1379"/>
  </r>
  <r>
    <s v="ORD-93080"/>
    <x v="3"/>
    <s v="Pharmaceutical"/>
    <n v="335"/>
    <n v="15.75"/>
    <n v="5276.25"/>
    <n v="5059.6000000000004"/>
    <x v="1"/>
    <s v="Supplier B"/>
    <n v="3.8"/>
    <s v="2023-12-24"/>
    <s v="2024-01-07"/>
    <s v="2024-01-07"/>
    <s v="On Time"/>
    <n v="3.0700000000000002E-2"/>
    <n v="10"/>
    <n v="3.13"/>
    <n v="609"/>
    <n v="40"/>
    <n v="51"/>
    <n v="0"/>
    <n v="-216.64999999999964"/>
    <n v="-4.106135986732995E-2"/>
    <x v="2"/>
    <s v="Q4"/>
    <x v="1380"/>
  </r>
  <r>
    <s v="ORD-13172"/>
    <x v="4"/>
    <s v="Manufacturing"/>
    <n v="25"/>
    <n v="8.9"/>
    <n v="222.5"/>
    <n v="212.11"/>
    <x v="1"/>
    <s v="Supplier C"/>
    <n v="4.2"/>
    <s v="2023-06-22"/>
    <s v="2023-07-20"/>
    <s v="2023-07-20"/>
    <s v="On Time"/>
    <n v="1.1599999999999999E-2"/>
    <n v="0"/>
    <n v="2.33"/>
    <n v="933"/>
    <n v="27"/>
    <n v="20"/>
    <n v="0"/>
    <n v="-10.389999999999986"/>
    <n v="-4.6696629213483082E-2"/>
    <x v="7"/>
    <s v="Q2"/>
    <x v="1381"/>
  </r>
  <r>
    <s v="ORD-80651"/>
    <x v="2"/>
    <s v="Manufacturing"/>
    <n v="362"/>
    <n v="4.2"/>
    <n v="1520.4"/>
    <n v="1473.33"/>
    <x v="1"/>
    <s v="Supplier A"/>
    <n v="4.5"/>
    <s v="2023-02-12"/>
    <s v="2023-03-08"/>
    <s v="2023-03-08"/>
    <s v="On Time"/>
    <n v="0.1434"/>
    <n v="51"/>
    <n v="2.57"/>
    <n v="713"/>
    <n v="115"/>
    <n v="17"/>
    <n v="0"/>
    <n v="-47.070000000000164"/>
    <n v="-3.0958958168903025E-2"/>
    <x v="9"/>
    <s v="Q1"/>
    <x v="1382"/>
  </r>
  <r>
    <s v="ORD-47992"/>
    <x v="0"/>
    <s v="Service"/>
    <n v="190"/>
    <n v="45"/>
    <n v="8550"/>
    <n v="8389.98"/>
    <x v="4"/>
    <s v="Supplier A"/>
    <n v="4.5"/>
    <s v="2023-03-18"/>
    <s v="2023-03-31"/>
    <s v="2023-03-31"/>
    <s v="On Time"/>
    <n v="0.1041"/>
    <n v="19"/>
    <n v="1.26"/>
    <n v="820"/>
    <n v="94"/>
    <n v="43"/>
    <n v="0"/>
    <n v="-160.02000000000044"/>
    <n v="-1.8715789473684262E-2"/>
    <x v="6"/>
    <s v="Q1"/>
    <x v="1383"/>
  </r>
  <r>
    <s v="ORD-20040"/>
    <x v="3"/>
    <s v="Pharmaceutical"/>
    <n v="352"/>
    <n v="15.75"/>
    <n v="5544"/>
    <n v="5586.35"/>
    <x v="0"/>
    <s v="Supplier B"/>
    <n v="3.8"/>
    <s v="2023-11-04"/>
    <s v="2023-11-18"/>
    <s v="2023-11-18"/>
    <s v="On Time"/>
    <n v="7.6700000000000004E-2"/>
    <n v="27"/>
    <n v="3.87"/>
    <n v="204"/>
    <n v="64"/>
    <n v="46"/>
    <n v="0"/>
    <n v="42.350000000000364"/>
    <n v="7.6388888888889546E-3"/>
    <x v="10"/>
    <s v="Q4"/>
    <x v="1384"/>
  </r>
  <r>
    <s v="ORD-16403"/>
    <x v="5"/>
    <s v="Service"/>
    <n v="204"/>
    <n v="25"/>
    <n v="5100"/>
    <n v="5084.13"/>
    <x v="4"/>
    <s v="Supplier A"/>
    <n v="4.5"/>
    <s v="2023-06-10"/>
    <s v="2023-06-23"/>
    <s v="2023-06-23"/>
    <s v="On Time"/>
    <n v="8.1000000000000003E-2"/>
    <n v="16"/>
    <n v="0.56999999999999995"/>
    <n v="52"/>
    <n v="189"/>
    <n v="43"/>
    <n v="0"/>
    <n v="-15.869999999999891"/>
    <n v="-3.1117647058823317E-3"/>
    <x v="7"/>
    <s v="Q2"/>
    <x v="1385"/>
  </r>
  <r>
    <s v="ORD-59508"/>
    <x v="3"/>
    <s v="Pharmaceutical"/>
    <n v="184"/>
    <n v="15.75"/>
    <n v="2898"/>
    <n v="2778.8"/>
    <x v="2"/>
    <s v="Supplier C"/>
    <n v="4.2"/>
    <s v="2023-11-22"/>
    <s v="2023-12-13"/>
    <s v="2023-12-13"/>
    <s v="On Time"/>
    <n v="0.1113"/>
    <n v="20"/>
    <n v="2.72"/>
    <n v="626"/>
    <n v="51"/>
    <n v="40"/>
    <n v="0"/>
    <n v="-119.19999999999982"/>
    <n v="-4.1131815044858459E-2"/>
    <x v="10"/>
    <s v="Q4"/>
    <x v="1386"/>
  </r>
  <r>
    <s v="ORD-32313"/>
    <x v="4"/>
    <s v="Manufacturing"/>
    <n v="126"/>
    <n v="8.9"/>
    <n v="1121.4000000000001"/>
    <n v="1176.42"/>
    <x v="1"/>
    <s v="Supplier C"/>
    <n v="4.2"/>
    <s v="2023-09-19"/>
    <s v="2023-10-17"/>
    <s v="2023-10-17"/>
    <s v="On Time"/>
    <n v="6.1699999999999998E-2"/>
    <n v="7"/>
    <n v="1.62"/>
    <n v="853"/>
    <n v="167"/>
    <n v="58"/>
    <n v="0"/>
    <n v="55.019999999999982"/>
    <n v="4.9063670411984998E-2"/>
    <x v="8"/>
    <s v="Q3"/>
    <x v="1387"/>
  </r>
  <r>
    <s v="ORD-83172"/>
    <x v="0"/>
    <s v="Service"/>
    <n v="250"/>
    <n v="45"/>
    <n v="11250"/>
    <n v="10747.17"/>
    <x v="0"/>
    <s v="Supplier A"/>
    <n v="4.5"/>
    <s v="2023-11-17"/>
    <s v="2023-11-30"/>
    <s v="2023-11-30"/>
    <s v="On Time"/>
    <n v="3.9100000000000003E-2"/>
    <n v="9"/>
    <n v="1.78"/>
    <n v="521"/>
    <n v="178"/>
    <n v="55"/>
    <n v="0"/>
    <n v="-502.82999999999993"/>
    <n v="-4.4695999999999993E-2"/>
    <x v="10"/>
    <s v="Q4"/>
    <x v="1388"/>
  </r>
  <r>
    <s v="ORD-79281"/>
    <x v="1"/>
    <s v="Pharmaceutical"/>
    <n v="43"/>
    <n v="12.5"/>
    <n v="537.5"/>
    <n v="513.89"/>
    <x v="4"/>
    <s v="Supplier B"/>
    <n v="3.8"/>
    <s v="2023-03-06"/>
    <s v="2023-04-03"/>
    <s v="2023-04-05"/>
    <s v="Delayed"/>
    <n v="0.12230000000000001"/>
    <n v="5"/>
    <n v="3.09"/>
    <n v="961"/>
    <n v="162"/>
    <n v="77"/>
    <n v="2"/>
    <n v="-23.610000000000014"/>
    <n v="-4.3925581395348863E-2"/>
    <x v="6"/>
    <s v="Q1"/>
    <x v="1389"/>
  </r>
  <r>
    <s v="ORD-75332"/>
    <x v="0"/>
    <s v="Service"/>
    <n v="385"/>
    <n v="45"/>
    <n v="17325"/>
    <n v="16906.88"/>
    <x v="0"/>
    <s v="Supplier C"/>
    <n v="4.2"/>
    <s v="2023-11-17"/>
    <s v="2023-12-04"/>
    <s v="2023-12-04"/>
    <s v="On Time"/>
    <n v="0.13"/>
    <n v="50"/>
    <n v="1.92"/>
    <n v="951"/>
    <n v="83"/>
    <n v="76"/>
    <n v="0"/>
    <n v="-418.11999999999898"/>
    <n v="-2.4133910533910476E-2"/>
    <x v="10"/>
    <s v="Q4"/>
    <x v="1390"/>
  </r>
  <r>
    <s v="ORD-62439"/>
    <x v="3"/>
    <s v="Pharmaceutical"/>
    <n v="341"/>
    <n v="15.75"/>
    <n v="5370.75"/>
    <n v="5136.67"/>
    <x v="2"/>
    <s v="Supplier B"/>
    <n v="3.8"/>
    <s v="2023-09-28"/>
    <s v="2023-10-12"/>
    <s v="2023-10-12"/>
    <s v="On Time"/>
    <n v="4.7500000000000001E-2"/>
    <n v="16"/>
    <n v="2.6"/>
    <n v="683"/>
    <n v="193"/>
    <n v="47"/>
    <n v="0"/>
    <n v="-234.07999999999993"/>
    <n v="-4.358422939068099E-2"/>
    <x v="8"/>
    <s v="Q3"/>
    <x v="1391"/>
  </r>
  <r>
    <s v="ORD-58268"/>
    <x v="0"/>
    <s v="Service"/>
    <n v="162"/>
    <n v="45"/>
    <n v="7290"/>
    <n v="7041.11"/>
    <x v="1"/>
    <s v="Supplier C"/>
    <n v="4.2"/>
    <s v="2023-07-28"/>
    <s v="2023-08-14"/>
    <s v="2023-08-14"/>
    <s v="On Time"/>
    <n v="4.3999999999999997E-2"/>
    <n v="7"/>
    <n v="1.58"/>
    <n v="789"/>
    <n v="155"/>
    <n v="65"/>
    <n v="0"/>
    <n v="-248.89000000000033"/>
    <n v="-3.4141289437585778E-2"/>
    <x v="4"/>
    <s v="Q3"/>
    <x v="1392"/>
  </r>
  <r>
    <s v="ORD-92789"/>
    <x v="3"/>
    <s v="Pharmaceutical"/>
    <n v="52"/>
    <n v="15.75"/>
    <n v="819"/>
    <n v="815.88"/>
    <x v="0"/>
    <s v="Supplier C"/>
    <n v="4.2"/>
    <s v="2023-05-09"/>
    <s v="2023-05-30"/>
    <s v="2023-05-30"/>
    <s v="On Time"/>
    <n v="1.5699999999999999E-2"/>
    <n v="0"/>
    <n v="3.92"/>
    <n v="449"/>
    <n v="60"/>
    <n v="55"/>
    <n v="0"/>
    <n v="-3.1200000000000045"/>
    <n v="-3.8095238095238152E-3"/>
    <x v="0"/>
    <s v="Q2"/>
    <x v="1393"/>
  </r>
  <r>
    <s v="ORD-34504"/>
    <x v="2"/>
    <s v="Manufacturing"/>
    <n v="216"/>
    <n v="4.2"/>
    <n v="907.2"/>
    <n v="933.39"/>
    <x v="3"/>
    <s v="Supplier A"/>
    <n v="4.5"/>
    <s v="2023-04-06"/>
    <s v="2023-04-30"/>
    <s v="2023-04-30"/>
    <s v="On Time"/>
    <n v="0.111"/>
    <n v="23"/>
    <n v="2.09"/>
    <n v="350"/>
    <n v="69"/>
    <n v="12"/>
    <n v="0"/>
    <n v="26.189999999999941"/>
    <n v="2.8869047619047551E-2"/>
    <x v="1"/>
    <s v="Q2"/>
    <x v="1394"/>
  </r>
  <r>
    <s v="ORD-79514"/>
    <x v="0"/>
    <s v="Service"/>
    <n v="167"/>
    <n v="45"/>
    <n v="7515"/>
    <n v="7448.26"/>
    <x v="0"/>
    <s v="Supplier D"/>
    <n v="4.7"/>
    <s v="2023-07-13"/>
    <s v="2023-07-21"/>
    <s v="2023-07-21"/>
    <s v="On Time"/>
    <n v="4.9200000000000001E-2"/>
    <n v="8"/>
    <n v="1.36"/>
    <n v="567"/>
    <n v="25"/>
    <n v="38"/>
    <n v="0"/>
    <n v="-66.739999999999782"/>
    <n v="-8.880904856952733E-3"/>
    <x v="4"/>
    <s v="Q3"/>
    <x v="1395"/>
  </r>
  <r>
    <s v="ORD-27596"/>
    <x v="0"/>
    <s v="Service"/>
    <n v="294"/>
    <n v="45"/>
    <n v="13230"/>
    <n v="13491.17"/>
    <x v="0"/>
    <s v="Supplier C"/>
    <n v="4.2"/>
    <s v="2023-05-04"/>
    <s v="2023-05-21"/>
    <s v="2023-05-21"/>
    <s v="On Time"/>
    <n v="8.2600000000000007E-2"/>
    <n v="24"/>
    <n v="0.91"/>
    <n v="526"/>
    <n v="176"/>
    <n v="99"/>
    <n v="0"/>
    <n v="261.17000000000007"/>
    <n v="1.9740740740740746E-2"/>
    <x v="0"/>
    <s v="Q2"/>
    <x v="1396"/>
  </r>
  <r>
    <s v="ORD-38329"/>
    <x v="1"/>
    <s v="Pharmaceutical"/>
    <n v="361"/>
    <n v="12.5"/>
    <n v="4512.5"/>
    <n v="4575.26"/>
    <x v="3"/>
    <s v="Supplier A"/>
    <n v="4.5"/>
    <s v="2023-05-29"/>
    <s v="2023-06-15"/>
    <s v="2023-06-15"/>
    <s v="On Time"/>
    <n v="0.14899999999999999"/>
    <n v="53"/>
    <n v="2.81"/>
    <n v="263"/>
    <n v="110"/>
    <n v="34"/>
    <n v="0"/>
    <n v="62.760000000000218"/>
    <n v="1.3908033240997278E-2"/>
    <x v="0"/>
    <s v="Q2"/>
    <x v="1397"/>
  </r>
  <r>
    <s v="ORD-22396"/>
    <x v="5"/>
    <s v="Service"/>
    <n v="72"/>
    <n v="25"/>
    <n v="1800"/>
    <n v="1781.05"/>
    <x v="3"/>
    <s v="Supplier C"/>
    <n v="4.2"/>
    <s v="2023-12-29"/>
    <s v="2024-01-15"/>
    <s v="2024-01-15"/>
    <s v="On Time"/>
    <n v="4.1099999999999998E-2"/>
    <n v="2"/>
    <n v="0.65"/>
    <n v="778"/>
    <n v="173"/>
    <n v="68"/>
    <n v="0"/>
    <n v="-18.950000000000045"/>
    <n v="-1.0527777777777803E-2"/>
    <x v="2"/>
    <s v="Q4"/>
    <x v="1398"/>
  </r>
  <r>
    <s v="ORD-35950"/>
    <x v="5"/>
    <s v="Service"/>
    <n v="34"/>
    <n v="25"/>
    <n v="850"/>
    <n v="859.05"/>
    <x v="2"/>
    <s v="Supplier A"/>
    <n v="4.5"/>
    <s v="2023-10-06"/>
    <s v="2023-10-19"/>
    <s v="2023-10-19"/>
    <s v="On Time"/>
    <n v="3.78E-2"/>
    <n v="1"/>
    <n v="1.45"/>
    <n v="554"/>
    <n v="75"/>
    <n v="27"/>
    <n v="0"/>
    <n v="9.0499999999999545"/>
    <n v="1.0647058823529358E-2"/>
    <x v="3"/>
    <s v="Q4"/>
    <x v="541"/>
  </r>
  <r>
    <s v="ORD-90199"/>
    <x v="4"/>
    <s v="Manufacturing"/>
    <n v="461"/>
    <n v="8.9"/>
    <n v="4102.8999999999996"/>
    <n v="4064.6"/>
    <x v="3"/>
    <s v="Supplier B"/>
    <n v="3.8"/>
    <s v="2023-01-21"/>
    <s v="2023-02-11"/>
    <s v="2023-02-11"/>
    <s v="On Time"/>
    <n v="1.49E-2"/>
    <n v="6"/>
    <n v="1.17"/>
    <n v="829"/>
    <n v="149"/>
    <n v="73"/>
    <n v="0"/>
    <n v="-38.299999999999727"/>
    <n v="-9.3348607082794442E-3"/>
    <x v="5"/>
    <s v="Q1"/>
    <x v="1399"/>
  </r>
  <r>
    <s v="ORD-11098"/>
    <x v="2"/>
    <s v="Manufacturing"/>
    <n v="266"/>
    <n v="4.2"/>
    <n v="1117.2"/>
    <n v="1157.24"/>
    <x v="2"/>
    <s v="Supplier A"/>
    <n v="4.5"/>
    <s v="2023-08-25"/>
    <s v="2023-09-18"/>
    <s v="2023-09-18"/>
    <s v="On Time"/>
    <n v="0.11899999999999999"/>
    <n v="31"/>
    <n v="2.0499999999999998"/>
    <n v="60"/>
    <n v="67"/>
    <n v="36"/>
    <n v="0"/>
    <n v="40.039999999999964"/>
    <n v="3.5839598997493699E-2"/>
    <x v="11"/>
    <s v="Q3"/>
    <x v="1400"/>
  </r>
  <r>
    <s v="ORD-11719"/>
    <x v="1"/>
    <s v="Pharmaceutical"/>
    <n v="408"/>
    <n v="12.5"/>
    <n v="5100"/>
    <n v="5056.66"/>
    <x v="0"/>
    <s v="Supplier A"/>
    <n v="4.5"/>
    <s v="2023-06-21"/>
    <s v="2023-07-08"/>
    <s v="2023-07-08"/>
    <s v="On Time"/>
    <n v="8.6999999999999994E-2"/>
    <n v="35"/>
    <n v="3.29"/>
    <n v="300"/>
    <n v="196"/>
    <n v="58"/>
    <n v="0"/>
    <n v="-43.340000000000146"/>
    <n v="-8.4980392156863028E-3"/>
    <x v="7"/>
    <s v="Q2"/>
    <x v="147"/>
  </r>
  <r>
    <s v="ORD-64461"/>
    <x v="2"/>
    <s v="Manufacturing"/>
    <n v="383"/>
    <n v="4.2"/>
    <n v="1608.6"/>
    <n v="1573.8"/>
    <x v="2"/>
    <s v="Supplier D"/>
    <n v="4.7"/>
    <s v="2023-05-16"/>
    <s v="2023-06-04"/>
    <s v="2023-06-04"/>
    <s v="On Time"/>
    <n v="0.14710000000000001"/>
    <n v="56"/>
    <n v="2.4500000000000002"/>
    <n v="988"/>
    <n v="20"/>
    <n v="89"/>
    <n v="0"/>
    <n v="-34.799999999999955"/>
    <n v="-2.1633718761656071E-2"/>
    <x v="0"/>
    <s v="Q2"/>
    <x v="1401"/>
  </r>
  <r>
    <s v="ORD-19294"/>
    <x v="0"/>
    <s v="Service"/>
    <n v="322"/>
    <n v="45"/>
    <n v="14490"/>
    <n v="14913.23"/>
    <x v="1"/>
    <s v="Supplier D"/>
    <n v="4.7"/>
    <s v="2023-07-08"/>
    <s v="2023-07-16"/>
    <s v="2023-07-16"/>
    <s v="On Time"/>
    <n v="2.87E-2"/>
    <n v="9"/>
    <n v="0.97"/>
    <n v="877"/>
    <n v="51"/>
    <n v="77"/>
    <n v="0"/>
    <n v="423.22999999999956"/>
    <n v="2.9208419599723916E-2"/>
    <x v="4"/>
    <s v="Q3"/>
    <x v="1402"/>
  </r>
  <r>
    <s v="ORD-13457"/>
    <x v="0"/>
    <s v="Service"/>
    <n v="286"/>
    <n v="45"/>
    <n v="12870"/>
    <n v="12602.62"/>
    <x v="4"/>
    <s v="Supplier C"/>
    <n v="4.2"/>
    <s v="2023-02-25"/>
    <s v="2023-03-14"/>
    <s v="2023-03-14"/>
    <s v="On Time"/>
    <n v="4.24E-2"/>
    <n v="12"/>
    <n v="1.01"/>
    <n v="650"/>
    <n v="55"/>
    <n v="62"/>
    <n v="0"/>
    <n v="-267.3799999999992"/>
    <n v="-2.0775446775446713E-2"/>
    <x v="9"/>
    <s v="Q1"/>
    <x v="1403"/>
  </r>
  <r>
    <s v="ORD-54262"/>
    <x v="3"/>
    <s v="Pharmaceutical"/>
    <n v="320"/>
    <n v="15.75"/>
    <n v="5040"/>
    <n v="5091.3900000000003"/>
    <x v="1"/>
    <s v="Supplier B"/>
    <n v="3.8"/>
    <s v="2023-04-21"/>
    <s v="2023-05-05"/>
    <s v="2023-05-05"/>
    <s v="On Time"/>
    <n v="3.0700000000000002E-2"/>
    <n v="9"/>
    <n v="2.91"/>
    <n v="478"/>
    <n v="39"/>
    <n v="21"/>
    <n v="0"/>
    <n v="51.390000000000327"/>
    <n v="1.0196428571428636E-2"/>
    <x v="1"/>
    <s v="Q2"/>
    <x v="1404"/>
  </r>
  <r>
    <s v="ORD-12785"/>
    <x v="2"/>
    <s v="Manufacturing"/>
    <n v="276"/>
    <n v="4.2"/>
    <n v="1159.2"/>
    <n v="1163.3900000000001"/>
    <x v="0"/>
    <s v="Supplier C"/>
    <n v="4.2"/>
    <s v="2023-03-08"/>
    <s v="2023-04-05"/>
    <s v="2023-04-05"/>
    <s v="On Time"/>
    <n v="0.14169999999999999"/>
    <n v="39"/>
    <n v="1.73"/>
    <n v="846"/>
    <n v="106"/>
    <n v="40"/>
    <n v="0"/>
    <n v="4.1900000000000546"/>
    <n v="3.6145617667357266E-3"/>
    <x v="6"/>
    <s v="Q1"/>
    <x v="1405"/>
  </r>
  <r>
    <s v="ORD-65904"/>
    <x v="4"/>
    <s v="Manufacturing"/>
    <n v="414"/>
    <n v="8.9"/>
    <n v="3684.6"/>
    <n v="3774.41"/>
    <x v="2"/>
    <s v="Supplier D"/>
    <n v="4.7"/>
    <s v="2023-08-11"/>
    <s v="2023-08-30"/>
    <s v="2023-08-30"/>
    <s v="On Time"/>
    <n v="8.2699999999999996E-2"/>
    <n v="34"/>
    <n v="2.4900000000000002"/>
    <n v="849"/>
    <n v="24"/>
    <n v="15"/>
    <n v="0"/>
    <n v="89.809999999999945"/>
    <n v="2.4374423275253746E-2"/>
    <x v="11"/>
    <s v="Q3"/>
    <x v="1406"/>
  </r>
  <r>
    <s v="ORD-60631"/>
    <x v="3"/>
    <s v="Pharmaceutical"/>
    <n v="209"/>
    <n v="15.75"/>
    <n v="3291.75"/>
    <n v="3258.12"/>
    <x v="0"/>
    <s v="Supplier B"/>
    <n v="3.8"/>
    <s v="2023-07-04"/>
    <s v="2023-07-18"/>
    <s v="2023-07-18"/>
    <s v="On Time"/>
    <n v="9.5000000000000001E-2"/>
    <n v="19"/>
    <n v="3.64"/>
    <n v="207"/>
    <n v="195"/>
    <n v="68"/>
    <n v="0"/>
    <n v="-33.630000000000109"/>
    <n v="-1.021645021645025E-2"/>
    <x v="4"/>
    <s v="Q3"/>
    <x v="1407"/>
  </r>
  <r>
    <s v="ORD-66333"/>
    <x v="1"/>
    <s v="Pharmaceutical"/>
    <n v="497"/>
    <n v="12.5"/>
    <n v="6212.5"/>
    <n v="6010.91"/>
    <x v="3"/>
    <s v="Supplier B"/>
    <n v="3.8"/>
    <s v="2023-02-21"/>
    <s v="2023-03-07"/>
    <s v="2023-03-07"/>
    <s v="On Time"/>
    <n v="4.0599999999999997E-2"/>
    <n v="20"/>
    <n v="3.03"/>
    <n v="571"/>
    <n v="160"/>
    <n v="33"/>
    <n v="0"/>
    <n v="-201.59000000000015"/>
    <n v="-3.2449094567404448E-2"/>
    <x v="9"/>
    <s v="Q1"/>
    <x v="1408"/>
  </r>
  <r>
    <s v="ORD-91419"/>
    <x v="4"/>
    <s v="Manufacturing"/>
    <n v="330"/>
    <n v="8.9"/>
    <n v="2937"/>
    <n v="3039.04"/>
    <x v="4"/>
    <s v="Supplier A"/>
    <n v="4.5"/>
    <s v="2023-09-06"/>
    <s v="2023-09-30"/>
    <s v="2023-09-30"/>
    <s v="On Time"/>
    <n v="6.9400000000000003E-2"/>
    <n v="22"/>
    <n v="2.8"/>
    <n v="265"/>
    <n v="154"/>
    <n v="43"/>
    <n v="0"/>
    <n v="102.03999999999996"/>
    <n v="3.4742934967654057E-2"/>
    <x v="8"/>
    <s v="Q3"/>
    <x v="1409"/>
  </r>
  <r>
    <s v="ORD-35437"/>
    <x v="2"/>
    <s v="Manufacturing"/>
    <n v="165"/>
    <n v="4.2"/>
    <n v="693"/>
    <n v="720.47"/>
    <x v="0"/>
    <s v="Supplier A"/>
    <n v="4.5"/>
    <s v="2023-05-04"/>
    <s v="2023-05-28"/>
    <s v="2023-05-28"/>
    <s v="On Time"/>
    <n v="1.0699999999999999E-2"/>
    <n v="1"/>
    <n v="1.89"/>
    <n v="400"/>
    <n v="96"/>
    <n v="40"/>
    <n v="0"/>
    <n v="27.470000000000027"/>
    <n v="3.9639249639249675E-2"/>
    <x v="0"/>
    <s v="Q2"/>
    <x v="1410"/>
  </r>
  <r>
    <s v="ORD-23431"/>
    <x v="4"/>
    <s v="Manufacturing"/>
    <n v="33"/>
    <n v="8.9"/>
    <n v="293.7"/>
    <n v="285.24"/>
    <x v="4"/>
    <s v="Supplier B"/>
    <n v="3.8"/>
    <s v="2023-07-28"/>
    <s v="2023-08-18"/>
    <s v="2023-08-18"/>
    <s v="On Time"/>
    <n v="0.1003"/>
    <n v="3"/>
    <n v="1.25"/>
    <n v="733"/>
    <n v="114"/>
    <n v="67"/>
    <n v="0"/>
    <n v="-8.4599999999999795"/>
    <n v="-2.8804902962206263E-2"/>
    <x v="4"/>
    <s v="Q3"/>
    <x v="1411"/>
  </r>
  <r>
    <s v="ORD-85246"/>
    <x v="0"/>
    <s v="Service"/>
    <n v="198"/>
    <n v="45"/>
    <n v="8910"/>
    <n v="9349.43"/>
    <x v="0"/>
    <s v="Supplier A"/>
    <n v="4.5"/>
    <s v="2023-09-17"/>
    <s v="2023-09-30"/>
    <s v="2023-09-30"/>
    <s v="On Time"/>
    <n v="9.1300000000000006E-2"/>
    <n v="18"/>
    <n v="0.93"/>
    <n v="236"/>
    <n v="24"/>
    <n v="67"/>
    <n v="0"/>
    <n v="439.43000000000029"/>
    <n v="4.9318742985409683E-2"/>
    <x v="8"/>
    <s v="Q3"/>
    <x v="1294"/>
  </r>
  <r>
    <s v="ORD-85066"/>
    <x v="2"/>
    <s v="Manufacturing"/>
    <n v="397"/>
    <n v="4.2"/>
    <n v="1667.4"/>
    <n v="1683.72"/>
    <x v="4"/>
    <s v="Supplier B"/>
    <n v="3.8"/>
    <s v="2023-07-26"/>
    <s v="2023-08-23"/>
    <s v="2023-09-05"/>
    <s v="Delayed"/>
    <n v="9.0200000000000002E-2"/>
    <n v="35"/>
    <n v="2.5299999999999998"/>
    <n v="434"/>
    <n v="188"/>
    <n v="47"/>
    <n v="13"/>
    <n v="16.319999999999936"/>
    <n v="9.7876934148974064E-3"/>
    <x v="4"/>
    <s v="Q3"/>
    <x v="1412"/>
  </r>
  <r>
    <s v="ORD-93463"/>
    <x v="5"/>
    <s v="Service"/>
    <n v="465"/>
    <n v="25"/>
    <n v="11625"/>
    <n v="11650.82"/>
    <x v="4"/>
    <s v="Supplier D"/>
    <n v="4.7"/>
    <s v="2023-02-15"/>
    <s v="2023-02-23"/>
    <s v="2023-02-23"/>
    <s v="On Time"/>
    <n v="3.0300000000000001E-2"/>
    <n v="14"/>
    <n v="1.37"/>
    <n v="632"/>
    <n v="83"/>
    <n v="28"/>
    <n v="0"/>
    <n v="25.819999999999709"/>
    <n v="2.2210752688171793E-3"/>
    <x v="9"/>
    <s v="Q1"/>
    <x v="1413"/>
  </r>
  <r>
    <s v="ORD-35487"/>
    <x v="2"/>
    <s v="Manufacturing"/>
    <n v="20"/>
    <n v="4.2"/>
    <n v="84"/>
    <n v="86.29"/>
    <x v="4"/>
    <s v="Supplier A"/>
    <n v="4.5"/>
    <s v="2023-05-31"/>
    <s v="2023-06-24"/>
    <s v="2023-06-24"/>
    <s v="On Time"/>
    <n v="0.13420000000000001"/>
    <n v="2"/>
    <n v="2.58"/>
    <n v="229"/>
    <n v="68"/>
    <n v="23"/>
    <n v="0"/>
    <n v="2.2900000000000063"/>
    <n v="2.7261904761904838E-2"/>
    <x v="0"/>
    <s v="Q2"/>
    <x v="1414"/>
  </r>
  <r>
    <s v="ORD-63453"/>
    <x v="3"/>
    <s v="Pharmaceutical"/>
    <n v="407"/>
    <n v="15.75"/>
    <n v="6410.25"/>
    <n v="6710.96"/>
    <x v="1"/>
    <s v="Supplier C"/>
    <n v="4.2"/>
    <s v="2023-03-14"/>
    <s v="2023-04-04"/>
    <s v="2023-04-04"/>
    <s v="On Time"/>
    <n v="6.6600000000000006E-2"/>
    <n v="27"/>
    <n v="3.91"/>
    <n v="687"/>
    <n v="199"/>
    <n v="12"/>
    <n v="0"/>
    <n v="300.71000000000004"/>
    <n v="4.6910806910806915E-2"/>
    <x v="6"/>
    <s v="Q1"/>
    <x v="1415"/>
  </r>
  <r>
    <s v="ORD-32795"/>
    <x v="5"/>
    <s v="Service"/>
    <n v="337"/>
    <n v="25"/>
    <n v="8425"/>
    <n v="8102.93"/>
    <x v="2"/>
    <s v="Supplier B"/>
    <n v="3.8"/>
    <s v="2023-07-23"/>
    <s v="2023-08-03"/>
    <s v="2023-08-15"/>
    <s v="Delayed"/>
    <n v="0.1169"/>
    <n v="39"/>
    <n v="1.46"/>
    <n v="271"/>
    <n v="99"/>
    <n v="81"/>
    <n v="12"/>
    <n v="-322.06999999999971"/>
    <n v="-3.8227893175074149E-2"/>
    <x v="4"/>
    <s v="Q3"/>
    <x v="1416"/>
  </r>
  <r>
    <s v="ORD-78184"/>
    <x v="0"/>
    <s v="Service"/>
    <n v="353"/>
    <n v="45"/>
    <n v="15885"/>
    <n v="16143.2"/>
    <x v="1"/>
    <s v="Supplier B"/>
    <n v="3.8"/>
    <s v="2023-06-16"/>
    <s v="2023-06-26"/>
    <s v="2023-06-26"/>
    <s v="On Time"/>
    <n v="0.1371"/>
    <n v="48"/>
    <n v="1.85"/>
    <n v="191"/>
    <n v="188"/>
    <n v="81"/>
    <n v="0"/>
    <n v="258.20000000000073"/>
    <n v="1.6254327982373355E-2"/>
    <x v="7"/>
    <s v="Q2"/>
    <x v="1417"/>
  </r>
  <r>
    <s v="ORD-89954"/>
    <x v="1"/>
    <s v="Pharmaceutical"/>
    <n v="218"/>
    <n v="12.5"/>
    <n v="2725"/>
    <n v="2830.53"/>
    <x v="3"/>
    <s v="Supplier A"/>
    <n v="4.5"/>
    <s v="2023-06-26"/>
    <s v="2023-07-13"/>
    <s v="2023-07-13"/>
    <s v="On Time"/>
    <n v="2.6499999999999999E-2"/>
    <n v="5"/>
    <n v="3.54"/>
    <n v="494"/>
    <n v="107"/>
    <n v="13"/>
    <n v="0"/>
    <n v="105.5300000000002"/>
    <n v="3.872660550458723E-2"/>
    <x v="7"/>
    <s v="Q2"/>
    <x v="1418"/>
  </r>
  <r>
    <s v="ORD-82170"/>
    <x v="5"/>
    <s v="Service"/>
    <n v="400"/>
    <n v="25"/>
    <n v="10000"/>
    <n v="9858.7199999999993"/>
    <x v="1"/>
    <s v="Supplier D"/>
    <n v="4.7"/>
    <s v="2023-10-30"/>
    <s v="2023-11-07"/>
    <s v="2023-11-07"/>
    <s v="On Time"/>
    <n v="0.1047"/>
    <n v="41"/>
    <n v="0.9"/>
    <n v="441"/>
    <n v="166"/>
    <n v="58"/>
    <n v="0"/>
    <n v="-141.28000000000065"/>
    <n v="-1.4128000000000066E-2"/>
    <x v="3"/>
    <s v="Q4"/>
    <x v="1419"/>
  </r>
  <r>
    <s v="ORD-29099"/>
    <x v="2"/>
    <s v="Manufacturing"/>
    <n v="17"/>
    <n v="4.2"/>
    <n v="71.400000000000006"/>
    <n v="71.84"/>
    <x v="2"/>
    <s v="Supplier A"/>
    <n v="4.5"/>
    <s v="2023-04-21"/>
    <s v="2023-05-15"/>
    <s v="2023-05-15"/>
    <s v="On Time"/>
    <n v="0.1232"/>
    <n v="2"/>
    <n v="2.66"/>
    <n v="834"/>
    <n v="68"/>
    <n v="77"/>
    <n v="0"/>
    <n v="0.43999999999999773"/>
    <n v="6.1624649859943655E-3"/>
    <x v="1"/>
    <s v="Q2"/>
    <x v="1420"/>
  </r>
  <r>
    <s v="ORD-87019"/>
    <x v="2"/>
    <s v="Manufacturing"/>
    <n v="138"/>
    <n v="4.2"/>
    <n v="579.6"/>
    <n v="599.5"/>
    <x v="4"/>
    <s v="Supplier C"/>
    <n v="4.2"/>
    <s v="2023-03-03"/>
    <s v="2023-03-31"/>
    <s v="2023-03-31"/>
    <s v="On Time"/>
    <n v="0.1188"/>
    <n v="16"/>
    <n v="1.3"/>
    <n v="865"/>
    <n v="99"/>
    <n v="75"/>
    <n v="0"/>
    <n v="19.899999999999977"/>
    <n v="3.4334023464458206E-2"/>
    <x v="6"/>
    <s v="Q1"/>
    <x v="1421"/>
  </r>
  <r>
    <s v="ORD-88694"/>
    <x v="2"/>
    <s v="Manufacturing"/>
    <n v="254"/>
    <n v="4.2"/>
    <n v="1066.8"/>
    <n v="1093.72"/>
    <x v="0"/>
    <s v="Supplier A"/>
    <n v="4.5"/>
    <s v="2023-03-26"/>
    <s v="2023-04-19"/>
    <s v="2023-04-19"/>
    <s v="On Time"/>
    <n v="1.01E-2"/>
    <n v="2"/>
    <n v="2.0299999999999998"/>
    <n v="450"/>
    <n v="119"/>
    <n v="18"/>
    <n v="0"/>
    <n v="26.920000000000073"/>
    <n v="2.5234345706786721E-2"/>
    <x v="6"/>
    <s v="Q1"/>
    <x v="1422"/>
  </r>
  <r>
    <s v="ORD-13340"/>
    <x v="1"/>
    <s v="Pharmaceutical"/>
    <n v="113"/>
    <n v="12.5"/>
    <n v="1412.5"/>
    <n v="1352.48"/>
    <x v="0"/>
    <s v="Supplier D"/>
    <n v="4.7"/>
    <s v="2023-09-15"/>
    <s v="2023-09-27"/>
    <s v="2023-09-27"/>
    <s v="On Time"/>
    <n v="0.1036"/>
    <n v="11"/>
    <n v="3"/>
    <n v="99"/>
    <n v="36"/>
    <n v="58"/>
    <n v="0"/>
    <n v="-60.019999999999982"/>
    <n v="-4.2492035398230078E-2"/>
    <x v="8"/>
    <s v="Q3"/>
    <x v="1423"/>
  </r>
  <r>
    <s v="ORD-63449"/>
    <x v="5"/>
    <s v="Service"/>
    <n v="160"/>
    <n v="25"/>
    <n v="4000"/>
    <n v="4051.94"/>
    <x v="0"/>
    <s v="Supplier C"/>
    <n v="4.2"/>
    <s v="2023-02-11"/>
    <s v="2023-02-28"/>
    <s v="2023-02-28"/>
    <s v="On Time"/>
    <n v="2.0199999999999999E-2"/>
    <n v="3"/>
    <n v="0.57999999999999996"/>
    <n v="842"/>
    <n v="65"/>
    <n v="90"/>
    <n v="0"/>
    <n v="51.940000000000055"/>
    <n v="1.2985000000000014E-2"/>
    <x v="9"/>
    <s v="Q1"/>
    <x v="1424"/>
  </r>
  <r>
    <s v="ORD-45405"/>
    <x v="5"/>
    <s v="Service"/>
    <n v="220"/>
    <n v="25"/>
    <n v="5500"/>
    <n v="5569.84"/>
    <x v="1"/>
    <s v="Supplier D"/>
    <n v="4.7"/>
    <s v="2023-11-25"/>
    <s v="2023-12-03"/>
    <s v="2023-12-03"/>
    <s v="On Time"/>
    <n v="1.7000000000000001E-2"/>
    <n v="3"/>
    <n v="1.46"/>
    <n v="67"/>
    <n v="146"/>
    <n v="66"/>
    <n v="0"/>
    <n v="69.840000000000146"/>
    <n v="1.2698181818181845E-2"/>
    <x v="10"/>
    <s v="Q4"/>
    <x v="1425"/>
  </r>
  <r>
    <s v="ORD-63955"/>
    <x v="4"/>
    <s v="Manufacturing"/>
    <n v="93"/>
    <n v="8.9"/>
    <n v="827.7"/>
    <n v="791.13"/>
    <x v="4"/>
    <s v="Supplier C"/>
    <n v="4.2"/>
    <s v="2023-07-20"/>
    <s v="2023-08-17"/>
    <s v="2023-08-17"/>
    <s v="On Time"/>
    <n v="0.14199999999999999"/>
    <n v="13"/>
    <n v="2.4500000000000002"/>
    <n v="737"/>
    <n v="53"/>
    <n v="86"/>
    <n v="0"/>
    <n v="-36.57000000000005"/>
    <n v="-4.4182674882203753E-2"/>
    <x v="4"/>
    <s v="Q3"/>
    <x v="1426"/>
  </r>
  <r>
    <s v="ORD-60393"/>
    <x v="3"/>
    <s v="Pharmaceutical"/>
    <n v="418"/>
    <n v="15.75"/>
    <n v="6583.5"/>
    <n v="6314.94"/>
    <x v="3"/>
    <s v="Supplier A"/>
    <n v="4.5"/>
    <s v="2023-10-12"/>
    <s v="2023-10-29"/>
    <s v="2023-10-29"/>
    <s v="On Time"/>
    <n v="0.1321"/>
    <n v="55"/>
    <n v="3.74"/>
    <n v="995"/>
    <n v="32"/>
    <n v="30"/>
    <n v="0"/>
    <n v="-268.5600000000004"/>
    <n v="-4.0792891319207172E-2"/>
    <x v="3"/>
    <s v="Q4"/>
    <x v="1427"/>
  </r>
  <r>
    <s v="ORD-35594"/>
    <x v="5"/>
    <s v="Service"/>
    <n v="21"/>
    <n v="25"/>
    <n v="525"/>
    <n v="519.61"/>
    <x v="4"/>
    <s v="Supplier A"/>
    <n v="4.5"/>
    <s v="2023-05-15"/>
    <s v="2023-05-28"/>
    <s v="2023-05-28"/>
    <s v="On Time"/>
    <n v="8.3400000000000002E-2"/>
    <n v="1"/>
    <n v="0.6"/>
    <n v="253"/>
    <n v="71"/>
    <n v="68"/>
    <n v="0"/>
    <n v="-5.3899999999999864"/>
    <n v="-1.0266666666666641E-2"/>
    <x v="0"/>
    <s v="Q2"/>
    <x v="1428"/>
  </r>
  <r>
    <s v="ORD-24249"/>
    <x v="3"/>
    <s v="Pharmaceutical"/>
    <n v="193"/>
    <n v="15.75"/>
    <n v="3039.75"/>
    <n v="3105.08"/>
    <x v="0"/>
    <s v="Supplier B"/>
    <n v="3.8"/>
    <s v="2023-06-10"/>
    <s v="2023-06-24"/>
    <s v="2023-06-24"/>
    <s v="On Time"/>
    <n v="3.4000000000000002E-2"/>
    <n v="6"/>
    <n v="3.94"/>
    <n v="528"/>
    <n v="159"/>
    <n v="20"/>
    <n v="0"/>
    <n v="65.329999999999927"/>
    <n v="2.1491899004852349E-2"/>
    <x v="7"/>
    <s v="Q2"/>
    <x v="1429"/>
  </r>
  <r>
    <s v="ORD-65299"/>
    <x v="4"/>
    <s v="Manufacturing"/>
    <n v="357"/>
    <n v="8.9"/>
    <n v="3177.3"/>
    <n v="3050.73"/>
    <x v="0"/>
    <s v="Supplier B"/>
    <n v="3.8"/>
    <s v="2023-03-26"/>
    <s v="2023-04-16"/>
    <s v="2023-04-16"/>
    <s v="On Time"/>
    <n v="9.4399999999999998E-2"/>
    <n v="33"/>
    <n v="1.23"/>
    <n v="293"/>
    <n v="151"/>
    <n v="95"/>
    <n v="0"/>
    <n v="-126.57000000000016"/>
    <n v="-3.9835709564724812E-2"/>
    <x v="6"/>
    <s v="Q1"/>
    <x v="1430"/>
  </r>
  <r>
    <s v="ORD-19743"/>
    <x v="2"/>
    <s v="Manufacturing"/>
    <n v="289"/>
    <n v="4.2"/>
    <n v="1213.8"/>
    <n v="1222.71"/>
    <x v="1"/>
    <s v="Supplier D"/>
    <n v="4.7"/>
    <s v="2023-09-11"/>
    <s v="2023-09-30"/>
    <s v="2023-09-30"/>
    <s v="On Time"/>
    <n v="5.8299999999999998E-2"/>
    <n v="16"/>
    <n v="1.44"/>
    <n v="962"/>
    <n v="190"/>
    <n v="79"/>
    <n v="0"/>
    <n v="8.9100000000000819"/>
    <n v="7.3405832921404537E-3"/>
    <x v="8"/>
    <s v="Q3"/>
    <x v="1431"/>
  </r>
  <r>
    <s v="ORD-61850"/>
    <x v="2"/>
    <s v="Manufacturing"/>
    <n v="35"/>
    <n v="4.2"/>
    <n v="147"/>
    <n v="150.32"/>
    <x v="3"/>
    <s v="Supplier C"/>
    <n v="4.2"/>
    <s v="2023-10-31"/>
    <s v="2023-11-28"/>
    <s v="2023-11-28"/>
    <s v="On Time"/>
    <n v="3.3599999999999998E-2"/>
    <n v="1"/>
    <n v="1.1000000000000001"/>
    <n v="351"/>
    <n v="150"/>
    <n v="15"/>
    <n v="0"/>
    <n v="3.3199999999999932"/>
    <n v="2.2585034013605395E-2"/>
    <x v="3"/>
    <s v="Q4"/>
    <x v="1432"/>
  </r>
  <r>
    <s v="ORD-71656"/>
    <x v="1"/>
    <s v="Pharmaceutical"/>
    <n v="37"/>
    <n v="12.5"/>
    <n v="462.5"/>
    <n v="450.31"/>
    <x v="2"/>
    <s v="Supplier C"/>
    <n v="4.2"/>
    <s v="2023-05-26"/>
    <s v="2023-06-16"/>
    <s v="2023-06-16"/>
    <s v="On Time"/>
    <n v="3.8699999999999998E-2"/>
    <n v="1"/>
    <n v="2.65"/>
    <n v="597"/>
    <n v="47"/>
    <n v="28"/>
    <n v="0"/>
    <n v="-12.189999999999998"/>
    <n v="-2.6356756756756753E-2"/>
    <x v="0"/>
    <s v="Q2"/>
    <x v="1433"/>
  </r>
  <r>
    <s v="ORD-87200"/>
    <x v="4"/>
    <s v="Manufacturing"/>
    <n v="48"/>
    <n v="8.9"/>
    <n v="427.2"/>
    <n v="406.44"/>
    <x v="2"/>
    <s v="Supplier B"/>
    <n v="3.8"/>
    <s v="2023-04-06"/>
    <s v="2023-04-27"/>
    <s v="2023-04-27"/>
    <s v="On Time"/>
    <n v="3.2599999999999997E-2"/>
    <n v="1"/>
    <n v="1.98"/>
    <n v="599"/>
    <n v="66"/>
    <n v="23"/>
    <n v="0"/>
    <n v="-20.759999999999991"/>
    <n v="-4.8595505617977507E-2"/>
    <x v="1"/>
    <s v="Q2"/>
    <x v="1434"/>
  </r>
  <r>
    <s v="ORD-74396"/>
    <x v="0"/>
    <s v="Service"/>
    <n v="486"/>
    <n v="45"/>
    <n v="21870"/>
    <n v="22905.93"/>
    <x v="1"/>
    <s v="Supplier C"/>
    <n v="4.2"/>
    <s v="2023-09-23"/>
    <s v="2023-10-10"/>
    <s v="2023-10-10"/>
    <s v="On Time"/>
    <n v="3.4000000000000002E-2"/>
    <n v="16"/>
    <n v="1.6"/>
    <n v="853"/>
    <n v="195"/>
    <n v="87"/>
    <n v="0"/>
    <n v="1035.9300000000003"/>
    <n v="4.7367626886145417E-2"/>
    <x v="8"/>
    <s v="Q3"/>
    <x v="1435"/>
  </r>
  <r>
    <s v="ORD-81239"/>
    <x v="4"/>
    <s v="Manufacturing"/>
    <n v="457"/>
    <n v="8.9"/>
    <n v="4067.3"/>
    <n v="4198.49"/>
    <x v="1"/>
    <s v="Supplier D"/>
    <n v="4.7"/>
    <s v="2023-04-29"/>
    <s v="2023-05-18"/>
    <s v="2023-05-18"/>
    <s v="On Time"/>
    <n v="4.3999999999999997E-2"/>
    <n v="20"/>
    <n v="2.0299999999999998"/>
    <n v="747"/>
    <n v="101"/>
    <n v="62"/>
    <n v="0"/>
    <n v="131.1899999999996"/>
    <n v="3.2254812775059524E-2"/>
    <x v="1"/>
    <s v="Q2"/>
    <x v="1436"/>
  </r>
  <r>
    <s v="ORD-81381"/>
    <x v="1"/>
    <s v="Pharmaceutical"/>
    <n v="394"/>
    <n v="12.5"/>
    <n v="4925"/>
    <n v="4900.2"/>
    <x v="3"/>
    <s v="Supplier B"/>
    <n v="3.8"/>
    <s v="2023-10-21"/>
    <s v="2023-11-04"/>
    <s v="2023-11-04"/>
    <s v="On Time"/>
    <n v="0.1134"/>
    <n v="44"/>
    <n v="3.55"/>
    <n v="786"/>
    <n v="182"/>
    <n v="64"/>
    <n v="0"/>
    <n v="-24.800000000000182"/>
    <n v="-5.0355329949238947E-3"/>
    <x v="3"/>
    <s v="Q4"/>
    <x v="1437"/>
  </r>
  <r>
    <s v="ORD-77931"/>
    <x v="4"/>
    <s v="Manufacturing"/>
    <n v="368"/>
    <n v="8.9"/>
    <n v="3275.2"/>
    <n v="3131.45"/>
    <x v="0"/>
    <s v="Supplier D"/>
    <n v="4.7"/>
    <s v="2023-09-02"/>
    <s v="2023-09-21"/>
    <s v="2023-09-21"/>
    <s v="On Time"/>
    <n v="0.1305"/>
    <n v="48"/>
    <n v="2.8"/>
    <n v="848"/>
    <n v="57"/>
    <n v="11"/>
    <n v="0"/>
    <n v="-143.75"/>
    <n v="-4.389044943820225E-2"/>
    <x v="8"/>
    <s v="Q3"/>
    <x v="1438"/>
  </r>
  <r>
    <s v="ORD-52977"/>
    <x v="2"/>
    <s v="Manufacturing"/>
    <n v="83"/>
    <n v="4.2"/>
    <n v="348.6"/>
    <n v="334.11"/>
    <x v="0"/>
    <s v="Supplier D"/>
    <n v="4.7"/>
    <s v="2023-10-04"/>
    <s v="2023-10-23"/>
    <s v="2023-10-23"/>
    <s v="On Time"/>
    <n v="0.12770000000000001"/>
    <n v="10"/>
    <n v="2.2599999999999998"/>
    <n v="740"/>
    <n v="60"/>
    <n v="21"/>
    <n v="0"/>
    <n v="-14.490000000000009"/>
    <n v="-4.1566265060240984E-2"/>
    <x v="3"/>
    <s v="Q4"/>
    <x v="1439"/>
  </r>
  <r>
    <s v="ORD-29705"/>
    <x v="4"/>
    <s v="Manufacturing"/>
    <n v="286"/>
    <n v="8.9"/>
    <n v="2545.4"/>
    <n v="2669.84"/>
    <x v="3"/>
    <s v="Supplier A"/>
    <n v="4.5"/>
    <s v="2023-06-21"/>
    <s v="2023-07-15"/>
    <s v="2023-07-15"/>
    <s v="On Time"/>
    <n v="0.14119999999999999"/>
    <n v="40"/>
    <n v="1.81"/>
    <n v="800"/>
    <n v="38"/>
    <n v="76"/>
    <n v="0"/>
    <n v="124.44000000000005"/>
    <n v="4.8888190461224189E-2"/>
    <x v="7"/>
    <s v="Q2"/>
    <x v="1440"/>
  </r>
  <r>
    <s v="ORD-15168"/>
    <x v="0"/>
    <s v="Service"/>
    <n v="81"/>
    <n v="45"/>
    <n v="3645"/>
    <n v="3582.08"/>
    <x v="1"/>
    <s v="Supplier A"/>
    <n v="4.5"/>
    <s v="2023-10-20"/>
    <s v="2023-11-02"/>
    <s v="2023-11-02"/>
    <s v="On Time"/>
    <n v="6.5699999999999995E-2"/>
    <n v="5"/>
    <n v="1.39"/>
    <n v="620"/>
    <n v="171"/>
    <n v="78"/>
    <n v="0"/>
    <n v="-62.920000000000073"/>
    <n v="-1.7262002743484245E-2"/>
    <x v="3"/>
    <s v="Q4"/>
    <x v="1441"/>
  </r>
  <r>
    <s v="ORD-30753"/>
    <x v="0"/>
    <s v="Service"/>
    <n v="329"/>
    <n v="45"/>
    <n v="14805"/>
    <n v="14966.32"/>
    <x v="3"/>
    <s v="Supplier B"/>
    <n v="3.8"/>
    <s v="2023-08-09"/>
    <s v="2023-08-19"/>
    <s v="2023-08-19"/>
    <s v="On Time"/>
    <n v="5.04E-2"/>
    <n v="16"/>
    <n v="0.52"/>
    <n v="179"/>
    <n v="29"/>
    <n v="52"/>
    <n v="0"/>
    <n v="161.31999999999971"/>
    <n v="1.0896318811212408E-2"/>
    <x v="11"/>
    <s v="Q3"/>
    <x v="1442"/>
  </r>
  <r>
    <s v="ORD-76500"/>
    <x v="1"/>
    <s v="Pharmaceutical"/>
    <n v="440"/>
    <n v="12.5"/>
    <n v="5500"/>
    <n v="5523.26"/>
    <x v="4"/>
    <s v="Supplier B"/>
    <n v="3.8"/>
    <s v="2023-12-06"/>
    <s v="2023-12-20"/>
    <s v="2023-12-20"/>
    <s v="On Time"/>
    <n v="0.14649999999999999"/>
    <n v="64"/>
    <n v="3.54"/>
    <n v="348"/>
    <n v="185"/>
    <n v="26"/>
    <n v="0"/>
    <n v="23.260000000000218"/>
    <n v="4.2290909090909488E-3"/>
    <x v="2"/>
    <s v="Q4"/>
    <x v="1443"/>
  </r>
  <r>
    <s v="ORD-92059"/>
    <x v="2"/>
    <s v="Manufacturing"/>
    <n v="272"/>
    <n v="4.2"/>
    <n v="1142.4000000000001"/>
    <n v="1148.52"/>
    <x v="4"/>
    <s v="Supplier C"/>
    <n v="4.2"/>
    <s v="2023-11-09"/>
    <s v="2023-12-07"/>
    <s v="2023-12-07"/>
    <s v="On Time"/>
    <n v="1.9199999999999998E-2"/>
    <n v="5"/>
    <n v="1.69"/>
    <n v="608"/>
    <n v="149"/>
    <n v="68"/>
    <n v="0"/>
    <n v="6.1199999999998909"/>
    <n v="5.3571428571427609E-3"/>
    <x v="10"/>
    <s v="Q4"/>
    <x v="1444"/>
  </r>
  <r>
    <s v="ORD-35688"/>
    <x v="1"/>
    <s v="Pharmaceutical"/>
    <n v="482"/>
    <n v="12.5"/>
    <n v="6025"/>
    <n v="5831.62"/>
    <x v="2"/>
    <s v="Supplier A"/>
    <n v="4.5"/>
    <s v="2023-07-02"/>
    <s v="2023-07-19"/>
    <s v="2023-07-19"/>
    <s v="On Time"/>
    <n v="0.1353"/>
    <n v="65"/>
    <n v="3.09"/>
    <n v="602"/>
    <n v="188"/>
    <n v="33"/>
    <n v="0"/>
    <n v="-193.38000000000011"/>
    <n v="-3.2096265560165996E-2"/>
    <x v="4"/>
    <s v="Q3"/>
    <x v="1445"/>
  </r>
  <r>
    <s v="ORD-70477"/>
    <x v="1"/>
    <s v="Pharmaceutical"/>
    <n v="204"/>
    <n v="12.5"/>
    <n v="2550"/>
    <n v="2621.46"/>
    <x v="4"/>
    <s v="Supplier D"/>
    <n v="4.7"/>
    <s v="2023-05-21"/>
    <s v="2023-06-02"/>
    <s v="2023-06-02"/>
    <s v="On Time"/>
    <n v="0.1449"/>
    <n v="29"/>
    <n v="3.44"/>
    <n v="556"/>
    <n v="176"/>
    <n v="78"/>
    <n v="0"/>
    <n v="71.460000000000036"/>
    <n v="2.8023529411764721E-2"/>
    <x v="0"/>
    <s v="Q2"/>
    <x v="1446"/>
  </r>
  <r>
    <s v="ORD-26972"/>
    <x v="4"/>
    <s v="Manufacturing"/>
    <n v="304"/>
    <n v="8.9"/>
    <n v="2705.6"/>
    <n v="2817.97"/>
    <x v="2"/>
    <s v="Supplier B"/>
    <n v="3.8"/>
    <s v="2023-11-16"/>
    <s v="2023-12-07"/>
    <s v="2023-12-07"/>
    <s v="On Time"/>
    <n v="8.0799999999999997E-2"/>
    <n v="24"/>
    <n v="1.31"/>
    <n v="377"/>
    <n v="152"/>
    <n v="83"/>
    <n v="0"/>
    <n v="112.36999999999989"/>
    <n v="4.1532377291543424E-2"/>
    <x v="10"/>
    <s v="Q4"/>
    <x v="1447"/>
  </r>
  <r>
    <s v="ORD-91946"/>
    <x v="3"/>
    <s v="Pharmaceutical"/>
    <n v="282"/>
    <n v="15.75"/>
    <n v="4441.5"/>
    <n v="4360.78"/>
    <x v="2"/>
    <s v="Supplier A"/>
    <n v="4.5"/>
    <s v="2023-11-26"/>
    <s v="2023-12-13"/>
    <s v="2023-12-13"/>
    <s v="On Time"/>
    <n v="8.3400000000000002E-2"/>
    <n v="23"/>
    <n v="2.78"/>
    <n v="861"/>
    <n v="80"/>
    <n v="57"/>
    <n v="0"/>
    <n v="-80.720000000000255"/>
    <n v="-1.8174040301699935E-2"/>
    <x v="10"/>
    <s v="Q4"/>
    <x v="1448"/>
  </r>
  <r>
    <s v="ORD-53499"/>
    <x v="1"/>
    <s v="Pharmaceutical"/>
    <n v="468"/>
    <n v="12.5"/>
    <n v="5850"/>
    <n v="6065.16"/>
    <x v="3"/>
    <s v="Supplier A"/>
    <n v="4.5"/>
    <s v="2023-12-06"/>
    <s v="2023-12-23"/>
    <s v="2023-12-23"/>
    <s v="On Time"/>
    <n v="0.1158"/>
    <n v="54"/>
    <n v="3.59"/>
    <n v="752"/>
    <n v="136"/>
    <n v="82"/>
    <n v="0"/>
    <n v="215.15999999999985"/>
    <n v="3.6779487179487154E-2"/>
    <x v="2"/>
    <s v="Q4"/>
    <x v="1449"/>
  </r>
  <r>
    <s v="ORD-45169"/>
    <x v="1"/>
    <s v="Pharmaceutical"/>
    <n v="153"/>
    <n v="12.5"/>
    <n v="1912.5"/>
    <n v="1988.96"/>
    <x v="0"/>
    <s v="Supplier A"/>
    <n v="4.5"/>
    <s v="2023-03-27"/>
    <s v="2023-04-13"/>
    <s v="2023-04-13"/>
    <s v="On Time"/>
    <n v="3.4599999999999999E-2"/>
    <n v="5"/>
    <n v="3.78"/>
    <n v="307"/>
    <n v="66"/>
    <n v="77"/>
    <n v="0"/>
    <n v="76.460000000000036"/>
    <n v="3.9979084967320277E-2"/>
    <x v="6"/>
    <s v="Q1"/>
    <x v="1450"/>
  </r>
  <r>
    <s v="ORD-93092"/>
    <x v="4"/>
    <s v="Manufacturing"/>
    <n v="81"/>
    <n v="8.9"/>
    <n v="720.9"/>
    <n v="710.3"/>
    <x v="2"/>
    <s v="Supplier D"/>
    <n v="4.7"/>
    <s v="2023-04-11"/>
    <s v="2023-04-30"/>
    <s v="2023-04-30"/>
    <s v="On Time"/>
    <n v="0.1241"/>
    <n v="10"/>
    <n v="2.2799999999999998"/>
    <n v="186"/>
    <n v="194"/>
    <n v="78"/>
    <n v="0"/>
    <n v="-10.600000000000023"/>
    <n v="-1.4703842419198256E-2"/>
    <x v="1"/>
    <s v="Q2"/>
    <x v="1451"/>
  </r>
  <r>
    <s v="ORD-85051"/>
    <x v="0"/>
    <s v="Service"/>
    <n v="435"/>
    <n v="45"/>
    <n v="19575"/>
    <n v="20292.169999999998"/>
    <x v="4"/>
    <s v="Supplier C"/>
    <n v="4.2"/>
    <s v="2023-07-20"/>
    <s v="2023-08-06"/>
    <s v="2023-08-06"/>
    <s v="On Time"/>
    <n v="0.1313"/>
    <n v="57"/>
    <n v="1.94"/>
    <n v="155"/>
    <n v="107"/>
    <n v="61"/>
    <n v="0"/>
    <n v="717.16999999999825"/>
    <n v="3.6637037037036947E-2"/>
    <x v="4"/>
    <s v="Q3"/>
    <x v="1452"/>
  </r>
  <r>
    <s v="ORD-73347"/>
    <x v="3"/>
    <s v="Pharmaceutical"/>
    <n v="358"/>
    <n v="15.75"/>
    <n v="5638.5"/>
    <n v="5873.06"/>
    <x v="3"/>
    <s v="Supplier A"/>
    <n v="4.5"/>
    <s v="2023-12-17"/>
    <s v="2024-01-03"/>
    <s v="2024-01-03"/>
    <s v="On Time"/>
    <n v="3.61E-2"/>
    <n v="12"/>
    <n v="3.58"/>
    <n v="232"/>
    <n v="107"/>
    <n v="59"/>
    <n v="0"/>
    <n v="234.5600000000004"/>
    <n v="4.1599716236587814E-2"/>
    <x v="2"/>
    <s v="Q4"/>
    <x v="1453"/>
  </r>
  <r>
    <s v="ORD-99972"/>
    <x v="3"/>
    <s v="Pharmaceutical"/>
    <n v="494"/>
    <n v="15.75"/>
    <n v="7780.5"/>
    <n v="7849.84"/>
    <x v="4"/>
    <s v="Supplier B"/>
    <n v="3.8"/>
    <s v="2023-07-26"/>
    <s v="2023-08-09"/>
    <s v="2023-08-09"/>
    <s v="On Time"/>
    <n v="0.13159999999999999"/>
    <n v="64"/>
    <n v="3.29"/>
    <n v="428"/>
    <n v="46"/>
    <n v="38"/>
    <n v="0"/>
    <n v="69.340000000000146"/>
    <n v="8.9120236488657734E-3"/>
    <x v="4"/>
    <s v="Q3"/>
    <x v="1454"/>
  </r>
  <r>
    <s v="ORD-83227"/>
    <x v="5"/>
    <s v="Service"/>
    <n v="197"/>
    <n v="25"/>
    <n v="4925"/>
    <n v="4691.3900000000003"/>
    <x v="0"/>
    <s v="Supplier D"/>
    <n v="4.7"/>
    <s v="2023-07-09"/>
    <s v="2023-07-17"/>
    <s v="2023-07-17"/>
    <s v="On Time"/>
    <n v="0.1004"/>
    <n v="19"/>
    <n v="1.93"/>
    <n v="382"/>
    <n v="24"/>
    <n v="88"/>
    <n v="0"/>
    <n v="-233.60999999999967"/>
    <n v="-4.7433502538071E-2"/>
    <x v="4"/>
    <s v="Q3"/>
    <x v="1455"/>
  </r>
  <r>
    <s v="ORD-77149"/>
    <x v="2"/>
    <s v="Manufacturing"/>
    <n v="124"/>
    <n v="4.2"/>
    <n v="520.79999999999995"/>
    <n v="495.16"/>
    <x v="2"/>
    <s v="Supplier C"/>
    <n v="4.2"/>
    <s v="2023-05-14"/>
    <s v="2023-06-11"/>
    <s v="2023-06-11"/>
    <s v="On Time"/>
    <n v="5.2900000000000003E-2"/>
    <n v="6"/>
    <n v="2.76"/>
    <n v="894"/>
    <n v="167"/>
    <n v="19"/>
    <n v="0"/>
    <n v="-25.63999999999993"/>
    <n v="-4.923195084485394E-2"/>
    <x v="0"/>
    <s v="Q2"/>
    <x v="1456"/>
  </r>
  <r>
    <s v="ORD-14940"/>
    <x v="1"/>
    <s v="Pharmaceutical"/>
    <n v="34"/>
    <n v="12.5"/>
    <n v="425"/>
    <n v="412.21"/>
    <x v="2"/>
    <s v="Supplier D"/>
    <n v="4.7"/>
    <s v="2023-03-26"/>
    <s v="2023-04-07"/>
    <s v="2023-04-07"/>
    <s v="On Time"/>
    <n v="0.12659999999999999"/>
    <n v="4"/>
    <n v="2.85"/>
    <n v="138"/>
    <n v="113"/>
    <n v="36"/>
    <n v="0"/>
    <n v="-12.79000000000002"/>
    <n v="-3.0094117647058872E-2"/>
    <x v="6"/>
    <s v="Q1"/>
    <x v="1457"/>
  </r>
  <r>
    <s v="ORD-32742"/>
    <x v="4"/>
    <s v="Manufacturing"/>
    <n v="160"/>
    <n v="8.9"/>
    <n v="1424"/>
    <n v="1417.4"/>
    <x v="3"/>
    <s v="Supplier A"/>
    <n v="4.5"/>
    <s v="2023-06-16"/>
    <s v="2023-07-10"/>
    <s v="2023-07-10"/>
    <s v="On Time"/>
    <n v="5.57E-2"/>
    <n v="8"/>
    <n v="1.21"/>
    <n v="424"/>
    <n v="178"/>
    <n v="37"/>
    <n v="0"/>
    <n v="-6.5999999999999091"/>
    <n v="-4.6348314606740933E-3"/>
    <x v="7"/>
    <s v="Q2"/>
    <x v="1458"/>
  </r>
  <r>
    <s v="ORD-44832"/>
    <x v="4"/>
    <s v="Manufacturing"/>
    <n v="418"/>
    <n v="8.9"/>
    <n v="3720.2"/>
    <n v="3692.76"/>
    <x v="2"/>
    <s v="Supplier A"/>
    <n v="4.5"/>
    <s v="2023-05-02"/>
    <s v="2023-05-26"/>
    <s v="2023-05-26"/>
    <s v="On Time"/>
    <n v="0.12920000000000001"/>
    <n v="54"/>
    <n v="2.92"/>
    <n v="916"/>
    <n v="58"/>
    <n v="99"/>
    <n v="0"/>
    <n v="-27.4399999999996"/>
    <n v="-7.3759475297025968E-3"/>
    <x v="0"/>
    <s v="Q2"/>
    <x v="1459"/>
  </r>
  <r>
    <s v="ORD-25992"/>
    <x v="0"/>
    <s v="Service"/>
    <n v="28"/>
    <n v="45"/>
    <n v="1260"/>
    <n v="1294.82"/>
    <x v="0"/>
    <s v="Supplier C"/>
    <n v="4.2"/>
    <s v="2023-02-14"/>
    <s v="2023-03-03"/>
    <s v="2023-03-03"/>
    <s v="On Time"/>
    <n v="3.4799999999999998E-2"/>
    <n v="0"/>
    <n v="1.29"/>
    <n v="762"/>
    <n v="171"/>
    <n v="77"/>
    <n v="0"/>
    <n v="34.819999999999936"/>
    <n v="2.7634920634920585E-2"/>
    <x v="9"/>
    <s v="Q1"/>
    <x v="1460"/>
  </r>
  <r>
    <s v="ORD-40803"/>
    <x v="4"/>
    <s v="Manufacturing"/>
    <n v="385"/>
    <n v="8.9"/>
    <n v="3426.5"/>
    <n v="3541.26"/>
    <x v="4"/>
    <s v="Supplier A"/>
    <n v="4.5"/>
    <s v="2023-11-06"/>
    <s v="2023-11-30"/>
    <s v="2023-11-30"/>
    <s v="On Time"/>
    <n v="0.11609999999999999"/>
    <n v="44"/>
    <n v="1.72"/>
    <n v="914"/>
    <n v="151"/>
    <n v="77"/>
    <n v="0"/>
    <n v="114.76000000000022"/>
    <n v="3.3491901357069961E-2"/>
    <x v="10"/>
    <s v="Q4"/>
    <x v="1461"/>
  </r>
  <r>
    <s v="ORD-66118"/>
    <x v="5"/>
    <s v="Service"/>
    <n v="465"/>
    <n v="25"/>
    <n v="11625"/>
    <n v="11202.84"/>
    <x v="3"/>
    <s v="Supplier D"/>
    <n v="4.7"/>
    <s v="2023-03-25"/>
    <s v="2023-04-02"/>
    <s v="2023-04-02"/>
    <s v="On Time"/>
    <n v="5.6300000000000003E-2"/>
    <n v="26"/>
    <n v="1.71"/>
    <n v="476"/>
    <n v="34"/>
    <n v="51"/>
    <n v="0"/>
    <n v="-422.15999999999985"/>
    <n v="-3.6314838709677409E-2"/>
    <x v="6"/>
    <s v="Q1"/>
    <x v="1462"/>
  </r>
  <r>
    <s v="ORD-54287"/>
    <x v="5"/>
    <s v="Service"/>
    <n v="285"/>
    <n v="25"/>
    <n v="7125"/>
    <n v="7083.82"/>
    <x v="4"/>
    <s v="Supplier D"/>
    <n v="4.7"/>
    <s v="2023-08-19"/>
    <s v="2023-08-27"/>
    <s v="2023-08-27"/>
    <s v="On Time"/>
    <n v="5.1799999999999999E-2"/>
    <n v="14"/>
    <n v="1.24"/>
    <n v="572"/>
    <n v="106"/>
    <n v="95"/>
    <n v="0"/>
    <n v="-41.180000000000291"/>
    <n v="-5.7796491228070583E-3"/>
    <x v="11"/>
    <s v="Q3"/>
    <x v="1463"/>
  </r>
  <r>
    <s v="ORD-90432"/>
    <x v="2"/>
    <s v="Manufacturing"/>
    <n v="226"/>
    <n v="4.2"/>
    <n v="949.2"/>
    <n v="993.29"/>
    <x v="4"/>
    <s v="Supplier C"/>
    <n v="4.2"/>
    <s v="2023-10-29"/>
    <s v="2023-11-26"/>
    <s v="2023-11-26"/>
    <s v="On Time"/>
    <n v="0.1215"/>
    <n v="27"/>
    <n v="2.4300000000000002"/>
    <n v="344"/>
    <n v="65"/>
    <n v="74"/>
    <n v="0"/>
    <n v="44.089999999999918"/>
    <n v="4.6449641803624014E-2"/>
    <x v="3"/>
    <s v="Q4"/>
    <x v="1464"/>
  </r>
  <r>
    <s v="ORD-10820"/>
    <x v="3"/>
    <s v="Pharmaceutical"/>
    <n v="425"/>
    <n v="15.75"/>
    <n v="6693.75"/>
    <n v="6823.06"/>
    <x v="3"/>
    <s v="Supplier A"/>
    <n v="4.5"/>
    <s v="2023-02-12"/>
    <s v="2023-03-01"/>
    <s v="2023-03-01"/>
    <s v="On Time"/>
    <n v="0.14799999999999999"/>
    <n v="62"/>
    <n v="3.9"/>
    <n v="953"/>
    <n v="30"/>
    <n v="15"/>
    <n v="0"/>
    <n v="129.3100000000004"/>
    <n v="1.9318020541550011E-2"/>
    <x v="9"/>
    <s v="Q1"/>
    <x v="1465"/>
  </r>
  <r>
    <s v="ORD-94233"/>
    <x v="3"/>
    <s v="Pharmaceutical"/>
    <n v="127"/>
    <n v="15.75"/>
    <n v="2000.25"/>
    <n v="2017.52"/>
    <x v="3"/>
    <s v="Supplier C"/>
    <n v="4.2"/>
    <s v="2023-11-24"/>
    <s v="2023-12-15"/>
    <s v="2023-12-15"/>
    <s v="On Time"/>
    <n v="0.13300000000000001"/>
    <n v="16"/>
    <n v="2.85"/>
    <n v="948"/>
    <n v="49"/>
    <n v="51"/>
    <n v="0"/>
    <n v="17.269999999999982"/>
    <n v="8.6339207599050033E-3"/>
    <x v="10"/>
    <s v="Q4"/>
    <x v="1466"/>
  </r>
  <r>
    <s v="ORD-82816"/>
    <x v="2"/>
    <s v="Manufacturing"/>
    <n v="175"/>
    <n v="4.2"/>
    <n v="735"/>
    <n v="723.23"/>
    <x v="0"/>
    <s v="Supplier B"/>
    <n v="3.8"/>
    <s v="2023-01-03"/>
    <s v="2023-01-24"/>
    <s v="2023-01-24"/>
    <s v="On Time"/>
    <n v="1.47E-2"/>
    <n v="2"/>
    <n v="2.27"/>
    <n v="805"/>
    <n v="66"/>
    <n v="97"/>
    <n v="0"/>
    <n v="-11.769999999999982"/>
    <n v="-1.6013605442176847E-2"/>
    <x v="5"/>
    <s v="Q1"/>
    <x v="1467"/>
  </r>
  <r>
    <s v="ORD-74307"/>
    <x v="1"/>
    <s v="Pharmaceutical"/>
    <n v="445"/>
    <n v="12.5"/>
    <n v="5562.5"/>
    <n v="5573.52"/>
    <x v="3"/>
    <s v="Supplier C"/>
    <n v="4.2"/>
    <s v="2023-05-26"/>
    <s v="2023-06-16"/>
    <s v="2023-06-16"/>
    <s v="On Time"/>
    <n v="9.64E-2"/>
    <n v="42"/>
    <n v="3.43"/>
    <n v="197"/>
    <n v="147"/>
    <n v="98"/>
    <n v="0"/>
    <n v="11.020000000000437"/>
    <n v="1.9811235955056964E-3"/>
    <x v="0"/>
    <s v="Q2"/>
    <x v="1468"/>
  </r>
  <r>
    <s v="ORD-10834"/>
    <x v="3"/>
    <s v="Pharmaceutical"/>
    <n v="413"/>
    <n v="15.75"/>
    <n v="6504.75"/>
    <n v="6466.41"/>
    <x v="2"/>
    <s v="Supplier D"/>
    <n v="4.7"/>
    <s v="2023-11-23"/>
    <s v="2023-12-05"/>
    <s v="2023-12-05"/>
    <s v="On Time"/>
    <n v="0.1429"/>
    <n v="59"/>
    <n v="2.72"/>
    <n v="182"/>
    <n v="113"/>
    <n v="75"/>
    <n v="0"/>
    <n v="-38.340000000000146"/>
    <n v="-5.8941542718782651E-3"/>
    <x v="10"/>
    <s v="Q4"/>
    <x v="1469"/>
  </r>
  <r>
    <s v="ORD-81219"/>
    <x v="0"/>
    <s v="Service"/>
    <n v="117"/>
    <n v="45"/>
    <n v="5265"/>
    <n v="5501.77"/>
    <x v="1"/>
    <s v="Supplier C"/>
    <n v="4.2"/>
    <s v="2023-05-28"/>
    <s v="2023-06-14"/>
    <s v="2023-06-14"/>
    <s v="On Time"/>
    <n v="1.9699999999999999E-2"/>
    <n v="2"/>
    <n v="1.72"/>
    <n v="877"/>
    <n v="47"/>
    <n v="27"/>
    <n v="0"/>
    <n v="236.77000000000044"/>
    <n v="4.4970560303893722E-2"/>
    <x v="0"/>
    <s v="Q2"/>
    <x v="1470"/>
  </r>
  <r>
    <s v="ORD-22137"/>
    <x v="3"/>
    <s v="Pharmaceutical"/>
    <n v="320"/>
    <n v="15.75"/>
    <n v="5040"/>
    <n v="4860.18"/>
    <x v="0"/>
    <s v="Supplier B"/>
    <n v="3.8"/>
    <s v="2023-04-13"/>
    <s v="2023-04-27"/>
    <s v="2023-04-27"/>
    <s v="On Time"/>
    <n v="0.1278"/>
    <n v="40"/>
    <n v="2.96"/>
    <n v="110"/>
    <n v="116"/>
    <n v="11"/>
    <n v="0"/>
    <n v="-179.81999999999971"/>
    <n v="-3.5678571428571372E-2"/>
    <x v="1"/>
    <s v="Q2"/>
    <x v="1471"/>
  </r>
  <r>
    <s v="ORD-79797"/>
    <x v="1"/>
    <s v="Pharmaceutical"/>
    <n v="144"/>
    <n v="12.5"/>
    <n v="1800"/>
    <n v="1798.12"/>
    <x v="4"/>
    <s v="Supplier B"/>
    <n v="3.8"/>
    <s v="2023-08-01"/>
    <s v="2023-08-15"/>
    <s v="2023-08-15"/>
    <s v="On Time"/>
    <n v="3.8600000000000002E-2"/>
    <n v="5"/>
    <n v="3.02"/>
    <n v="219"/>
    <n v="140"/>
    <n v="61"/>
    <n v="0"/>
    <n v="-1.8800000000001091"/>
    <n v="-1.0444444444445051E-3"/>
    <x v="11"/>
    <s v="Q3"/>
    <x v="1472"/>
  </r>
  <r>
    <s v="ORD-57603"/>
    <x v="5"/>
    <s v="Service"/>
    <n v="412"/>
    <n v="25"/>
    <n v="10300"/>
    <n v="9971.09"/>
    <x v="0"/>
    <s v="Supplier D"/>
    <n v="4.7"/>
    <s v="2023-04-01"/>
    <s v="2023-04-09"/>
    <s v="2023-04-09"/>
    <s v="On Time"/>
    <n v="5.8999999999999997E-2"/>
    <n v="24"/>
    <n v="0.89"/>
    <n v="625"/>
    <n v="180"/>
    <n v="44"/>
    <n v="0"/>
    <n v="-328.90999999999985"/>
    <n v="-3.1933009708737851E-2"/>
    <x v="1"/>
    <s v="Q2"/>
    <x v="1473"/>
  </r>
  <r>
    <s v="ORD-97789"/>
    <x v="4"/>
    <s v="Manufacturing"/>
    <n v="451"/>
    <n v="8.9"/>
    <n v="4013.9"/>
    <n v="4042.49"/>
    <x v="1"/>
    <s v="Supplier D"/>
    <n v="4.7"/>
    <s v="2023-03-21"/>
    <s v="2023-04-09"/>
    <s v="2023-04-09"/>
    <s v="On Time"/>
    <n v="1.46E-2"/>
    <n v="6"/>
    <n v="1.18"/>
    <n v="809"/>
    <n v="136"/>
    <n v="58"/>
    <n v="0"/>
    <n v="28.589999999999691"/>
    <n v="7.1227484491391642E-3"/>
    <x v="6"/>
    <s v="Q1"/>
    <x v="1474"/>
  </r>
  <r>
    <s v="ORD-94596"/>
    <x v="0"/>
    <s v="Service"/>
    <n v="210"/>
    <n v="45"/>
    <n v="9450"/>
    <n v="9027.68"/>
    <x v="4"/>
    <s v="Supplier B"/>
    <n v="3.8"/>
    <s v="2023-02-22"/>
    <s v="2023-03-04"/>
    <s v="2023-03-04"/>
    <s v="On Time"/>
    <n v="0.13170000000000001"/>
    <n v="27"/>
    <n v="1.94"/>
    <n v="530"/>
    <n v="64"/>
    <n v="18"/>
    <n v="0"/>
    <n v="-422.31999999999971"/>
    <n v="-4.4689947089947057E-2"/>
    <x v="9"/>
    <s v="Q1"/>
    <x v="1475"/>
  </r>
  <r>
    <s v="ORD-34398"/>
    <x v="4"/>
    <s v="Manufacturing"/>
    <n v="413"/>
    <n v="8.9"/>
    <n v="3675.7"/>
    <n v="3755.53"/>
    <x v="1"/>
    <s v="Supplier B"/>
    <n v="3.8"/>
    <s v="2023-08-15"/>
    <s v="2023-09-05"/>
    <s v="2023-09-05"/>
    <s v="On Time"/>
    <n v="4.0399999999999998E-2"/>
    <n v="16"/>
    <n v="2.17"/>
    <n v="907"/>
    <n v="27"/>
    <n v="51"/>
    <n v="0"/>
    <n v="79.830000000000382"/>
    <n v="2.1718312158228469E-2"/>
    <x v="11"/>
    <s v="Q3"/>
    <x v="1476"/>
  </r>
  <r>
    <s v="ORD-23213"/>
    <x v="3"/>
    <s v="Pharmaceutical"/>
    <n v="499"/>
    <n v="15.75"/>
    <n v="7859.25"/>
    <n v="7911.81"/>
    <x v="1"/>
    <s v="Supplier B"/>
    <n v="3.8"/>
    <s v="2023-10-23"/>
    <s v="2023-11-06"/>
    <s v="2023-11-06"/>
    <s v="On Time"/>
    <n v="9.6100000000000005E-2"/>
    <n v="47"/>
    <n v="3.82"/>
    <n v="800"/>
    <n v="129"/>
    <n v="51"/>
    <n v="0"/>
    <n v="52.5600000000004"/>
    <n v="6.6876610363584823E-3"/>
    <x v="3"/>
    <s v="Q4"/>
    <x v="14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47ECFD-BAC2-48F7-A65F-60FD13C8C68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E8" firstHeaderRow="0" firstDataRow="1" firstDataCol="1"/>
  <pivotFields count="25">
    <pivotField dataField="1" showAll="0"/>
    <pivotField showAll="0"/>
    <pivotField showAll="0"/>
    <pivotField showAll="0"/>
    <pivotField showAll="0"/>
    <pivotField showAll="0"/>
    <pivotField showAll="0"/>
    <pivotField showAll="0"/>
    <pivotField axis="axisRow" showAll="0">
      <items count="5">
        <item x="0"/>
        <item x="1"/>
        <item x="3"/>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numFmtId="10" showAll="0"/>
    <pivotField showAll="0"/>
    <pivotField showAll="0"/>
  </pivotFields>
  <rowFields count="1">
    <field x="8"/>
  </rowFields>
  <rowItems count="5">
    <i>
      <x/>
    </i>
    <i>
      <x v="1"/>
    </i>
    <i>
      <x v="2"/>
    </i>
    <i>
      <x v="3"/>
    </i>
    <i t="grand">
      <x/>
    </i>
  </rowItems>
  <colFields count="1">
    <field x="-2"/>
  </colFields>
  <colItems count="3">
    <i>
      <x/>
    </i>
    <i i="1">
      <x v="1"/>
    </i>
    <i i="2">
      <x v="2"/>
    </i>
  </colItems>
  <dataFields count="3">
    <dataField name="Count of OrderID" fld="0" subtotal="count" baseField="0" baseItem="0"/>
    <dataField name="Average of Days Late" fld="20" subtotal="average" baseField="8" baseItem="0"/>
    <dataField name="Average of DefectRate" fld="14" subtotal="average" baseField="8" baseItem="0"/>
  </dataFields>
  <chartFormats count="3">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0604F0-29F7-4F18-98F6-1BD7CFBE95CB}"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3:E10" firstHeaderRow="0" firstDataRow="1" firstDataCol="1"/>
  <pivotFields count="26">
    <pivotField showAll="0"/>
    <pivotField axis="axisRow" showAll="0">
      <items count="7">
        <item x="2"/>
        <item x="1"/>
        <item x="3"/>
        <item x="4"/>
        <item x="5"/>
        <item x="0"/>
        <item t="default"/>
      </items>
    </pivotField>
    <pivotField showAll="0"/>
    <pivotField dataField="1" showAll="0"/>
    <pivotField showAll="0"/>
    <pivotField showAll="0"/>
    <pivotField showAll="0"/>
    <pivotField showAll="0">
      <items count="6">
        <item x="4"/>
        <item x="3"/>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0" showAll="0"/>
    <pivotField showAll="0"/>
    <pivotField showAll="0"/>
    <pivotField dataField="1" showAll="0">
      <items count="1479">
        <item x="98"/>
        <item x="532"/>
        <item x="915"/>
        <item x="647"/>
        <item x="1355"/>
        <item x="514"/>
        <item x="1420"/>
        <item x="328"/>
        <item x="204"/>
        <item x="272"/>
        <item x="45"/>
        <item x="167"/>
        <item x="281"/>
        <item x="28"/>
        <item x="1057"/>
        <item x="742"/>
        <item x="114"/>
        <item x="734"/>
        <item x="415"/>
        <item x="177"/>
        <item x="427"/>
        <item x="1381"/>
        <item x="380"/>
        <item x="347"/>
        <item x="669"/>
        <item x="222"/>
        <item x="1256"/>
        <item x="228"/>
        <item x="681"/>
        <item x="934"/>
        <item x="1007"/>
        <item x="450"/>
        <item x="459"/>
        <item x="677"/>
        <item x="1460"/>
        <item x="651"/>
        <item x="171"/>
        <item x="515"/>
        <item x="883"/>
        <item x="130"/>
        <item x="1346"/>
        <item x="534"/>
        <item x="906"/>
        <item x="1389"/>
        <item x="1411"/>
        <item x="1205"/>
        <item x="307"/>
        <item x="1122"/>
        <item x="556"/>
        <item x="393"/>
        <item x="1263"/>
        <item x="896"/>
        <item x="546"/>
        <item x="1196"/>
        <item x="936"/>
        <item x="549"/>
        <item x="1301"/>
        <item x="844"/>
        <item x="297"/>
        <item x="542"/>
        <item x="1244"/>
        <item x="979"/>
        <item x="1200"/>
        <item x="225"/>
        <item x="1322"/>
        <item x="1001"/>
        <item x="138"/>
        <item x="1283"/>
        <item x="984"/>
        <item x="541"/>
        <item x="1433"/>
        <item x="838"/>
        <item x="472"/>
        <item x="384"/>
        <item x="615"/>
        <item x="241"/>
        <item x="1082"/>
        <item x="1004"/>
        <item x="1348"/>
        <item x="29"/>
        <item x="884"/>
        <item x="322"/>
        <item x="65"/>
        <item x="1042"/>
        <item x="230"/>
        <item x="1027"/>
        <item x="23"/>
        <item x="952"/>
        <item x="361"/>
        <item x="910"/>
        <item x="426"/>
        <item x="262"/>
        <item x="679"/>
        <item x="1325"/>
        <item x="81"/>
        <item x="1097"/>
        <item x="738"/>
        <item x="3"/>
        <item x="631"/>
        <item x="1238"/>
        <item x="338"/>
        <item x="813"/>
        <item x="1216"/>
        <item x="1434"/>
        <item x="1279"/>
        <item x="581"/>
        <item x="654"/>
        <item x="1231"/>
        <item x="1428"/>
        <item x="1323"/>
        <item x="432"/>
        <item x="881"/>
        <item x="949"/>
        <item x="698"/>
        <item x="1414"/>
        <item x="1293"/>
        <item x="189"/>
        <item x="764"/>
        <item x="752"/>
        <item x="1156"/>
        <item x="929"/>
        <item x="1070"/>
        <item x="661"/>
        <item x="1398"/>
        <item x="1251"/>
        <item x="1098"/>
        <item x="1366"/>
        <item x="643"/>
        <item x="1182"/>
        <item x="847"/>
        <item x="105"/>
        <item x="1040"/>
        <item x="856"/>
        <item x="246"/>
        <item x="787"/>
        <item x="154"/>
        <item x="201"/>
        <item x="711"/>
        <item x="1324"/>
        <item x="1432"/>
        <item x="40"/>
        <item x="207"/>
        <item x="466"/>
        <item x="854"/>
        <item x="425"/>
        <item x="1071"/>
        <item x="563"/>
        <item x="941"/>
        <item x="1292"/>
        <item x="578"/>
        <item x="519"/>
        <item x="396"/>
        <item x="1056"/>
        <item x="747"/>
        <item x="463"/>
        <item x="565"/>
        <item x="718"/>
        <item x="1230"/>
        <item x="259"/>
        <item x="346"/>
        <item x="1439"/>
        <item x="919"/>
        <item x="1393"/>
        <item x="890"/>
        <item x="89"/>
        <item x="569"/>
        <item x="1377"/>
        <item x="641"/>
        <item x="818"/>
        <item x="197"/>
        <item x="323"/>
        <item x="200"/>
        <item x="1358"/>
        <item x="772"/>
        <item x="1426"/>
        <item x="76"/>
        <item x="926"/>
        <item x="671"/>
        <item x="998"/>
        <item x="150"/>
        <item x="1441"/>
        <item x="1008"/>
        <item x="68"/>
        <item x="342"/>
        <item x="527"/>
        <item x="44"/>
        <item x="1125"/>
        <item x="1470"/>
        <item x="1466"/>
        <item x="306"/>
        <item x="895"/>
        <item x="1288"/>
        <item x="1456"/>
        <item x="531"/>
        <item x="860"/>
        <item x="880"/>
        <item x="1043"/>
        <item x="1330"/>
        <item x="1123"/>
        <item x="51"/>
        <item x="436"/>
        <item x="594"/>
        <item x="935"/>
        <item x="356"/>
        <item x="461"/>
        <item x="932"/>
        <item x="1387"/>
        <item x="859"/>
        <item x="781"/>
        <item x="905"/>
        <item x="835"/>
        <item x="1128"/>
        <item x="1198"/>
        <item x="1191"/>
        <item x="525"/>
        <item x="719"/>
        <item x="1119"/>
        <item x="268"/>
        <item x="547"/>
        <item x="712"/>
        <item x="892"/>
        <item x="977"/>
        <item x="1421"/>
        <item x="820"/>
        <item x="470"/>
        <item x="506"/>
        <item x="756"/>
        <item x="289"/>
        <item x="369"/>
        <item x="58"/>
        <item x="678"/>
        <item x="577"/>
        <item x="1088"/>
        <item x="294"/>
        <item x="455"/>
        <item x="853"/>
        <item x="1243"/>
        <item x="538"/>
        <item x="95"/>
        <item x="627"/>
        <item x="1336"/>
        <item x="664"/>
        <item x="229"/>
        <item x="250"/>
        <item x="1305"/>
        <item x="597"/>
        <item x="608"/>
        <item x="958"/>
        <item x="332"/>
        <item x="1365"/>
        <item x="1375"/>
        <item x="1275"/>
        <item x="727"/>
        <item x="310"/>
        <item x="1000"/>
        <item x="1309"/>
        <item x="1039"/>
        <item x="994"/>
        <item x="533"/>
        <item x="1326"/>
        <item x="448"/>
        <item x="1424"/>
        <item x="570"/>
        <item x="1159"/>
        <item x="72"/>
        <item x="1193"/>
        <item x="409"/>
        <item x="585"/>
        <item x="1022"/>
        <item x="584"/>
        <item x="760"/>
        <item x="940"/>
        <item x="991"/>
        <item x="600"/>
        <item x="231"/>
        <item x="64"/>
        <item x="434"/>
        <item x="127"/>
        <item x="1372"/>
        <item x="217"/>
        <item x="644"/>
        <item x="1240"/>
        <item x="909"/>
        <item x="456"/>
        <item x="1341"/>
        <item x="1392"/>
        <item x="0"/>
        <item x="1170"/>
        <item x="828"/>
        <item x="269"/>
        <item x="1250"/>
        <item x="161"/>
        <item x="1120"/>
        <item x="39"/>
        <item x="617"/>
        <item x="840"/>
        <item x="849"/>
        <item x="1321"/>
        <item x="99"/>
        <item x="1044"/>
        <item x="87"/>
        <item x="1218"/>
        <item x="62"/>
        <item x="285"/>
        <item x="1467"/>
        <item x="440"/>
        <item x="371"/>
        <item x="659"/>
        <item x="1364"/>
        <item x="1352"/>
        <item x="132"/>
        <item x="653"/>
        <item x="13"/>
        <item x="1312"/>
        <item x="135"/>
        <item x="298"/>
        <item x="168"/>
        <item x="729"/>
        <item x="375"/>
        <item x="878"/>
        <item x="810"/>
        <item x="1383"/>
        <item x="976"/>
        <item x="633"/>
        <item x="1089"/>
        <item x="638"/>
        <item x="776"/>
        <item x="953"/>
        <item x="655"/>
        <item x="288"/>
        <item x="728"/>
        <item x="192"/>
        <item x="275"/>
        <item x="599"/>
        <item x="71"/>
        <item x="238"/>
        <item x="399"/>
        <item x="454"/>
        <item x="340"/>
        <item x="792"/>
        <item x="1457"/>
        <item x="918"/>
        <item x="329"/>
        <item x="1165"/>
        <item x="526"/>
        <item x="205"/>
        <item x="987"/>
        <item x="478"/>
        <item x="374"/>
        <item x="658"/>
        <item x="102"/>
        <item x="170"/>
        <item x="1369"/>
        <item x="809"/>
        <item x="1033"/>
        <item x="1087"/>
        <item x="1143"/>
        <item x="1188"/>
        <item x="46"/>
        <item x="696"/>
        <item x="181"/>
        <item x="20"/>
        <item x="911"/>
        <item x="1148"/>
        <item x="119"/>
        <item x="42"/>
        <item x="1163"/>
        <item x="302"/>
        <item x="385"/>
        <item x="1158"/>
        <item x="1204"/>
        <item x="758"/>
        <item x="91"/>
        <item x="1183"/>
        <item x="370"/>
        <item x="140"/>
        <item x="1172"/>
        <item x="955"/>
        <item x="1114"/>
        <item x="1270"/>
        <item x="900"/>
        <item x="1151"/>
        <item x="907"/>
        <item x="184"/>
        <item x="156"/>
        <item x="716"/>
        <item x="621"/>
        <item x="695"/>
        <item x="700"/>
        <item x="1253"/>
        <item x="1146"/>
        <item x="265"/>
        <item x="869"/>
        <item x="327"/>
        <item x="244"/>
        <item x="761"/>
        <item x="780"/>
        <item x="295"/>
        <item x="851"/>
        <item x="1077"/>
        <item x="815"/>
        <item x="485"/>
        <item x="226"/>
        <item x="507"/>
        <item x="1145"/>
        <item x="1028"/>
        <item x="174"/>
        <item x="975"/>
        <item x="852"/>
        <item x="589"/>
        <item x="35"/>
        <item x="616"/>
        <item x="146"/>
        <item x="1260"/>
        <item x="993"/>
        <item x="1386"/>
        <item x="270"/>
        <item x="1395"/>
        <item x="104"/>
        <item x="757"/>
        <item x="381"/>
        <item x="1247"/>
        <item x="383"/>
        <item x="1267"/>
        <item x="282"/>
        <item x="400"/>
        <item x="157"/>
        <item x="1431"/>
        <item x="1225"/>
        <item x="836"/>
        <item x="845"/>
        <item x="982"/>
        <item x="1289"/>
        <item x="57"/>
        <item x="554"/>
        <item x="211"/>
        <item x="1102"/>
        <item x="12"/>
        <item x="428"/>
        <item x="692"/>
        <item x="1111"/>
        <item x="1086"/>
        <item x="169"/>
        <item x="564"/>
        <item x="990"/>
        <item x="219"/>
        <item x="56"/>
        <item x="870"/>
        <item x="974"/>
        <item x="364"/>
        <item x="1081"/>
        <item x="1045"/>
        <item x="70"/>
        <item x="620"/>
        <item x="1209"/>
        <item x="299"/>
        <item x="122"/>
        <item x="227"/>
        <item x="544"/>
        <item x="1060"/>
        <item x="185"/>
        <item x="715"/>
        <item x="1219"/>
        <item x="1316"/>
        <item x="721"/>
        <item x="73"/>
        <item x="1274"/>
        <item x="745"/>
        <item x="857"/>
        <item x="574"/>
        <item x="656"/>
        <item x="1304"/>
        <item x="1121"/>
        <item x="908"/>
        <item x="484"/>
        <item x="518"/>
        <item x="887"/>
        <item x="1405"/>
        <item x="402"/>
        <item x="1448"/>
        <item x="321"/>
        <item x="1052"/>
        <item x="464"/>
        <item x="521"/>
        <item x="1150"/>
        <item x="83"/>
        <item x="637"/>
        <item x="946"/>
        <item x="755"/>
        <item x="203"/>
        <item x="453"/>
        <item x="826"/>
        <item x="1207"/>
        <item x="1161"/>
        <item x="864"/>
        <item x="916"/>
        <item x="1137"/>
        <item x="1140"/>
        <item x="315"/>
        <item x="403"/>
        <item x="701"/>
        <item x="965"/>
        <item x="406"/>
        <item x="1092"/>
        <item x="978"/>
        <item x="471"/>
        <item x="618"/>
        <item x="366"/>
        <item x="624"/>
        <item x="1265"/>
        <item x="1149"/>
        <item x="239"/>
        <item x="120"/>
        <item x="933"/>
        <item x="391"/>
        <item x="1104"/>
        <item x="612"/>
        <item x="1440"/>
        <item x="1313"/>
        <item x="14"/>
        <item x="326"/>
        <item x="183"/>
        <item x="891"/>
        <item x="437"/>
        <item x="1167"/>
        <item x="1429"/>
        <item x="1446"/>
        <item x="1402"/>
        <item x="558"/>
        <item x="429"/>
        <item x="528"/>
        <item x="88"/>
        <item x="159"/>
        <item x="94"/>
        <item x="15"/>
        <item x="357"/>
        <item x="750"/>
        <item x="214"/>
        <item x="1016"/>
        <item x="1339"/>
        <item x="494"/>
        <item x="1118"/>
        <item x="223"/>
        <item x="372"/>
        <item x="1220"/>
        <item x="390"/>
        <item x="904"/>
        <item x="4"/>
        <item x="804"/>
        <item x="1458"/>
        <item x="788"/>
        <item x="1048"/>
        <item x="1024"/>
        <item x="588"/>
        <item x="27"/>
        <item x="704"/>
        <item x="1276"/>
        <item x="333"/>
        <item x="69"/>
        <item x="503"/>
        <item x="55"/>
        <item x="462"/>
        <item x="1401"/>
        <item x="255"/>
        <item x="652"/>
        <item x="944"/>
        <item x="116"/>
        <item x="139"/>
        <item x="762"/>
        <item x="358"/>
        <item x="496"/>
        <item x="1475"/>
        <item x="601"/>
        <item x="349"/>
        <item x="523"/>
        <item x="445"/>
        <item x="208"/>
        <item x="1178"/>
        <item x="899"/>
        <item x="969"/>
        <item x="800"/>
        <item x="158"/>
        <item x="685"/>
        <item x="1134"/>
        <item x="1362"/>
        <item x="992"/>
        <item x="1064"/>
        <item x="807"/>
        <item x="492"/>
        <item x="82"/>
        <item x="1302"/>
        <item x="691"/>
        <item x="1221"/>
        <item x="1139"/>
        <item x="1036"/>
        <item x="791"/>
        <item x="1390"/>
        <item x="634"/>
        <item x="640"/>
        <item x="1211"/>
        <item x="260"/>
        <item x="839"/>
        <item x="311"/>
        <item x="875"/>
        <item x="1053"/>
        <item x="1195"/>
        <item x="777"/>
        <item x="1371"/>
        <item x="438"/>
        <item x="481"/>
        <item x="1410"/>
        <item x="1095"/>
        <item x="1020"/>
        <item x="1328"/>
        <item x="1273"/>
        <item x="545"/>
        <item x="107"/>
        <item x="477"/>
        <item x="376"/>
        <item x="186"/>
        <item x="1427"/>
        <item x="112"/>
        <item x="1318"/>
        <item x="1461"/>
        <item x="1192"/>
        <item x="821"/>
        <item x="793"/>
        <item x="1021"/>
        <item x="720"/>
        <item x="18"/>
        <item x="113"/>
        <item x="274"/>
        <item x="811"/>
        <item x="11"/>
        <item x="557"/>
        <item x="888"/>
        <item x="199"/>
        <item x="924"/>
        <item x="441"/>
        <item x="1091"/>
        <item x="1141"/>
        <item x="1076"/>
        <item x="32"/>
        <item x="660"/>
        <item x="442"/>
        <item x="1254"/>
        <item x="240"/>
        <item x="123"/>
        <item x="264"/>
        <item x="66"/>
        <item x="1438"/>
        <item x="407"/>
        <item x="1174"/>
        <item x="1451"/>
        <item x="665"/>
        <item x="336"/>
        <item x="1349"/>
        <item x="1246"/>
        <item x="784"/>
        <item x="1184"/>
        <item x="657"/>
        <item x="1403"/>
        <item x="1418"/>
        <item x="354"/>
        <item x="1252"/>
        <item x="590"/>
        <item x="1465"/>
        <item x="497"/>
        <item x="1444"/>
        <item x="812"/>
        <item x="1147"/>
        <item x="36"/>
        <item x="1235"/>
        <item x="983"/>
        <item x="343"/>
        <item x="243"/>
        <item x="124"/>
        <item x="1306"/>
        <item x="487"/>
        <item x="1067"/>
        <item x="744"/>
        <item x="763"/>
        <item x="737"/>
        <item x="516"/>
        <item x="1476"/>
        <item x="1459"/>
        <item x="101"/>
        <item x="100"/>
        <item x="296"/>
        <item x="765"/>
        <item x="482"/>
        <item x="668"/>
        <item x="1050"/>
        <item x="879"/>
        <item x="1255"/>
        <item x="636"/>
        <item x="1199"/>
        <item x="1329"/>
        <item x="834"/>
        <item x="1035"/>
        <item x="1319"/>
        <item x="38"/>
        <item x="548"/>
        <item x="355"/>
        <item x="152"/>
        <item x="500"/>
        <item x="535"/>
        <item x="1239"/>
        <item x="1317"/>
        <item x="52"/>
        <item x="921"/>
        <item x="1291"/>
        <item x="1278"/>
        <item x="903"/>
        <item x="145"/>
        <item x="151"/>
        <item x="937"/>
        <item x="1388"/>
        <item x="1017"/>
        <item x="300"/>
        <item x="1285"/>
        <item x="591"/>
        <item x="75"/>
        <item x="1378"/>
        <item x="730"/>
        <item x="619"/>
        <item x="1093"/>
        <item x="258"/>
        <item x="829"/>
        <item x="1406"/>
        <item x="488"/>
        <item x="49"/>
        <item x="108"/>
        <item x="825"/>
        <item x="690"/>
        <item x="263"/>
        <item x="841"/>
        <item x="913"/>
        <item x="1116"/>
        <item x="943"/>
        <item x="1212"/>
        <item x="871"/>
        <item x="689"/>
        <item x="1258"/>
        <item x="923"/>
        <item x="1190"/>
        <item x="751"/>
        <item x="131"/>
        <item x="24"/>
        <item x="1320"/>
        <item x="41"/>
        <item x="249"/>
        <item x="172"/>
        <item x="1268"/>
        <item x="1463"/>
        <item x="1450"/>
        <item x="666"/>
        <item x="1391"/>
        <item x="1010"/>
        <item x="7"/>
        <item x="160"/>
        <item x="164"/>
        <item x="1437"/>
        <item x="1368"/>
        <item x="561"/>
        <item x="280"/>
        <item x="344"/>
        <item x="682"/>
        <item x="84"/>
        <item x="675"/>
        <item x="1343"/>
        <item x="1382"/>
        <item x="1124"/>
        <item x="673"/>
        <item x="1072"/>
        <item x="1058"/>
        <item x="889"/>
        <item x="405"/>
        <item x="97"/>
        <item x="774"/>
        <item x="180"/>
        <item x="196"/>
        <item x="865"/>
        <item x="136"/>
        <item x="1284"/>
        <item x="837"/>
        <item x="1455"/>
        <item x="1055"/>
        <item x="512"/>
        <item x="1236"/>
        <item x="319"/>
        <item x="553"/>
        <item x="1229"/>
        <item x="713"/>
        <item x="479"/>
        <item x="5"/>
        <item x="961"/>
        <item x="126"/>
        <item x="1080"/>
        <item x="1152"/>
        <item x="1307"/>
        <item x="602"/>
        <item x="1075"/>
        <item x="795"/>
        <item x="78"/>
        <item x="1361"/>
        <item x="522"/>
        <item x="749"/>
        <item x="513"/>
        <item x="925"/>
        <item x="1287"/>
        <item x="724"/>
        <item x="379"/>
        <item x="688"/>
        <item x="808"/>
        <item x="794"/>
        <item x="790"/>
        <item x="188"/>
        <item x="401"/>
        <item x="705"/>
        <item x="609"/>
        <item x="1157"/>
        <item x="10"/>
        <item x="1300"/>
        <item x="796"/>
        <item x="626"/>
        <item x="473"/>
        <item x="2"/>
        <item x="595"/>
        <item x="417"/>
        <item x="253"/>
        <item x="144"/>
        <item x="766"/>
        <item x="667"/>
        <item x="1173"/>
        <item x="1380"/>
        <item x="312"/>
        <item x="245"/>
        <item x="877"/>
        <item x="957"/>
        <item x="1054"/>
        <item x="1399"/>
        <item x="1474"/>
        <item x="1049"/>
        <item x="1396"/>
        <item x="862"/>
        <item x="967"/>
        <item x="954"/>
        <item x="59"/>
        <item x="802"/>
        <item x="635"/>
        <item x="1422"/>
        <item x="930"/>
        <item x="96"/>
        <item x="687"/>
        <item x="868"/>
        <item x="1435"/>
        <item x="284"/>
        <item x="536"/>
        <item x="458"/>
        <item x="1233"/>
        <item x="607"/>
        <item x="48"/>
        <item x="1100"/>
        <item x="251"/>
        <item x="960"/>
        <item x="1297"/>
        <item x="1360"/>
        <item x="209"/>
        <item x="806"/>
        <item x="1357"/>
        <item x="22"/>
        <item x="1062"/>
        <item x="830"/>
        <item x="210"/>
        <item x="723"/>
        <item x="292"/>
        <item x="662"/>
        <item x="1011"/>
        <item x="646"/>
        <item x="1415"/>
        <item x="568"/>
        <item x="502"/>
        <item x="331"/>
        <item x="743"/>
        <item x="1242"/>
        <item x="142"/>
        <item x="1061"/>
        <item x="989"/>
        <item x="237"/>
        <item x="398"/>
        <item x="639"/>
        <item x="224"/>
        <item x="706"/>
        <item x="842"/>
        <item x="457"/>
        <item x="995"/>
        <item x="956"/>
        <item x="117"/>
        <item x="279"/>
        <item x="873"/>
        <item x="1249"/>
        <item x="732"/>
        <item x="1436"/>
        <item x="1015"/>
        <item x="291"/>
        <item x="1356"/>
        <item x="423"/>
        <item x="397"/>
        <item x="1154"/>
        <item x="1394"/>
        <item x="79"/>
        <item x="125"/>
        <item x="1332"/>
        <item x="1353"/>
        <item x="1449"/>
        <item x="1331"/>
        <item x="966"/>
        <item x="1477"/>
        <item x="798"/>
        <item x="582"/>
        <item x="1175"/>
        <item x="775"/>
        <item x="129"/>
        <item x="468"/>
        <item x="885"/>
        <item x="19"/>
        <item x="1210"/>
        <item x="53"/>
        <item x="221"/>
        <item x="1155"/>
        <item x="235"/>
        <item x="1271"/>
        <item x="1370"/>
        <item x="1132"/>
        <item x="474"/>
        <item x="722"/>
        <item x="261"/>
        <item x="1103"/>
        <item x="367"/>
        <item x="1234"/>
        <item x="175"/>
        <item x="973"/>
        <item x="1135"/>
        <item x="1464"/>
        <item x="1472"/>
        <item x="717"/>
        <item x="1473"/>
        <item x="360"/>
        <item x="1079"/>
        <item x="625"/>
        <item x="118"/>
        <item x="220"/>
        <item x="1280"/>
        <item x="335"/>
        <item x="914"/>
        <item x="1404"/>
        <item x="1105"/>
        <item x="714"/>
        <item x="414"/>
        <item x="575"/>
        <item x="1248"/>
        <item x="1096"/>
        <item x="365"/>
        <item x="1224"/>
        <item x="886"/>
        <item x="353"/>
        <item x="430"/>
        <item x="128"/>
        <item x="996"/>
        <item x="573"/>
        <item x="846"/>
        <item x="882"/>
        <item x="1164"/>
        <item x="33"/>
        <item x="304"/>
        <item x="1261"/>
        <item x="1241"/>
        <item x="25"/>
        <item x="866"/>
        <item x="1222"/>
        <item x="148"/>
        <item x="233"/>
        <item x="86"/>
        <item x="632"/>
        <item x="1115"/>
        <item x="77"/>
        <item x="505"/>
        <item x="330"/>
        <item x="1303"/>
        <item x="341"/>
        <item x="133"/>
        <item x="684"/>
        <item x="576"/>
        <item x="560"/>
        <item x="819"/>
        <item x="894"/>
        <item x="1262"/>
        <item x="194"/>
        <item x="508"/>
        <item x="74"/>
        <item x="1073"/>
        <item x="395"/>
        <item x="699"/>
        <item x="1153"/>
        <item x="1063"/>
        <item x="642"/>
        <item x="823"/>
        <item x="1030"/>
        <item x="439"/>
        <item x="162"/>
        <item x="1078"/>
        <item x="628"/>
        <item x="286"/>
        <item x="54"/>
        <item x="674"/>
        <item x="629"/>
        <item x="143"/>
        <item x="1068"/>
        <item x="951"/>
        <item x="1413"/>
        <item x="1226"/>
        <item x="290"/>
        <item x="1006"/>
        <item x="1259"/>
        <item x="827"/>
        <item x="362"/>
        <item x="63"/>
        <item x="1127"/>
        <item x="922"/>
        <item x="927"/>
        <item x="801"/>
        <item x="947"/>
        <item x="187"/>
        <item x="517"/>
        <item x="422"/>
        <item x="212"/>
        <item x="324"/>
        <item x="1217"/>
        <item x="824"/>
        <item x="1342"/>
        <item x="596"/>
        <item x="604"/>
        <item x="316"/>
        <item x="630"/>
        <item x="901"/>
        <item x="524"/>
        <item x="1038"/>
        <item x="1214"/>
        <item x="1295"/>
        <item x="710"/>
        <item x="1445"/>
        <item x="1447"/>
        <item x="110"/>
        <item x="134"/>
        <item x="1310"/>
        <item x="623"/>
        <item x="236"/>
        <item x="550"/>
        <item x="1340"/>
        <item x="1286"/>
        <item x="206"/>
        <item x="1344"/>
        <item x="421"/>
        <item x="1351"/>
        <item x="141"/>
        <item x="731"/>
        <item x="1110"/>
        <item x="460"/>
        <item x="543"/>
        <item x="1294"/>
        <item x="242"/>
        <item x="1069"/>
        <item x="805"/>
        <item x="90"/>
        <item x="583"/>
        <item x="1345"/>
        <item x="971"/>
        <item x="1282"/>
        <item x="103"/>
        <item x="1032"/>
        <item x="17"/>
        <item x="540"/>
        <item x="1129"/>
        <item x="733"/>
        <item x="832"/>
        <item x="833"/>
        <item x="1177"/>
        <item x="1180"/>
        <item x="267"/>
        <item x="345"/>
        <item x="593"/>
        <item x="1408"/>
        <item x="85"/>
        <item x="897"/>
        <item x="968"/>
        <item x="1166"/>
        <item x="769"/>
        <item x="1215"/>
        <item x="893"/>
        <item x="920"/>
        <item x="1113"/>
        <item x="559"/>
        <item x="480"/>
        <item x="1419"/>
        <item x="337"/>
        <item x="529"/>
        <item x="1376"/>
        <item x="1003"/>
        <item x="970"/>
        <item x="411"/>
        <item x="1412"/>
        <item x="1085"/>
        <item x="198"/>
        <item x="348"/>
        <item x="350"/>
        <item x="1245"/>
        <item x="195"/>
        <item x="8"/>
        <item x="610"/>
        <item x="1187"/>
        <item x="31"/>
        <item x="325"/>
        <item x="1142"/>
        <item x="676"/>
        <item x="754"/>
        <item x="1"/>
        <item x="386"/>
        <item x="1462"/>
        <item x="1074"/>
        <item x="308"/>
        <item x="313"/>
        <item x="446"/>
        <item x="1014"/>
        <item x="902"/>
        <item x="1117"/>
        <item x="21"/>
        <item x="872"/>
        <item x="273"/>
        <item x="876"/>
        <item x="753"/>
        <item x="948"/>
        <item x="863"/>
        <item x="213"/>
        <item x="254"/>
        <item x="537"/>
        <item x="1407"/>
        <item x="981"/>
        <item x="741"/>
        <item x="9"/>
        <item x="1059"/>
        <item x="1189"/>
        <item x="351"/>
        <item x="309"/>
        <item x="216"/>
        <item x="702"/>
        <item x="1023"/>
        <item x="420"/>
        <item x="748"/>
        <item x="1359"/>
        <item x="773"/>
        <item x="449"/>
        <item x="173"/>
        <item x="504"/>
        <item x="945"/>
        <item x="555"/>
        <item x="697"/>
        <item x="1296"/>
        <item x="509"/>
        <item x="779"/>
        <item x="703"/>
        <item x="1107"/>
        <item x="1029"/>
        <item x="303"/>
        <item x="190"/>
        <item x="252"/>
        <item x="1201"/>
        <item x="649"/>
        <item x="1168"/>
        <item x="985"/>
        <item x="613"/>
        <item x="980"/>
        <item x="382"/>
        <item x="418"/>
        <item x="320"/>
        <item x="1423"/>
        <item x="1034"/>
        <item x="37"/>
        <item x="1026"/>
        <item x="1454"/>
        <item x="433"/>
        <item x="1131"/>
        <item x="1327"/>
        <item x="176"/>
        <item x="1037"/>
        <item x="451"/>
        <item x="1223"/>
        <item x="1126"/>
        <item x="499"/>
        <item x="605"/>
        <item x="1269"/>
        <item x="373"/>
        <item x="1002"/>
        <item x="1430"/>
        <item x="1018"/>
        <item x="736"/>
        <item x="483"/>
        <item x="389"/>
        <item x="490"/>
        <item x="301"/>
        <item x="34"/>
        <item x="1237"/>
        <item x="1299"/>
        <item x="963"/>
        <item x="1416"/>
        <item x="1409"/>
        <item x="1374"/>
        <item x="115"/>
        <item x="234"/>
        <item x="387"/>
        <item x="1443"/>
        <item x="611"/>
        <item x="1051"/>
        <item x="726"/>
        <item x="814"/>
        <item x="1308"/>
        <item x="447"/>
        <item x="648"/>
        <item x="1266"/>
        <item x="109"/>
        <item x="92"/>
        <item x="1084"/>
        <item x="898"/>
        <item x="1012"/>
        <item x="1334"/>
        <item x="672"/>
        <item x="155"/>
        <item x="67"/>
        <item x="786"/>
        <item x="278"/>
        <item x="47"/>
        <item x="106"/>
        <item x="287"/>
        <item x="271"/>
        <item x="816"/>
        <item x="147"/>
        <item x="1281"/>
        <item x="1397"/>
        <item x="1066"/>
        <item x="215"/>
        <item x="850"/>
        <item x="256"/>
        <item x="317"/>
        <item x="318"/>
        <item x="670"/>
        <item x="218"/>
        <item x="377"/>
        <item x="861"/>
        <item x="725"/>
        <item x="562"/>
        <item x="822"/>
        <item x="61"/>
        <item x="305"/>
        <item x="179"/>
        <item x="431"/>
        <item x="191"/>
        <item x="93"/>
        <item x="489"/>
        <item x="334"/>
        <item x="931"/>
        <item x="1013"/>
        <item x="339"/>
        <item x="283"/>
        <item x="1333"/>
        <item x="1311"/>
        <item x="166"/>
        <item x="1453"/>
        <item x="475"/>
        <item x="1083"/>
        <item x="248"/>
        <item x="476"/>
        <item x="1099"/>
        <item x="293"/>
        <item x="50"/>
        <item x="153"/>
        <item x="799"/>
        <item x="539"/>
        <item x="740"/>
        <item x="707"/>
        <item x="817"/>
        <item x="1272"/>
        <item x="1109"/>
        <item x="942"/>
        <item x="416"/>
        <item x="410"/>
        <item x="486"/>
        <item x="465"/>
        <item x="759"/>
        <item x="867"/>
        <item x="6"/>
        <item x="789"/>
        <item x="1290"/>
        <item x="622"/>
        <item x="412"/>
        <item x="202"/>
        <item x="1384"/>
        <item x="1005"/>
        <item x="232"/>
        <item x="352"/>
        <item x="510"/>
        <item x="1185"/>
        <item x="16"/>
        <item x="1257"/>
        <item x="435"/>
        <item x="43"/>
        <item x="572"/>
        <item x="928"/>
        <item x="938"/>
        <item x="495"/>
        <item x="1442"/>
        <item x="1417"/>
        <item x="1106"/>
        <item x="1138"/>
        <item x="30"/>
        <item x="580"/>
        <item x="579"/>
        <item x="363"/>
        <item x="1186"/>
        <item x="378"/>
        <item x="452"/>
        <item x="614"/>
        <item x="831"/>
        <item x="163"/>
        <item x="1227"/>
        <item x="413"/>
        <item x="586"/>
        <item x="959"/>
        <item x="443"/>
        <item x="986"/>
        <item x="1202"/>
        <item x="912"/>
        <item x="962"/>
        <item x="686"/>
        <item x="467"/>
        <item x="598"/>
        <item x="511"/>
        <item x="771"/>
        <item x="111"/>
        <item x="424"/>
        <item x="917"/>
        <item x="606"/>
        <item x="566"/>
        <item x="843"/>
        <item x="469"/>
        <item x="683"/>
        <item x="1337"/>
        <item x="404"/>
        <item x="1468"/>
        <item x="1469"/>
        <item x="1354"/>
        <item x="1347"/>
        <item x="193"/>
        <item x="60"/>
        <item x="1130"/>
        <item x="551"/>
        <item x="1213"/>
        <item x="663"/>
        <item x="964"/>
        <item x="444"/>
        <item x="999"/>
        <item x="501"/>
        <item x="530"/>
        <item x="26"/>
        <item x="650"/>
        <item x="1144"/>
        <item x="1160"/>
        <item x="1090"/>
        <item x="603"/>
        <item x="874"/>
        <item x="785"/>
        <item x="493"/>
        <item x="266"/>
        <item x="498"/>
        <item x="1169"/>
        <item x="1277"/>
        <item x="1335"/>
        <item x="778"/>
        <item x="680"/>
        <item x="257"/>
        <item x="1108"/>
        <item x="735"/>
        <item x="592"/>
        <item x="797"/>
        <item x="277"/>
        <item x="1314"/>
        <item x="694"/>
        <item x="1452"/>
        <item x="739"/>
        <item x="1133"/>
        <item x="693"/>
        <item x="247"/>
        <item x="1471"/>
        <item x="571"/>
        <item x="1379"/>
        <item x="1206"/>
        <item x="1065"/>
        <item x="1194"/>
        <item x="746"/>
        <item x="182"/>
        <item x="1338"/>
        <item x="939"/>
        <item x="1019"/>
        <item x="708"/>
        <item x="1315"/>
        <item x="408"/>
        <item x="1176"/>
        <item x="1031"/>
        <item x="1425"/>
        <item x="394"/>
        <item x="1046"/>
        <item x="1367"/>
        <item x="972"/>
        <item x="1041"/>
        <item x="1228"/>
        <item x="848"/>
        <item x="783"/>
        <item x="368"/>
        <item x="149"/>
        <item x="1025"/>
        <item x="1264"/>
        <item x="314"/>
        <item x="997"/>
        <item x="858"/>
        <item x="1203"/>
        <item x="950"/>
        <item x="80"/>
        <item x="178"/>
        <item x="137"/>
        <item x="770"/>
        <item x="1385"/>
        <item x="1047"/>
        <item x="803"/>
        <item x="491"/>
        <item x="121"/>
        <item x="1179"/>
        <item x="1373"/>
        <item x="359"/>
        <item x="1181"/>
        <item x="782"/>
        <item x="1232"/>
        <item x="567"/>
        <item x="1400"/>
        <item x="1009"/>
        <item x="768"/>
        <item x="1162"/>
        <item x="165"/>
        <item x="855"/>
        <item x="552"/>
        <item x="1101"/>
        <item x="419"/>
        <item x="645"/>
        <item x="1136"/>
        <item x="276"/>
        <item x="388"/>
        <item x="1171"/>
        <item x="1197"/>
        <item x="1094"/>
        <item x="1208"/>
        <item x="767"/>
        <item x="1298"/>
        <item x="587"/>
        <item x="709"/>
        <item x="1350"/>
        <item x="1112"/>
        <item x="988"/>
        <item x="520"/>
        <item x="392"/>
        <item x="1363"/>
        <item t="default"/>
      </items>
    </pivotField>
  </pivotFields>
  <rowFields count="1">
    <field x="1"/>
  </rowFields>
  <rowItems count="7">
    <i>
      <x/>
    </i>
    <i>
      <x v="1"/>
    </i>
    <i>
      <x v="2"/>
    </i>
    <i>
      <x v="3"/>
    </i>
    <i>
      <x v="4"/>
    </i>
    <i>
      <x v="5"/>
    </i>
    <i t="grand">
      <x/>
    </i>
  </rowItems>
  <colFields count="1">
    <field x="-2"/>
  </colFields>
  <colItems count="3">
    <i>
      <x/>
    </i>
    <i i="1">
      <x v="1"/>
    </i>
    <i i="2">
      <x v="2"/>
    </i>
  </colItems>
  <dataFields count="3">
    <dataField name="Average of InventoryLevel" fld="17" subtotal="average" baseField="1" baseItem="0"/>
    <dataField name="Sum of Turnover" fld="25" baseField="0" baseItem="0"/>
    <dataField name="Sum of Quantity" fld="3" baseField="0" baseItem="0"/>
  </dataFields>
  <chartFormats count="3">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43D9A9-F8B5-4987-BE6B-B43F98436282}"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I17" firstHeaderRow="1" firstDataRow="2" firstDataCol="1"/>
  <pivotFields count="26">
    <pivotField showAll="0"/>
    <pivotField axis="axisCol" showAll="0">
      <items count="7">
        <item x="2"/>
        <item x="1"/>
        <item x="3"/>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numFmtId="10" showAll="0"/>
    <pivotField axis="axisRow" showAll="0">
      <items count="13">
        <item x="5"/>
        <item x="9"/>
        <item x="6"/>
        <item x="1"/>
        <item x="0"/>
        <item x="7"/>
        <item x="4"/>
        <item x="11"/>
        <item x="8"/>
        <item x="3"/>
        <item x="10"/>
        <item x="2"/>
        <item t="default"/>
      </items>
    </pivotField>
    <pivotField showAll="0"/>
    <pivotField showAll="0"/>
  </pivotFields>
  <rowFields count="1">
    <field x="23"/>
  </rowFields>
  <rowItems count="13">
    <i>
      <x/>
    </i>
    <i>
      <x v="1"/>
    </i>
    <i>
      <x v="2"/>
    </i>
    <i>
      <x v="3"/>
    </i>
    <i>
      <x v="4"/>
    </i>
    <i>
      <x v="5"/>
    </i>
    <i>
      <x v="6"/>
    </i>
    <i>
      <x v="7"/>
    </i>
    <i>
      <x v="8"/>
    </i>
    <i>
      <x v="9"/>
    </i>
    <i>
      <x v="10"/>
    </i>
    <i>
      <x v="11"/>
    </i>
    <i t="grand">
      <x/>
    </i>
  </rowItems>
  <colFields count="1">
    <field x="1"/>
  </colFields>
  <colItems count="7">
    <i>
      <x/>
    </i>
    <i>
      <x v="1"/>
    </i>
    <i>
      <x v="2"/>
    </i>
    <i>
      <x v="3"/>
    </i>
    <i>
      <x v="4"/>
    </i>
    <i>
      <x v="5"/>
    </i>
    <i t="grand">
      <x/>
    </i>
  </colItems>
  <dataFields count="1">
    <dataField name="Average of DefectRate" fld="14" subtotal="average" baseField="23" baseItem="0"/>
  </dataFields>
  <chartFormats count="78">
    <chartFormat chart="1" format="6" series="1">
      <pivotArea type="data" outline="0" fieldPosition="0">
        <references count="2">
          <reference field="4294967294" count="1" selected="0">
            <x v="0"/>
          </reference>
          <reference field="1" count="1" selected="0">
            <x v="0"/>
          </reference>
        </references>
      </pivotArea>
    </chartFormat>
    <chartFormat chart="1" format="7">
      <pivotArea type="data" outline="0" fieldPosition="0">
        <references count="3">
          <reference field="4294967294" count="1" selected="0">
            <x v="0"/>
          </reference>
          <reference field="1" count="1" selected="0">
            <x v="0"/>
          </reference>
          <reference field="23" count="1" selected="0">
            <x v="0"/>
          </reference>
        </references>
      </pivotArea>
    </chartFormat>
    <chartFormat chart="1" format="8">
      <pivotArea type="data" outline="0" fieldPosition="0">
        <references count="3">
          <reference field="4294967294" count="1" selected="0">
            <x v="0"/>
          </reference>
          <reference field="1" count="1" selected="0">
            <x v="0"/>
          </reference>
          <reference field="23" count="1" selected="0">
            <x v="1"/>
          </reference>
        </references>
      </pivotArea>
    </chartFormat>
    <chartFormat chart="1" format="9">
      <pivotArea type="data" outline="0" fieldPosition="0">
        <references count="3">
          <reference field="4294967294" count="1" selected="0">
            <x v="0"/>
          </reference>
          <reference field="1" count="1" selected="0">
            <x v="0"/>
          </reference>
          <reference field="23" count="1" selected="0">
            <x v="2"/>
          </reference>
        </references>
      </pivotArea>
    </chartFormat>
    <chartFormat chart="1" format="10">
      <pivotArea type="data" outline="0" fieldPosition="0">
        <references count="3">
          <reference field="4294967294" count="1" selected="0">
            <x v="0"/>
          </reference>
          <reference field="1" count="1" selected="0">
            <x v="0"/>
          </reference>
          <reference field="23" count="1" selected="0">
            <x v="3"/>
          </reference>
        </references>
      </pivotArea>
    </chartFormat>
    <chartFormat chart="1" format="11">
      <pivotArea type="data" outline="0" fieldPosition="0">
        <references count="3">
          <reference field="4294967294" count="1" selected="0">
            <x v="0"/>
          </reference>
          <reference field="1" count="1" selected="0">
            <x v="0"/>
          </reference>
          <reference field="23" count="1" selected="0">
            <x v="4"/>
          </reference>
        </references>
      </pivotArea>
    </chartFormat>
    <chartFormat chart="1" format="12">
      <pivotArea type="data" outline="0" fieldPosition="0">
        <references count="3">
          <reference field="4294967294" count="1" selected="0">
            <x v="0"/>
          </reference>
          <reference field="1" count="1" selected="0">
            <x v="0"/>
          </reference>
          <reference field="23" count="1" selected="0">
            <x v="5"/>
          </reference>
        </references>
      </pivotArea>
    </chartFormat>
    <chartFormat chart="1" format="13">
      <pivotArea type="data" outline="0" fieldPosition="0">
        <references count="3">
          <reference field="4294967294" count="1" selected="0">
            <x v="0"/>
          </reference>
          <reference field="1" count="1" selected="0">
            <x v="0"/>
          </reference>
          <reference field="23" count="1" selected="0">
            <x v="6"/>
          </reference>
        </references>
      </pivotArea>
    </chartFormat>
    <chartFormat chart="1" format="14">
      <pivotArea type="data" outline="0" fieldPosition="0">
        <references count="3">
          <reference field="4294967294" count="1" selected="0">
            <x v="0"/>
          </reference>
          <reference field="1" count="1" selected="0">
            <x v="0"/>
          </reference>
          <reference field="23" count="1" selected="0">
            <x v="7"/>
          </reference>
        </references>
      </pivotArea>
    </chartFormat>
    <chartFormat chart="1" format="15">
      <pivotArea type="data" outline="0" fieldPosition="0">
        <references count="3">
          <reference field="4294967294" count="1" selected="0">
            <x v="0"/>
          </reference>
          <reference field="1" count="1" selected="0">
            <x v="0"/>
          </reference>
          <reference field="23" count="1" selected="0">
            <x v="8"/>
          </reference>
        </references>
      </pivotArea>
    </chartFormat>
    <chartFormat chart="1" format="16">
      <pivotArea type="data" outline="0" fieldPosition="0">
        <references count="3">
          <reference field="4294967294" count="1" selected="0">
            <x v="0"/>
          </reference>
          <reference field="1" count="1" selected="0">
            <x v="0"/>
          </reference>
          <reference field="23" count="1" selected="0">
            <x v="9"/>
          </reference>
        </references>
      </pivotArea>
    </chartFormat>
    <chartFormat chart="1" format="17">
      <pivotArea type="data" outline="0" fieldPosition="0">
        <references count="3">
          <reference field="4294967294" count="1" selected="0">
            <x v="0"/>
          </reference>
          <reference field="1" count="1" selected="0">
            <x v="0"/>
          </reference>
          <reference field="23" count="1" selected="0">
            <x v="10"/>
          </reference>
        </references>
      </pivotArea>
    </chartFormat>
    <chartFormat chart="1" format="18">
      <pivotArea type="data" outline="0" fieldPosition="0">
        <references count="3">
          <reference field="4294967294" count="1" selected="0">
            <x v="0"/>
          </reference>
          <reference field="1" count="1" selected="0">
            <x v="0"/>
          </reference>
          <reference field="23" count="1" selected="0">
            <x v="11"/>
          </reference>
        </references>
      </pivotArea>
    </chartFormat>
    <chartFormat chart="1" format="19" series="1">
      <pivotArea type="data" outline="0" fieldPosition="0">
        <references count="2">
          <reference field="4294967294" count="1" selected="0">
            <x v="0"/>
          </reference>
          <reference field="1" count="1" selected="0">
            <x v="1"/>
          </reference>
        </references>
      </pivotArea>
    </chartFormat>
    <chartFormat chart="1" format="20">
      <pivotArea type="data" outline="0" fieldPosition="0">
        <references count="3">
          <reference field="4294967294" count="1" selected="0">
            <x v="0"/>
          </reference>
          <reference field="1" count="1" selected="0">
            <x v="1"/>
          </reference>
          <reference field="23" count="1" selected="0">
            <x v="0"/>
          </reference>
        </references>
      </pivotArea>
    </chartFormat>
    <chartFormat chart="1" format="21">
      <pivotArea type="data" outline="0" fieldPosition="0">
        <references count="3">
          <reference field="4294967294" count="1" selected="0">
            <x v="0"/>
          </reference>
          <reference field="1" count="1" selected="0">
            <x v="1"/>
          </reference>
          <reference field="23" count="1" selected="0">
            <x v="1"/>
          </reference>
        </references>
      </pivotArea>
    </chartFormat>
    <chartFormat chart="1" format="22">
      <pivotArea type="data" outline="0" fieldPosition="0">
        <references count="3">
          <reference field="4294967294" count="1" selected="0">
            <x v="0"/>
          </reference>
          <reference field="1" count="1" selected="0">
            <x v="1"/>
          </reference>
          <reference field="23" count="1" selected="0">
            <x v="2"/>
          </reference>
        </references>
      </pivotArea>
    </chartFormat>
    <chartFormat chart="1" format="23">
      <pivotArea type="data" outline="0" fieldPosition="0">
        <references count="3">
          <reference field="4294967294" count="1" selected="0">
            <x v="0"/>
          </reference>
          <reference field="1" count="1" selected="0">
            <x v="1"/>
          </reference>
          <reference field="23" count="1" selected="0">
            <x v="3"/>
          </reference>
        </references>
      </pivotArea>
    </chartFormat>
    <chartFormat chart="1" format="24">
      <pivotArea type="data" outline="0" fieldPosition="0">
        <references count="3">
          <reference field="4294967294" count="1" selected="0">
            <x v="0"/>
          </reference>
          <reference field="1" count="1" selected="0">
            <x v="1"/>
          </reference>
          <reference field="23" count="1" selected="0">
            <x v="4"/>
          </reference>
        </references>
      </pivotArea>
    </chartFormat>
    <chartFormat chart="1" format="25">
      <pivotArea type="data" outline="0" fieldPosition="0">
        <references count="3">
          <reference field="4294967294" count="1" selected="0">
            <x v="0"/>
          </reference>
          <reference field="1" count="1" selected="0">
            <x v="1"/>
          </reference>
          <reference field="23" count="1" selected="0">
            <x v="5"/>
          </reference>
        </references>
      </pivotArea>
    </chartFormat>
    <chartFormat chart="1" format="26">
      <pivotArea type="data" outline="0" fieldPosition="0">
        <references count="3">
          <reference field="4294967294" count="1" selected="0">
            <x v="0"/>
          </reference>
          <reference field="1" count="1" selected="0">
            <x v="1"/>
          </reference>
          <reference field="23" count="1" selected="0">
            <x v="6"/>
          </reference>
        </references>
      </pivotArea>
    </chartFormat>
    <chartFormat chart="1" format="27">
      <pivotArea type="data" outline="0" fieldPosition="0">
        <references count="3">
          <reference field="4294967294" count="1" selected="0">
            <x v="0"/>
          </reference>
          <reference field="1" count="1" selected="0">
            <x v="1"/>
          </reference>
          <reference field="23" count="1" selected="0">
            <x v="7"/>
          </reference>
        </references>
      </pivotArea>
    </chartFormat>
    <chartFormat chart="1" format="28">
      <pivotArea type="data" outline="0" fieldPosition="0">
        <references count="3">
          <reference field="4294967294" count="1" selected="0">
            <x v="0"/>
          </reference>
          <reference field="1" count="1" selected="0">
            <x v="1"/>
          </reference>
          <reference field="23" count="1" selected="0">
            <x v="8"/>
          </reference>
        </references>
      </pivotArea>
    </chartFormat>
    <chartFormat chart="1" format="29">
      <pivotArea type="data" outline="0" fieldPosition="0">
        <references count="3">
          <reference field="4294967294" count="1" selected="0">
            <x v="0"/>
          </reference>
          <reference field="1" count="1" selected="0">
            <x v="1"/>
          </reference>
          <reference field="23" count="1" selected="0">
            <x v="9"/>
          </reference>
        </references>
      </pivotArea>
    </chartFormat>
    <chartFormat chart="1" format="30">
      <pivotArea type="data" outline="0" fieldPosition="0">
        <references count="3">
          <reference field="4294967294" count="1" selected="0">
            <x v="0"/>
          </reference>
          <reference field="1" count="1" selected="0">
            <x v="1"/>
          </reference>
          <reference field="23" count="1" selected="0">
            <x v="10"/>
          </reference>
        </references>
      </pivotArea>
    </chartFormat>
    <chartFormat chart="1" format="31">
      <pivotArea type="data" outline="0" fieldPosition="0">
        <references count="3">
          <reference field="4294967294" count="1" selected="0">
            <x v="0"/>
          </reference>
          <reference field="1" count="1" selected="0">
            <x v="1"/>
          </reference>
          <reference field="23" count="1" selected="0">
            <x v="11"/>
          </reference>
        </references>
      </pivotArea>
    </chartFormat>
    <chartFormat chart="1" format="32" series="1">
      <pivotArea type="data" outline="0" fieldPosition="0">
        <references count="2">
          <reference field="4294967294" count="1" selected="0">
            <x v="0"/>
          </reference>
          <reference field="1" count="1" selected="0">
            <x v="2"/>
          </reference>
        </references>
      </pivotArea>
    </chartFormat>
    <chartFormat chart="1" format="33">
      <pivotArea type="data" outline="0" fieldPosition="0">
        <references count="3">
          <reference field="4294967294" count="1" selected="0">
            <x v="0"/>
          </reference>
          <reference field="1" count="1" selected="0">
            <x v="2"/>
          </reference>
          <reference field="23" count="1" selected="0">
            <x v="0"/>
          </reference>
        </references>
      </pivotArea>
    </chartFormat>
    <chartFormat chart="1" format="34">
      <pivotArea type="data" outline="0" fieldPosition="0">
        <references count="3">
          <reference field="4294967294" count="1" selected="0">
            <x v="0"/>
          </reference>
          <reference field="1" count="1" selected="0">
            <x v="2"/>
          </reference>
          <reference field="23" count="1" selected="0">
            <x v="1"/>
          </reference>
        </references>
      </pivotArea>
    </chartFormat>
    <chartFormat chart="1" format="35">
      <pivotArea type="data" outline="0" fieldPosition="0">
        <references count="3">
          <reference field="4294967294" count="1" selected="0">
            <x v="0"/>
          </reference>
          <reference field="1" count="1" selected="0">
            <x v="2"/>
          </reference>
          <reference field="23" count="1" selected="0">
            <x v="2"/>
          </reference>
        </references>
      </pivotArea>
    </chartFormat>
    <chartFormat chart="1" format="36">
      <pivotArea type="data" outline="0" fieldPosition="0">
        <references count="3">
          <reference field="4294967294" count="1" selected="0">
            <x v="0"/>
          </reference>
          <reference field="1" count="1" selected="0">
            <x v="2"/>
          </reference>
          <reference field="23" count="1" selected="0">
            <x v="3"/>
          </reference>
        </references>
      </pivotArea>
    </chartFormat>
    <chartFormat chart="1" format="37">
      <pivotArea type="data" outline="0" fieldPosition="0">
        <references count="3">
          <reference field="4294967294" count="1" selected="0">
            <x v="0"/>
          </reference>
          <reference field="1" count="1" selected="0">
            <x v="2"/>
          </reference>
          <reference field="23" count="1" selected="0">
            <x v="4"/>
          </reference>
        </references>
      </pivotArea>
    </chartFormat>
    <chartFormat chart="1" format="38">
      <pivotArea type="data" outline="0" fieldPosition="0">
        <references count="3">
          <reference field="4294967294" count="1" selected="0">
            <x v="0"/>
          </reference>
          <reference field="1" count="1" selected="0">
            <x v="2"/>
          </reference>
          <reference field="23" count="1" selected="0">
            <x v="5"/>
          </reference>
        </references>
      </pivotArea>
    </chartFormat>
    <chartFormat chart="1" format="39">
      <pivotArea type="data" outline="0" fieldPosition="0">
        <references count="3">
          <reference field="4294967294" count="1" selected="0">
            <x v="0"/>
          </reference>
          <reference field="1" count="1" selected="0">
            <x v="2"/>
          </reference>
          <reference field="23" count="1" selected="0">
            <x v="6"/>
          </reference>
        </references>
      </pivotArea>
    </chartFormat>
    <chartFormat chart="1" format="40">
      <pivotArea type="data" outline="0" fieldPosition="0">
        <references count="3">
          <reference field="4294967294" count="1" selected="0">
            <x v="0"/>
          </reference>
          <reference field="1" count="1" selected="0">
            <x v="2"/>
          </reference>
          <reference field="23" count="1" selected="0">
            <x v="7"/>
          </reference>
        </references>
      </pivotArea>
    </chartFormat>
    <chartFormat chart="1" format="41">
      <pivotArea type="data" outline="0" fieldPosition="0">
        <references count="3">
          <reference field="4294967294" count="1" selected="0">
            <x v="0"/>
          </reference>
          <reference field="1" count="1" selected="0">
            <x v="2"/>
          </reference>
          <reference field="23" count="1" selected="0">
            <x v="8"/>
          </reference>
        </references>
      </pivotArea>
    </chartFormat>
    <chartFormat chart="1" format="42">
      <pivotArea type="data" outline="0" fieldPosition="0">
        <references count="3">
          <reference field="4294967294" count="1" selected="0">
            <x v="0"/>
          </reference>
          <reference field="1" count="1" selected="0">
            <x v="2"/>
          </reference>
          <reference field="23" count="1" selected="0">
            <x v="9"/>
          </reference>
        </references>
      </pivotArea>
    </chartFormat>
    <chartFormat chart="1" format="43">
      <pivotArea type="data" outline="0" fieldPosition="0">
        <references count="3">
          <reference field="4294967294" count="1" selected="0">
            <x v="0"/>
          </reference>
          <reference field="1" count="1" selected="0">
            <x v="2"/>
          </reference>
          <reference field="23" count="1" selected="0">
            <x v="10"/>
          </reference>
        </references>
      </pivotArea>
    </chartFormat>
    <chartFormat chart="1" format="44">
      <pivotArea type="data" outline="0" fieldPosition="0">
        <references count="3">
          <reference field="4294967294" count="1" selected="0">
            <x v="0"/>
          </reference>
          <reference field="1" count="1" selected="0">
            <x v="2"/>
          </reference>
          <reference field="23" count="1" selected="0">
            <x v="11"/>
          </reference>
        </references>
      </pivotArea>
    </chartFormat>
    <chartFormat chart="1" format="45" series="1">
      <pivotArea type="data" outline="0" fieldPosition="0">
        <references count="2">
          <reference field="4294967294" count="1" selected="0">
            <x v="0"/>
          </reference>
          <reference field="1" count="1" selected="0">
            <x v="3"/>
          </reference>
        </references>
      </pivotArea>
    </chartFormat>
    <chartFormat chart="1" format="46">
      <pivotArea type="data" outline="0" fieldPosition="0">
        <references count="3">
          <reference field="4294967294" count="1" selected="0">
            <x v="0"/>
          </reference>
          <reference field="1" count="1" selected="0">
            <x v="3"/>
          </reference>
          <reference field="23" count="1" selected="0">
            <x v="0"/>
          </reference>
        </references>
      </pivotArea>
    </chartFormat>
    <chartFormat chart="1" format="47">
      <pivotArea type="data" outline="0" fieldPosition="0">
        <references count="3">
          <reference field="4294967294" count="1" selected="0">
            <x v="0"/>
          </reference>
          <reference field="1" count="1" selected="0">
            <x v="3"/>
          </reference>
          <reference field="23" count="1" selected="0">
            <x v="1"/>
          </reference>
        </references>
      </pivotArea>
    </chartFormat>
    <chartFormat chart="1" format="48">
      <pivotArea type="data" outline="0" fieldPosition="0">
        <references count="3">
          <reference field="4294967294" count="1" selected="0">
            <x v="0"/>
          </reference>
          <reference field="1" count="1" selected="0">
            <x v="3"/>
          </reference>
          <reference field="23" count="1" selected="0">
            <x v="2"/>
          </reference>
        </references>
      </pivotArea>
    </chartFormat>
    <chartFormat chart="1" format="49">
      <pivotArea type="data" outline="0" fieldPosition="0">
        <references count="3">
          <reference field="4294967294" count="1" selected="0">
            <x v="0"/>
          </reference>
          <reference field="1" count="1" selected="0">
            <x v="3"/>
          </reference>
          <reference field="23" count="1" selected="0">
            <x v="3"/>
          </reference>
        </references>
      </pivotArea>
    </chartFormat>
    <chartFormat chart="1" format="50">
      <pivotArea type="data" outline="0" fieldPosition="0">
        <references count="3">
          <reference field="4294967294" count="1" selected="0">
            <x v="0"/>
          </reference>
          <reference field="1" count="1" selected="0">
            <x v="3"/>
          </reference>
          <reference field="23" count="1" selected="0">
            <x v="4"/>
          </reference>
        </references>
      </pivotArea>
    </chartFormat>
    <chartFormat chart="1" format="51">
      <pivotArea type="data" outline="0" fieldPosition="0">
        <references count="3">
          <reference field="4294967294" count="1" selected="0">
            <x v="0"/>
          </reference>
          <reference field="1" count="1" selected="0">
            <x v="3"/>
          </reference>
          <reference field="23" count="1" selected="0">
            <x v="5"/>
          </reference>
        </references>
      </pivotArea>
    </chartFormat>
    <chartFormat chart="1" format="52">
      <pivotArea type="data" outline="0" fieldPosition="0">
        <references count="3">
          <reference field="4294967294" count="1" selected="0">
            <x v="0"/>
          </reference>
          <reference field="1" count="1" selected="0">
            <x v="3"/>
          </reference>
          <reference field="23" count="1" selected="0">
            <x v="6"/>
          </reference>
        </references>
      </pivotArea>
    </chartFormat>
    <chartFormat chart="1" format="53">
      <pivotArea type="data" outline="0" fieldPosition="0">
        <references count="3">
          <reference field="4294967294" count="1" selected="0">
            <x v="0"/>
          </reference>
          <reference field="1" count="1" selected="0">
            <x v="3"/>
          </reference>
          <reference field="23" count="1" selected="0">
            <x v="7"/>
          </reference>
        </references>
      </pivotArea>
    </chartFormat>
    <chartFormat chart="1" format="54">
      <pivotArea type="data" outline="0" fieldPosition="0">
        <references count="3">
          <reference field="4294967294" count="1" selected="0">
            <x v="0"/>
          </reference>
          <reference field="1" count="1" selected="0">
            <x v="3"/>
          </reference>
          <reference field="23" count="1" selected="0">
            <x v="8"/>
          </reference>
        </references>
      </pivotArea>
    </chartFormat>
    <chartFormat chart="1" format="55">
      <pivotArea type="data" outline="0" fieldPosition="0">
        <references count="3">
          <reference field="4294967294" count="1" selected="0">
            <x v="0"/>
          </reference>
          <reference field="1" count="1" selected="0">
            <x v="3"/>
          </reference>
          <reference field="23" count="1" selected="0">
            <x v="9"/>
          </reference>
        </references>
      </pivotArea>
    </chartFormat>
    <chartFormat chart="1" format="56">
      <pivotArea type="data" outline="0" fieldPosition="0">
        <references count="3">
          <reference field="4294967294" count="1" selected="0">
            <x v="0"/>
          </reference>
          <reference field="1" count="1" selected="0">
            <x v="3"/>
          </reference>
          <reference field="23" count="1" selected="0">
            <x v="10"/>
          </reference>
        </references>
      </pivotArea>
    </chartFormat>
    <chartFormat chart="1" format="57">
      <pivotArea type="data" outline="0" fieldPosition="0">
        <references count="3">
          <reference field="4294967294" count="1" selected="0">
            <x v="0"/>
          </reference>
          <reference field="1" count="1" selected="0">
            <x v="3"/>
          </reference>
          <reference field="23" count="1" selected="0">
            <x v="11"/>
          </reference>
        </references>
      </pivotArea>
    </chartFormat>
    <chartFormat chart="1" format="58" series="1">
      <pivotArea type="data" outline="0" fieldPosition="0">
        <references count="2">
          <reference field="4294967294" count="1" selected="0">
            <x v="0"/>
          </reference>
          <reference field="1" count="1" selected="0">
            <x v="4"/>
          </reference>
        </references>
      </pivotArea>
    </chartFormat>
    <chartFormat chart="1" format="59">
      <pivotArea type="data" outline="0" fieldPosition="0">
        <references count="3">
          <reference field="4294967294" count="1" selected="0">
            <x v="0"/>
          </reference>
          <reference field="1" count="1" selected="0">
            <x v="4"/>
          </reference>
          <reference field="23" count="1" selected="0">
            <x v="0"/>
          </reference>
        </references>
      </pivotArea>
    </chartFormat>
    <chartFormat chart="1" format="60">
      <pivotArea type="data" outline="0" fieldPosition="0">
        <references count="3">
          <reference field="4294967294" count="1" selected="0">
            <x v="0"/>
          </reference>
          <reference field="1" count="1" selected="0">
            <x v="4"/>
          </reference>
          <reference field="23" count="1" selected="0">
            <x v="1"/>
          </reference>
        </references>
      </pivotArea>
    </chartFormat>
    <chartFormat chart="1" format="61">
      <pivotArea type="data" outline="0" fieldPosition="0">
        <references count="3">
          <reference field="4294967294" count="1" selected="0">
            <x v="0"/>
          </reference>
          <reference field="1" count="1" selected="0">
            <x v="4"/>
          </reference>
          <reference field="23" count="1" selected="0">
            <x v="2"/>
          </reference>
        </references>
      </pivotArea>
    </chartFormat>
    <chartFormat chart="1" format="62">
      <pivotArea type="data" outline="0" fieldPosition="0">
        <references count="3">
          <reference field="4294967294" count="1" selected="0">
            <x v="0"/>
          </reference>
          <reference field="1" count="1" selected="0">
            <x v="4"/>
          </reference>
          <reference field="23" count="1" selected="0">
            <x v="3"/>
          </reference>
        </references>
      </pivotArea>
    </chartFormat>
    <chartFormat chart="1" format="63">
      <pivotArea type="data" outline="0" fieldPosition="0">
        <references count="3">
          <reference field="4294967294" count="1" selected="0">
            <x v="0"/>
          </reference>
          <reference field="1" count="1" selected="0">
            <x v="4"/>
          </reference>
          <reference field="23" count="1" selected="0">
            <x v="4"/>
          </reference>
        </references>
      </pivotArea>
    </chartFormat>
    <chartFormat chart="1" format="64">
      <pivotArea type="data" outline="0" fieldPosition="0">
        <references count="3">
          <reference field="4294967294" count="1" selected="0">
            <x v="0"/>
          </reference>
          <reference field="1" count="1" selected="0">
            <x v="4"/>
          </reference>
          <reference field="23" count="1" selected="0">
            <x v="5"/>
          </reference>
        </references>
      </pivotArea>
    </chartFormat>
    <chartFormat chart="1" format="65">
      <pivotArea type="data" outline="0" fieldPosition="0">
        <references count="3">
          <reference field="4294967294" count="1" selected="0">
            <x v="0"/>
          </reference>
          <reference field="1" count="1" selected="0">
            <x v="4"/>
          </reference>
          <reference field="23" count="1" selected="0">
            <x v="6"/>
          </reference>
        </references>
      </pivotArea>
    </chartFormat>
    <chartFormat chart="1" format="66">
      <pivotArea type="data" outline="0" fieldPosition="0">
        <references count="3">
          <reference field="4294967294" count="1" selected="0">
            <x v="0"/>
          </reference>
          <reference field="1" count="1" selected="0">
            <x v="4"/>
          </reference>
          <reference field="23" count="1" selected="0">
            <x v="7"/>
          </reference>
        </references>
      </pivotArea>
    </chartFormat>
    <chartFormat chart="1" format="67">
      <pivotArea type="data" outline="0" fieldPosition="0">
        <references count="3">
          <reference field="4294967294" count="1" selected="0">
            <x v="0"/>
          </reference>
          <reference field="1" count="1" selected="0">
            <x v="4"/>
          </reference>
          <reference field="23" count="1" selected="0">
            <x v="8"/>
          </reference>
        </references>
      </pivotArea>
    </chartFormat>
    <chartFormat chart="1" format="68">
      <pivotArea type="data" outline="0" fieldPosition="0">
        <references count="3">
          <reference field="4294967294" count="1" selected="0">
            <x v="0"/>
          </reference>
          <reference field="1" count="1" selected="0">
            <x v="4"/>
          </reference>
          <reference field="23" count="1" selected="0">
            <x v="9"/>
          </reference>
        </references>
      </pivotArea>
    </chartFormat>
    <chartFormat chart="1" format="69">
      <pivotArea type="data" outline="0" fieldPosition="0">
        <references count="3">
          <reference field="4294967294" count="1" selected="0">
            <x v="0"/>
          </reference>
          <reference field="1" count="1" selected="0">
            <x v="4"/>
          </reference>
          <reference field="23" count="1" selected="0">
            <x v="10"/>
          </reference>
        </references>
      </pivotArea>
    </chartFormat>
    <chartFormat chart="1" format="70">
      <pivotArea type="data" outline="0" fieldPosition="0">
        <references count="3">
          <reference field="4294967294" count="1" selected="0">
            <x v="0"/>
          </reference>
          <reference field="1" count="1" selected="0">
            <x v="4"/>
          </reference>
          <reference field="23" count="1" selected="0">
            <x v="11"/>
          </reference>
        </references>
      </pivotArea>
    </chartFormat>
    <chartFormat chart="1" format="71" series="1">
      <pivotArea type="data" outline="0" fieldPosition="0">
        <references count="2">
          <reference field="4294967294" count="1" selected="0">
            <x v="0"/>
          </reference>
          <reference field="1" count="1" selected="0">
            <x v="5"/>
          </reference>
        </references>
      </pivotArea>
    </chartFormat>
    <chartFormat chart="1" format="72">
      <pivotArea type="data" outline="0" fieldPosition="0">
        <references count="3">
          <reference field="4294967294" count="1" selected="0">
            <x v="0"/>
          </reference>
          <reference field="1" count="1" selected="0">
            <x v="5"/>
          </reference>
          <reference field="23" count="1" selected="0">
            <x v="0"/>
          </reference>
        </references>
      </pivotArea>
    </chartFormat>
    <chartFormat chart="1" format="73">
      <pivotArea type="data" outline="0" fieldPosition="0">
        <references count="3">
          <reference field="4294967294" count="1" selected="0">
            <x v="0"/>
          </reference>
          <reference field="1" count="1" selected="0">
            <x v="5"/>
          </reference>
          <reference field="23" count="1" selected="0">
            <x v="1"/>
          </reference>
        </references>
      </pivotArea>
    </chartFormat>
    <chartFormat chart="1" format="74">
      <pivotArea type="data" outline="0" fieldPosition="0">
        <references count="3">
          <reference field="4294967294" count="1" selected="0">
            <x v="0"/>
          </reference>
          <reference field="1" count="1" selected="0">
            <x v="5"/>
          </reference>
          <reference field="23" count="1" selected="0">
            <x v="2"/>
          </reference>
        </references>
      </pivotArea>
    </chartFormat>
    <chartFormat chart="1" format="75">
      <pivotArea type="data" outline="0" fieldPosition="0">
        <references count="3">
          <reference field="4294967294" count="1" selected="0">
            <x v="0"/>
          </reference>
          <reference field="1" count="1" selected="0">
            <x v="5"/>
          </reference>
          <reference field="23" count="1" selected="0">
            <x v="3"/>
          </reference>
        </references>
      </pivotArea>
    </chartFormat>
    <chartFormat chart="1" format="76">
      <pivotArea type="data" outline="0" fieldPosition="0">
        <references count="3">
          <reference field="4294967294" count="1" selected="0">
            <x v="0"/>
          </reference>
          <reference field="1" count="1" selected="0">
            <x v="5"/>
          </reference>
          <reference field="23" count="1" selected="0">
            <x v="4"/>
          </reference>
        </references>
      </pivotArea>
    </chartFormat>
    <chartFormat chart="1" format="77">
      <pivotArea type="data" outline="0" fieldPosition="0">
        <references count="3">
          <reference field="4294967294" count="1" selected="0">
            <x v="0"/>
          </reference>
          <reference field="1" count="1" selected="0">
            <x v="5"/>
          </reference>
          <reference field="23" count="1" selected="0">
            <x v="5"/>
          </reference>
        </references>
      </pivotArea>
    </chartFormat>
    <chartFormat chart="1" format="78">
      <pivotArea type="data" outline="0" fieldPosition="0">
        <references count="3">
          <reference field="4294967294" count="1" selected="0">
            <x v="0"/>
          </reference>
          <reference field="1" count="1" selected="0">
            <x v="5"/>
          </reference>
          <reference field="23" count="1" selected="0">
            <x v="6"/>
          </reference>
        </references>
      </pivotArea>
    </chartFormat>
    <chartFormat chart="1" format="79">
      <pivotArea type="data" outline="0" fieldPosition="0">
        <references count="3">
          <reference field="4294967294" count="1" selected="0">
            <x v="0"/>
          </reference>
          <reference field="1" count="1" selected="0">
            <x v="5"/>
          </reference>
          <reference field="23" count="1" selected="0">
            <x v="7"/>
          </reference>
        </references>
      </pivotArea>
    </chartFormat>
    <chartFormat chart="1" format="80">
      <pivotArea type="data" outline="0" fieldPosition="0">
        <references count="3">
          <reference field="4294967294" count="1" selected="0">
            <x v="0"/>
          </reference>
          <reference field="1" count="1" selected="0">
            <x v="5"/>
          </reference>
          <reference field="23" count="1" selected="0">
            <x v="8"/>
          </reference>
        </references>
      </pivotArea>
    </chartFormat>
    <chartFormat chart="1" format="81">
      <pivotArea type="data" outline="0" fieldPosition="0">
        <references count="3">
          <reference field="4294967294" count="1" selected="0">
            <x v="0"/>
          </reference>
          <reference field="1" count="1" selected="0">
            <x v="5"/>
          </reference>
          <reference field="23" count="1" selected="0">
            <x v="9"/>
          </reference>
        </references>
      </pivotArea>
    </chartFormat>
    <chartFormat chart="1" format="82">
      <pivotArea type="data" outline="0" fieldPosition="0">
        <references count="3">
          <reference field="4294967294" count="1" selected="0">
            <x v="0"/>
          </reference>
          <reference field="1" count="1" selected="0">
            <x v="5"/>
          </reference>
          <reference field="23" count="1" selected="0">
            <x v="10"/>
          </reference>
        </references>
      </pivotArea>
    </chartFormat>
    <chartFormat chart="1" format="83">
      <pivotArea type="data" outline="0" fieldPosition="0">
        <references count="3">
          <reference field="4294967294" count="1" selected="0">
            <x v="0"/>
          </reference>
          <reference field="1" count="1" selected="0">
            <x v="5"/>
          </reference>
          <reference field="2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 xr10:uid="{E5335D17-7B20-4A5F-9F93-C42205095581}" sourceName="Facility">
  <pivotTables>
    <pivotTable tabId="7" name="PivotTable2"/>
  </pivotTables>
  <data>
    <tabular pivotCacheId="1260527824">
      <items count="5">
        <i x="4" s="1"/>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ility" xr10:uid="{54C2044F-36FC-46AA-9C1F-CB6EB16C5DD5}" cache="Slicer_Facility" caption="Facility"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01"/>
  <sheetViews>
    <sheetView topLeftCell="D1480" workbookViewId="0">
      <selection activeCell="I2" activeCellId="1" sqref="U2:U1501 I2:I1501"/>
    </sheetView>
  </sheetViews>
  <sheetFormatPr defaultRowHeight="15" x14ac:dyDescent="0.25"/>
  <cols>
    <col min="1" max="1" width="10.5703125" bestFit="1" customWidth="1"/>
    <col min="2" max="2" width="16.85546875" bestFit="1" customWidth="1"/>
    <col min="3" max="3" width="14.7109375" bestFit="1" customWidth="1"/>
    <col min="4" max="5" width="8.7109375" bestFit="1" customWidth="1"/>
    <col min="6" max="6" width="9.28515625" bestFit="1" customWidth="1"/>
    <col min="7" max="7" width="10.42578125" bestFit="1" customWidth="1"/>
    <col min="8" max="8" width="11.42578125" bestFit="1" customWidth="1"/>
    <col min="9" max="9" width="10.140625" bestFit="1" customWidth="1"/>
    <col min="10" max="10" width="14.140625" bestFit="1" customWidth="1"/>
    <col min="11" max="11" width="10.42578125" bestFit="1" customWidth="1"/>
    <col min="12" max="12" width="21" bestFit="1" customWidth="1"/>
    <col min="13" max="13" width="18.42578125" bestFit="1" customWidth="1"/>
    <col min="14" max="14" width="14" bestFit="1" customWidth="1"/>
    <col min="15" max="15" width="10.85546875" bestFit="1" customWidth="1"/>
    <col min="16" max="16" width="7.7109375" bestFit="1" customWidth="1"/>
    <col min="17" max="17" width="17.5703125" bestFit="1" customWidth="1"/>
    <col min="18" max="18" width="14.42578125" bestFit="1" customWidth="1"/>
    <col min="19" max="19" width="12.85546875" bestFit="1" customWidth="1"/>
    <col min="20" max="20" width="11.28515625" bestFit="1" customWidth="1"/>
    <col min="21" max="21" width="9.28515625" bestFit="1" customWidth="1"/>
    <col min="22" max="22" width="13.140625" bestFit="1" customWidth="1"/>
    <col min="23" max="23" width="16.5703125" bestFit="1" customWidth="1"/>
    <col min="24" max="24" width="10.85546875" bestFit="1" customWidth="1"/>
  </cols>
  <sheetData>
    <row r="1" spans="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5" t="s">
        <v>1939</v>
      </c>
      <c r="V1" s="6" t="s">
        <v>1940</v>
      </c>
      <c r="W1" s="7" t="s">
        <v>1941</v>
      </c>
      <c r="X1" s="6" t="s">
        <v>1942</v>
      </c>
      <c r="Y1" s="6" t="s">
        <v>1943</v>
      </c>
      <c r="Z1" s="6" t="s">
        <v>1949</v>
      </c>
    </row>
    <row r="2" spans="1:26" x14ac:dyDescent="0.25">
      <c r="A2" t="s">
        <v>20</v>
      </c>
      <c r="B2" t="s">
        <v>1504</v>
      </c>
      <c r="C2" t="s">
        <v>1510</v>
      </c>
      <c r="D2">
        <v>135</v>
      </c>
      <c r="E2">
        <v>45</v>
      </c>
      <c r="F2">
        <v>6075</v>
      </c>
      <c r="G2">
        <v>5906.85</v>
      </c>
      <c r="H2" t="s">
        <v>1513</v>
      </c>
      <c r="I2" t="s">
        <v>1518</v>
      </c>
      <c r="J2">
        <v>4.5</v>
      </c>
      <c r="K2" s="4">
        <v>45067</v>
      </c>
      <c r="L2" t="s">
        <v>1683</v>
      </c>
      <c r="M2" t="s">
        <v>1683</v>
      </c>
      <c r="N2" t="s">
        <v>1912</v>
      </c>
      <c r="O2">
        <v>0.11310000000000001</v>
      </c>
      <c r="P2">
        <v>15</v>
      </c>
      <c r="Q2">
        <v>1.84</v>
      </c>
      <c r="R2">
        <v>654</v>
      </c>
      <c r="S2">
        <v>128</v>
      </c>
      <c r="T2">
        <v>14</v>
      </c>
      <c r="U2">
        <f>IF(N2="Delayed", M2-L2, 0)</f>
        <v>0</v>
      </c>
      <c r="V2">
        <f>G2-F2</f>
        <v>-168.14999999999964</v>
      </c>
      <c r="W2" s="3">
        <f>(G2-F2)/F2</f>
        <v>-2.7679012345678954E-2</v>
      </c>
      <c r="X2" t="str">
        <f>TEXT(K2,"MMMM")</f>
        <v>May</v>
      </c>
      <c r="Y2" t="str">
        <f>"Q"&amp;ROUNDUP(MONTH(K2)/3,0)</f>
        <v>Q2</v>
      </c>
      <c r="Z2">
        <f>D2/R2</f>
        <v>0.20642201834862386</v>
      </c>
    </row>
    <row r="3" spans="1:26" x14ac:dyDescent="0.25">
      <c r="A3" t="s">
        <v>21</v>
      </c>
      <c r="B3" t="s">
        <v>1505</v>
      </c>
      <c r="C3" t="s">
        <v>1511</v>
      </c>
      <c r="D3">
        <v>268</v>
      </c>
      <c r="E3">
        <v>12.5</v>
      </c>
      <c r="F3">
        <v>3350</v>
      </c>
      <c r="G3">
        <v>3384.18</v>
      </c>
      <c r="H3" t="s">
        <v>1513</v>
      </c>
      <c r="I3" t="s">
        <v>1519</v>
      </c>
      <c r="J3">
        <v>3.8</v>
      </c>
      <c r="K3" t="s">
        <v>1523</v>
      </c>
      <c r="L3" t="s">
        <v>1715</v>
      </c>
      <c r="M3" t="s">
        <v>1715</v>
      </c>
      <c r="N3" t="s">
        <v>1912</v>
      </c>
      <c r="O3">
        <v>8.8599999999999998E-2</v>
      </c>
      <c r="P3">
        <v>23</v>
      </c>
      <c r="Q3">
        <v>3.55</v>
      </c>
      <c r="R3">
        <v>275</v>
      </c>
      <c r="S3">
        <v>134</v>
      </c>
      <c r="T3">
        <v>85</v>
      </c>
      <c r="U3">
        <f t="shared" ref="U3:U66" si="0">IF(N3="Delayed", M3-L3, 0)</f>
        <v>0</v>
      </c>
      <c r="V3">
        <f t="shared" ref="V3:V66" si="1">G3-F3</f>
        <v>34.179999999999836</v>
      </c>
      <c r="W3" s="3">
        <f t="shared" ref="W3:W66" si="2">(G3-F3)/F3</f>
        <v>1.0202985074626816E-2</v>
      </c>
      <c r="X3" t="str">
        <f t="shared" ref="X3:X66" si="3">TEXT(K3,"MMMM")</f>
        <v>April</v>
      </c>
      <c r="Y3" t="str">
        <f t="shared" ref="Y3:Y66" si="4">"Q"&amp;ROUNDUP(MONTH(K3)/3,0)</f>
        <v>Q2</v>
      </c>
      <c r="Z3">
        <f t="shared" ref="Z3:Z66" si="5">D3/R3</f>
        <v>0.97454545454545449</v>
      </c>
    </row>
    <row r="4" spans="1:26" x14ac:dyDescent="0.25">
      <c r="A4" t="s">
        <v>22</v>
      </c>
      <c r="B4" t="s">
        <v>1506</v>
      </c>
      <c r="C4" t="s">
        <v>1512</v>
      </c>
      <c r="D4">
        <v>226</v>
      </c>
      <c r="E4">
        <v>4.2</v>
      </c>
      <c r="F4">
        <v>949.2</v>
      </c>
      <c r="G4">
        <v>934.04</v>
      </c>
      <c r="H4" t="s">
        <v>1513</v>
      </c>
      <c r="I4" t="s">
        <v>1519</v>
      </c>
      <c r="J4">
        <v>3.8</v>
      </c>
      <c r="K4" t="s">
        <v>1524</v>
      </c>
      <c r="L4" t="s">
        <v>1882</v>
      </c>
      <c r="M4" t="s">
        <v>1907</v>
      </c>
      <c r="N4" t="s">
        <v>1913</v>
      </c>
      <c r="O4">
        <v>3.1800000000000002E-2</v>
      </c>
      <c r="P4">
        <v>7</v>
      </c>
      <c r="Q4">
        <v>1.2</v>
      </c>
      <c r="R4">
        <v>417</v>
      </c>
      <c r="S4">
        <v>108</v>
      </c>
      <c r="T4">
        <v>87</v>
      </c>
      <c r="U4">
        <f t="shared" si="0"/>
        <v>2</v>
      </c>
      <c r="V4">
        <f t="shared" si="1"/>
        <v>-15.160000000000082</v>
      </c>
      <c r="W4" s="3">
        <f t="shared" si="2"/>
        <v>-1.5971344289928448E-2</v>
      </c>
      <c r="X4" t="str">
        <f t="shared" si="3"/>
        <v>December</v>
      </c>
      <c r="Y4" t="str">
        <f t="shared" si="4"/>
        <v>Q4</v>
      </c>
      <c r="Z4">
        <f t="shared" si="5"/>
        <v>0.54196642685851315</v>
      </c>
    </row>
    <row r="5" spans="1:26" x14ac:dyDescent="0.25">
      <c r="A5" t="s">
        <v>23</v>
      </c>
      <c r="B5" t="s">
        <v>1506</v>
      </c>
      <c r="C5" t="s">
        <v>1512</v>
      </c>
      <c r="D5">
        <v>73</v>
      </c>
      <c r="E5">
        <v>4.2</v>
      </c>
      <c r="F5">
        <v>306.60000000000002</v>
      </c>
      <c r="G5">
        <v>321.11</v>
      </c>
      <c r="H5" t="s">
        <v>1513</v>
      </c>
      <c r="I5" t="s">
        <v>1520</v>
      </c>
      <c r="J5">
        <v>4.7</v>
      </c>
      <c r="K5" t="s">
        <v>1525</v>
      </c>
      <c r="L5" t="s">
        <v>1666</v>
      </c>
      <c r="M5" t="s">
        <v>1666</v>
      </c>
      <c r="N5" t="s">
        <v>1912</v>
      </c>
      <c r="O5">
        <v>6.3E-2</v>
      </c>
      <c r="P5">
        <v>4</v>
      </c>
      <c r="Q5">
        <v>2.66</v>
      </c>
      <c r="R5">
        <v>956</v>
      </c>
      <c r="S5">
        <v>112</v>
      </c>
      <c r="T5">
        <v>83</v>
      </c>
      <c r="U5">
        <f t="shared" si="0"/>
        <v>0</v>
      </c>
      <c r="V5">
        <f t="shared" si="1"/>
        <v>14.509999999999991</v>
      </c>
      <c r="W5" s="3">
        <f t="shared" si="2"/>
        <v>4.7325505544683594E-2</v>
      </c>
      <c r="X5" t="str">
        <f t="shared" si="3"/>
        <v>October</v>
      </c>
      <c r="Y5" t="str">
        <f t="shared" si="4"/>
        <v>Q4</v>
      </c>
      <c r="Z5">
        <f t="shared" si="5"/>
        <v>7.6359832635983269E-2</v>
      </c>
    </row>
    <row r="6" spans="1:26" x14ac:dyDescent="0.25">
      <c r="A6" t="s">
        <v>24</v>
      </c>
      <c r="B6" t="s">
        <v>1507</v>
      </c>
      <c r="C6" t="s">
        <v>1511</v>
      </c>
      <c r="D6">
        <v>126</v>
      </c>
      <c r="E6">
        <v>15.75</v>
      </c>
      <c r="F6">
        <v>1984.5</v>
      </c>
      <c r="G6">
        <v>2038.69</v>
      </c>
      <c r="H6" t="s">
        <v>1513</v>
      </c>
      <c r="I6" t="s">
        <v>1518</v>
      </c>
      <c r="J6">
        <v>4.5</v>
      </c>
      <c r="K6" t="s">
        <v>1526</v>
      </c>
      <c r="L6" t="s">
        <v>1596</v>
      </c>
      <c r="M6" t="s">
        <v>1596</v>
      </c>
      <c r="N6" t="s">
        <v>1912</v>
      </c>
      <c r="O6">
        <v>0.1479</v>
      </c>
      <c r="P6">
        <v>18</v>
      </c>
      <c r="Q6">
        <v>3.8</v>
      </c>
      <c r="R6">
        <v>334</v>
      </c>
      <c r="S6">
        <v>136</v>
      </c>
      <c r="T6">
        <v>91</v>
      </c>
      <c r="U6">
        <f t="shared" si="0"/>
        <v>0</v>
      </c>
      <c r="V6">
        <f t="shared" si="1"/>
        <v>54.190000000000055</v>
      </c>
      <c r="W6" s="3">
        <f t="shared" si="2"/>
        <v>2.7306626354245429E-2</v>
      </c>
      <c r="X6" t="str">
        <f t="shared" si="3"/>
        <v>December</v>
      </c>
      <c r="Y6" t="str">
        <f t="shared" si="4"/>
        <v>Q4</v>
      </c>
      <c r="Z6">
        <f t="shared" si="5"/>
        <v>0.3772455089820359</v>
      </c>
    </row>
    <row r="7" spans="1:26" x14ac:dyDescent="0.25">
      <c r="A7" t="s">
        <v>25</v>
      </c>
      <c r="B7" t="s">
        <v>1506</v>
      </c>
      <c r="C7" t="s">
        <v>1512</v>
      </c>
      <c r="D7">
        <v>117</v>
      </c>
      <c r="E7">
        <v>4.2</v>
      </c>
      <c r="F7">
        <v>491.4</v>
      </c>
      <c r="G7">
        <v>499.76</v>
      </c>
      <c r="H7" t="s">
        <v>1514</v>
      </c>
      <c r="I7" t="s">
        <v>1521</v>
      </c>
      <c r="J7">
        <v>4.2</v>
      </c>
      <c r="K7" t="s">
        <v>1527</v>
      </c>
      <c r="L7" t="s">
        <v>1712</v>
      </c>
      <c r="M7" t="s">
        <v>1712</v>
      </c>
      <c r="N7" t="s">
        <v>1912</v>
      </c>
      <c r="O7">
        <v>0.10829999999999999</v>
      </c>
      <c r="P7">
        <v>12</v>
      </c>
      <c r="Q7">
        <v>1.1399999999999999</v>
      </c>
      <c r="R7">
        <v>225</v>
      </c>
      <c r="S7">
        <v>156</v>
      </c>
      <c r="T7">
        <v>41</v>
      </c>
      <c r="U7">
        <f t="shared" si="0"/>
        <v>0</v>
      </c>
      <c r="V7">
        <f t="shared" si="1"/>
        <v>8.3600000000000136</v>
      </c>
      <c r="W7" s="3">
        <f t="shared" si="2"/>
        <v>1.701261701261704E-2</v>
      </c>
      <c r="X7" t="str">
        <f t="shared" si="3"/>
        <v>July</v>
      </c>
      <c r="Y7" t="str">
        <f t="shared" si="4"/>
        <v>Q3</v>
      </c>
      <c r="Z7">
        <f t="shared" si="5"/>
        <v>0.52</v>
      </c>
    </row>
    <row r="8" spans="1:26" x14ac:dyDescent="0.25">
      <c r="A8" t="s">
        <v>26</v>
      </c>
      <c r="B8" t="s">
        <v>1507</v>
      </c>
      <c r="C8" t="s">
        <v>1511</v>
      </c>
      <c r="D8">
        <v>483</v>
      </c>
      <c r="E8">
        <v>15.75</v>
      </c>
      <c r="F8">
        <v>7607.25</v>
      </c>
      <c r="G8">
        <v>7713.75</v>
      </c>
      <c r="H8" t="s">
        <v>1515</v>
      </c>
      <c r="I8" t="s">
        <v>1520</v>
      </c>
      <c r="J8">
        <v>4.7</v>
      </c>
      <c r="K8" t="s">
        <v>1528</v>
      </c>
      <c r="L8" t="s">
        <v>1723</v>
      </c>
      <c r="M8" t="s">
        <v>1723</v>
      </c>
      <c r="N8" t="s">
        <v>1912</v>
      </c>
      <c r="O8">
        <v>8.7999999999999995E-2</v>
      </c>
      <c r="P8">
        <v>42</v>
      </c>
      <c r="Q8">
        <v>3.76</v>
      </c>
      <c r="R8">
        <v>284</v>
      </c>
      <c r="S8">
        <v>28</v>
      </c>
      <c r="T8">
        <v>50</v>
      </c>
      <c r="U8">
        <f t="shared" si="0"/>
        <v>0</v>
      </c>
      <c r="V8">
        <f t="shared" si="1"/>
        <v>106.5</v>
      </c>
      <c r="W8" s="3">
        <f t="shared" si="2"/>
        <v>1.3999802819678596E-2</v>
      </c>
      <c r="X8" t="str">
        <f t="shared" si="3"/>
        <v>May</v>
      </c>
      <c r="Y8" t="str">
        <f t="shared" si="4"/>
        <v>Q2</v>
      </c>
      <c r="Z8">
        <f t="shared" si="5"/>
        <v>1.7007042253521127</v>
      </c>
    </row>
    <row r="9" spans="1:26" x14ac:dyDescent="0.25">
      <c r="A9" t="s">
        <v>27</v>
      </c>
      <c r="B9" t="s">
        <v>1508</v>
      </c>
      <c r="C9" t="s">
        <v>1512</v>
      </c>
      <c r="D9">
        <v>477</v>
      </c>
      <c r="E9">
        <v>8.9</v>
      </c>
      <c r="F9">
        <v>4245.3</v>
      </c>
      <c r="G9">
        <v>4433.33</v>
      </c>
      <c r="H9" t="s">
        <v>1516</v>
      </c>
      <c r="I9" t="s">
        <v>1518</v>
      </c>
      <c r="J9">
        <v>4.5</v>
      </c>
      <c r="K9" t="s">
        <v>1529</v>
      </c>
      <c r="L9" t="s">
        <v>1883</v>
      </c>
      <c r="M9" t="s">
        <v>1883</v>
      </c>
      <c r="N9" t="s">
        <v>1912</v>
      </c>
      <c r="O9">
        <v>0.13270000000000001</v>
      </c>
      <c r="P9">
        <v>63</v>
      </c>
      <c r="Q9">
        <v>2.31</v>
      </c>
      <c r="R9">
        <v>955</v>
      </c>
      <c r="S9">
        <v>184</v>
      </c>
      <c r="T9">
        <v>68</v>
      </c>
      <c r="U9">
        <f t="shared" si="0"/>
        <v>0</v>
      </c>
      <c r="V9">
        <f t="shared" si="1"/>
        <v>188.02999999999975</v>
      </c>
      <c r="W9" s="3">
        <f t="shared" si="2"/>
        <v>4.4291333945775266E-2</v>
      </c>
      <c r="X9" t="str">
        <f t="shared" si="3"/>
        <v>April</v>
      </c>
      <c r="Y9" t="str">
        <f t="shared" si="4"/>
        <v>Q2</v>
      </c>
      <c r="Z9">
        <f t="shared" si="5"/>
        <v>0.49947643979057593</v>
      </c>
    </row>
    <row r="10" spans="1:26" x14ac:dyDescent="0.25">
      <c r="A10" t="s">
        <v>28</v>
      </c>
      <c r="B10" t="s">
        <v>1507</v>
      </c>
      <c r="C10" t="s">
        <v>1511</v>
      </c>
      <c r="D10">
        <v>391</v>
      </c>
      <c r="E10">
        <v>15.75</v>
      </c>
      <c r="F10">
        <v>6158.25</v>
      </c>
      <c r="G10">
        <v>6196.04</v>
      </c>
      <c r="H10" t="s">
        <v>1516</v>
      </c>
      <c r="I10" t="s">
        <v>1519</v>
      </c>
      <c r="J10">
        <v>3.8</v>
      </c>
      <c r="K10" t="s">
        <v>1530</v>
      </c>
      <c r="L10" t="s">
        <v>1522</v>
      </c>
      <c r="M10" t="s">
        <v>1522</v>
      </c>
      <c r="N10" t="s">
        <v>1912</v>
      </c>
      <c r="O10">
        <v>4.6800000000000001E-2</v>
      </c>
      <c r="P10">
        <v>18</v>
      </c>
      <c r="Q10">
        <v>3.85</v>
      </c>
      <c r="R10">
        <v>420</v>
      </c>
      <c r="S10">
        <v>76</v>
      </c>
      <c r="T10">
        <v>27</v>
      </c>
      <c r="U10">
        <f t="shared" si="0"/>
        <v>0</v>
      </c>
      <c r="V10">
        <f t="shared" si="1"/>
        <v>37.789999999999964</v>
      </c>
      <c r="W10" s="3">
        <f t="shared" si="2"/>
        <v>6.136483578938816E-3</v>
      </c>
      <c r="X10" t="str">
        <f t="shared" si="3"/>
        <v>May</v>
      </c>
      <c r="Y10" t="str">
        <f t="shared" si="4"/>
        <v>Q2</v>
      </c>
      <c r="Z10">
        <f t="shared" si="5"/>
        <v>0.93095238095238098</v>
      </c>
    </row>
    <row r="11" spans="1:26" x14ac:dyDescent="0.25">
      <c r="A11" t="s">
        <v>29</v>
      </c>
      <c r="B11" t="s">
        <v>1509</v>
      </c>
      <c r="C11" t="s">
        <v>1510</v>
      </c>
      <c r="D11">
        <v>450</v>
      </c>
      <c r="E11">
        <v>25</v>
      </c>
      <c r="F11">
        <v>11250</v>
      </c>
      <c r="G11">
        <v>10810.86</v>
      </c>
      <c r="H11" t="s">
        <v>1515</v>
      </c>
      <c r="I11" t="s">
        <v>1518</v>
      </c>
      <c r="J11">
        <v>4.5</v>
      </c>
      <c r="K11" t="s">
        <v>1531</v>
      </c>
      <c r="L11" t="s">
        <v>1858</v>
      </c>
      <c r="M11" t="s">
        <v>1858</v>
      </c>
      <c r="N11" t="s">
        <v>1912</v>
      </c>
      <c r="O11">
        <v>9.7799999999999998E-2</v>
      </c>
      <c r="P11">
        <v>44</v>
      </c>
      <c r="Q11">
        <v>1.1299999999999999</v>
      </c>
      <c r="R11">
        <v>444</v>
      </c>
      <c r="S11">
        <v>117</v>
      </c>
      <c r="T11">
        <v>86</v>
      </c>
      <c r="U11">
        <f t="shared" si="0"/>
        <v>0</v>
      </c>
      <c r="V11">
        <f t="shared" si="1"/>
        <v>-439.13999999999942</v>
      </c>
      <c r="W11" s="3">
        <f t="shared" si="2"/>
        <v>-3.9034666666666613E-2</v>
      </c>
      <c r="X11" t="str">
        <f t="shared" si="3"/>
        <v>January</v>
      </c>
      <c r="Y11" t="str">
        <f t="shared" si="4"/>
        <v>Q1</v>
      </c>
      <c r="Z11">
        <f t="shared" si="5"/>
        <v>1.0135135135135136</v>
      </c>
    </row>
    <row r="12" spans="1:26" x14ac:dyDescent="0.25">
      <c r="A12" t="s">
        <v>30</v>
      </c>
      <c r="B12" t="s">
        <v>1508</v>
      </c>
      <c r="C12" t="s">
        <v>1512</v>
      </c>
      <c r="D12">
        <v>450</v>
      </c>
      <c r="E12">
        <v>8.9</v>
      </c>
      <c r="F12">
        <v>4005</v>
      </c>
      <c r="G12">
        <v>4182.1899999999996</v>
      </c>
      <c r="H12" t="s">
        <v>1517</v>
      </c>
      <c r="I12" t="s">
        <v>1521</v>
      </c>
      <c r="J12">
        <v>4.2</v>
      </c>
      <c r="K12" t="s">
        <v>1532</v>
      </c>
      <c r="L12" t="s">
        <v>1617</v>
      </c>
      <c r="M12" t="s">
        <v>1617</v>
      </c>
      <c r="N12" t="s">
        <v>1912</v>
      </c>
      <c r="O12">
        <v>0.1052</v>
      </c>
      <c r="P12">
        <v>47</v>
      </c>
      <c r="Q12">
        <v>2.77</v>
      </c>
      <c r="R12">
        <v>837</v>
      </c>
      <c r="S12">
        <v>184</v>
      </c>
      <c r="T12">
        <v>53</v>
      </c>
      <c r="U12">
        <f t="shared" si="0"/>
        <v>0</v>
      </c>
      <c r="V12">
        <f t="shared" si="1"/>
        <v>177.1899999999996</v>
      </c>
      <c r="W12" s="3">
        <f t="shared" si="2"/>
        <v>4.4242197253433112E-2</v>
      </c>
      <c r="X12" t="str">
        <f t="shared" si="3"/>
        <v>October</v>
      </c>
      <c r="Y12" t="str">
        <f t="shared" si="4"/>
        <v>Q4</v>
      </c>
      <c r="Z12">
        <f t="shared" si="5"/>
        <v>0.5376344086021505</v>
      </c>
    </row>
    <row r="13" spans="1:26" x14ac:dyDescent="0.25">
      <c r="A13" t="s">
        <v>31</v>
      </c>
      <c r="B13" t="s">
        <v>1505</v>
      </c>
      <c r="C13" t="s">
        <v>1511</v>
      </c>
      <c r="D13">
        <v>242</v>
      </c>
      <c r="E13">
        <v>12.5</v>
      </c>
      <c r="F13">
        <v>3025</v>
      </c>
      <c r="G13">
        <v>2874.73</v>
      </c>
      <c r="H13" t="s">
        <v>1516</v>
      </c>
      <c r="I13" t="s">
        <v>1520</v>
      </c>
      <c r="J13">
        <v>4.7</v>
      </c>
      <c r="K13" t="s">
        <v>1533</v>
      </c>
      <c r="L13" t="s">
        <v>1669</v>
      </c>
      <c r="M13" t="s">
        <v>1669</v>
      </c>
      <c r="N13" t="s">
        <v>1912</v>
      </c>
      <c r="O13">
        <v>0.1111</v>
      </c>
      <c r="P13">
        <v>26</v>
      </c>
      <c r="Q13">
        <v>3.96</v>
      </c>
      <c r="R13">
        <v>569</v>
      </c>
      <c r="S13">
        <v>47</v>
      </c>
      <c r="T13">
        <v>90</v>
      </c>
      <c r="U13">
        <f t="shared" si="0"/>
        <v>0</v>
      </c>
      <c r="V13">
        <f t="shared" si="1"/>
        <v>-150.26999999999998</v>
      </c>
      <c r="W13" s="3">
        <f t="shared" si="2"/>
        <v>-4.9676033057851232E-2</v>
      </c>
      <c r="X13" t="str">
        <f t="shared" si="3"/>
        <v>March</v>
      </c>
      <c r="Y13" t="str">
        <f t="shared" si="4"/>
        <v>Q1</v>
      </c>
      <c r="Z13">
        <f t="shared" si="5"/>
        <v>0.42530755711775042</v>
      </c>
    </row>
    <row r="14" spans="1:26" x14ac:dyDescent="0.25">
      <c r="A14" t="s">
        <v>32</v>
      </c>
      <c r="B14" t="s">
        <v>1506</v>
      </c>
      <c r="C14" t="s">
        <v>1512</v>
      </c>
      <c r="D14">
        <v>201</v>
      </c>
      <c r="E14">
        <v>4.2</v>
      </c>
      <c r="F14">
        <v>844.2</v>
      </c>
      <c r="G14">
        <v>866.36</v>
      </c>
      <c r="H14" t="s">
        <v>1517</v>
      </c>
      <c r="I14" t="s">
        <v>1519</v>
      </c>
      <c r="J14">
        <v>3.8</v>
      </c>
      <c r="K14" t="s">
        <v>1534</v>
      </c>
      <c r="L14" t="s">
        <v>1745</v>
      </c>
      <c r="M14" t="s">
        <v>1745</v>
      </c>
      <c r="N14" t="s">
        <v>1912</v>
      </c>
      <c r="O14">
        <v>8.5500000000000007E-2</v>
      </c>
      <c r="P14">
        <v>17</v>
      </c>
      <c r="Q14">
        <v>2.06</v>
      </c>
      <c r="R14">
        <v>663</v>
      </c>
      <c r="S14">
        <v>102</v>
      </c>
      <c r="T14">
        <v>72</v>
      </c>
      <c r="U14">
        <f t="shared" si="0"/>
        <v>0</v>
      </c>
      <c r="V14">
        <f t="shared" si="1"/>
        <v>22.159999999999968</v>
      </c>
      <c r="W14" s="3">
        <f t="shared" si="2"/>
        <v>2.624970386164412E-2</v>
      </c>
      <c r="X14" t="str">
        <f t="shared" si="3"/>
        <v>March</v>
      </c>
      <c r="Y14" t="str">
        <f t="shared" si="4"/>
        <v>Q1</v>
      </c>
      <c r="Z14">
        <f t="shared" si="5"/>
        <v>0.30316742081447962</v>
      </c>
    </row>
    <row r="15" spans="1:26" x14ac:dyDescent="0.25">
      <c r="A15" t="s">
        <v>33</v>
      </c>
      <c r="B15" t="s">
        <v>1505</v>
      </c>
      <c r="C15" t="s">
        <v>1511</v>
      </c>
      <c r="D15">
        <v>132</v>
      </c>
      <c r="E15">
        <v>12.5</v>
      </c>
      <c r="F15">
        <v>1650</v>
      </c>
      <c r="G15">
        <v>1577.06</v>
      </c>
      <c r="H15" t="s">
        <v>1513</v>
      </c>
      <c r="I15" t="s">
        <v>1521</v>
      </c>
      <c r="J15">
        <v>4.2</v>
      </c>
      <c r="K15" t="s">
        <v>1535</v>
      </c>
      <c r="L15" t="s">
        <v>1741</v>
      </c>
      <c r="M15" t="s">
        <v>1844</v>
      </c>
      <c r="N15" t="s">
        <v>1913</v>
      </c>
      <c r="O15">
        <v>0.13289999999999999</v>
      </c>
      <c r="P15">
        <v>17</v>
      </c>
      <c r="Q15">
        <v>3.6</v>
      </c>
      <c r="R15">
        <v>595</v>
      </c>
      <c r="S15">
        <v>52</v>
      </c>
      <c r="T15">
        <v>26</v>
      </c>
      <c r="U15">
        <f t="shared" si="0"/>
        <v>13</v>
      </c>
      <c r="V15">
        <f t="shared" si="1"/>
        <v>-72.940000000000055</v>
      </c>
      <c r="W15" s="3">
        <f t="shared" si="2"/>
        <v>-4.4206060606060638E-2</v>
      </c>
      <c r="X15" t="str">
        <f t="shared" si="3"/>
        <v>June</v>
      </c>
      <c r="Y15" t="str">
        <f t="shared" si="4"/>
        <v>Q2</v>
      </c>
      <c r="Z15">
        <f t="shared" si="5"/>
        <v>0.22184873949579831</v>
      </c>
    </row>
    <row r="16" spans="1:26" x14ac:dyDescent="0.25">
      <c r="A16" t="s">
        <v>34</v>
      </c>
      <c r="B16" t="s">
        <v>1504</v>
      </c>
      <c r="C16" t="s">
        <v>1510</v>
      </c>
      <c r="D16">
        <v>280</v>
      </c>
      <c r="E16">
        <v>45</v>
      </c>
      <c r="F16">
        <v>12600</v>
      </c>
      <c r="G16">
        <v>13069.27</v>
      </c>
      <c r="H16" t="s">
        <v>1515</v>
      </c>
      <c r="I16" t="s">
        <v>1519</v>
      </c>
      <c r="J16">
        <v>3.8</v>
      </c>
      <c r="K16" t="s">
        <v>1536</v>
      </c>
      <c r="L16" t="s">
        <v>1762</v>
      </c>
      <c r="M16" t="s">
        <v>1762</v>
      </c>
      <c r="N16" t="s">
        <v>1912</v>
      </c>
      <c r="O16">
        <v>6.9199999999999998E-2</v>
      </c>
      <c r="P16">
        <v>19</v>
      </c>
      <c r="Q16">
        <v>1.31</v>
      </c>
      <c r="R16">
        <v>780</v>
      </c>
      <c r="S16">
        <v>99</v>
      </c>
      <c r="T16">
        <v>61</v>
      </c>
      <c r="U16">
        <f t="shared" si="0"/>
        <v>0</v>
      </c>
      <c r="V16">
        <f t="shared" si="1"/>
        <v>469.27000000000044</v>
      </c>
      <c r="W16" s="3">
        <f t="shared" si="2"/>
        <v>3.7243650793650829E-2</v>
      </c>
      <c r="X16" t="str">
        <f t="shared" si="3"/>
        <v>May</v>
      </c>
      <c r="Y16" t="str">
        <f t="shared" si="4"/>
        <v>Q2</v>
      </c>
      <c r="Z16">
        <f t="shared" si="5"/>
        <v>0.35897435897435898</v>
      </c>
    </row>
    <row r="17" spans="1:26" x14ac:dyDescent="0.25">
      <c r="A17" t="s">
        <v>35</v>
      </c>
      <c r="B17" t="s">
        <v>1504</v>
      </c>
      <c r="C17" t="s">
        <v>1510</v>
      </c>
      <c r="D17">
        <v>241</v>
      </c>
      <c r="E17">
        <v>45</v>
      </c>
      <c r="F17">
        <v>10845</v>
      </c>
      <c r="G17">
        <v>10433.98</v>
      </c>
      <c r="H17" t="s">
        <v>1516</v>
      </c>
      <c r="I17" t="s">
        <v>1520</v>
      </c>
      <c r="J17">
        <v>4.7</v>
      </c>
      <c r="K17" t="s">
        <v>1537</v>
      </c>
      <c r="L17" t="s">
        <v>1752</v>
      </c>
      <c r="M17" t="s">
        <v>1752</v>
      </c>
      <c r="N17" t="s">
        <v>1912</v>
      </c>
      <c r="O17">
        <v>4.1500000000000002E-2</v>
      </c>
      <c r="P17">
        <v>9</v>
      </c>
      <c r="Q17">
        <v>1.38</v>
      </c>
      <c r="R17">
        <v>652</v>
      </c>
      <c r="S17">
        <v>76</v>
      </c>
      <c r="T17">
        <v>10</v>
      </c>
      <c r="U17">
        <f t="shared" si="0"/>
        <v>0</v>
      </c>
      <c r="V17">
        <f t="shared" si="1"/>
        <v>-411.02000000000044</v>
      </c>
      <c r="W17" s="3">
        <f t="shared" si="2"/>
        <v>-3.7899492853849741E-2</v>
      </c>
      <c r="X17" t="str">
        <f t="shared" si="3"/>
        <v>September</v>
      </c>
      <c r="Y17" t="str">
        <f t="shared" si="4"/>
        <v>Q3</v>
      </c>
      <c r="Z17">
        <f t="shared" si="5"/>
        <v>0.36963190184049077</v>
      </c>
    </row>
    <row r="18" spans="1:26" x14ac:dyDescent="0.25">
      <c r="A18" t="s">
        <v>36</v>
      </c>
      <c r="B18" t="s">
        <v>1505</v>
      </c>
      <c r="C18" t="s">
        <v>1511</v>
      </c>
      <c r="D18">
        <v>473</v>
      </c>
      <c r="E18">
        <v>12.5</v>
      </c>
      <c r="F18">
        <v>5912.5</v>
      </c>
      <c r="G18">
        <v>5635.45</v>
      </c>
      <c r="H18" t="s">
        <v>1513</v>
      </c>
      <c r="I18" t="s">
        <v>1519</v>
      </c>
      <c r="J18">
        <v>3.8</v>
      </c>
      <c r="K18" t="s">
        <v>1538</v>
      </c>
      <c r="L18" t="s">
        <v>1717</v>
      </c>
      <c r="M18" t="s">
        <v>1717</v>
      </c>
      <c r="N18" t="s">
        <v>1912</v>
      </c>
      <c r="O18">
        <v>5.6300000000000003E-2</v>
      </c>
      <c r="P18">
        <v>26</v>
      </c>
      <c r="Q18">
        <v>2.92</v>
      </c>
      <c r="R18">
        <v>269</v>
      </c>
      <c r="S18">
        <v>158</v>
      </c>
      <c r="T18">
        <v>26</v>
      </c>
      <c r="U18">
        <f t="shared" si="0"/>
        <v>0</v>
      </c>
      <c r="V18">
        <f t="shared" si="1"/>
        <v>-277.05000000000018</v>
      </c>
      <c r="W18" s="3">
        <f t="shared" si="2"/>
        <v>-4.6858350951374236E-2</v>
      </c>
      <c r="X18" t="str">
        <f t="shared" si="3"/>
        <v>February</v>
      </c>
      <c r="Y18" t="str">
        <f t="shared" si="4"/>
        <v>Q1</v>
      </c>
      <c r="Z18">
        <f t="shared" si="5"/>
        <v>1.758364312267658</v>
      </c>
    </row>
    <row r="19" spans="1:26" x14ac:dyDescent="0.25">
      <c r="A19" t="s">
        <v>37</v>
      </c>
      <c r="B19" t="s">
        <v>1504</v>
      </c>
      <c r="C19" t="s">
        <v>1510</v>
      </c>
      <c r="D19">
        <v>411</v>
      </c>
      <c r="E19">
        <v>45</v>
      </c>
      <c r="F19">
        <v>18495</v>
      </c>
      <c r="G19">
        <v>18445.009999999998</v>
      </c>
      <c r="H19" t="s">
        <v>1517</v>
      </c>
      <c r="I19" t="s">
        <v>1520</v>
      </c>
      <c r="J19">
        <v>4.7</v>
      </c>
      <c r="K19" t="s">
        <v>1539</v>
      </c>
      <c r="L19" t="s">
        <v>1883</v>
      </c>
      <c r="M19" t="s">
        <v>1883</v>
      </c>
      <c r="N19" t="s">
        <v>1912</v>
      </c>
      <c r="O19">
        <v>6.7000000000000004E-2</v>
      </c>
      <c r="P19">
        <v>27</v>
      </c>
      <c r="Q19">
        <v>1.49</v>
      </c>
      <c r="R19">
        <v>483</v>
      </c>
      <c r="S19">
        <v>125</v>
      </c>
      <c r="T19">
        <v>69</v>
      </c>
      <c r="U19">
        <f t="shared" si="0"/>
        <v>0</v>
      </c>
      <c r="V19">
        <f t="shared" si="1"/>
        <v>-49.990000000001601</v>
      </c>
      <c r="W19" s="3">
        <f t="shared" si="2"/>
        <v>-2.7028926736956801E-3</v>
      </c>
      <c r="X19" t="str">
        <f t="shared" si="3"/>
        <v>May</v>
      </c>
      <c r="Y19" t="str">
        <f t="shared" si="4"/>
        <v>Q2</v>
      </c>
      <c r="Z19">
        <f t="shared" si="5"/>
        <v>0.85093167701863359</v>
      </c>
    </row>
    <row r="20" spans="1:26" x14ac:dyDescent="0.25">
      <c r="A20" t="s">
        <v>38</v>
      </c>
      <c r="B20" t="s">
        <v>1504</v>
      </c>
      <c r="C20" t="s">
        <v>1510</v>
      </c>
      <c r="D20">
        <v>216</v>
      </c>
      <c r="E20">
        <v>45</v>
      </c>
      <c r="F20">
        <v>9720</v>
      </c>
      <c r="G20">
        <v>9941.82</v>
      </c>
      <c r="H20" t="s">
        <v>1513</v>
      </c>
      <c r="I20" t="s">
        <v>1518</v>
      </c>
      <c r="J20">
        <v>4.5</v>
      </c>
      <c r="K20" t="s">
        <v>1540</v>
      </c>
      <c r="L20" t="s">
        <v>1572</v>
      </c>
      <c r="M20" t="s">
        <v>1572</v>
      </c>
      <c r="N20" t="s">
        <v>1912</v>
      </c>
      <c r="O20">
        <v>0.1221</v>
      </c>
      <c r="P20">
        <v>26</v>
      </c>
      <c r="Q20">
        <v>0.79</v>
      </c>
      <c r="R20">
        <v>509</v>
      </c>
      <c r="S20">
        <v>55</v>
      </c>
      <c r="T20">
        <v>64</v>
      </c>
      <c r="U20">
        <f t="shared" si="0"/>
        <v>0</v>
      </c>
      <c r="V20">
        <f t="shared" si="1"/>
        <v>221.81999999999971</v>
      </c>
      <c r="W20" s="3">
        <f t="shared" si="2"/>
        <v>2.2820987654320959E-2</v>
      </c>
      <c r="X20" t="str">
        <f t="shared" si="3"/>
        <v>February</v>
      </c>
      <c r="Y20" t="str">
        <f t="shared" si="4"/>
        <v>Q1</v>
      </c>
      <c r="Z20">
        <f t="shared" si="5"/>
        <v>0.42436149312377208</v>
      </c>
    </row>
    <row r="21" spans="1:26" x14ac:dyDescent="0.25">
      <c r="A21" t="s">
        <v>39</v>
      </c>
      <c r="B21" t="s">
        <v>1507</v>
      </c>
      <c r="C21" t="s">
        <v>1511</v>
      </c>
      <c r="D21">
        <v>457</v>
      </c>
      <c r="E21">
        <v>15.75</v>
      </c>
      <c r="F21">
        <v>7197.75</v>
      </c>
      <c r="G21">
        <v>7502.41</v>
      </c>
      <c r="H21" t="s">
        <v>1516</v>
      </c>
      <c r="I21" t="s">
        <v>1520</v>
      </c>
      <c r="J21">
        <v>4.7</v>
      </c>
      <c r="K21" t="s">
        <v>1541</v>
      </c>
      <c r="L21" t="s">
        <v>1564</v>
      </c>
      <c r="M21" t="s">
        <v>1564</v>
      </c>
      <c r="N21" t="s">
        <v>1912</v>
      </c>
      <c r="O21">
        <v>7.1999999999999995E-2</v>
      </c>
      <c r="P21">
        <v>32</v>
      </c>
      <c r="Q21">
        <v>3.33</v>
      </c>
      <c r="R21">
        <v>717</v>
      </c>
      <c r="S21">
        <v>158</v>
      </c>
      <c r="T21">
        <v>11</v>
      </c>
      <c r="U21">
        <f t="shared" si="0"/>
        <v>0</v>
      </c>
      <c r="V21">
        <f t="shared" si="1"/>
        <v>304.65999999999985</v>
      </c>
      <c r="W21" s="3">
        <f t="shared" si="2"/>
        <v>4.2327116112674076E-2</v>
      </c>
      <c r="X21" t="str">
        <f t="shared" si="3"/>
        <v>May</v>
      </c>
      <c r="Y21" t="str">
        <f t="shared" si="4"/>
        <v>Q2</v>
      </c>
      <c r="Z21">
        <f t="shared" si="5"/>
        <v>0.63737796373779643</v>
      </c>
    </row>
    <row r="22" spans="1:26" x14ac:dyDescent="0.25">
      <c r="A22" t="s">
        <v>40</v>
      </c>
      <c r="B22" t="s">
        <v>1505</v>
      </c>
      <c r="C22" t="s">
        <v>1511</v>
      </c>
      <c r="D22">
        <v>258</v>
      </c>
      <c r="E22">
        <v>12.5</v>
      </c>
      <c r="F22">
        <v>3225</v>
      </c>
      <c r="G22">
        <v>3218.99</v>
      </c>
      <c r="H22" t="s">
        <v>1514</v>
      </c>
      <c r="I22" t="s">
        <v>1519</v>
      </c>
      <c r="J22">
        <v>3.8</v>
      </c>
      <c r="K22" t="s">
        <v>1542</v>
      </c>
      <c r="L22" t="s">
        <v>1601</v>
      </c>
      <c r="M22" t="s">
        <v>1626</v>
      </c>
      <c r="N22" t="s">
        <v>1913</v>
      </c>
      <c r="O22">
        <v>0.13109999999999999</v>
      </c>
      <c r="P22">
        <v>33</v>
      </c>
      <c r="Q22">
        <v>3.07</v>
      </c>
      <c r="R22">
        <v>998</v>
      </c>
      <c r="S22">
        <v>136</v>
      </c>
      <c r="T22">
        <v>46</v>
      </c>
      <c r="U22">
        <f t="shared" si="0"/>
        <v>5</v>
      </c>
      <c r="V22">
        <f t="shared" si="1"/>
        <v>-6.0100000000002183</v>
      </c>
      <c r="W22" s="3">
        <f t="shared" si="2"/>
        <v>-1.8635658914729358E-3</v>
      </c>
      <c r="X22" t="str">
        <f t="shared" si="3"/>
        <v>July</v>
      </c>
      <c r="Y22" t="str">
        <f t="shared" si="4"/>
        <v>Q3</v>
      </c>
      <c r="Z22">
        <f t="shared" si="5"/>
        <v>0.25851703406813625</v>
      </c>
    </row>
    <row r="23" spans="1:26" x14ac:dyDescent="0.25">
      <c r="A23" t="s">
        <v>41</v>
      </c>
      <c r="B23" t="s">
        <v>1508</v>
      </c>
      <c r="C23" t="s">
        <v>1512</v>
      </c>
      <c r="D23">
        <v>107</v>
      </c>
      <c r="E23">
        <v>8.9</v>
      </c>
      <c r="F23">
        <v>952.3</v>
      </c>
      <c r="G23">
        <v>932.94</v>
      </c>
      <c r="H23" t="s">
        <v>1517</v>
      </c>
      <c r="I23" t="s">
        <v>1520</v>
      </c>
      <c r="J23">
        <v>4.7</v>
      </c>
      <c r="K23" t="s">
        <v>1543</v>
      </c>
      <c r="L23" t="s">
        <v>1774</v>
      </c>
      <c r="M23" t="s">
        <v>1774</v>
      </c>
      <c r="N23" t="s">
        <v>1912</v>
      </c>
      <c r="O23">
        <v>0.14560000000000001</v>
      </c>
      <c r="P23">
        <v>15</v>
      </c>
      <c r="Q23">
        <v>2.08</v>
      </c>
      <c r="R23">
        <v>108</v>
      </c>
      <c r="S23">
        <v>32</v>
      </c>
      <c r="T23">
        <v>84</v>
      </c>
      <c r="U23">
        <f t="shared" si="0"/>
        <v>0</v>
      </c>
      <c r="V23">
        <f t="shared" si="1"/>
        <v>-19.3599999999999</v>
      </c>
      <c r="W23" s="3">
        <f t="shared" si="2"/>
        <v>-2.0329728026882182E-2</v>
      </c>
      <c r="X23" t="str">
        <f t="shared" si="3"/>
        <v>March</v>
      </c>
      <c r="Y23" t="str">
        <f t="shared" si="4"/>
        <v>Q1</v>
      </c>
      <c r="Z23">
        <f t="shared" si="5"/>
        <v>0.9907407407407407</v>
      </c>
    </row>
    <row r="24" spans="1:26" x14ac:dyDescent="0.25">
      <c r="A24" t="s">
        <v>42</v>
      </c>
      <c r="B24" t="s">
        <v>1508</v>
      </c>
      <c r="C24" t="s">
        <v>1512</v>
      </c>
      <c r="D24">
        <v>270</v>
      </c>
      <c r="E24">
        <v>8.9</v>
      </c>
      <c r="F24">
        <v>2403</v>
      </c>
      <c r="G24">
        <v>2302.1</v>
      </c>
      <c r="H24" t="s">
        <v>1517</v>
      </c>
      <c r="I24" t="s">
        <v>1519</v>
      </c>
      <c r="J24">
        <v>3.8</v>
      </c>
      <c r="K24" t="s">
        <v>1544</v>
      </c>
      <c r="L24" t="s">
        <v>1613</v>
      </c>
      <c r="M24" t="s">
        <v>1613</v>
      </c>
      <c r="N24" t="s">
        <v>1912</v>
      </c>
      <c r="O24">
        <v>3.5999999999999997E-2</v>
      </c>
      <c r="P24">
        <v>9</v>
      </c>
      <c r="Q24">
        <v>2.35</v>
      </c>
      <c r="R24">
        <v>463</v>
      </c>
      <c r="S24">
        <v>50</v>
      </c>
      <c r="T24">
        <v>82</v>
      </c>
      <c r="U24">
        <f t="shared" si="0"/>
        <v>0</v>
      </c>
      <c r="V24">
        <f t="shared" si="1"/>
        <v>-100.90000000000009</v>
      </c>
      <c r="W24" s="3">
        <f t="shared" si="2"/>
        <v>-4.1989180191427423E-2</v>
      </c>
      <c r="X24" t="str">
        <f t="shared" si="3"/>
        <v>January</v>
      </c>
      <c r="Y24" t="str">
        <f t="shared" si="4"/>
        <v>Q1</v>
      </c>
      <c r="Z24">
        <f t="shared" si="5"/>
        <v>0.58315334773218142</v>
      </c>
    </row>
    <row r="25" spans="1:26" x14ac:dyDescent="0.25">
      <c r="A25" t="s">
        <v>43</v>
      </c>
      <c r="B25" t="s">
        <v>1507</v>
      </c>
      <c r="C25" t="s">
        <v>1511</v>
      </c>
      <c r="D25">
        <v>51</v>
      </c>
      <c r="E25">
        <v>15.75</v>
      </c>
      <c r="F25">
        <v>803.25</v>
      </c>
      <c r="G25">
        <v>796.76</v>
      </c>
      <c r="H25" t="s">
        <v>1517</v>
      </c>
      <c r="I25" t="s">
        <v>1518</v>
      </c>
      <c r="J25">
        <v>4.5</v>
      </c>
      <c r="K25" t="s">
        <v>1545</v>
      </c>
      <c r="L25" t="s">
        <v>1764</v>
      </c>
      <c r="M25" t="s">
        <v>1764</v>
      </c>
      <c r="N25" t="s">
        <v>1912</v>
      </c>
      <c r="O25">
        <v>9.1700000000000004E-2</v>
      </c>
      <c r="P25">
        <v>4</v>
      </c>
      <c r="Q25">
        <v>3.9</v>
      </c>
      <c r="R25">
        <v>735</v>
      </c>
      <c r="S25">
        <v>100</v>
      </c>
      <c r="T25">
        <v>40</v>
      </c>
      <c r="U25">
        <f t="shared" si="0"/>
        <v>0</v>
      </c>
      <c r="V25">
        <f t="shared" si="1"/>
        <v>-6.4900000000000091</v>
      </c>
      <c r="W25" s="3">
        <f t="shared" si="2"/>
        <v>-8.0796763149704447E-3</v>
      </c>
      <c r="X25" t="str">
        <f t="shared" si="3"/>
        <v>November</v>
      </c>
      <c r="Y25" t="str">
        <f t="shared" si="4"/>
        <v>Q4</v>
      </c>
      <c r="Z25">
        <f t="shared" si="5"/>
        <v>6.9387755102040816E-2</v>
      </c>
    </row>
    <row r="26" spans="1:26" x14ac:dyDescent="0.25">
      <c r="A26" t="s">
        <v>44</v>
      </c>
      <c r="B26" t="s">
        <v>1506</v>
      </c>
      <c r="C26" t="s">
        <v>1512</v>
      </c>
      <c r="D26">
        <v>340</v>
      </c>
      <c r="E26">
        <v>4.2</v>
      </c>
      <c r="F26">
        <v>1428</v>
      </c>
      <c r="G26">
        <v>1399.44</v>
      </c>
      <c r="H26" t="s">
        <v>1515</v>
      </c>
      <c r="I26" t="s">
        <v>1519</v>
      </c>
      <c r="J26">
        <v>3.8</v>
      </c>
      <c r="K26" t="s">
        <v>1546</v>
      </c>
      <c r="L26" t="s">
        <v>1685</v>
      </c>
      <c r="M26" t="s">
        <v>1685</v>
      </c>
      <c r="N26" t="s">
        <v>1912</v>
      </c>
      <c r="O26">
        <v>5.4300000000000001E-2</v>
      </c>
      <c r="P26">
        <v>18</v>
      </c>
      <c r="Q26">
        <v>1.1499999999999999</v>
      </c>
      <c r="R26">
        <v>686</v>
      </c>
      <c r="S26">
        <v>164</v>
      </c>
      <c r="T26">
        <v>22</v>
      </c>
      <c r="U26">
        <f t="shared" si="0"/>
        <v>0</v>
      </c>
      <c r="V26">
        <f t="shared" si="1"/>
        <v>-28.559999999999945</v>
      </c>
      <c r="W26" s="3">
        <f t="shared" si="2"/>
        <v>-1.9999999999999962E-2</v>
      </c>
      <c r="X26" t="str">
        <f t="shared" si="3"/>
        <v>December</v>
      </c>
      <c r="Y26" t="str">
        <f t="shared" si="4"/>
        <v>Q4</v>
      </c>
      <c r="Z26">
        <f t="shared" si="5"/>
        <v>0.49562682215743442</v>
      </c>
    </row>
    <row r="27" spans="1:26" x14ac:dyDescent="0.25">
      <c r="A27" t="s">
        <v>45</v>
      </c>
      <c r="B27" t="s">
        <v>1505</v>
      </c>
      <c r="C27" t="s">
        <v>1511</v>
      </c>
      <c r="D27">
        <v>145</v>
      </c>
      <c r="E27">
        <v>12.5</v>
      </c>
      <c r="F27">
        <v>1812.5</v>
      </c>
      <c r="G27">
        <v>1745.88</v>
      </c>
      <c r="H27" t="s">
        <v>1517</v>
      </c>
      <c r="I27" t="s">
        <v>1519</v>
      </c>
      <c r="J27">
        <v>3.8</v>
      </c>
      <c r="K27" t="s">
        <v>1547</v>
      </c>
      <c r="L27" t="s">
        <v>1822</v>
      </c>
      <c r="M27" t="s">
        <v>1822</v>
      </c>
      <c r="N27" t="s">
        <v>1912</v>
      </c>
      <c r="O27">
        <v>5.8900000000000001E-2</v>
      </c>
      <c r="P27">
        <v>8</v>
      </c>
      <c r="Q27">
        <v>2.87</v>
      </c>
      <c r="R27">
        <v>211</v>
      </c>
      <c r="S27">
        <v>132</v>
      </c>
      <c r="T27">
        <v>79</v>
      </c>
      <c r="U27">
        <f t="shared" si="0"/>
        <v>0</v>
      </c>
      <c r="V27">
        <f t="shared" si="1"/>
        <v>-66.619999999999891</v>
      </c>
      <c r="W27" s="3">
        <f t="shared" si="2"/>
        <v>-3.6755862068965459E-2</v>
      </c>
      <c r="X27" t="str">
        <f t="shared" si="3"/>
        <v>September</v>
      </c>
      <c r="Y27" t="str">
        <f t="shared" si="4"/>
        <v>Q3</v>
      </c>
      <c r="Z27">
        <f t="shared" si="5"/>
        <v>0.6872037914691943</v>
      </c>
    </row>
    <row r="28" spans="1:26" x14ac:dyDescent="0.25">
      <c r="A28" t="s">
        <v>46</v>
      </c>
      <c r="B28" t="s">
        <v>1504</v>
      </c>
      <c r="C28" t="s">
        <v>1510</v>
      </c>
      <c r="D28">
        <v>428</v>
      </c>
      <c r="E28">
        <v>45</v>
      </c>
      <c r="F28">
        <v>19260</v>
      </c>
      <c r="G28">
        <v>19365.16</v>
      </c>
      <c r="H28" t="s">
        <v>1516</v>
      </c>
      <c r="I28" t="s">
        <v>1518</v>
      </c>
      <c r="J28">
        <v>4.5</v>
      </c>
      <c r="K28" t="s">
        <v>1548</v>
      </c>
      <c r="L28" t="s">
        <v>1573</v>
      </c>
      <c r="M28" t="s">
        <v>1573</v>
      </c>
      <c r="N28" t="s">
        <v>1912</v>
      </c>
      <c r="O28">
        <v>0.1404</v>
      </c>
      <c r="P28">
        <v>60</v>
      </c>
      <c r="Q28">
        <v>1.82</v>
      </c>
      <c r="R28">
        <v>168</v>
      </c>
      <c r="S28">
        <v>47</v>
      </c>
      <c r="T28">
        <v>80</v>
      </c>
      <c r="U28">
        <f t="shared" si="0"/>
        <v>0</v>
      </c>
      <c r="V28">
        <f t="shared" si="1"/>
        <v>105.15999999999985</v>
      </c>
      <c r="W28" s="3">
        <f t="shared" si="2"/>
        <v>5.4600207684319755E-3</v>
      </c>
      <c r="X28" t="str">
        <f t="shared" si="3"/>
        <v>December</v>
      </c>
      <c r="Y28" t="str">
        <f t="shared" si="4"/>
        <v>Q4</v>
      </c>
      <c r="Z28">
        <f t="shared" si="5"/>
        <v>2.5476190476190474</v>
      </c>
    </row>
    <row r="29" spans="1:26" x14ac:dyDescent="0.25">
      <c r="A29" t="s">
        <v>47</v>
      </c>
      <c r="B29" t="s">
        <v>1507</v>
      </c>
      <c r="C29" t="s">
        <v>1511</v>
      </c>
      <c r="D29">
        <v>117</v>
      </c>
      <c r="E29">
        <v>15.75</v>
      </c>
      <c r="F29">
        <v>1842.75</v>
      </c>
      <c r="G29">
        <v>1882.85</v>
      </c>
      <c r="H29" t="s">
        <v>1516</v>
      </c>
      <c r="I29" t="s">
        <v>1521</v>
      </c>
      <c r="J29">
        <v>4.2</v>
      </c>
      <c r="K29" t="s">
        <v>1549</v>
      </c>
      <c r="L29" t="s">
        <v>1792</v>
      </c>
      <c r="M29" t="s">
        <v>1792</v>
      </c>
      <c r="N29" t="s">
        <v>1912</v>
      </c>
      <c r="O29">
        <v>3.85E-2</v>
      </c>
      <c r="P29">
        <v>4</v>
      </c>
      <c r="Q29">
        <v>2.9</v>
      </c>
      <c r="R29">
        <v>307</v>
      </c>
      <c r="S29">
        <v>33</v>
      </c>
      <c r="T29">
        <v>21</v>
      </c>
      <c r="U29">
        <f t="shared" si="0"/>
        <v>0</v>
      </c>
      <c r="V29">
        <f t="shared" si="1"/>
        <v>40.099999999999909</v>
      </c>
      <c r="W29" s="3">
        <f t="shared" si="2"/>
        <v>2.1760955094288378E-2</v>
      </c>
      <c r="X29" t="str">
        <f t="shared" si="3"/>
        <v>November</v>
      </c>
      <c r="Y29" t="str">
        <f t="shared" si="4"/>
        <v>Q4</v>
      </c>
      <c r="Z29">
        <f t="shared" si="5"/>
        <v>0.38110749185667753</v>
      </c>
    </row>
    <row r="30" spans="1:26" x14ac:dyDescent="0.25">
      <c r="A30" t="s">
        <v>48</v>
      </c>
      <c r="B30" t="s">
        <v>1504</v>
      </c>
      <c r="C30" t="s">
        <v>1510</v>
      </c>
      <c r="D30">
        <v>11</v>
      </c>
      <c r="E30">
        <v>45</v>
      </c>
      <c r="F30">
        <v>495</v>
      </c>
      <c r="G30">
        <v>486.76</v>
      </c>
      <c r="H30" t="s">
        <v>1515</v>
      </c>
      <c r="I30" t="s">
        <v>1521</v>
      </c>
      <c r="J30">
        <v>4.2</v>
      </c>
      <c r="K30" t="s">
        <v>1550</v>
      </c>
      <c r="L30" t="s">
        <v>1806</v>
      </c>
      <c r="M30" t="s">
        <v>1821</v>
      </c>
      <c r="N30" t="s">
        <v>1913</v>
      </c>
      <c r="O30">
        <v>2.8299999999999999E-2</v>
      </c>
      <c r="P30">
        <v>0</v>
      </c>
      <c r="Q30">
        <v>1.61</v>
      </c>
      <c r="R30">
        <v>487</v>
      </c>
      <c r="S30">
        <v>163</v>
      </c>
      <c r="T30">
        <v>11</v>
      </c>
      <c r="U30">
        <f t="shared" si="0"/>
        <v>12</v>
      </c>
      <c r="V30">
        <f t="shared" si="1"/>
        <v>-8.2400000000000091</v>
      </c>
      <c r="W30" s="3">
        <f t="shared" si="2"/>
        <v>-1.6646464646464666E-2</v>
      </c>
      <c r="X30" t="str">
        <f t="shared" si="3"/>
        <v>January</v>
      </c>
      <c r="Y30" t="str">
        <f t="shared" si="4"/>
        <v>Q1</v>
      </c>
      <c r="Z30">
        <f t="shared" si="5"/>
        <v>2.2587268993839837E-2</v>
      </c>
    </row>
    <row r="31" spans="1:26" x14ac:dyDescent="0.25">
      <c r="A31" t="s">
        <v>49</v>
      </c>
      <c r="B31" t="s">
        <v>1505</v>
      </c>
      <c r="C31" t="s">
        <v>1511</v>
      </c>
      <c r="D31">
        <v>28</v>
      </c>
      <c r="E31">
        <v>12.5</v>
      </c>
      <c r="F31">
        <v>350</v>
      </c>
      <c r="G31">
        <v>361.71</v>
      </c>
      <c r="H31" t="s">
        <v>1513</v>
      </c>
      <c r="I31" t="s">
        <v>1519</v>
      </c>
      <c r="J31">
        <v>3.8</v>
      </c>
      <c r="K31" t="s">
        <v>1551</v>
      </c>
      <c r="L31" t="s">
        <v>1666</v>
      </c>
      <c r="M31" t="s">
        <v>1666</v>
      </c>
      <c r="N31" t="s">
        <v>1912</v>
      </c>
      <c r="O31">
        <v>9.1600000000000001E-2</v>
      </c>
      <c r="P31">
        <v>2</v>
      </c>
      <c r="Q31">
        <v>2.69</v>
      </c>
      <c r="R31">
        <v>423</v>
      </c>
      <c r="S31">
        <v>30</v>
      </c>
      <c r="T31">
        <v>55</v>
      </c>
      <c r="U31">
        <f t="shared" si="0"/>
        <v>0</v>
      </c>
      <c r="V31">
        <f t="shared" si="1"/>
        <v>11.70999999999998</v>
      </c>
      <c r="W31" s="3">
        <f t="shared" si="2"/>
        <v>3.3457142857142796E-2</v>
      </c>
      <c r="X31" t="str">
        <f t="shared" si="3"/>
        <v>October</v>
      </c>
      <c r="Y31" t="str">
        <f t="shared" si="4"/>
        <v>Q4</v>
      </c>
      <c r="Z31">
        <f t="shared" si="5"/>
        <v>6.6193853427895979E-2</v>
      </c>
    </row>
    <row r="32" spans="1:26" x14ac:dyDescent="0.25">
      <c r="A32" t="s">
        <v>50</v>
      </c>
      <c r="B32" t="s">
        <v>1507</v>
      </c>
      <c r="C32" t="s">
        <v>1511</v>
      </c>
      <c r="D32">
        <v>409</v>
      </c>
      <c r="E32">
        <v>15.75</v>
      </c>
      <c r="F32">
        <v>6441.75</v>
      </c>
      <c r="G32">
        <v>6480.33</v>
      </c>
      <c r="H32" t="s">
        <v>1514</v>
      </c>
      <c r="I32" t="s">
        <v>1518</v>
      </c>
      <c r="J32">
        <v>4.5</v>
      </c>
      <c r="K32" t="s">
        <v>1527</v>
      </c>
      <c r="L32" t="s">
        <v>1552</v>
      </c>
      <c r="M32" t="s">
        <v>1581</v>
      </c>
      <c r="N32" t="s">
        <v>1913</v>
      </c>
      <c r="O32">
        <v>0.13250000000000001</v>
      </c>
      <c r="P32">
        <v>54</v>
      </c>
      <c r="Q32">
        <v>2.73</v>
      </c>
      <c r="R32">
        <v>216</v>
      </c>
      <c r="S32">
        <v>65</v>
      </c>
      <c r="T32">
        <v>62</v>
      </c>
      <c r="U32">
        <f t="shared" si="0"/>
        <v>14</v>
      </c>
      <c r="V32">
        <f t="shared" si="1"/>
        <v>38.579999999999927</v>
      </c>
      <c r="W32" s="3">
        <f t="shared" si="2"/>
        <v>5.9890557690068583E-3</v>
      </c>
      <c r="X32" t="str">
        <f t="shared" si="3"/>
        <v>July</v>
      </c>
      <c r="Y32" t="str">
        <f t="shared" si="4"/>
        <v>Q3</v>
      </c>
      <c r="Z32">
        <f t="shared" si="5"/>
        <v>1.8935185185185186</v>
      </c>
    </row>
    <row r="33" spans="1:26" x14ac:dyDescent="0.25">
      <c r="A33" t="s">
        <v>51</v>
      </c>
      <c r="B33" t="s">
        <v>1505</v>
      </c>
      <c r="C33" t="s">
        <v>1511</v>
      </c>
      <c r="D33">
        <v>420</v>
      </c>
      <c r="E33">
        <v>12.5</v>
      </c>
      <c r="F33">
        <v>5250</v>
      </c>
      <c r="G33">
        <v>5339.2</v>
      </c>
      <c r="H33" t="s">
        <v>1514</v>
      </c>
      <c r="I33" t="s">
        <v>1521</v>
      </c>
      <c r="J33">
        <v>4.2</v>
      </c>
      <c r="K33" t="s">
        <v>1552</v>
      </c>
      <c r="L33" t="s">
        <v>1610</v>
      </c>
      <c r="M33" t="s">
        <v>1610</v>
      </c>
      <c r="N33" t="s">
        <v>1912</v>
      </c>
      <c r="O33">
        <v>0.1129</v>
      </c>
      <c r="P33">
        <v>47</v>
      </c>
      <c r="Q33">
        <v>2.74</v>
      </c>
      <c r="R33">
        <v>441</v>
      </c>
      <c r="S33">
        <v>29</v>
      </c>
      <c r="T33">
        <v>70</v>
      </c>
      <c r="U33">
        <f t="shared" si="0"/>
        <v>0</v>
      </c>
      <c r="V33">
        <f t="shared" si="1"/>
        <v>89.199999999999818</v>
      </c>
      <c r="W33" s="3">
        <f t="shared" si="2"/>
        <v>1.6990476190476157E-2</v>
      </c>
      <c r="X33" t="str">
        <f t="shared" si="3"/>
        <v>July</v>
      </c>
      <c r="Y33" t="str">
        <f t="shared" si="4"/>
        <v>Q3</v>
      </c>
      <c r="Z33">
        <f t="shared" si="5"/>
        <v>0.95238095238095233</v>
      </c>
    </row>
    <row r="34" spans="1:26" x14ac:dyDescent="0.25">
      <c r="A34" t="s">
        <v>52</v>
      </c>
      <c r="B34" t="s">
        <v>1507</v>
      </c>
      <c r="C34" t="s">
        <v>1511</v>
      </c>
      <c r="D34">
        <v>166</v>
      </c>
      <c r="E34">
        <v>15.75</v>
      </c>
      <c r="F34">
        <v>2614.5</v>
      </c>
      <c r="G34">
        <v>2698.3</v>
      </c>
      <c r="H34" t="s">
        <v>1514</v>
      </c>
      <c r="I34" t="s">
        <v>1520</v>
      </c>
      <c r="J34">
        <v>4.7</v>
      </c>
      <c r="K34" t="s">
        <v>1553</v>
      </c>
      <c r="L34" t="s">
        <v>1653</v>
      </c>
      <c r="M34" t="s">
        <v>1653</v>
      </c>
      <c r="N34" t="s">
        <v>1912</v>
      </c>
      <c r="O34">
        <v>0.13200000000000001</v>
      </c>
      <c r="P34">
        <v>21</v>
      </c>
      <c r="Q34">
        <v>3.49</v>
      </c>
      <c r="R34">
        <v>386</v>
      </c>
      <c r="S34">
        <v>91</v>
      </c>
      <c r="T34">
        <v>18</v>
      </c>
      <c r="U34">
        <f t="shared" si="0"/>
        <v>0</v>
      </c>
      <c r="V34">
        <f t="shared" si="1"/>
        <v>83.800000000000182</v>
      </c>
      <c r="W34" s="3">
        <f t="shared" si="2"/>
        <v>3.2052017594186341E-2</v>
      </c>
      <c r="X34" t="str">
        <f t="shared" si="3"/>
        <v>June</v>
      </c>
      <c r="Y34" t="str">
        <f t="shared" si="4"/>
        <v>Q2</v>
      </c>
      <c r="Z34">
        <f t="shared" si="5"/>
        <v>0.43005181347150256</v>
      </c>
    </row>
    <row r="35" spans="1:26" x14ac:dyDescent="0.25">
      <c r="A35" t="s">
        <v>53</v>
      </c>
      <c r="B35" t="s">
        <v>1506</v>
      </c>
      <c r="C35" t="s">
        <v>1512</v>
      </c>
      <c r="D35">
        <v>441</v>
      </c>
      <c r="E35">
        <v>4.2</v>
      </c>
      <c r="F35">
        <v>1852.2</v>
      </c>
      <c r="G35">
        <v>1858.91</v>
      </c>
      <c r="H35" t="s">
        <v>1516</v>
      </c>
      <c r="I35" t="s">
        <v>1520</v>
      </c>
      <c r="J35">
        <v>4.7</v>
      </c>
      <c r="K35" t="s">
        <v>1554</v>
      </c>
      <c r="L35" t="s">
        <v>1884</v>
      </c>
      <c r="M35" t="s">
        <v>1884</v>
      </c>
      <c r="N35" t="s">
        <v>1912</v>
      </c>
      <c r="O35">
        <v>0.14149999999999999</v>
      </c>
      <c r="P35">
        <v>62</v>
      </c>
      <c r="Q35">
        <v>2.94</v>
      </c>
      <c r="R35">
        <v>644</v>
      </c>
      <c r="S35">
        <v>87</v>
      </c>
      <c r="T35">
        <v>14</v>
      </c>
      <c r="U35">
        <f t="shared" si="0"/>
        <v>0</v>
      </c>
      <c r="V35">
        <f t="shared" si="1"/>
        <v>6.7100000000000364</v>
      </c>
      <c r="W35" s="3">
        <f t="shared" si="2"/>
        <v>3.6227189288413975E-3</v>
      </c>
      <c r="X35" t="str">
        <f t="shared" si="3"/>
        <v>December</v>
      </c>
      <c r="Y35" t="str">
        <f t="shared" si="4"/>
        <v>Q4</v>
      </c>
      <c r="Z35">
        <f t="shared" si="5"/>
        <v>0.68478260869565222</v>
      </c>
    </row>
    <row r="36" spans="1:26" x14ac:dyDescent="0.25">
      <c r="A36" t="s">
        <v>54</v>
      </c>
      <c r="B36" t="s">
        <v>1505</v>
      </c>
      <c r="C36" t="s">
        <v>1511</v>
      </c>
      <c r="D36">
        <v>383</v>
      </c>
      <c r="E36">
        <v>12.5</v>
      </c>
      <c r="F36">
        <v>4787.5</v>
      </c>
      <c r="G36">
        <v>4924.63</v>
      </c>
      <c r="H36" t="s">
        <v>1517</v>
      </c>
      <c r="I36" t="s">
        <v>1520</v>
      </c>
      <c r="J36">
        <v>4.7</v>
      </c>
      <c r="K36" t="s">
        <v>1555</v>
      </c>
      <c r="L36" t="s">
        <v>1776</v>
      </c>
      <c r="M36" t="s">
        <v>1780</v>
      </c>
      <c r="N36" t="s">
        <v>1913</v>
      </c>
      <c r="O36">
        <v>7.1099999999999997E-2</v>
      </c>
      <c r="P36">
        <v>27</v>
      </c>
      <c r="Q36">
        <v>3.08</v>
      </c>
      <c r="R36">
        <v>310</v>
      </c>
      <c r="S36">
        <v>31</v>
      </c>
      <c r="T36">
        <v>100</v>
      </c>
      <c r="U36">
        <f t="shared" si="0"/>
        <v>4</v>
      </c>
      <c r="V36">
        <f t="shared" si="1"/>
        <v>137.13000000000011</v>
      </c>
      <c r="W36" s="3">
        <f t="shared" si="2"/>
        <v>2.8643342036553547E-2</v>
      </c>
      <c r="X36" t="str">
        <f t="shared" si="3"/>
        <v>June</v>
      </c>
      <c r="Y36" t="str">
        <f t="shared" si="4"/>
        <v>Q2</v>
      </c>
      <c r="Z36">
        <f t="shared" si="5"/>
        <v>1.235483870967742</v>
      </c>
    </row>
    <row r="37" spans="1:26" x14ac:dyDescent="0.25">
      <c r="A37" t="s">
        <v>55</v>
      </c>
      <c r="B37" t="s">
        <v>1508</v>
      </c>
      <c r="C37" t="s">
        <v>1512</v>
      </c>
      <c r="D37">
        <v>230</v>
      </c>
      <c r="E37">
        <v>8.9</v>
      </c>
      <c r="F37">
        <v>2047</v>
      </c>
      <c r="G37">
        <v>1958.97</v>
      </c>
      <c r="H37" t="s">
        <v>1513</v>
      </c>
      <c r="I37" t="s">
        <v>1519</v>
      </c>
      <c r="J37">
        <v>3.8</v>
      </c>
      <c r="K37" t="s">
        <v>1556</v>
      </c>
      <c r="L37" t="s">
        <v>1664</v>
      </c>
      <c r="M37" t="s">
        <v>1664</v>
      </c>
      <c r="N37" t="s">
        <v>1912</v>
      </c>
      <c r="O37">
        <v>0.10299999999999999</v>
      </c>
      <c r="P37">
        <v>23</v>
      </c>
      <c r="Q37">
        <v>1.63</v>
      </c>
      <c r="R37">
        <v>787</v>
      </c>
      <c r="S37">
        <v>96</v>
      </c>
      <c r="T37">
        <v>74</v>
      </c>
      <c r="U37">
        <f t="shared" si="0"/>
        <v>0</v>
      </c>
      <c r="V37">
        <f t="shared" si="1"/>
        <v>-88.029999999999973</v>
      </c>
      <c r="W37" s="3">
        <f t="shared" si="2"/>
        <v>-4.3004396678065451E-2</v>
      </c>
      <c r="X37" t="str">
        <f t="shared" si="3"/>
        <v>July</v>
      </c>
      <c r="Y37" t="str">
        <f t="shared" si="4"/>
        <v>Q3</v>
      </c>
      <c r="Z37">
        <f t="shared" si="5"/>
        <v>0.29224904701397714</v>
      </c>
    </row>
    <row r="38" spans="1:26" x14ac:dyDescent="0.25">
      <c r="A38" t="s">
        <v>56</v>
      </c>
      <c r="B38" t="s">
        <v>1506</v>
      </c>
      <c r="C38" t="s">
        <v>1512</v>
      </c>
      <c r="D38">
        <v>366</v>
      </c>
      <c r="E38">
        <v>4.2</v>
      </c>
      <c r="F38">
        <v>1537.2</v>
      </c>
      <c r="G38">
        <v>1505.79</v>
      </c>
      <c r="H38" t="s">
        <v>1515</v>
      </c>
      <c r="I38" t="s">
        <v>1521</v>
      </c>
      <c r="J38">
        <v>4.2</v>
      </c>
      <c r="K38" t="s">
        <v>1557</v>
      </c>
      <c r="L38" t="s">
        <v>1738</v>
      </c>
      <c r="M38" t="s">
        <v>1738</v>
      </c>
      <c r="N38" t="s">
        <v>1912</v>
      </c>
      <c r="O38">
        <v>2.7799999999999998E-2</v>
      </c>
      <c r="P38">
        <v>10</v>
      </c>
      <c r="Q38">
        <v>2.88</v>
      </c>
      <c r="R38">
        <v>816</v>
      </c>
      <c r="S38">
        <v>64</v>
      </c>
      <c r="T38">
        <v>88</v>
      </c>
      <c r="U38">
        <f t="shared" si="0"/>
        <v>0</v>
      </c>
      <c r="V38">
        <f t="shared" si="1"/>
        <v>-31.410000000000082</v>
      </c>
      <c r="W38" s="3">
        <f t="shared" si="2"/>
        <v>-2.0433255269320896E-2</v>
      </c>
      <c r="X38" t="str">
        <f t="shared" si="3"/>
        <v>July</v>
      </c>
      <c r="Y38" t="str">
        <f t="shared" si="4"/>
        <v>Q3</v>
      </c>
      <c r="Z38">
        <f t="shared" si="5"/>
        <v>0.4485294117647059</v>
      </c>
    </row>
    <row r="39" spans="1:26" x14ac:dyDescent="0.25">
      <c r="A39" t="s">
        <v>57</v>
      </c>
      <c r="B39" t="s">
        <v>1509</v>
      </c>
      <c r="C39" t="s">
        <v>1510</v>
      </c>
      <c r="D39">
        <v>436</v>
      </c>
      <c r="E39">
        <v>25</v>
      </c>
      <c r="F39">
        <v>10900</v>
      </c>
      <c r="G39">
        <v>10355.44</v>
      </c>
      <c r="H39" t="s">
        <v>1516</v>
      </c>
      <c r="I39" t="s">
        <v>1520</v>
      </c>
      <c r="J39">
        <v>4.7</v>
      </c>
      <c r="K39" t="s">
        <v>1558</v>
      </c>
      <c r="L39" t="s">
        <v>1577</v>
      </c>
      <c r="M39" t="s">
        <v>1577</v>
      </c>
      <c r="N39" t="s">
        <v>1912</v>
      </c>
      <c r="O39">
        <v>5.0200000000000002E-2</v>
      </c>
      <c r="P39">
        <v>21</v>
      </c>
      <c r="Q39">
        <v>1.37</v>
      </c>
      <c r="R39">
        <v>379</v>
      </c>
      <c r="S39">
        <v>139</v>
      </c>
      <c r="T39">
        <v>66</v>
      </c>
      <c r="U39">
        <f t="shared" si="0"/>
        <v>0</v>
      </c>
      <c r="V39">
        <f t="shared" si="1"/>
        <v>-544.55999999999949</v>
      </c>
      <c r="W39" s="3">
        <f t="shared" si="2"/>
        <v>-4.995963302752289E-2</v>
      </c>
      <c r="X39" t="str">
        <f t="shared" si="3"/>
        <v>October</v>
      </c>
      <c r="Y39" t="str">
        <f t="shared" si="4"/>
        <v>Q4</v>
      </c>
      <c r="Z39">
        <f t="shared" si="5"/>
        <v>1.1503957783641161</v>
      </c>
    </row>
    <row r="40" spans="1:26" x14ac:dyDescent="0.25">
      <c r="A40" t="s">
        <v>58</v>
      </c>
      <c r="B40" t="s">
        <v>1508</v>
      </c>
      <c r="C40" t="s">
        <v>1512</v>
      </c>
      <c r="D40">
        <v>347</v>
      </c>
      <c r="E40">
        <v>8.9</v>
      </c>
      <c r="F40">
        <v>3088.3</v>
      </c>
      <c r="G40">
        <v>2960.07</v>
      </c>
      <c r="H40" t="s">
        <v>1514</v>
      </c>
      <c r="I40" t="s">
        <v>1520</v>
      </c>
      <c r="J40">
        <v>4.7</v>
      </c>
      <c r="K40" t="s">
        <v>1559</v>
      </c>
      <c r="L40" t="s">
        <v>1713</v>
      </c>
      <c r="M40" t="s">
        <v>1713</v>
      </c>
      <c r="N40" t="s">
        <v>1912</v>
      </c>
      <c r="O40">
        <v>8.2199999999999995E-2</v>
      </c>
      <c r="P40">
        <v>28</v>
      </c>
      <c r="Q40">
        <v>1.67</v>
      </c>
      <c r="R40">
        <v>738</v>
      </c>
      <c r="S40">
        <v>99</v>
      </c>
      <c r="T40">
        <v>38</v>
      </c>
      <c r="U40">
        <f t="shared" si="0"/>
        <v>0</v>
      </c>
      <c r="V40">
        <f t="shared" si="1"/>
        <v>-128.23000000000002</v>
      </c>
      <c r="W40" s="3">
        <f t="shared" si="2"/>
        <v>-4.1521225269565781E-2</v>
      </c>
      <c r="X40" t="str">
        <f t="shared" si="3"/>
        <v>March</v>
      </c>
      <c r="Y40" t="str">
        <f t="shared" si="4"/>
        <v>Q1</v>
      </c>
      <c r="Z40">
        <f t="shared" si="5"/>
        <v>0.47018970189701897</v>
      </c>
    </row>
    <row r="41" spans="1:26" x14ac:dyDescent="0.25">
      <c r="A41" t="s">
        <v>59</v>
      </c>
      <c r="B41" t="s">
        <v>1507</v>
      </c>
      <c r="C41" t="s">
        <v>1511</v>
      </c>
      <c r="D41">
        <v>135</v>
      </c>
      <c r="E41">
        <v>15.75</v>
      </c>
      <c r="F41">
        <v>2126.25</v>
      </c>
      <c r="G41">
        <v>2229.15</v>
      </c>
      <c r="H41" t="s">
        <v>1514</v>
      </c>
      <c r="I41" t="s">
        <v>1518</v>
      </c>
      <c r="J41">
        <v>4.5</v>
      </c>
      <c r="K41" t="s">
        <v>1560</v>
      </c>
      <c r="L41" t="s">
        <v>1642</v>
      </c>
      <c r="M41" t="s">
        <v>1642</v>
      </c>
      <c r="N41" t="s">
        <v>1912</v>
      </c>
      <c r="O41">
        <v>9.5600000000000004E-2</v>
      </c>
      <c r="P41">
        <v>12</v>
      </c>
      <c r="Q41">
        <v>3.18</v>
      </c>
      <c r="R41">
        <v>639</v>
      </c>
      <c r="S41">
        <v>69</v>
      </c>
      <c r="T41">
        <v>99</v>
      </c>
      <c r="U41">
        <f t="shared" si="0"/>
        <v>0</v>
      </c>
      <c r="V41">
        <f t="shared" si="1"/>
        <v>102.90000000000009</v>
      </c>
      <c r="W41" s="3">
        <f t="shared" si="2"/>
        <v>4.8395061728395104E-2</v>
      </c>
      <c r="X41" t="str">
        <f t="shared" si="3"/>
        <v>January</v>
      </c>
      <c r="Y41" t="str">
        <f t="shared" si="4"/>
        <v>Q1</v>
      </c>
      <c r="Z41">
        <f t="shared" si="5"/>
        <v>0.21126760563380281</v>
      </c>
    </row>
    <row r="42" spans="1:26" x14ac:dyDescent="0.25">
      <c r="A42" t="s">
        <v>60</v>
      </c>
      <c r="B42" t="s">
        <v>1508</v>
      </c>
      <c r="C42" t="s">
        <v>1512</v>
      </c>
      <c r="D42">
        <v>85</v>
      </c>
      <c r="E42">
        <v>8.9</v>
      </c>
      <c r="F42">
        <v>756.5</v>
      </c>
      <c r="G42">
        <v>768.31</v>
      </c>
      <c r="H42" t="s">
        <v>1515</v>
      </c>
      <c r="I42" t="s">
        <v>1520</v>
      </c>
      <c r="J42">
        <v>4.7</v>
      </c>
      <c r="K42" t="s">
        <v>1539</v>
      </c>
      <c r="L42" t="s">
        <v>1606</v>
      </c>
      <c r="M42" t="s">
        <v>1606</v>
      </c>
      <c r="N42" t="s">
        <v>1912</v>
      </c>
      <c r="O42">
        <v>1.0800000000000001E-2</v>
      </c>
      <c r="P42">
        <v>0</v>
      </c>
      <c r="Q42">
        <v>2.54</v>
      </c>
      <c r="R42">
        <v>847</v>
      </c>
      <c r="S42">
        <v>128</v>
      </c>
      <c r="T42">
        <v>38</v>
      </c>
      <c r="U42">
        <f t="shared" si="0"/>
        <v>0</v>
      </c>
      <c r="V42">
        <f t="shared" si="1"/>
        <v>11.809999999999945</v>
      </c>
      <c r="W42" s="3">
        <f t="shared" si="2"/>
        <v>1.5611368142762651E-2</v>
      </c>
      <c r="X42" t="str">
        <f t="shared" si="3"/>
        <v>May</v>
      </c>
      <c r="Y42" t="str">
        <f t="shared" si="4"/>
        <v>Q2</v>
      </c>
      <c r="Z42">
        <f t="shared" si="5"/>
        <v>0.10035419126328217</v>
      </c>
    </row>
    <row r="43" spans="1:26" x14ac:dyDescent="0.25">
      <c r="A43" t="s">
        <v>61</v>
      </c>
      <c r="B43" t="s">
        <v>1507</v>
      </c>
      <c r="C43" t="s">
        <v>1511</v>
      </c>
      <c r="D43">
        <v>295</v>
      </c>
      <c r="E43">
        <v>15.75</v>
      </c>
      <c r="F43">
        <v>4646.25</v>
      </c>
      <c r="G43">
        <v>4529.72</v>
      </c>
      <c r="H43" t="s">
        <v>1517</v>
      </c>
      <c r="I43" t="s">
        <v>1520</v>
      </c>
      <c r="J43">
        <v>4.7</v>
      </c>
      <c r="K43" t="s">
        <v>1561</v>
      </c>
      <c r="L43" t="s">
        <v>1858</v>
      </c>
      <c r="M43" t="s">
        <v>1858</v>
      </c>
      <c r="N43" t="s">
        <v>1912</v>
      </c>
      <c r="O43">
        <v>0.1288</v>
      </c>
      <c r="P43">
        <v>37</v>
      </c>
      <c r="Q43">
        <v>3.7</v>
      </c>
      <c r="R43">
        <v>593</v>
      </c>
      <c r="S43">
        <v>163</v>
      </c>
      <c r="T43">
        <v>86</v>
      </c>
      <c r="U43">
        <f t="shared" si="0"/>
        <v>0</v>
      </c>
      <c r="V43">
        <f t="shared" si="1"/>
        <v>-116.52999999999975</v>
      </c>
      <c r="W43" s="3">
        <f t="shared" si="2"/>
        <v>-2.5080441216034383E-2</v>
      </c>
      <c r="X43" t="str">
        <f t="shared" si="3"/>
        <v>January</v>
      </c>
      <c r="Y43" t="str">
        <f t="shared" si="4"/>
        <v>Q1</v>
      </c>
      <c r="Z43">
        <f t="shared" si="5"/>
        <v>0.49747048903878582</v>
      </c>
    </row>
    <row r="44" spans="1:26" x14ac:dyDescent="0.25">
      <c r="A44" t="s">
        <v>62</v>
      </c>
      <c r="B44" t="s">
        <v>1506</v>
      </c>
      <c r="C44" t="s">
        <v>1512</v>
      </c>
      <c r="D44">
        <v>238</v>
      </c>
      <c r="E44">
        <v>4.2</v>
      </c>
      <c r="F44">
        <v>999.6</v>
      </c>
      <c r="G44">
        <v>1039.3</v>
      </c>
      <c r="H44" t="s">
        <v>1515</v>
      </c>
      <c r="I44" t="s">
        <v>1520</v>
      </c>
      <c r="J44">
        <v>4.7</v>
      </c>
      <c r="K44" t="s">
        <v>1558</v>
      </c>
      <c r="L44" t="s">
        <v>1716</v>
      </c>
      <c r="M44" t="s">
        <v>1716</v>
      </c>
      <c r="N44" t="s">
        <v>1912</v>
      </c>
      <c r="O44">
        <v>0.11409999999999999</v>
      </c>
      <c r="P44">
        <v>27</v>
      </c>
      <c r="Q44">
        <v>1.52</v>
      </c>
      <c r="R44">
        <v>910</v>
      </c>
      <c r="S44">
        <v>183</v>
      </c>
      <c r="T44">
        <v>45</v>
      </c>
      <c r="U44">
        <f t="shared" si="0"/>
        <v>0</v>
      </c>
      <c r="V44">
        <f t="shared" si="1"/>
        <v>39.699999999999932</v>
      </c>
      <c r="W44" s="3">
        <f t="shared" si="2"/>
        <v>3.9715886354541749E-2</v>
      </c>
      <c r="X44" t="str">
        <f t="shared" si="3"/>
        <v>October</v>
      </c>
      <c r="Y44" t="str">
        <f t="shared" si="4"/>
        <v>Q4</v>
      </c>
      <c r="Z44">
        <f t="shared" si="5"/>
        <v>0.26153846153846155</v>
      </c>
    </row>
    <row r="45" spans="1:26" x14ac:dyDescent="0.25">
      <c r="A45" t="s">
        <v>63</v>
      </c>
      <c r="B45" t="s">
        <v>1509</v>
      </c>
      <c r="C45" t="s">
        <v>1510</v>
      </c>
      <c r="D45">
        <v>235</v>
      </c>
      <c r="E45">
        <v>25</v>
      </c>
      <c r="F45">
        <v>5875</v>
      </c>
      <c r="G45">
        <v>5626.77</v>
      </c>
      <c r="H45" t="s">
        <v>1515</v>
      </c>
      <c r="I45" t="s">
        <v>1519</v>
      </c>
      <c r="J45">
        <v>3.8</v>
      </c>
      <c r="K45" t="s">
        <v>1522</v>
      </c>
      <c r="L45" t="s">
        <v>1723</v>
      </c>
      <c r="M45" t="s">
        <v>1723</v>
      </c>
      <c r="N45" t="s">
        <v>1912</v>
      </c>
      <c r="O45">
        <v>0.05</v>
      </c>
      <c r="P45">
        <v>11</v>
      </c>
      <c r="Q45">
        <v>0.98</v>
      </c>
      <c r="R45">
        <v>132</v>
      </c>
      <c r="S45">
        <v>55</v>
      </c>
      <c r="T45">
        <v>29</v>
      </c>
      <c r="U45">
        <f t="shared" si="0"/>
        <v>0</v>
      </c>
      <c r="V45">
        <f t="shared" si="1"/>
        <v>-248.22999999999956</v>
      </c>
      <c r="W45" s="3">
        <f t="shared" si="2"/>
        <v>-4.2251914893616946E-2</v>
      </c>
      <c r="X45" t="str">
        <f t="shared" si="3"/>
        <v>May</v>
      </c>
      <c r="Y45" t="str">
        <f t="shared" si="4"/>
        <v>Q2</v>
      </c>
      <c r="Z45">
        <f t="shared" si="5"/>
        <v>1.7803030303030303</v>
      </c>
    </row>
    <row r="46" spans="1:26" x14ac:dyDescent="0.25">
      <c r="A46" t="s">
        <v>64</v>
      </c>
      <c r="B46" t="s">
        <v>1507</v>
      </c>
      <c r="C46" t="s">
        <v>1511</v>
      </c>
      <c r="D46">
        <v>119</v>
      </c>
      <c r="E46">
        <v>15.75</v>
      </c>
      <c r="F46">
        <v>1874.25</v>
      </c>
      <c r="G46">
        <v>1792.58</v>
      </c>
      <c r="H46" t="s">
        <v>1515</v>
      </c>
      <c r="I46" t="s">
        <v>1519</v>
      </c>
      <c r="J46">
        <v>3.8</v>
      </c>
      <c r="K46" t="s">
        <v>1562</v>
      </c>
      <c r="L46" t="s">
        <v>1885</v>
      </c>
      <c r="M46" t="s">
        <v>1885</v>
      </c>
      <c r="N46" t="s">
        <v>1912</v>
      </c>
      <c r="O46">
        <v>6.7100000000000007E-2</v>
      </c>
      <c r="P46">
        <v>7</v>
      </c>
      <c r="Q46">
        <v>3.12</v>
      </c>
      <c r="R46">
        <v>902</v>
      </c>
      <c r="S46">
        <v>127</v>
      </c>
      <c r="T46">
        <v>59</v>
      </c>
      <c r="U46">
        <f t="shared" si="0"/>
        <v>0</v>
      </c>
      <c r="V46">
        <f t="shared" si="1"/>
        <v>-81.670000000000073</v>
      </c>
      <c r="W46" s="3">
        <f t="shared" si="2"/>
        <v>-4.3574763238628821E-2</v>
      </c>
      <c r="X46" t="str">
        <f t="shared" si="3"/>
        <v>December</v>
      </c>
      <c r="Y46" t="str">
        <f t="shared" si="4"/>
        <v>Q4</v>
      </c>
      <c r="Z46">
        <f t="shared" si="5"/>
        <v>0.1319290465631929</v>
      </c>
    </row>
    <row r="47" spans="1:26" x14ac:dyDescent="0.25">
      <c r="A47" t="s">
        <v>65</v>
      </c>
      <c r="B47" t="s">
        <v>1509</v>
      </c>
      <c r="C47" t="s">
        <v>1510</v>
      </c>
      <c r="D47">
        <v>13</v>
      </c>
      <c r="E47">
        <v>25</v>
      </c>
      <c r="F47">
        <v>325</v>
      </c>
      <c r="G47">
        <v>339.39</v>
      </c>
      <c r="H47" t="s">
        <v>1513</v>
      </c>
      <c r="I47" t="s">
        <v>1520</v>
      </c>
      <c r="J47">
        <v>4.7</v>
      </c>
      <c r="K47" t="s">
        <v>1563</v>
      </c>
      <c r="L47" t="s">
        <v>1879</v>
      </c>
      <c r="M47" t="s">
        <v>1879</v>
      </c>
      <c r="N47" t="s">
        <v>1912</v>
      </c>
      <c r="O47">
        <v>5.1799999999999999E-2</v>
      </c>
      <c r="P47">
        <v>0</v>
      </c>
      <c r="Q47">
        <v>1.84</v>
      </c>
      <c r="R47">
        <v>601</v>
      </c>
      <c r="S47">
        <v>159</v>
      </c>
      <c r="T47">
        <v>87</v>
      </c>
      <c r="U47">
        <f t="shared" si="0"/>
        <v>0</v>
      </c>
      <c r="V47">
        <f t="shared" si="1"/>
        <v>14.389999999999986</v>
      </c>
      <c r="W47" s="3">
        <f t="shared" si="2"/>
        <v>4.4276923076923033E-2</v>
      </c>
      <c r="X47" t="str">
        <f t="shared" si="3"/>
        <v>September</v>
      </c>
      <c r="Y47" t="str">
        <f t="shared" si="4"/>
        <v>Q3</v>
      </c>
      <c r="Z47">
        <f t="shared" si="5"/>
        <v>2.1630615640599003E-2</v>
      </c>
    </row>
    <row r="48" spans="1:26" x14ac:dyDescent="0.25">
      <c r="A48" t="s">
        <v>66</v>
      </c>
      <c r="B48" t="s">
        <v>1507</v>
      </c>
      <c r="C48" t="s">
        <v>1511</v>
      </c>
      <c r="D48">
        <v>233</v>
      </c>
      <c r="E48">
        <v>15.75</v>
      </c>
      <c r="F48">
        <v>3669.75</v>
      </c>
      <c r="G48">
        <v>3664.48</v>
      </c>
      <c r="H48" t="s">
        <v>1515</v>
      </c>
      <c r="I48" t="s">
        <v>1519</v>
      </c>
      <c r="J48">
        <v>3.8</v>
      </c>
      <c r="K48" t="s">
        <v>1564</v>
      </c>
      <c r="L48" t="s">
        <v>1683</v>
      </c>
      <c r="M48" t="s">
        <v>1683</v>
      </c>
      <c r="N48" t="s">
        <v>1912</v>
      </c>
      <c r="O48">
        <v>6.4399999999999999E-2</v>
      </c>
      <c r="P48">
        <v>15</v>
      </c>
      <c r="Q48">
        <v>3.7</v>
      </c>
      <c r="R48">
        <v>910</v>
      </c>
      <c r="S48">
        <v>139</v>
      </c>
      <c r="T48">
        <v>26</v>
      </c>
      <c r="U48">
        <f t="shared" si="0"/>
        <v>0</v>
      </c>
      <c r="V48">
        <f t="shared" si="1"/>
        <v>-5.2699999999999818</v>
      </c>
      <c r="W48" s="3">
        <f t="shared" si="2"/>
        <v>-1.4360651270522466E-3</v>
      </c>
      <c r="X48" t="str">
        <f t="shared" si="3"/>
        <v>May</v>
      </c>
      <c r="Y48" t="str">
        <f t="shared" si="4"/>
        <v>Q2</v>
      </c>
      <c r="Z48">
        <f t="shared" si="5"/>
        <v>0.25604395604395602</v>
      </c>
    </row>
    <row r="49" spans="1:26" x14ac:dyDescent="0.25">
      <c r="A49" t="s">
        <v>67</v>
      </c>
      <c r="B49" t="s">
        <v>1509</v>
      </c>
      <c r="C49" t="s">
        <v>1510</v>
      </c>
      <c r="D49">
        <v>313</v>
      </c>
      <c r="E49">
        <v>25</v>
      </c>
      <c r="F49">
        <v>7825</v>
      </c>
      <c r="G49">
        <v>7875.39</v>
      </c>
      <c r="H49" t="s">
        <v>1517</v>
      </c>
      <c r="I49" t="s">
        <v>1518</v>
      </c>
      <c r="J49">
        <v>4.5</v>
      </c>
      <c r="K49" t="s">
        <v>1565</v>
      </c>
      <c r="L49" t="s">
        <v>1735</v>
      </c>
      <c r="M49" t="s">
        <v>1735</v>
      </c>
      <c r="N49" t="s">
        <v>1912</v>
      </c>
      <c r="O49">
        <v>1.38E-2</v>
      </c>
      <c r="P49">
        <v>4</v>
      </c>
      <c r="Q49">
        <v>0.7</v>
      </c>
      <c r="R49">
        <v>236</v>
      </c>
      <c r="S49">
        <v>32</v>
      </c>
      <c r="T49">
        <v>43</v>
      </c>
      <c r="U49">
        <f t="shared" si="0"/>
        <v>0</v>
      </c>
      <c r="V49">
        <f t="shared" si="1"/>
        <v>50.390000000000327</v>
      </c>
      <c r="W49" s="3">
        <f t="shared" si="2"/>
        <v>6.4396166134185725E-3</v>
      </c>
      <c r="X49" t="str">
        <f t="shared" si="3"/>
        <v>July</v>
      </c>
      <c r="Y49" t="str">
        <f t="shared" si="4"/>
        <v>Q3</v>
      </c>
      <c r="Z49">
        <f t="shared" si="5"/>
        <v>1.326271186440678</v>
      </c>
    </row>
    <row r="50" spans="1:26" x14ac:dyDescent="0.25">
      <c r="A50" t="s">
        <v>68</v>
      </c>
      <c r="B50" t="s">
        <v>1508</v>
      </c>
      <c r="C50" t="s">
        <v>1512</v>
      </c>
      <c r="D50">
        <v>177</v>
      </c>
      <c r="E50">
        <v>8.9</v>
      </c>
      <c r="F50">
        <v>1575.3</v>
      </c>
      <c r="G50">
        <v>1549.7</v>
      </c>
      <c r="H50" t="s">
        <v>1516</v>
      </c>
      <c r="I50" t="s">
        <v>1519</v>
      </c>
      <c r="J50">
        <v>3.8</v>
      </c>
      <c r="K50" t="s">
        <v>1566</v>
      </c>
      <c r="L50" t="s">
        <v>1814</v>
      </c>
      <c r="M50" t="s">
        <v>1814</v>
      </c>
      <c r="N50" t="s">
        <v>1912</v>
      </c>
      <c r="O50">
        <v>0.1331</v>
      </c>
      <c r="P50">
        <v>23</v>
      </c>
      <c r="Q50">
        <v>2.9</v>
      </c>
      <c r="R50">
        <v>308</v>
      </c>
      <c r="S50">
        <v>40</v>
      </c>
      <c r="T50">
        <v>70</v>
      </c>
      <c r="U50">
        <f t="shared" si="0"/>
        <v>0</v>
      </c>
      <c r="V50">
        <f t="shared" si="1"/>
        <v>-25.599999999999909</v>
      </c>
      <c r="W50" s="3">
        <f t="shared" si="2"/>
        <v>-1.6250872849615888E-2</v>
      </c>
      <c r="X50" t="str">
        <f t="shared" si="3"/>
        <v>August</v>
      </c>
      <c r="Y50" t="str">
        <f t="shared" si="4"/>
        <v>Q3</v>
      </c>
      <c r="Z50">
        <f t="shared" si="5"/>
        <v>0.57467532467532467</v>
      </c>
    </row>
    <row r="51" spans="1:26" x14ac:dyDescent="0.25">
      <c r="A51" t="s">
        <v>69</v>
      </c>
      <c r="B51" t="s">
        <v>1505</v>
      </c>
      <c r="C51" t="s">
        <v>1511</v>
      </c>
      <c r="D51">
        <v>124</v>
      </c>
      <c r="E51">
        <v>12.5</v>
      </c>
      <c r="F51">
        <v>1550</v>
      </c>
      <c r="G51">
        <v>1573.27</v>
      </c>
      <c r="H51" t="s">
        <v>1517</v>
      </c>
      <c r="I51" t="s">
        <v>1518</v>
      </c>
      <c r="J51">
        <v>4.5</v>
      </c>
      <c r="K51" t="s">
        <v>1553</v>
      </c>
      <c r="L51" t="s">
        <v>1589</v>
      </c>
      <c r="M51" t="s">
        <v>1589</v>
      </c>
      <c r="N51" t="s">
        <v>1912</v>
      </c>
      <c r="O51">
        <v>0.11940000000000001</v>
      </c>
      <c r="P51">
        <v>14</v>
      </c>
      <c r="Q51">
        <v>3.63</v>
      </c>
      <c r="R51">
        <v>254</v>
      </c>
      <c r="S51">
        <v>25</v>
      </c>
      <c r="T51">
        <v>89</v>
      </c>
      <c r="U51">
        <f t="shared" si="0"/>
        <v>0</v>
      </c>
      <c r="V51">
        <f t="shared" si="1"/>
        <v>23.269999999999982</v>
      </c>
      <c r="W51" s="3">
        <f t="shared" si="2"/>
        <v>1.5012903225806441E-2</v>
      </c>
      <c r="X51" t="str">
        <f t="shared" si="3"/>
        <v>June</v>
      </c>
      <c r="Y51" t="str">
        <f t="shared" si="4"/>
        <v>Q2</v>
      </c>
      <c r="Z51">
        <f t="shared" si="5"/>
        <v>0.48818897637795278</v>
      </c>
    </row>
    <row r="52" spans="1:26" x14ac:dyDescent="0.25">
      <c r="A52" t="s">
        <v>70</v>
      </c>
      <c r="B52" t="s">
        <v>1507</v>
      </c>
      <c r="C52" t="s">
        <v>1511</v>
      </c>
      <c r="D52">
        <v>352</v>
      </c>
      <c r="E52">
        <v>15.75</v>
      </c>
      <c r="F52">
        <v>5544</v>
      </c>
      <c r="G52">
        <v>5330.22</v>
      </c>
      <c r="H52" t="s">
        <v>1514</v>
      </c>
      <c r="I52" t="s">
        <v>1519</v>
      </c>
      <c r="J52">
        <v>3.8</v>
      </c>
      <c r="K52" t="s">
        <v>1567</v>
      </c>
      <c r="L52" t="s">
        <v>1686</v>
      </c>
      <c r="M52" t="s">
        <v>1686</v>
      </c>
      <c r="N52" t="s">
        <v>1912</v>
      </c>
      <c r="O52">
        <v>0.14269999999999999</v>
      </c>
      <c r="P52">
        <v>50</v>
      </c>
      <c r="Q52">
        <v>2.88</v>
      </c>
      <c r="R52">
        <v>221</v>
      </c>
      <c r="S52">
        <v>175</v>
      </c>
      <c r="T52">
        <v>87</v>
      </c>
      <c r="U52">
        <f t="shared" si="0"/>
        <v>0</v>
      </c>
      <c r="V52">
        <f t="shared" si="1"/>
        <v>-213.77999999999975</v>
      </c>
      <c r="W52" s="3">
        <f t="shared" si="2"/>
        <v>-3.8560606060606017E-2</v>
      </c>
      <c r="X52" t="str">
        <f t="shared" si="3"/>
        <v>August</v>
      </c>
      <c r="Y52" t="str">
        <f t="shared" si="4"/>
        <v>Q3</v>
      </c>
      <c r="Z52">
        <f t="shared" si="5"/>
        <v>1.592760180995475</v>
      </c>
    </row>
    <row r="53" spans="1:26" x14ac:dyDescent="0.25">
      <c r="A53" t="s">
        <v>71</v>
      </c>
      <c r="B53" t="s">
        <v>1504</v>
      </c>
      <c r="C53" t="s">
        <v>1510</v>
      </c>
      <c r="D53">
        <v>65</v>
      </c>
      <c r="E53">
        <v>45</v>
      </c>
      <c r="F53">
        <v>2925</v>
      </c>
      <c r="G53">
        <v>2948.02</v>
      </c>
      <c r="H53" t="s">
        <v>1513</v>
      </c>
      <c r="I53" t="s">
        <v>1519</v>
      </c>
      <c r="J53">
        <v>3.8</v>
      </c>
      <c r="K53" t="s">
        <v>1568</v>
      </c>
      <c r="L53" t="s">
        <v>1656</v>
      </c>
      <c r="M53" t="s">
        <v>1656</v>
      </c>
      <c r="N53" t="s">
        <v>1912</v>
      </c>
      <c r="O53">
        <v>0.14000000000000001</v>
      </c>
      <c r="P53">
        <v>9</v>
      </c>
      <c r="Q53">
        <v>1.86</v>
      </c>
      <c r="R53">
        <v>456</v>
      </c>
      <c r="S53">
        <v>70</v>
      </c>
      <c r="T53">
        <v>19</v>
      </c>
      <c r="U53">
        <f t="shared" si="0"/>
        <v>0</v>
      </c>
      <c r="V53">
        <f t="shared" si="1"/>
        <v>23.019999999999982</v>
      </c>
      <c r="W53" s="3">
        <f t="shared" si="2"/>
        <v>7.8700854700854642E-3</v>
      </c>
      <c r="X53" t="str">
        <f t="shared" si="3"/>
        <v>June</v>
      </c>
      <c r="Y53" t="str">
        <f t="shared" si="4"/>
        <v>Q2</v>
      </c>
      <c r="Z53">
        <f t="shared" si="5"/>
        <v>0.14254385964912281</v>
      </c>
    </row>
    <row r="54" spans="1:26" x14ac:dyDescent="0.25">
      <c r="A54" t="s">
        <v>72</v>
      </c>
      <c r="B54" t="s">
        <v>1509</v>
      </c>
      <c r="C54" t="s">
        <v>1510</v>
      </c>
      <c r="D54">
        <v>405</v>
      </c>
      <c r="E54">
        <v>25</v>
      </c>
      <c r="F54">
        <v>10125</v>
      </c>
      <c r="G54">
        <v>9924.1</v>
      </c>
      <c r="H54" t="s">
        <v>1514</v>
      </c>
      <c r="I54" t="s">
        <v>1518</v>
      </c>
      <c r="J54">
        <v>4.5</v>
      </c>
      <c r="K54" t="s">
        <v>1569</v>
      </c>
      <c r="L54" t="s">
        <v>1886</v>
      </c>
      <c r="M54" t="s">
        <v>1886</v>
      </c>
      <c r="N54" t="s">
        <v>1912</v>
      </c>
      <c r="O54">
        <v>0.10580000000000001</v>
      </c>
      <c r="P54">
        <v>42</v>
      </c>
      <c r="Q54">
        <v>1.69</v>
      </c>
      <c r="R54">
        <v>851</v>
      </c>
      <c r="S54">
        <v>30</v>
      </c>
      <c r="T54">
        <v>54</v>
      </c>
      <c r="U54">
        <f t="shared" si="0"/>
        <v>0</v>
      </c>
      <c r="V54">
        <f t="shared" si="1"/>
        <v>-200.89999999999964</v>
      </c>
      <c r="W54" s="3">
        <f t="shared" si="2"/>
        <v>-1.984197530864194E-2</v>
      </c>
      <c r="X54" t="str">
        <f t="shared" si="3"/>
        <v>December</v>
      </c>
      <c r="Y54" t="str">
        <f t="shared" si="4"/>
        <v>Q4</v>
      </c>
      <c r="Z54">
        <f t="shared" si="5"/>
        <v>0.47591069330199764</v>
      </c>
    </row>
    <row r="55" spans="1:26" x14ac:dyDescent="0.25">
      <c r="A55" t="s">
        <v>73</v>
      </c>
      <c r="B55" t="s">
        <v>1509</v>
      </c>
      <c r="C55" t="s">
        <v>1510</v>
      </c>
      <c r="D55">
        <v>269</v>
      </c>
      <c r="E55">
        <v>25</v>
      </c>
      <c r="F55">
        <v>6725</v>
      </c>
      <c r="G55">
        <v>6824.22</v>
      </c>
      <c r="H55" t="s">
        <v>1515</v>
      </c>
      <c r="I55" t="s">
        <v>1521</v>
      </c>
      <c r="J55">
        <v>4.2</v>
      </c>
      <c r="K55" t="s">
        <v>1570</v>
      </c>
      <c r="L55" t="s">
        <v>1690</v>
      </c>
      <c r="M55" t="s">
        <v>1690</v>
      </c>
      <c r="N55" t="s">
        <v>1912</v>
      </c>
      <c r="O55">
        <v>1.18E-2</v>
      </c>
      <c r="P55">
        <v>3</v>
      </c>
      <c r="Q55">
        <v>1.24</v>
      </c>
      <c r="R55">
        <v>420</v>
      </c>
      <c r="S55">
        <v>182</v>
      </c>
      <c r="T55">
        <v>68</v>
      </c>
      <c r="U55">
        <f t="shared" si="0"/>
        <v>0</v>
      </c>
      <c r="V55">
        <f t="shared" si="1"/>
        <v>99.220000000000255</v>
      </c>
      <c r="W55" s="3">
        <f t="shared" si="2"/>
        <v>1.4753903345724946E-2</v>
      </c>
      <c r="X55" t="str">
        <f t="shared" si="3"/>
        <v>February</v>
      </c>
      <c r="Y55" t="str">
        <f t="shared" si="4"/>
        <v>Q1</v>
      </c>
      <c r="Z55">
        <f t="shared" si="5"/>
        <v>0.64047619047619042</v>
      </c>
    </row>
    <row r="56" spans="1:26" x14ac:dyDescent="0.25">
      <c r="A56" t="s">
        <v>74</v>
      </c>
      <c r="B56" t="s">
        <v>1504</v>
      </c>
      <c r="C56" t="s">
        <v>1510</v>
      </c>
      <c r="D56">
        <v>385</v>
      </c>
      <c r="E56">
        <v>45</v>
      </c>
      <c r="F56">
        <v>17325</v>
      </c>
      <c r="G56">
        <v>17362.68</v>
      </c>
      <c r="H56" t="s">
        <v>1514</v>
      </c>
      <c r="I56" t="s">
        <v>1520</v>
      </c>
      <c r="J56">
        <v>4.7</v>
      </c>
      <c r="K56" t="s">
        <v>1571</v>
      </c>
      <c r="L56" t="s">
        <v>1774</v>
      </c>
      <c r="M56" t="s">
        <v>1774</v>
      </c>
      <c r="N56" t="s">
        <v>1912</v>
      </c>
      <c r="O56">
        <v>0.1011</v>
      </c>
      <c r="P56">
        <v>38</v>
      </c>
      <c r="Q56">
        <v>1.88</v>
      </c>
      <c r="R56">
        <v>526</v>
      </c>
      <c r="S56">
        <v>131</v>
      </c>
      <c r="T56">
        <v>85</v>
      </c>
      <c r="U56">
        <f t="shared" si="0"/>
        <v>0</v>
      </c>
      <c r="V56">
        <f t="shared" si="1"/>
        <v>37.680000000000291</v>
      </c>
      <c r="W56" s="3">
        <f t="shared" si="2"/>
        <v>2.1748917748917918E-3</v>
      </c>
      <c r="X56" t="str">
        <f t="shared" si="3"/>
        <v>April</v>
      </c>
      <c r="Y56" t="str">
        <f t="shared" si="4"/>
        <v>Q2</v>
      </c>
      <c r="Z56">
        <f t="shared" si="5"/>
        <v>0.73193916349809884</v>
      </c>
    </row>
    <row r="57" spans="1:26" x14ac:dyDescent="0.25">
      <c r="A57" t="s">
        <v>75</v>
      </c>
      <c r="B57" t="s">
        <v>1506</v>
      </c>
      <c r="C57" t="s">
        <v>1512</v>
      </c>
      <c r="D57">
        <v>152</v>
      </c>
      <c r="E57">
        <v>4.2</v>
      </c>
      <c r="F57">
        <v>638.4</v>
      </c>
      <c r="G57">
        <v>662.76</v>
      </c>
      <c r="H57" t="s">
        <v>1516</v>
      </c>
      <c r="I57" t="s">
        <v>1519</v>
      </c>
      <c r="J57">
        <v>3.8</v>
      </c>
      <c r="K57" t="s">
        <v>1572</v>
      </c>
      <c r="L57" t="s">
        <v>1630</v>
      </c>
      <c r="M57" t="s">
        <v>1630</v>
      </c>
      <c r="N57" t="s">
        <v>1912</v>
      </c>
      <c r="O57">
        <v>4.41E-2</v>
      </c>
      <c r="P57">
        <v>6</v>
      </c>
      <c r="Q57">
        <v>2.2200000000000002</v>
      </c>
      <c r="R57">
        <v>394</v>
      </c>
      <c r="S57">
        <v>27</v>
      </c>
      <c r="T57">
        <v>73</v>
      </c>
      <c r="U57">
        <f t="shared" si="0"/>
        <v>0</v>
      </c>
      <c r="V57">
        <f t="shared" si="1"/>
        <v>24.360000000000014</v>
      </c>
      <c r="W57" s="3">
        <f t="shared" si="2"/>
        <v>3.8157894736842127E-2</v>
      </c>
      <c r="X57" t="str">
        <f t="shared" si="3"/>
        <v>February</v>
      </c>
      <c r="Y57" t="str">
        <f t="shared" si="4"/>
        <v>Q1</v>
      </c>
      <c r="Z57">
        <f t="shared" si="5"/>
        <v>0.38578680203045684</v>
      </c>
    </row>
    <row r="58" spans="1:26" x14ac:dyDescent="0.25">
      <c r="A58" t="s">
        <v>76</v>
      </c>
      <c r="B58" t="s">
        <v>1506</v>
      </c>
      <c r="C58" t="s">
        <v>1512</v>
      </c>
      <c r="D58">
        <v>191</v>
      </c>
      <c r="E58">
        <v>4.2</v>
      </c>
      <c r="F58">
        <v>802.2</v>
      </c>
      <c r="G58">
        <v>826.09</v>
      </c>
      <c r="H58" t="s">
        <v>1514</v>
      </c>
      <c r="I58" t="s">
        <v>1520</v>
      </c>
      <c r="J58">
        <v>4.7</v>
      </c>
      <c r="K58" t="s">
        <v>1529</v>
      </c>
      <c r="L58" t="s">
        <v>1541</v>
      </c>
      <c r="M58" t="s">
        <v>1541</v>
      </c>
      <c r="N58" t="s">
        <v>1912</v>
      </c>
      <c r="O58">
        <v>5.7599999999999998E-2</v>
      </c>
      <c r="P58">
        <v>11</v>
      </c>
      <c r="Q58">
        <v>2.4</v>
      </c>
      <c r="R58">
        <v>619</v>
      </c>
      <c r="S58">
        <v>22</v>
      </c>
      <c r="T58">
        <v>76</v>
      </c>
      <c r="U58">
        <f t="shared" si="0"/>
        <v>0</v>
      </c>
      <c r="V58">
        <f t="shared" si="1"/>
        <v>23.889999999999986</v>
      </c>
      <c r="W58" s="3">
        <f t="shared" si="2"/>
        <v>2.9780603340812745E-2</v>
      </c>
      <c r="X58" t="str">
        <f t="shared" si="3"/>
        <v>April</v>
      </c>
      <c r="Y58" t="str">
        <f t="shared" si="4"/>
        <v>Q2</v>
      </c>
      <c r="Z58">
        <f t="shared" si="5"/>
        <v>0.30856219709208399</v>
      </c>
    </row>
    <row r="59" spans="1:26" x14ac:dyDescent="0.25">
      <c r="A59" t="s">
        <v>77</v>
      </c>
      <c r="B59" t="s">
        <v>1507</v>
      </c>
      <c r="C59" t="s">
        <v>1511</v>
      </c>
      <c r="D59">
        <v>260</v>
      </c>
      <c r="E59">
        <v>15.75</v>
      </c>
      <c r="F59">
        <v>4095</v>
      </c>
      <c r="G59">
        <v>4117.59</v>
      </c>
      <c r="H59" t="s">
        <v>1513</v>
      </c>
      <c r="I59" t="s">
        <v>1519</v>
      </c>
      <c r="J59">
        <v>3.8</v>
      </c>
      <c r="K59" t="s">
        <v>1542</v>
      </c>
      <c r="L59" t="s">
        <v>1791</v>
      </c>
      <c r="M59" t="s">
        <v>1791</v>
      </c>
      <c r="N59" t="s">
        <v>1912</v>
      </c>
      <c r="O59">
        <v>4.36E-2</v>
      </c>
      <c r="P59">
        <v>11</v>
      </c>
      <c r="Q59">
        <v>3.57</v>
      </c>
      <c r="R59">
        <v>861</v>
      </c>
      <c r="S59">
        <v>24</v>
      </c>
      <c r="T59">
        <v>21</v>
      </c>
      <c r="U59">
        <f t="shared" si="0"/>
        <v>0</v>
      </c>
      <c r="V59">
        <f t="shared" si="1"/>
        <v>22.590000000000146</v>
      </c>
      <c r="W59" s="3">
        <f t="shared" si="2"/>
        <v>5.5164835164835521E-3</v>
      </c>
      <c r="X59" t="str">
        <f t="shared" si="3"/>
        <v>July</v>
      </c>
      <c r="Y59" t="str">
        <f t="shared" si="4"/>
        <v>Q3</v>
      </c>
      <c r="Z59">
        <f t="shared" si="5"/>
        <v>0.30197444831591175</v>
      </c>
    </row>
    <row r="60" spans="1:26" x14ac:dyDescent="0.25">
      <c r="A60" t="s">
        <v>78</v>
      </c>
      <c r="B60" t="s">
        <v>1506</v>
      </c>
      <c r="C60" t="s">
        <v>1512</v>
      </c>
      <c r="D60">
        <v>134</v>
      </c>
      <c r="E60">
        <v>4.2</v>
      </c>
      <c r="F60">
        <v>562.79999999999995</v>
      </c>
      <c r="G60">
        <v>551.89</v>
      </c>
      <c r="H60" t="s">
        <v>1514</v>
      </c>
      <c r="I60" t="s">
        <v>1520</v>
      </c>
      <c r="J60">
        <v>4.7</v>
      </c>
      <c r="K60" t="s">
        <v>1573</v>
      </c>
      <c r="L60" t="s">
        <v>1887</v>
      </c>
      <c r="M60" t="s">
        <v>1887</v>
      </c>
      <c r="N60" t="s">
        <v>1912</v>
      </c>
      <c r="O60">
        <v>9.1399999999999995E-2</v>
      </c>
      <c r="P60">
        <v>12</v>
      </c>
      <c r="Q60">
        <v>2.06</v>
      </c>
      <c r="R60">
        <v>813</v>
      </c>
      <c r="S60">
        <v>160</v>
      </c>
      <c r="T60">
        <v>52</v>
      </c>
      <c r="U60">
        <f t="shared" si="0"/>
        <v>0</v>
      </c>
      <c r="V60">
        <f t="shared" si="1"/>
        <v>-10.909999999999968</v>
      </c>
      <c r="W60" s="3">
        <f t="shared" si="2"/>
        <v>-1.9385216773276419E-2</v>
      </c>
      <c r="X60" t="str">
        <f t="shared" si="3"/>
        <v>December</v>
      </c>
      <c r="Y60" t="str">
        <f t="shared" si="4"/>
        <v>Q4</v>
      </c>
      <c r="Z60">
        <f t="shared" si="5"/>
        <v>0.16482164821648215</v>
      </c>
    </row>
    <row r="61" spans="1:26" x14ac:dyDescent="0.25">
      <c r="A61" t="s">
        <v>79</v>
      </c>
      <c r="B61" t="s">
        <v>1506</v>
      </c>
      <c r="C61" t="s">
        <v>1512</v>
      </c>
      <c r="D61">
        <v>138</v>
      </c>
      <c r="E61">
        <v>4.2</v>
      </c>
      <c r="F61">
        <v>579.6</v>
      </c>
      <c r="G61">
        <v>563.98</v>
      </c>
      <c r="H61" t="s">
        <v>1515</v>
      </c>
      <c r="I61" t="s">
        <v>1521</v>
      </c>
      <c r="J61">
        <v>4.2</v>
      </c>
      <c r="K61" t="s">
        <v>1574</v>
      </c>
      <c r="L61" t="s">
        <v>1772</v>
      </c>
      <c r="M61" t="s">
        <v>1772</v>
      </c>
      <c r="N61" t="s">
        <v>1912</v>
      </c>
      <c r="O61">
        <v>0.111</v>
      </c>
      <c r="P61">
        <v>15</v>
      </c>
      <c r="Q61">
        <v>2.4900000000000002</v>
      </c>
      <c r="R61">
        <v>246</v>
      </c>
      <c r="S61">
        <v>75</v>
      </c>
      <c r="T61">
        <v>71</v>
      </c>
      <c r="U61">
        <f t="shared" si="0"/>
        <v>0</v>
      </c>
      <c r="V61">
        <f t="shared" si="1"/>
        <v>-15.620000000000005</v>
      </c>
      <c r="W61" s="3">
        <f t="shared" si="2"/>
        <v>-2.6949620427881304E-2</v>
      </c>
      <c r="X61" t="str">
        <f t="shared" si="3"/>
        <v>June</v>
      </c>
      <c r="Y61" t="str">
        <f t="shared" si="4"/>
        <v>Q2</v>
      </c>
      <c r="Z61">
        <f t="shared" si="5"/>
        <v>0.56097560975609762</v>
      </c>
    </row>
    <row r="62" spans="1:26" x14ac:dyDescent="0.25">
      <c r="A62" t="s">
        <v>80</v>
      </c>
      <c r="B62" t="s">
        <v>1506</v>
      </c>
      <c r="C62" t="s">
        <v>1512</v>
      </c>
      <c r="D62">
        <v>436</v>
      </c>
      <c r="E62">
        <v>4.2</v>
      </c>
      <c r="F62">
        <v>1831.2</v>
      </c>
      <c r="G62">
        <v>1775.19</v>
      </c>
      <c r="H62" t="s">
        <v>1517</v>
      </c>
      <c r="I62" t="s">
        <v>1521</v>
      </c>
      <c r="J62">
        <v>4.2</v>
      </c>
      <c r="K62" t="s">
        <v>1575</v>
      </c>
      <c r="L62" t="s">
        <v>1543</v>
      </c>
      <c r="M62" t="s">
        <v>1543</v>
      </c>
      <c r="N62" t="s">
        <v>1912</v>
      </c>
      <c r="O62">
        <v>4.1799999999999997E-2</v>
      </c>
      <c r="P62">
        <v>18</v>
      </c>
      <c r="Q62">
        <v>1.03</v>
      </c>
      <c r="R62">
        <v>179</v>
      </c>
      <c r="S62">
        <v>90</v>
      </c>
      <c r="T62">
        <v>15</v>
      </c>
      <c r="U62">
        <f t="shared" si="0"/>
        <v>0</v>
      </c>
      <c r="V62">
        <f t="shared" si="1"/>
        <v>-56.009999999999991</v>
      </c>
      <c r="W62" s="3">
        <f t="shared" si="2"/>
        <v>-3.0586500655307988E-2</v>
      </c>
      <c r="X62" t="str">
        <f t="shared" si="3"/>
        <v>February</v>
      </c>
      <c r="Y62" t="str">
        <f t="shared" si="4"/>
        <v>Q1</v>
      </c>
      <c r="Z62">
        <f t="shared" si="5"/>
        <v>2.435754189944134</v>
      </c>
    </row>
    <row r="63" spans="1:26" x14ac:dyDescent="0.25">
      <c r="A63" t="s">
        <v>81</v>
      </c>
      <c r="B63" t="s">
        <v>1505</v>
      </c>
      <c r="C63" t="s">
        <v>1511</v>
      </c>
      <c r="D63">
        <v>493</v>
      </c>
      <c r="E63">
        <v>12.5</v>
      </c>
      <c r="F63">
        <v>6162.5</v>
      </c>
      <c r="G63">
        <v>5932.19</v>
      </c>
      <c r="H63" t="s">
        <v>1517</v>
      </c>
      <c r="I63" t="s">
        <v>1521</v>
      </c>
      <c r="J63">
        <v>4.2</v>
      </c>
      <c r="K63" t="s">
        <v>1524</v>
      </c>
      <c r="L63" t="s">
        <v>1888</v>
      </c>
      <c r="M63" t="s">
        <v>1888</v>
      </c>
      <c r="N63" t="s">
        <v>1912</v>
      </c>
      <c r="O63">
        <v>0.13159999999999999</v>
      </c>
      <c r="P63">
        <v>64</v>
      </c>
      <c r="Q63">
        <v>3.81</v>
      </c>
      <c r="R63">
        <v>341</v>
      </c>
      <c r="S63">
        <v>140</v>
      </c>
      <c r="T63">
        <v>71</v>
      </c>
      <c r="U63">
        <f t="shared" si="0"/>
        <v>0</v>
      </c>
      <c r="V63">
        <f t="shared" si="1"/>
        <v>-230.3100000000004</v>
      </c>
      <c r="W63" s="3">
        <f t="shared" si="2"/>
        <v>-3.7372819472616697E-2</v>
      </c>
      <c r="X63" t="str">
        <f t="shared" si="3"/>
        <v>December</v>
      </c>
      <c r="Y63" t="str">
        <f t="shared" si="4"/>
        <v>Q4</v>
      </c>
      <c r="Z63">
        <f t="shared" si="5"/>
        <v>1.4457478005865103</v>
      </c>
    </row>
    <row r="64" spans="1:26" x14ac:dyDescent="0.25">
      <c r="A64" t="s">
        <v>82</v>
      </c>
      <c r="B64" t="s">
        <v>1508</v>
      </c>
      <c r="C64" t="s">
        <v>1512</v>
      </c>
      <c r="D64">
        <v>139</v>
      </c>
      <c r="E64">
        <v>8.9</v>
      </c>
      <c r="F64">
        <v>1237.0999999999999</v>
      </c>
      <c r="G64">
        <v>1291.6600000000001</v>
      </c>
      <c r="H64" t="s">
        <v>1516</v>
      </c>
      <c r="I64" t="s">
        <v>1519</v>
      </c>
      <c r="J64">
        <v>3.8</v>
      </c>
      <c r="K64" t="s">
        <v>1576</v>
      </c>
      <c r="L64" t="s">
        <v>1702</v>
      </c>
      <c r="M64" t="s">
        <v>1702</v>
      </c>
      <c r="N64" t="s">
        <v>1912</v>
      </c>
      <c r="O64">
        <v>7.6899999999999996E-2</v>
      </c>
      <c r="P64">
        <v>10</v>
      </c>
      <c r="Q64">
        <v>1.8</v>
      </c>
      <c r="R64">
        <v>640</v>
      </c>
      <c r="S64">
        <v>181</v>
      </c>
      <c r="T64">
        <v>97</v>
      </c>
      <c r="U64">
        <f t="shared" si="0"/>
        <v>0</v>
      </c>
      <c r="V64">
        <f t="shared" si="1"/>
        <v>54.560000000000173</v>
      </c>
      <c r="W64" s="3">
        <f t="shared" si="2"/>
        <v>4.4103144450731692E-2</v>
      </c>
      <c r="X64" t="str">
        <f t="shared" si="3"/>
        <v>January</v>
      </c>
      <c r="Y64" t="str">
        <f t="shared" si="4"/>
        <v>Q1</v>
      </c>
      <c r="Z64">
        <f t="shared" si="5"/>
        <v>0.21718750000000001</v>
      </c>
    </row>
    <row r="65" spans="1:26" x14ac:dyDescent="0.25">
      <c r="A65" t="s">
        <v>83</v>
      </c>
      <c r="B65" t="s">
        <v>1505</v>
      </c>
      <c r="C65" t="s">
        <v>1511</v>
      </c>
      <c r="D65">
        <v>495</v>
      </c>
      <c r="E65">
        <v>12.5</v>
      </c>
      <c r="F65">
        <v>6187.5</v>
      </c>
      <c r="G65">
        <v>6066.12</v>
      </c>
      <c r="H65" t="s">
        <v>1514</v>
      </c>
      <c r="I65" t="s">
        <v>1519</v>
      </c>
      <c r="J65">
        <v>3.8</v>
      </c>
      <c r="K65" t="s">
        <v>1577</v>
      </c>
      <c r="L65" t="s">
        <v>1750</v>
      </c>
      <c r="M65" t="s">
        <v>1750</v>
      </c>
      <c r="N65" t="s">
        <v>1912</v>
      </c>
      <c r="O65">
        <v>0.14910000000000001</v>
      </c>
      <c r="P65">
        <v>73</v>
      </c>
      <c r="Q65">
        <v>3.65</v>
      </c>
      <c r="R65">
        <v>660</v>
      </c>
      <c r="S65">
        <v>178</v>
      </c>
      <c r="T65">
        <v>38</v>
      </c>
      <c r="U65">
        <f t="shared" si="0"/>
        <v>0</v>
      </c>
      <c r="V65">
        <f t="shared" si="1"/>
        <v>-121.38000000000011</v>
      </c>
      <c r="W65" s="3">
        <f t="shared" si="2"/>
        <v>-1.9616969696969716E-2</v>
      </c>
      <c r="X65" t="str">
        <f t="shared" si="3"/>
        <v>October</v>
      </c>
      <c r="Y65" t="str">
        <f t="shared" si="4"/>
        <v>Q4</v>
      </c>
      <c r="Z65">
        <f t="shared" si="5"/>
        <v>0.75</v>
      </c>
    </row>
    <row r="66" spans="1:26" x14ac:dyDescent="0.25">
      <c r="A66" t="s">
        <v>84</v>
      </c>
      <c r="B66" t="s">
        <v>1509</v>
      </c>
      <c r="C66" t="s">
        <v>1510</v>
      </c>
      <c r="D66">
        <v>162</v>
      </c>
      <c r="E66">
        <v>25</v>
      </c>
      <c r="F66">
        <v>4050</v>
      </c>
      <c r="G66">
        <v>4195.87</v>
      </c>
      <c r="H66" t="s">
        <v>1515</v>
      </c>
      <c r="I66" t="s">
        <v>1520</v>
      </c>
      <c r="J66">
        <v>4.7</v>
      </c>
      <c r="K66" t="s">
        <v>1578</v>
      </c>
      <c r="L66" t="s">
        <v>1738</v>
      </c>
      <c r="M66" t="s">
        <v>1738</v>
      </c>
      <c r="N66" t="s">
        <v>1912</v>
      </c>
      <c r="O66">
        <v>0.14860000000000001</v>
      </c>
      <c r="P66">
        <v>24</v>
      </c>
      <c r="Q66">
        <v>1.43</v>
      </c>
      <c r="R66">
        <v>807</v>
      </c>
      <c r="S66">
        <v>45</v>
      </c>
      <c r="T66">
        <v>36</v>
      </c>
      <c r="U66">
        <f t="shared" si="0"/>
        <v>0</v>
      </c>
      <c r="V66">
        <f t="shared" si="1"/>
        <v>145.86999999999989</v>
      </c>
      <c r="W66" s="3">
        <f t="shared" si="2"/>
        <v>3.6017283950617256E-2</v>
      </c>
      <c r="X66" t="str">
        <f t="shared" si="3"/>
        <v>August</v>
      </c>
      <c r="Y66" t="str">
        <f t="shared" si="4"/>
        <v>Q3</v>
      </c>
      <c r="Z66">
        <f t="shared" si="5"/>
        <v>0.20074349442379183</v>
      </c>
    </row>
    <row r="67" spans="1:26" x14ac:dyDescent="0.25">
      <c r="A67" t="s">
        <v>85</v>
      </c>
      <c r="B67" t="s">
        <v>1504</v>
      </c>
      <c r="C67" t="s">
        <v>1510</v>
      </c>
      <c r="D67">
        <v>51</v>
      </c>
      <c r="E67">
        <v>45</v>
      </c>
      <c r="F67">
        <v>2295</v>
      </c>
      <c r="G67">
        <v>2216.29</v>
      </c>
      <c r="H67" t="s">
        <v>1514</v>
      </c>
      <c r="I67" t="s">
        <v>1521</v>
      </c>
      <c r="J67">
        <v>4.2</v>
      </c>
      <c r="K67" t="s">
        <v>1526</v>
      </c>
      <c r="L67" t="s">
        <v>1596</v>
      </c>
      <c r="M67" t="s">
        <v>1596</v>
      </c>
      <c r="N67" t="s">
        <v>1912</v>
      </c>
      <c r="O67">
        <v>3.4299999999999997E-2</v>
      </c>
      <c r="P67">
        <v>1</v>
      </c>
      <c r="Q67">
        <v>0.5</v>
      </c>
      <c r="R67">
        <v>755</v>
      </c>
      <c r="S67">
        <v>172</v>
      </c>
      <c r="T67">
        <v>70</v>
      </c>
      <c r="U67">
        <f t="shared" ref="U67:U130" si="6">IF(N67="Delayed", M67-L67, 0)</f>
        <v>0</v>
      </c>
      <c r="V67">
        <f t="shared" ref="V67:V130" si="7">G67-F67</f>
        <v>-78.710000000000036</v>
      </c>
      <c r="W67" s="3">
        <f t="shared" ref="W67:W130" si="8">(G67-F67)/F67</f>
        <v>-3.4296296296296311E-2</v>
      </c>
      <c r="X67" t="str">
        <f t="shared" ref="X67:X130" si="9">TEXT(K67,"MMMM")</f>
        <v>December</v>
      </c>
      <c r="Y67" t="str">
        <f t="shared" ref="Y67:Y130" si="10">"Q"&amp;ROUNDUP(MONTH(K67)/3,0)</f>
        <v>Q4</v>
      </c>
      <c r="Z67">
        <f t="shared" ref="Z67:Z130" si="11">D67/R67</f>
        <v>6.7549668874172186E-2</v>
      </c>
    </row>
    <row r="68" spans="1:26" x14ac:dyDescent="0.25">
      <c r="A68" t="s">
        <v>86</v>
      </c>
      <c r="B68" t="s">
        <v>1506</v>
      </c>
      <c r="C68" t="s">
        <v>1512</v>
      </c>
      <c r="D68">
        <v>371</v>
      </c>
      <c r="E68">
        <v>4.2</v>
      </c>
      <c r="F68">
        <v>1558.2</v>
      </c>
      <c r="G68">
        <v>1524.34</v>
      </c>
      <c r="H68" t="s">
        <v>1513</v>
      </c>
      <c r="I68" t="s">
        <v>1519</v>
      </c>
      <c r="J68">
        <v>3.8</v>
      </c>
      <c r="K68" t="s">
        <v>1579</v>
      </c>
      <c r="L68" t="s">
        <v>1663</v>
      </c>
      <c r="M68" t="s">
        <v>1663</v>
      </c>
      <c r="N68" t="s">
        <v>1912</v>
      </c>
      <c r="O68">
        <v>0.1303</v>
      </c>
      <c r="P68">
        <v>48</v>
      </c>
      <c r="Q68">
        <v>1.47</v>
      </c>
      <c r="R68">
        <v>856</v>
      </c>
      <c r="S68">
        <v>180</v>
      </c>
      <c r="T68">
        <v>85</v>
      </c>
      <c r="U68">
        <f t="shared" si="6"/>
        <v>0</v>
      </c>
      <c r="V68">
        <f t="shared" si="7"/>
        <v>-33.860000000000127</v>
      </c>
      <c r="W68" s="3">
        <f t="shared" si="8"/>
        <v>-2.1730201514568174E-2</v>
      </c>
      <c r="X68" t="str">
        <f t="shared" si="9"/>
        <v>May</v>
      </c>
      <c r="Y68" t="str">
        <f t="shared" si="10"/>
        <v>Q2</v>
      </c>
      <c r="Z68">
        <f t="shared" si="11"/>
        <v>0.43341121495327101</v>
      </c>
    </row>
    <row r="69" spans="1:26" x14ac:dyDescent="0.25">
      <c r="A69" t="s">
        <v>87</v>
      </c>
      <c r="B69" t="s">
        <v>1504</v>
      </c>
      <c r="C69" t="s">
        <v>1510</v>
      </c>
      <c r="D69">
        <v>288</v>
      </c>
      <c r="E69">
        <v>45</v>
      </c>
      <c r="F69">
        <v>12960</v>
      </c>
      <c r="G69">
        <v>12603.35</v>
      </c>
      <c r="H69" t="s">
        <v>1514</v>
      </c>
      <c r="I69" t="s">
        <v>1520</v>
      </c>
      <c r="J69">
        <v>4.7</v>
      </c>
      <c r="K69" t="s">
        <v>1580</v>
      </c>
      <c r="L69" t="s">
        <v>1746</v>
      </c>
      <c r="M69" t="s">
        <v>1746</v>
      </c>
      <c r="N69" t="s">
        <v>1912</v>
      </c>
      <c r="O69">
        <v>3.09E-2</v>
      </c>
      <c r="P69">
        <v>8</v>
      </c>
      <c r="Q69">
        <v>0.71</v>
      </c>
      <c r="R69">
        <v>219</v>
      </c>
      <c r="S69">
        <v>98</v>
      </c>
      <c r="T69">
        <v>86</v>
      </c>
      <c r="U69">
        <f t="shared" si="6"/>
        <v>0</v>
      </c>
      <c r="V69">
        <f t="shared" si="7"/>
        <v>-356.64999999999964</v>
      </c>
      <c r="W69" s="3">
        <f t="shared" si="8"/>
        <v>-2.7519290123456761E-2</v>
      </c>
      <c r="X69" t="str">
        <f t="shared" si="9"/>
        <v>February</v>
      </c>
      <c r="Y69" t="str">
        <f t="shared" si="10"/>
        <v>Q1</v>
      </c>
      <c r="Z69">
        <f t="shared" si="11"/>
        <v>1.3150684931506849</v>
      </c>
    </row>
    <row r="70" spans="1:26" x14ac:dyDescent="0.25">
      <c r="A70" t="s">
        <v>88</v>
      </c>
      <c r="B70" t="s">
        <v>1504</v>
      </c>
      <c r="C70" t="s">
        <v>1510</v>
      </c>
      <c r="D70">
        <v>73</v>
      </c>
      <c r="E70">
        <v>45</v>
      </c>
      <c r="F70">
        <v>3285</v>
      </c>
      <c r="G70">
        <v>3274.72</v>
      </c>
      <c r="H70" t="s">
        <v>1517</v>
      </c>
      <c r="I70" t="s">
        <v>1521</v>
      </c>
      <c r="J70">
        <v>4.2</v>
      </c>
      <c r="K70" t="s">
        <v>1581</v>
      </c>
      <c r="L70" t="s">
        <v>1754</v>
      </c>
      <c r="M70" t="s">
        <v>1754</v>
      </c>
      <c r="N70" t="s">
        <v>1912</v>
      </c>
      <c r="O70">
        <v>5.2600000000000001E-2</v>
      </c>
      <c r="P70">
        <v>3</v>
      </c>
      <c r="Q70">
        <v>0.91</v>
      </c>
      <c r="R70">
        <v>555</v>
      </c>
      <c r="S70">
        <v>132</v>
      </c>
      <c r="T70">
        <v>20</v>
      </c>
      <c r="U70">
        <f t="shared" si="6"/>
        <v>0</v>
      </c>
      <c r="V70">
        <f t="shared" si="7"/>
        <v>-10.2800000000002</v>
      </c>
      <c r="W70" s="3">
        <f t="shared" si="8"/>
        <v>-3.1293759512938204E-3</v>
      </c>
      <c r="X70" t="str">
        <f t="shared" si="9"/>
        <v>August</v>
      </c>
      <c r="Y70" t="str">
        <f t="shared" si="10"/>
        <v>Q3</v>
      </c>
      <c r="Z70">
        <f t="shared" si="11"/>
        <v>0.13153153153153152</v>
      </c>
    </row>
    <row r="71" spans="1:26" x14ac:dyDescent="0.25">
      <c r="A71" t="s">
        <v>89</v>
      </c>
      <c r="B71" t="s">
        <v>1509</v>
      </c>
      <c r="C71" t="s">
        <v>1510</v>
      </c>
      <c r="D71">
        <v>319</v>
      </c>
      <c r="E71">
        <v>25</v>
      </c>
      <c r="F71">
        <v>7975</v>
      </c>
      <c r="G71">
        <v>7775.92</v>
      </c>
      <c r="H71" t="s">
        <v>1513</v>
      </c>
      <c r="I71" t="s">
        <v>1520</v>
      </c>
      <c r="J71">
        <v>4.7</v>
      </c>
      <c r="K71" t="s">
        <v>1582</v>
      </c>
      <c r="L71" t="s">
        <v>1799</v>
      </c>
      <c r="M71" t="s">
        <v>1632</v>
      </c>
      <c r="N71" t="s">
        <v>1913</v>
      </c>
      <c r="O71">
        <v>2.2800000000000001E-2</v>
      </c>
      <c r="P71">
        <v>7</v>
      </c>
      <c r="Q71">
        <v>1.79</v>
      </c>
      <c r="R71">
        <v>833</v>
      </c>
      <c r="S71">
        <v>192</v>
      </c>
      <c r="T71">
        <v>44</v>
      </c>
      <c r="U71">
        <f t="shared" si="6"/>
        <v>1</v>
      </c>
      <c r="V71">
        <f t="shared" si="7"/>
        <v>-199.07999999999993</v>
      </c>
      <c r="W71" s="3">
        <f t="shared" si="8"/>
        <v>-2.4963009404388704E-2</v>
      </c>
      <c r="X71" t="str">
        <f t="shared" si="9"/>
        <v>June</v>
      </c>
      <c r="Y71" t="str">
        <f t="shared" si="10"/>
        <v>Q2</v>
      </c>
      <c r="Z71">
        <f t="shared" si="11"/>
        <v>0.38295318127250899</v>
      </c>
    </row>
    <row r="72" spans="1:26" x14ac:dyDescent="0.25">
      <c r="A72" t="s">
        <v>90</v>
      </c>
      <c r="B72" t="s">
        <v>1509</v>
      </c>
      <c r="C72" t="s">
        <v>1510</v>
      </c>
      <c r="D72">
        <v>275</v>
      </c>
      <c r="E72">
        <v>25</v>
      </c>
      <c r="F72">
        <v>6875</v>
      </c>
      <c r="G72">
        <v>6979.16</v>
      </c>
      <c r="H72" t="s">
        <v>1513</v>
      </c>
      <c r="I72" t="s">
        <v>1519</v>
      </c>
      <c r="J72">
        <v>3.8</v>
      </c>
      <c r="K72" t="s">
        <v>1583</v>
      </c>
      <c r="L72" t="s">
        <v>1726</v>
      </c>
      <c r="M72" t="s">
        <v>1726</v>
      </c>
      <c r="N72" t="s">
        <v>1912</v>
      </c>
      <c r="O72">
        <v>0.13830000000000001</v>
      </c>
      <c r="P72">
        <v>38</v>
      </c>
      <c r="Q72">
        <v>1.38</v>
      </c>
      <c r="R72">
        <v>883</v>
      </c>
      <c r="S72">
        <v>145</v>
      </c>
      <c r="T72">
        <v>21</v>
      </c>
      <c r="U72">
        <f t="shared" si="6"/>
        <v>0</v>
      </c>
      <c r="V72">
        <f t="shared" si="7"/>
        <v>104.15999999999985</v>
      </c>
      <c r="W72" s="3">
        <f t="shared" si="8"/>
        <v>1.5150545454545434E-2</v>
      </c>
      <c r="X72" t="str">
        <f t="shared" si="9"/>
        <v>August</v>
      </c>
      <c r="Y72" t="str">
        <f t="shared" si="10"/>
        <v>Q3</v>
      </c>
      <c r="Z72">
        <f t="shared" si="11"/>
        <v>0.3114382785956965</v>
      </c>
    </row>
    <row r="73" spans="1:26" x14ac:dyDescent="0.25">
      <c r="A73" t="s">
        <v>91</v>
      </c>
      <c r="B73" t="s">
        <v>1508</v>
      </c>
      <c r="C73" t="s">
        <v>1512</v>
      </c>
      <c r="D73">
        <v>174</v>
      </c>
      <c r="E73">
        <v>8.9</v>
      </c>
      <c r="F73">
        <v>1548.6</v>
      </c>
      <c r="G73">
        <v>1574.95</v>
      </c>
      <c r="H73" t="s">
        <v>1516</v>
      </c>
      <c r="I73" t="s">
        <v>1520</v>
      </c>
      <c r="J73">
        <v>4.7</v>
      </c>
      <c r="K73" t="s">
        <v>1584</v>
      </c>
      <c r="L73" t="s">
        <v>1605</v>
      </c>
      <c r="M73" t="s">
        <v>1605</v>
      </c>
      <c r="N73" t="s">
        <v>1912</v>
      </c>
      <c r="O73">
        <v>0.13009999999999999</v>
      </c>
      <c r="P73">
        <v>22</v>
      </c>
      <c r="Q73">
        <v>2.39</v>
      </c>
      <c r="R73">
        <v>728</v>
      </c>
      <c r="S73">
        <v>122</v>
      </c>
      <c r="T73">
        <v>80</v>
      </c>
      <c r="U73">
        <f t="shared" si="6"/>
        <v>0</v>
      </c>
      <c r="V73">
        <f t="shared" si="7"/>
        <v>26.350000000000136</v>
      </c>
      <c r="W73" s="3">
        <f t="shared" si="8"/>
        <v>1.7015368720134403E-2</v>
      </c>
      <c r="X73" t="str">
        <f t="shared" si="9"/>
        <v>June</v>
      </c>
      <c r="Y73" t="str">
        <f t="shared" si="10"/>
        <v>Q2</v>
      </c>
      <c r="Z73">
        <f t="shared" si="11"/>
        <v>0.23901098901098902</v>
      </c>
    </row>
    <row r="74" spans="1:26" x14ac:dyDescent="0.25">
      <c r="A74" t="s">
        <v>92</v>
      </c>
      <c r="B74" t="s">
        <v>1505</v>
      </c>
      <c r="C74" t="s">
        <v>1511</v>
      </c>
      <c r="D74">
        <v>139</v>
      </c>
      <c r="E74">
        <v>12.5</v>
      </c>
      <c r="F74">
        <v>1737.5</v>
      </c>
      <c r="G74">
        <v>1706.79</v>
      </c>
      <c r="H74" t="s">
        <v>1515</v>
      </c>
      <c r="I74" t="s">
        <v>1518</v>
      </c>
      <c r="J74">
        <v>4.5</v>
      </c>
      <c r="K74" t="s">
        <v>1585</v>
      </c>
      <c r="L74" t="s">
        <v>1623</v>
      </c>
      <c r="M74" t="s">
        <v>1623</v>
      </c>
      <c r="N74" t="s">
        <v>1912</v>
      </c>
      <c r="O74">
        <v>0.14580000000000001</v>
      </c>
      <c r="P74">
        <v>20</v>
      </c>
      <c r="Q74">
        <v>3.27</v>
      </c>
      <c r="R74">
        <v>723</v>
      </c>
      <c r="S74">
        <v>158</v>
      </c>
      <c r="T74">
        <v>69</v>
      </c>
      <c r="U74">
        <f t="shared" si="6"/>
        <v>0</v>
      </c>
      <c r="V74">
        <f t="shared" si="7"/>
        <v>-30.710000000000036</v>
      </c>
      <c r="W74" s="3">
        <f t="shared" si="8"/>
        <v>-1.7674820143884912E-2</v>
      </c>
      <c r="X74" t="str">
        <f t="shared" si="9"/>
        <v>June</v>
      </c>
      <c r="Y74" t="str">
        <f t="shared" si="10"/>
        <v>Q2</v>
      </c>
      <c r="Z74">
        <f t="shared" si="11"/>
        <v>0.19225449515905949</v>
      </c>
    </row>
    <row r="75" spans="1:26" x14ac:dyDescent="0.25">
      <c r="A75" t="s">
        <v>93</v>
      </c>
      <c r="B75" t="s">
        <v>1508</v>
      </c>
      <c r="C75" t="s">
        <v>1512</v>
      </c>
      <c r="D75">
        <v>195</v>
      </c>
      <c r="E75">
        <v>8.9</v>
      </c>
      <c r="F75">
        <v>1735.5</v>
      </c>
      <c r="G75">
        <v>1756.78</v>
      </c>
      <c r="H75" t="s">
        <v>1513</v>
      </c>
      <c r="I75" t="s">
        <v>1519</v>
      </c>
      <c r="J75">
        <v>3.8</v>
      </c>
      <c r="K75" t="s">
        <v>1586</v>
      </c>
      <c r="L75" t="s">
        <v>1756</v>
      </c>
      <c r="M75" t="s">
        <v>1756</v>
      </c>
      <c r="N75" t="s">
        <v>1912</v>
      </c>
      <c r="O75">
        <v>7.9799999999999996E-2</v>
      </c>
      <c r="P75">
        <v>15</v>
      </c>
      <c r="Q75">
        <v>1.1000000000000001</v>
      </c>
      <c r="R75">
        <v>612</v>
      </c>
      <c r="S75">
        <v>53</v>
      </c>
      <c r="T75">
        <v>46</v>
      </c>
      <c r="U75">
        <f t="shared" si="6"/>
        <v>0</v>
      </c>
      <c r="V75">
        <f t="shared" si="7"/>
        <v>21.279999999999973</v>
      </c>
      <c r="W75" s="3">
        <f t="shared" si="8"/>
        <v>1.2261596081820786E-2</v>
      </c>
      <c r="X75" t="str">
        <f t="shared" si="9"/>
        <v>September</v>
      </c>
      <c r="Y75" t="str">
        <f t="shared" si="10"/>
        <v>Q3</v>
      </c>
      <c r="Z75">
        <f t="shared" si="11"/>
        <v>0.31862745098039214</v>
      </c>
    </row>
    <row r="76" spans="1:26" x14ac:dyDescent="0.25">
      <c r="A76" t="s">
        <v>94</v>
      </c>
      <c r="B76" t="s">
        <v>1508</v>
      </c>
      <c r="C76" t="s">
        <v>1512</v>
      </c>
      <c r="D76">
        <v>332</v>
      </c>
      <c r="E76">
        <v>8.9</v>
      </c>
      <c r="F76">
        <v>2954.8</v>
      </c>
      <c r="G76">
        <v>2986.97</v>
      </c>
      <c r="H76" t="s">
        <v>1515</v>
      </c>
      <c r="I76" t="s">
        <v>1518</v>
      </c>
      <c r="J76">
        <v>4.5</v>
      </c>
      <c r="K76" t="s">
        <v>1587</v>
      </c>
      <c r="L76" t="s">
        <v>1681</v>
      </c>
      <c r="M76" t="s">
        <v>1681</v>
      </c>
      <c r="N76" t="s">
        <v>1912</v>
      </c>
      <c r="O76">
        <v>4.3499999999999997E-2</v>
      </c>
      <c r="P76">
        <v>14</v>
      </c>
      <c r="Q76">
        <v>2.1</v>
      </c>
      <c r="R76">
        <v>467</v>
      </c>
      <c r="S76">
        <v>43</v>
      </c>
      <c r="T76">
        <v>38</v>
      </c>
      <c r="U76">
        <f t="shared" si="6"/>
        <v>0</v>
      </c>
      <c r="V76">
        <f t="shared" si="7"/>
        <v>32.169999999999618</v>
      </c>
      <c r="W76" s="3">
        <f t="shared" si="8"/>
        <v>1.0887369703533104E-2</v>
      </c>
      <c r="X76" t="str">
        <f t="shared" si="9"/>
        <v>January</v>
      </c>
      <c r="Y76" t="str">
        <f t="shared" si="10"/>
        <v>Q1</v>
      </c>
      <c r="Z76">
        <f t="shared" si="11"/>
        <v>0.71092077087794436</v>
      </c>
    </row>
    <row r="77" spans="1:26" x14ac:dyDescent="0.25">
      <c r="A77" t="s">
        <v>95</v>
      </c>
      <c r="B77" t="s">
        <v>1505</v>
      </c>
      <c r="C77" t="s">
        <v>1511</v>
      </c>
      <c r="D77">
        <v>436</v>
      </c>
      <c r="E77">
        <v>12.5</v>
      </c>
      <c r="F77">
        <v>5450</v>
      </c>
      <c r="G77">
        <v>5261.41</v>
      </c>
      <c r="H77" t="s">
        <v>1515</v>
      </c>
      <c r="I77" t="s">
        <v>1518</v>
      </c>
      <c r="J77">
        <v>4.5</v>
      </c>
      <c r="K77" t="s">
        <v>1588</v>
      </c>
      <c r="L77" t="s">
        <v>1665</v>
      </c>
      <c r="M77" t="s">
        <v>1665</v>
      </c>
      <c r="N77" t="s">
        <v>1912</v>
      </c>
      <c r="O77">
        <v>0.1406</v>
      </c>
      <c r="P77">
        <v>61</v>
      </c>
      <c r="Q77">
        <v>3.56</v>
      </c>
      <c r="R77">
        <v>904</v>
      </c>
      <c r="S77">
        <v>143</v>
      </c>
      <c r="T77">
        <v>70</v>
      </c>
      <c r="U77">
        <f t="shared" si="6"/>
        <v>0</v>
      </c>
      <c r="V77">
        <f t="shared" si="7"/>
        <v>-188.59000000000015</v>
      </c>
      <c r="W77" s="3">
        <f t="shared" si="8"/>
        <v>-3.4603669724770671E-2</v>
      </c>
      <c r="X77" t="str">
        <f t="shared" si="9"/>
        <v>November</v>
      </c>
      <c r="Y77" t="str">
        <f t="shared" si="10"/>
        <v>Q4</v>
      </c>
      <c r="Z77">
        <f t="shared" si="11"/>
        <v>0.48230088495575218</v>
      </c>
    </row>
    <row r="78" spans="1:26" x14ac:dyDescent="0.25">
      <c r="A78" t="s">
        <v>96</v>
      </c>
      <c r="B78" t="s">
        <v>1507</v>
      </c>
      <c r="C78" t="s">
        <v>1511</v>
      </c>
      <c r="D78">
        <v>107</v>
      </c>
      <c r="E78">
        <v>15.75</v>
      </c>
      <c r="F78">
        <v>1685.25</v>
      </c>
      <c r="G78">
        <v>1756.35</v>
      </c>
      <c r="H78" t="s">
        <v>1515</v>
      </c>
      <c r="I78" t="s">
        <v>1519</v>
      </c>
      <c r="J78">
        <v>3.8</v>
      </c>
      <c r="K78" t="s">
        <v>1589</v>
      </c>
      <c r="L78" t="s">
        <v>1552</v>
      </c>
      <c r="M78" t="s">
        <v>1552</v>
      </c>
      <c r="N78" t="s">
        <v>1912</v>
      </c>
      <c r="O78">
        <v>8.1199999999999994E-2</v>
      </c>
      <c r="P78">
        <v>8</v>
      </c>
      <c r="Q78">
        <v>3.8</v>
      </c>
      <c r="R78">
        <v>841</v>
      </c>
      <c r="S78">
        <v>126</v>
      </c>
      <c r="T78">
        <v>53</v>
      </c>
      <c r="U78">
        <f t="shared" si="6"/>
        <v>0</v>
      </c>
      <c r="V78">
        <f t="shared" si="7"/>
        <v>71.099999999999909</v>
      </c>
      <c r="W78" s="3">
        <f t="shared" si="8"/>
        <v>4.2189586114819703E-2</v>
      </c>
      <c r="X78" t="str">
        <f t="shared" si="9"/>
        <v>July</v>
      </c>
      <c r="Y78" t="str">
        <f t="shared" si="10"/>
        <v>Q3</v>
      </c>
      <c r="Z78">
        <f t="shared" si="11"/>
        <v>0.12722948870392389</v>
      </c>
    </row>
    <row r="79" spans="1:26" x14ac:dyDescent="0.25">
      <c r="A79" t="s">
        <v>97</v>
      </c>
      <c r="B79" t="s">
        <v>1509</v>
      </c>
      <c r="C79" t="s">
        <v>1510</v>
      </c>
      <c r="D79">
        <v>381</v>
      </c>
      <c r="E79">
        <v>25</v>
      </c>
      <c r="F79">
        <v>9525</v>
      </c>
      <c r="G79">
        <v>9333.1200000000008</v>
      </c>
      <c r="H79" t="s">
        <v>1516</v>
      </c>
      <c r="I79" t="s">
        <v>1518</v>
      </c>
      <c r="J79">
        <v>4.5</v>
      </c>
      <c r="K79" t="s">
        <v>1590</v>
      </c>
      <c r="L79" t="s">
        <v>1582</v>
      </c>
      <c r="M79" t="s">
        <v>1868</v>
      </c>
      <c r="N79" t="s">
        <v>1913</v>
      </c>
      <c r="O79">
        <v>9.2200000000000004E-2</v>
      </c>
      <c r="P79">
        <v>35</v>
      </c>
      <c r="Q79">
        <v>1.8</v>
      </c>
      <c r="R79">
        <v>545</v>
      </c>
      <c r="S79">
        <v>108</v>
      </c>
      <c r="T79">
        <v>52</v>
      </c>
      <c r="U79">
        <f t="shared" si="6"/>
        <v>9</v>
      </c>
      <c r="V79">
        <f t="shared" si="7"/>
        <v>-191.8799999999992</v>
      </c>
      <c r="W79" s="3">
        <f t="shared" si="8"/>
        <v>-2.0144881889763697E-2</v>
      </c>
      <c r="X79" t="str">
        <f t="shared" si="9"/>
        <v>May</v>
      </c>
      <c r="Y79" t="str">
        <f t="shared" si="10"/>
        <v>Q2</v>
      </c>
      <c r="Z79">
        <f t="shared" si="11"/>
        <v>0.69908256880733943</v>
      </c>
    </row>
    <row r="80" spans="1:26" x14ac:dyDescent="0.25">
      <c r="A80" t="s">
        <v>98</v>
      </c>
      <c r="B80" t="s">
        <v>1509</v>
      </c>
      <c r="C80" t="s">
        <v>1510</v>
      </c>
      <c r="D80">
        <v>487</v>
      </c>
      <c r="E80">
        <v>25</v>
      </c>
      <c r="F80">
        <v>12175</v>
      </c>
      <c r="G80">
        <v>11958.01</v>
      </c>
      <c r="H80" t="s">
        <v>1517</v>
      </c>
      <c r="I80" t="s">
        <v>1520</v>
      </c>
      <c r="J80">
        <v>4.7</v>
      </c>
      <c r="K80" t="s">
        <v>1591</v>
      </c>
      <c r="L80" t="s">
        <v>1754</v>
      </c>
      <c r="M80" t="s">
        <v>1754</v>
      </c>
      <c r="N80" t="s">
        <v>1912</v>
      </c>
      <c r="O80">
        <v>3.6400000000000002E-2</v>
      </c>
      <c r="P80">
        <v>17</v>
      </c>
      <c r="Q80">
        <v>1.36</v>
      </c>
      <c r="R80">
        <v>926</v>
      </c>
      <c r="S80">
        <v>125</v>
      </c>
      <c r="T80">
        <v>15</v>
      </c>
      <c r="U80">
        <f t="shared" si="6"/>
        <v>0</v>
      </c>
      <c r="V80">
        <f t="shared" si="7"/>
        <v>-216.98999999999978</v>
      </c>
      <c r="W80" s="3">
        <f t="shared" si="8"/>
        <v>-1.7822587268993821E-2</v>
      </c>
      <c r="X80" t="str">
        <f t="shared" si="9"/>
        <v>August</v>
      </c>
      <c r="Y80" t="str">
        <f t="shared" si="10"/>
        <v>Q3</v>
      </c>
      <c r="Z80">
        <f t="shared" si="11"/>
        <v>0.52591792656587477</v>
      </c>
    </row>
    <row r="81" spans="1:26" x14ac:dyDescent="0.25">
      <c r="A81" t="s">
        <v>99</v>
      </c>
      <c r="B81" t="s">
        <v>1506</v>
      </c>
      <c r="C81" t="s">
        <v>1512</v>
      </c>
      <c r="D81">
        <v>349</v>
      </c>
      <c r="E81">
        <v>4.2</v>
      </c>
      <c r="F81">
        <v>1465.8</v>
      </c>
      <c r="G81">
        <v>1508.66</v>
      </c>
      <c r="H81" t="s">
        <v>1515</v>
      </c>
      <c r="I81" t="s">
        <v>1520</v>
      </c>
      <c r="J81">
        <v>4.7</v>
      </c>
      <c r="K81" t="s">
        <v>1592</v>
      </c>
      <c r="L81" t="s">
        <v>1707</v>
      </c>
      <c r="M81" t="s">
        <v>1707</v>
      </c>
      <c r="N81" t="s">
        <v>1912</v>
      </c>
      <c r="O81">
        <v>0.1013</v>
      </c>
      <c r="P81">
        <v>35</v>
      </c>
      <c r="Q81">
        <v>2.93</v>
      </c>
      <c r="R81">
        <v>564</v>
      </c>
      <c r="S81">
        <v>171</v>
      </c>
      <c r="T81">
        <v>52</v>
      </c>
      <c r="U81">
        <f t="shared" si="6"/>
        <v>0</v>
      </c>
      <c r="V81">
        <f t="shared" si="7"/>
        <v>42.860000000000127</v>
      </c>
      <c r="W81" s="3">
        <f t="shared" si="8"/>
        <v>2.9240005457770588E-2</v>
      </c>
      <c r="X81" t="str">
        <f t="shared" si="9"/>
        <v>July</v>
      </c>
      <c r="Y81" t="str">
        <f t="shared" si="10"/>
        <v>Q3</v>
      </c>
      <c r="Z81">
        <f t="shared" si="11"/>
        <v>0.61879432624113473</v>
      </c>
    </row>
    <row r="82" spans="1:26" x14ac:dyDescent="0.25">
      <c r="A82" t="s">
        <v>100</v>
      </c>
      <c r="B82" t="s">
        <v>1505</v>
      </c>
      <c r="C82" t="s">
        <v>1511</v>
      </c>
      <c r="D82">
        <v>476</v>
      </c>
      <c r="E82">
        <v>12.5</v>
      </c>
      <c r="F82">
        <v>5950</v>
      </c>
      <c r="G82">
        <v>5924.37</v>
      </c>
      <c r="H82" t="s">
        <v>1515</v>
      </c>
      <c r="I82" t="s">
        <v>1518</v>
      </c>
      <c r="J82">
        <v>4.5</v>
      </c>
      <c r="K82" t="s">
        <v>1593</v>
      </c>
      <c r="L82" t="s">
        <v>1756</v>
      </c>
      <c r="M82" t="s">
        <v>1756</v>
      </c>
      <c r="N82" t="s">
        <v>1912</v>
      </c>
      <c r="O82">
        <v>0.1111</v>
      </c>
      <c r="P82">
        <v>52</v>
      </c>
      <c r="Q82">
        <v>3.48</v>
      </c>
      <c r="R82">
        <v>126</v>
      </c>
      <c r="S82">
        <v>140</v>
      </c>
      <c r="T82">
        <v>43</v>
      </c>
      <c r="U82">
        <f t="shared" si="6"/>
        <v>0</v>
      </c>
      <c r="V82">
        <f t="shared" si="7"/>
        <v>-25.630000000000109</v>
      </c>
      <c r="W82" s="3">
        <f t="shared" si="8"/>
        <v>-4.3075630252101026E-3</v>
      </c>
      <c r="X82" t="str">
        <f t="shared" si="9"/>
        <v>September</v>
      </c>
      <c r="Y82" t="str">
        <f t="shared" si="10"/>
        <v>Q3</v>
      </c>
      <c r="Z82">
        <f t="shared" si="11"/>
        <v>3.7777777777777777</v>
      </c>
    </row>
    <row r="83" spans="1:26" x14ac:dyDescent="0.25">
      <c r="A83" t="s">
        <v>101</v>
      </c>
      <c r="B83" t="s">
        <v>1506</v>
      </c>
      <c r="C83" t="s">
        <v>1512</v>
      </c>
      <c r="D83">
        <v>51</v>
      </c>
      <c r="E83">
        <v>4.2</v>
      </c>
      <c r="F83">
        <v>214.2</v>
      </c>
      <c r="G83">
        <v>221.73</v>
      </c>
      <c r="H83" t="s">
        <v>1517</v>
      </c>
      <c r="I83" t="s">
        <v>1520</v>
      </c>
      <c r="J83">
        <v>4.7</v>
      </c>
      <c r="K83" t="s">
        <v>1594</v>
      </c>
      <c r="L83" t="s">
        <v>1733</v>
      </c>
      <c r="M83" t="s">
        <v>1733</v>
      </c>
      <c r="N83" t="s">
        <v>1912</v>
      </c>
      <c r="O83">
        <v>0.1293</v>
      </c>
      <c r="P83">
        <v>6</v>
      </c>
      <c r="Q83">
        <v>1.76</v>
      </c>
      <c r="R83">
        <v>691</v>
      </c>
      <c r="S83">
        <v>144</v>
      </c>
      <c r="T83">
        <v>79</v>
      </c>
      <c r="U83">
        <f t="shared" si="6"/>
        <v>0</v>
      </c>
      <c r="V83">
        <f t="shared" si="7"/>
        <v>7.5300000000000011</v>
      </c>
      <c r="W83" s="3">
        <f t="shared" si="8"/>
        <v>3.5154061624649867E-2</v>
      </c>
      <c r="X83" t="str">
        <f t="shared" si="9"/>
        <v>November</v>
      </c>
      <c r="Y83" t="str">
        <f t="shared" si="10"/>
        <v>Q4</v>
      </c>
      <c r="Z83">
        <f t="shared" si="11"/>
        <v>7.3806078147612156E-2</v>
      </c>
    </row>
    <row r="84" spans="1:26" x14ac:dyDescent="0.25">
      <c r="A84" t="s">
        <v>102</v>
      </c>
      <c r="B84" t="s">
        <v>1505</v>
      </c>
      <c r="C84" t="s">
        <v>1511</v>
      </c>
      <c r="D84">
        <v>333</v>
      </c>
      <c r="E84">
        <v>12.5</v>
      </c>
      <c r="F84">
        <v>4162.5</v>
      </c>
      <c r="G84">
        <v>4239.26</v>
      </c>
      <c r="H84" t="s">
        <v>1517</v>
      </c>
      <c r="I84" t="s">
        <v>1518</v>
      </c>
      <c r="J84">
        <v>4.5</v>
      </c>
      <c r="K84" t="s">
        <v>1595</v>
      </c>
      <c r="L84" t="s">
        <v>1759</v>
      </c>
      <c r="M84" t="s">
        <v>1759</v>
      </c>
      <c r="N84" t="s">
        <v>1912</v>
      </c>
      <c r="O84">
        <v>5.0200000000000002E-2</v>
      </c>
      <c r="P84">
        <v>16</v>
      </c>
      <c r="Q84">
        <v>2.64</v>
      </c>
      <c r="R84">
        <v>828</v>
      </c>
      <c r="S84">
        <v>182</v>
      </c>
      <c r="T84">
        <v>100</v>
      </c>
      <c r="U84">
        <f t="shared" si="6"/>
        <v>0</v>
      </c>
      <c r="V84">
        <f t="shared" si="7"/>
        <v>76.760000000000218</v>
      </c>
      <c r="W84" s="3">
        <f t="shared" si="8"/>
        <v>1.8440840840840893E-2</v>
      </c>
      <c r="X84" t="str">
        <f t="shared" si="9"/>
        <v>May</v>
      </c>
      <c r="Y84" t="str">
        <f t="shared" si="10"/>
        <v>Q2</v>
      </c>
      <c r="Z84">
        <f t="shared" si="11"/>
        <v>0.40217391304347827</v>
      </c>
    </row>
    <row r="85" spans="1:26" x14ac:dyDescent="0.25">
      <c r="A85" t="s">
        <v>103</v>
      </c>
      <c r="B85" t="s">
        <v>1505</v>
      </c>
      <c r="C85" t="s">
        <v>1511</v>
      </c>
      <c r="D85">
        <v>163</v>
      </c>
      <c r="E85">
        <v>12.5</v>
      </c>
      <c r="F85">
        <v>2037.5</v>
      </c>
      <c r="G85">
        <v>2119.6999999999998</v>
      </c>
      <c r="H85" t="s">
        <v>1515</v>
      </c>
      <c r="I85" t="s">
        <v>1519</v>
      </c>
      <c r="J85">
        <v>3.8</v>
      </c>
      <c r="K85" t="s">
        <v>1596</v>
      </c>
      <c r="L85" t="s">
        <v>1886</v>
      </c>
      <c r="M85" t="s">
        <v>1886</v>
      </c>
      <c r="N85" t="s">
        <v>1912</v>
      </c>
      <c r="O85">
        <v>1.6400000000000001E-2</v>
      </c>
      <c r="P85">
        <v>2</v>
      </c>
      <c r="Q85">
        <v>2.94</v>
      </c>
      <c r="R85">
        <v>491</v>
      </c>
      <c r="S85">
        <v>57</v>
      </c>
      <c r="T85">
        <v>41</v>
      </c>
      <c r="U85">
        <f t="shared" si="6"/>
        <v>0</v>
      </c>
      <c r="V85">
        <f t="shared" si="7"/>
        <v>82.199999999999818</v>
      </c>
      <c r="W85" s="3">
        <f t="shared" si="8"/>
        <v>4.0343558282208501E-2</v>
      </c>
      <c r="X85" t="str">
        <f t="shared" si="9"/>
        <v>December</v>
      </c>
      <c r="Y85" t="str">
        <f t="shared" si="10"/>
        <v>Q4</v>
      </c>
      <c r="Z85">
        <f t="shared" si="11"/>
        <v>0.33197556008146639</v>
      </c>
    </row>
    <row r="86" spans="1:26" x14ac:dyDescent="0.25">
      <c r="A86" t="s">
        <v>104</v>
      </c>
      <c r="B86" t="s">
        <v>1509</v>
      </c>
      <c r="C86" t="s">
        <v>1510</v>
      </c>
      <c r="D86">
        <v>99</v>
      </c>
      <c r="E86">
        <v>25</v>
      </c>
      <c r="F86">
        <v>2475</v>
      </c>
      <c r="G86">
        <v>2370.79</v>
      </c>
      <c r="H86" t="s">
        <v>1515</v>
      </c>
      <c r="I86" t="s">
        <v>1519</v>
      </c>
      <c r="J86">
        <v>3.8</v>
      </c>
      <c r="K86" t="s">
        <v>1597</v>
      </c>
      <c r="L86" t="s">
        <v>1657</v>
      </c>
      <c r="M86" t="s">
        <v>1657</v>
      </c>
      <c r="N86" t="s">
        <v>1912</v>
      </c>
      <c r="O86">
        <v>0.13189999999999999</v>
      </c>
      <c r="P86">
        <v>13</v>
      </c>
      <c r="Q86">
        <v>0.86</v>
      </c>
      <c r="R86">
        <v>196</v>
      </c>
      <c r="S86">
        <v>79</v>
      </c>
      <c r="T86">
        <v>69</v>
      </c>
      <c r="U86">
        <f t="shared" si="6"/>
        <v>0</v>
      </c>
      <c r="V86">
        <f t="shared" si="7"/>
        <v>-104.21000000000004</v>
      </c>
      <c r="W86" s="3">
        <f t="shared" si="8"/>
        <v>-4.210505050505052E-2</v>
      </c>
      <c r="X86" t="str">
        <f t="shared" si="9"/>
        <v>March</v>
      </c>
      <c r="Y86" t="str">
        <f t="shared" si="10"/>
        <v>Q1</v>
      </c>
      <c r="Z86">
        <f t="shared" si="11"/>
        <v>0.50510204081632648</v>
      </c>
    </row>
    <row r="87" spans="1:26" x14ac:dyDescent="0.25">
      <c r="A87" t="s">
        <v>105</v>
      </c>
      <c r="B87" t="s">
        <v>1504</v>
      </c>
      <c r="C87" t="s">
        <v>1510</v>
      </c>
      <c r="D87">
        <v>351</v>
      </c>
      <c r="E87">
        <v>45</v>
      </c>
      <c r="F87">
        <v>15795</v>
      </c>
      <c r="G87">
        <v>15020.09</v>
      </c>
      <c r="H87" t="s">
        <v>1516</v>
      </c>
      <c r="I87" t="s">
        <v>1520</v>
      </c>
      <c r="J87">
        <v>4.7</v>
      </c>
      <c r="K87" t="s">
        <v>1598</v>
      </c>
      <c r="L87" t="s">
        <v>1871</v>
      </c>
      <c r="M87" t="s">
        <v>1535</v>
      </c>
      <c r="N87" t="s">
        <v>1913</v>
      </c>
      <c r="O87">
        <v>0.1226</v>
      </c>
      <c r="P87">
        <v>43</v>
      </c>
      <c r="Q87">
        <v>1.32</v>
      </c>
      <c r="R87">
        <v>403</v>
      </c>
      <c r="S87">
        <v>170</v>
      </c>
      <c r="T87">
        <v>48</v>
      </c>
      <c r="U87">
        <f t="shared" si="6"/>
        <v>8</v>
      </c>
      <c r="V87">
        <f t="shared" si="7"/>
        <v>-774.90999999999985</v>
      </c>
      <c r="W87" s="3">
        <f t="shared" si="8"/>
        <v>-4.9060462171573276E-2</v>
      </c>
      <c r="X87" t="str">
        <f t="shared" si="9"/>
        <v>May</v>
      </c>
      <c r="Y87" t="str">
        <f t="shared" si="10"/>
        <v>Q2</v>
      </c>
      <c r="Z87">
        <f t="shared" si="11"/>
        <v>0.87096774193548387</v>
      </c>
    </row>
    <row r="88" spans="1:26" x14ac:dyDescent="0.25">
      <c r="A88" t="s">
        <v>106</v>
      </c>
      <c r="B88" t="s">
        <v>1504</v>
      </c>
      <c r="C88" t="s">
        <v>1510</v>
      </c>
      <c r="D88">
        <v>442</v>
      </c>
      <c r="E88">
        <v>45</v>
      </c>
      <c r="F88">
        <v>19890</v>
      </c>
      <c r="G88">
        <v>19496.419999999998</v>
      </c>
      <c r="H88" t="s">
        <v>1515</v>
      </c>
      <c r="I88" t="s">
        <v>1521</v>
      </c>
      <c r="J88">
        <v>4.2</v>
      </c>
      <c r="K88" t="s">
        <v>1591</v>
      </c>
      <c r="L88" t="s">
        <v>1726</v>
      </c>
      <c r="M88" t="s">
        <v>1726</v>
      </c>
      <c r="N88" t="s">
        <v>1912</v>
      </c>
      <c r="O88">
        <v>0.14990000000000001</v>
      </c>
      <c r="P88">
        <v>66</v>
      </c>
      <c r="Q88">
        <v>0.66</v>
      </c>
      <c r="R88">
        <v>635</v>
      </c>
      <c r="S88">
        <v>111</v>
      </c>
      <c r="T88">
        <v>83</v>
      </c>
      <c r="U88">
        <f t="shared" si="6"/>
        <v>0</v>
      </c>
      <c r="V88">
        <f t="shared" si="7"/>
        <v>-393.58000000000175</v>
      </c>
      <c r="W88" s="3">
        <f t="shared" si="8"/>
        <v>-1.9787833081950815E-2</v>
      </c>
      <c r="X88" t="str">
        <f t="shared" si="9"/>
        <v>August</v>
      </c>
      <c r="Y88" t="str">
        <f t="shared" si="10"/>
        <v>Q3</v>
      </c>
      <c r="Z88">
        <f t="shared" si="11"/>
        <v>0.69606299212598421</v>
      </c>
    </row>
    <row r="89" spans="1:26" x14ac:dyDescent="0.25">
      <c r="A89" t="s">
        <v>107</v>
      </c>
      <c r="B89" t="s">
        <v>1506</v>
      </c>
      <c r="C89" t="s">
        <v>1512</v>
      </c>
      <c r="D89">
        <v>212</v>
      </c>
      <c r="E89">
        <v>4.2</v>
      </c>
      <c r="F89">
        <v>890.4</v>
      </c>
      <c r="G89">
        <v>870.32</v>
      </c>
      <c r="H89" t="s">
        <v>1516</v>
      </c>
      <c r="I89" t="s">
        <v>1518</v>
      </c>
      <c r="J89">
        <v>4.5</v>
      </c>
      <c r="K89" t="s">
        <v>1599</v>
      </c>
      <c r="L89" t="s">
        <v>1562</v>
      </c>
      <c r="M89" t="s">
        <v>1562</v>
      </c>
      <c r="N89" t="s">
        <v>1912</v>
      </c>
      <c r="O89">
        <v>8.9200000000000002E-2</v>
      </c>
      <c r="P89">
        <v>18</v>
      </c>
      <c r="Q89">
        <v>2.4900000000000002</v>
      </c>
      <c r="R89">
        <v>982</v>
      </c>
      <c r="S89">
        <v>175</v>
      </c>
      <c r="T89">
        <v>73</v>
      </c>
      <c r="U89">
        <f t="shared" si="6"/>
        <v>0</v>
      </c>
      <c r="V89">
        <f t="shared" si="7"/>
        <v>-20.079999999999927</v>
      </c>
      <c r="W89" s="3">
        <f t="shared" si="8"/>
        <v>-2.2551662174303603E-2</v>
      </c>
      <c r="X89" t="str">
        <f t="shared" si="9"/>
        <v>December</v>
      </c>
      <c r="Y89" t="str">
        <f t="shared" si="10"/>
        <v>Q4</v>
      </c>
      <c r="Z89">
        <f t="shared" si="11"/>
        <v>0.21588594704684319</v>
      </c>
    </row>
    <row r="90" spans="1:26" x14ac:dyDescent="0.25">
      <c r="A90" t="s">
        <v>108</v>
      </c>
      <c r="B90" t="s">
        <v>1506</v>
      </c>
      <c r="C90" t="s">
        <v>1512</v>
      </c>
      <c r="D90">
        <v>335</v>
      </c>
      <c r="E90">
        <v>4.2</v>
      </c>
      <c r="F90">
        <v>1407</v>
      </c>
      <c r="G90">
        <v>1363.4</v>
      </c>
      <c r="H90" t="s">
        <v>1514</v>
      </c>
      <c r="I90" t="s">
        <v>1521</v>
      </c>
      <c r="J90">
        <v>4.2</v>
      </c>
      <c r="K90" t="s">
        <v>1600</v>
      </c>
      <c r="L90" t="s">
        <v>1522</v>
      </c>
      <c r="M90" t="s">
        <v>1522</v>
      </c>
      <c r="N90" t="s">
        <v>1912</v>
      </c>
      <c r="O90">
        <v>4.5100000000000001E-2</v>
      </c>
      <c r="P90">
        <v>15</v>
      </c>
      <c r="Q90">
        <v>2.5299999999999998</v>
      </c>
      <c r="R90">
        <v>908</v>
      </c>
      <c r="S90">
        <v>55</v>
      </c>
      <c r="T90">
        <v>90</v>
      </c>
      <c r="U90">
        <f t="shared" si="6"/>
        <v>0</v>
      </c>
      <c r="V90">
        <f t="shared" si="7"/>
        <v>-43.599999999999909</v>
      </c>
      <c r="W90" s="3">
        <f t="shared" si="8"/>
        <v>-3.0987917555081668E-2</v>
      </c>
      <c r="X90" t="str">
        <f t="shared" si="9"/>
        <v>April</v>
      </c>
      <c r="Y90" t="str">
        <f t="shared" si="10"/>
        <v>Q2</v>
      </c>
      <c r="Z90">
        <f t="shared" si="11"/>
        <v>0.36894273127753302</v>
      </c>
    </row>
    <row r="91" spans="1:26" x14ac:dyDescent="0.25">
      <c r="A91" t="s">
        <v>109</v>
      </c>
      <c r="B91" t="s">
        <v>1505</v>
      </c>
      <c r="C91" t="s">
        <v>1511</v>
      </c>
      <c r="D91">
        <v>27</v>
      </c>
      <c r="E91">
        <v>12.5</v>
      </c>
      <c r="F91">
        <v>337.5</v>
      </c>
      <c r="G91">
        <v>340.19</v>
      </c>
      <c r="H91" t="s">
        <v>1513</v>
      </c>
      <c r="I91" t="s">
        <v>1521</v>
      </c>
      <c r="J91">
        <v>4.2</v>
      </c>
      <c r="K91" t="s">
        <v>1601</v>
      </c>
      <c r="L91" t="s">
        <v>1757</v>
      </c>
      <c r="M91" t="s">
        <v>1757</v>
      </c>
      <c r="N91" t="s">
        <v>1912</v>
      </c>
      <c r="O91">
        <v>0.1125</v>
      </c>
      <c r="P91">
        <v>3</v>
      </c>
      <c r="Q91">
        <v>2.94</v>
      </c>
      <c r="R91">
        <v>229</v>
      </c>
      <c r="S91">
        <v>71</v>
      </c>
      <c r="T91">
        <v>26</v>
      </c>
      <c r="U91">
        <f t="shared" si="6"/>
        <v>0</v>
      </c>
      <c r="V91">
        <f t="shared" si="7"/>
        <v>2.6899999999999977</v>
      </c>
      <c r="W91" s="3">
        <f t="shared" si="8"/>
        <v>7.9703703703703638E-3</v>
      </c>
      <c r="X91" t="str">
        <f t="shared" si="9"/>
        <v>August</v>
      </c>
      <c r="Y91" t="str">
        <f t="shared" si="10"/>
        <v>Q3</v>
      </c>
      <c r="Z91">
        <f t="shared" si="11"/>
        <v>0.11790393013100436</v>
      </c>
    </row>
    <row r="92" spans="1:26" x14ac:dyDescent="0.25">
      <c r="A92" t="s">
        <v>110</v>
      </c>
      <c r="B92" t="s">
        <v>1509</v>
      </c>
      <c r="C92" t="s">
        <v>1510</v>
      </c>
      <c r="D92">
        <v>141</v>
      </c>
      <c r="E92">
        <v>25</v>
      </c>
      <c r="F92">
        <v>3525</v>
      </c>
      <c r="G92">
        <v>3670.95</v>
      </c>
      <c r="H92" t="s">
        <v>1516</v>
      </c>
      <c r="I92" t="s">
        <v>1521</v>
      </c>
      <c r="J92">
        <v>4.2</v>
      </c>
      <c r="K92" t="s">
        <v>1602</v>
      </c>
      <c r="L92" t="s">
        <v>1787</v>
      </c>
      <c r="M92" t="s">
        <v>1523</v>
      </c>
      <c r="N92" t="s">
        <v>1913</v>
      </c>
      <c r="O92">
        <v>0.14219999999999999</v>
      </c>
      <c r="P92">
        <v>20</v>
      </c>
      <c r="Q92">
        <v>1.62</v>
      </c>
      <c r="R92">
        <v>167</v>
      </c>
      <c r="S92">
        <v>139</v>
      </c>
      <c r="T92">
        <v>19</v>
      </c>
      <c r="U92">
        <f t="shared" si="6"/>
        <v>13</v>
      </c>
      <c r="V92">
        <f t="shared" si="7"/>
        <v>145.94999999999982</v>
      </c>
      <c r="W92" s="3">
        <f t="shared" si="8"/>
        <v>4.1404255319148882E-2</v>
      </c>
      <c r="X92" t="str">
        <f t="shared" si="9"/>
        <v>March</v>
      </c>
      <c r="Y92" t="str">
        <f t="shared" si="10"/>
        <v>Q1</v>
      </c>
      <c r="Z92">
        <f t="shared" si="11"/>
        <v>0.84431137724550898</v>
      </c>
    </row>
    <row r="93" spans="1:26" x14ac:dyDescent="0.25">
      <c r="A93" t="s">
        <v>111</v>
      </c>
      <c r="B93" t="s">
        <v>1507</v>
      </c>
      <c r="C93" t="s">
        <v>1511</v>
      </c>
      <c r="D93">
        <v>197</v>
      </c>
      <c r="E93">
        <v>15.75</v>
      </c>
      <c r="F93">
        <v>3102.75</v>
      </c>
      <c r="G93">
        <v>2975.63</v>
      </c>
      <c r="H93" t="s">
        <v>1514</v>
      </c>
      <c r="I93" t="s">
        <v>1520</v>
      </c>
      <c r="J93">
        <v>4.7</v>
      </c>
      <c r="K93" t="s">
        <v>1603</v>
      </c>
      <c r="L93" t="s">
        <v>1808</v>
      </c>
      <c r="M93" t="s">
        <v>1808</v>
      </c>
      <c r="N93" t="s">
        <v>1912</v>
      </c>
      <c r="O93">
        <v>6.5199999999999994E-2</v>
      </c>
      <c r="P93">
        <v>12</v>
      </c>
      <c r="Q93">
        <v>2.69</v>
      </c>
      <c r="R93">
        <v>738</v>
      </c>
      <c r="S93">
        <v>192</v>
      </c>
      <c r="T93">
        <v>43</v>
      </c>
      <c r="U93">
        <f t="shared" si="6"/>
        <v>0</v>
      </c>
      <c r="V93">
        <f t="shared" si="7"/>
        <v>-127.11999999999989</v>
      </c>
      <c r="W93" s="3">
        <f t="shared" si="8"/>
        <v>-4.0970107163000528E-2</v>
      </c>
      <c r="X93" t="str">
        <f t="shared" si="9"/>
        <v>October</v>
      </c>
      <c r="Y93" t="str">
        <f t="shared" si="10"/>
        <v>Q4</v>
      </c>
      <c r="Z93">
        <f t="shared" si="11"/>
        <v>0.26693766937669378</v>
      </c>
    </row>
    <row r="94" spans="1:26" x14ac:dyDescent="0.25">
      <c r="A94" t="s">
        <v>112</v>
      </c>
      <c r="B94" t="s">
        <v>1509</v>
      </c>
      <c r="C94" t="s">
        <v>1510</v>
      </c>
      <c r="D94">
        <v>355</v>
      </c>
      <c r="E94">
        <v>25</v>
      </c>
      <c r="F94">
        <v>8875</v>
      </c>
      <c r="G94">
        <v>8638.77</v>
      </c>
      <c r="H94" t="s">
        <v>1515</v>
      </c>
      <c r="I94" t="s">
        <v>1521</v>
      </c>
      <c r="J94">
        <v>4.2</v>
      </c>
      <c r="K94" t="s">
        <v>1604</v>
      </c>
      <c r="L94" t="s">
        <v>1850</v>
      </c>
      <c r="M94" t="s">
        <v>1850</v>
      </c>
      <c r="N94" t="s">
        <v>1912</v>
      </c>
      <c r="O94">
        <v>1.35E-2</v>
      </c>
      <c r="P94">
        <v>4</v>
      </c>
      <c r="Q94">
        <v>1.34</v>
      </c>
      <c r="R94">
        <v>276</v>
      </c>
      <c r="S94">
        <v>185</v>
      </c>
      <c r="T94">
        <v>18</v>
      </c>
      <c r="U94">
        <f t="shared" si="6"/>
        <v>0</v>
      </c>
      <c r="V94">
        <f t="shared" si="7"/>
        <v>-236.22999999999956</v>
      </c>
      <c r="W94" s="3">
        <f t="shared" si="8"/>
        <v>-2.6617464788732344E-2</v>
      </c>
      <c r="X94" t="str">
        <f t="shared" si="9"/>
        <v>February</v>
      </c>
      <c r="Y94" t="str">
        <f t="shared" si="10"/>
        <v>Q1</v>
      </c>
      <c r="Z94">
        <f t="shared" si="11"/>
        <v>1.286231884057971</v>
      </c>
    </row>
    <row r="95" spans="1:26" x14ac:dyDescent="0.25">
      <c r="A95" t="s">
        <v>113</v>
      </c>
      <c r="B95" t="s">
        <v>1504</v>
      </c>
      <c r="C95" t="s">
        <v>1510</v>
      </c>
      <c r="D95">
        <v>219</v>
      </c>
      <c r="E95">
        <v>45</v>
      </c>
      <c r="F95">
        <v>9855</v>
      </c>
      <c r="G95">
        <v>9477.23</v>
      </c>
      <c r="H95" t="s">
        <v>1515</v>
      </c>
      <c r="I95" t="s">
        <v>1521</v>
      </c>
      <c r="J95">
        <v>4.2</v>
      </c>
      <c r="K95" t="s">
        <v>1594</v>
      </c>
      <c r="L95" t="s">
        <v>1670</v>
      </c>
      <c r="M95" t="s">
        <v>1670</v>
      </c>
      <c r="N95" t="s">
        <v>1912</v>
      </c>
      <c r="O95">
        <v>1.6299999999999999E-2</v>
      </c>
      <c r="P95">
        <v>3</v>
      </c>
      <c r="Q95">
        <v>1.99</v>
      </c>
      <c r="R95">
        <v>149</v>
      </c>
      <c r="S95">
        <v>80</v>
      </c>
      <c r="T95">
        <v>78</v>
      </c>
      <c r="U95">
        <f t="shared" si="6"/>
        <v>0</v>
      </c>
      <c r="V95">
        <f t="shared" si="7"/>
        <v>-377.77000000000044</v>
      </c>
      <c r="W95" s="3">
        <f t="shared" si="8"/>
        <v>-3.8332825976661634E-2</v>
      </c>
      <c r="X95" t="str">
        <f t="shared" si="9"/>
        <v>November</v>
      </c>
      <c r="Y95" t="str">
        <f t="shared" si="10"/>
        <v>Q4</v>
      </c>
      <c r="Z95">
        <f t="shared" si="11"/>
        <v>1.4697986577181208</v>
      </c>
    </row>
    <row r="96" spans="1:26" x14ac:dyDescent="0.25">
      <c r="A96" t="s">
        <v>114</v>
      </c>
      <c r="B96" t="s">
        <v>1507</v>
      </c>
      <c r="C96" t="s">
        <v>1511</v>
      </c>
      <c r="D96">
        <v>353</v>
      </c>
      <c r="E96">
        <v>15.75</v>
      </c>
      <c r="F96">
        <v>5559.75</v>
      </c>
      <c r="G96">
        <v>5809.59</v>
      </c>
      <c r="H96" t="s">
        <v>1515</v>
      </c>
      <c r="I96" t="s">
        <v>1520</v>
      </c>
      <c r="J96">
        <v>4.7</v>
      </c>
      <c r="K96" t="s">
        <v>1605</v>
      </c>
      <c r="L96" t="s">
        <v>1565</v>
      </c>
      <c r="M96" t="s">
        <v>1565</v>
      </c>
      <c r="N96" t="s">
        <v>1912</v>
      </c>
      <c r="O96">
        <v>0.1075</v>
      </c>
      <c r="P96">
        <v>37</v>
      </c>
      <c r="Q96">
        <v>3.38</v>
      </c>
      <c r="R96">
        <v>956</v>
      </c>
      <c r="S96">
        <v>126</v>
      </c>
      <c r="T96">
        <v>93</v>
      </c>
      <c r="U96">
        <f t="shared" si="6"/>
        <v>0</v>
      </c>
      <c r="V96">
        <f t="shared" si="7"/>
        <v>249.84000000000015</v>
      </c>
      <c r="W96" s="3">
        <f t="shared" si="8"/>
        <v>4.4937272359368702E-2</v>
      </c>
      <c r="X96" t="str">
        <f t="shared" si="9"/>
        <v>July</v>
      </c>
      <c r="Y96" t="str">
        <f t="shared" si="10"/>
        <v>Q3</v>
      </c>
      <c r="Z96">
        <f t="shared" si="11"/>
        <v>0.3692468619246862</v>
      </c>
    </row>
    <row r="97" spans="1:26" x14ac:dyDescent="0.25">
      <c r="A97" t="s">
        <v>115</v>
      </c>
      <c r="B97" t="s">
        <v>1505</v>
      </c>
      <c r="C97" t="s">
        <v>1511</v>
      </c>
      <c r="D97">
        <v>26</v>
      </c>
      <c r="E97">
        <v>12.5</v>
      </c>
      <c r="F97">
        <v>325</v>
      </c>
      <c r="G97">
        <v>331.18</v>
      </c>
      <c r="H97" t="s">
        <v>1515</v>
      </c>
      <c r="I97" t="s">
        <v>1520</v>
      </c>
      <c r="J97">
        <v>4.7</v>
      </c>
      <c r="K97" t="s">
        <v>1606</v>
      </c>
      <c r="L97" t="s">
        <v>1768</v>
      </c>
      <c r="M97" t="s">
        <v>1768</v>
      </c>
      <c r="N97" t="s">
        <v>1912</v>
      </c>
      <c r="O97">
        <v>4.0399999999999998E-2</v>
      </c>
      <c r="P97">
        <v>1</v>
      </c>
      <c r="Q97">
        <v>2.85</v>
      </c>
      <c r="R97">
        <v>151</v>
      </c>
      <c r="S97">
        <v>195</v>
      </c>
      <c r="T97">
        <v>57</v>
      </c>
      <c r="U97">
        <f t="shared" si="6"/>
        <v>0</v>
      </c>
      <c r="V97">
        <f t="shared" si="7"/>
        <v>6.1800000000000068</v>
      </c>
      <c r="W97" s="3">
        <f t="shared" si="8"/>
        <v>1.9015384615384635E-2</v>
      </c>
      <c r="X97" t="str">
        <f t="shared" si="9"/>
        <v>May</v>
      </c>
      <c r="Y97" t="str">
        <f t="shared" si="10"/>
        <v>Q2</v>
      </c>
      <c r="Z97">
        <f t="shared" si="11"/>
        <v>0.17218543046357615</v>
      </c>
    </row>
    <row r="98" spans="1:26" x14ac:dyDescent="0.25">
      <c r="A98" t="s">
        <v>116</v>
      </c>
      <c r="B98" t="s">
        <v>1509</v>
      </c>
      <c r="C98" t="s">
        <v>1510</v>
      </c>
      <c r="D98">
        <v>151</v>
      </c>
      <c r="E98">
        <v>25</v>
      </c>
      <c r="F98">
        <v>3775</v>
      </c>
      <c r="G98">
        <v>3657.9</v>
      </c>
      <c r="H98" t="s">
        <v>1516</v>
      </c>
      <c r="I98" t="s">
        <v>1518</v>
      </c>
      <c r="J98">
        <v>4.5</v>
      </c>
      <c r="K98" t="s">
        <v>1607</v>
      </c>
      <c r="L98" t="s">
        <v>1707</v>
      </c>
      <c r="M98" t="s">
        <v>1707</v>
      </c>
      <c r="N98" t="s">
        <v>1912</v>
      </c>
      <c r="O98">
        <v>2.7099999999999999E-2</v>
      </c>
      <c r="P98">
        <v>4</v>
      </c>
      <c r="Q98">
        <v>1.18</v>
      </c>
      <c r="R98">
        <v>267</v>
      </c>
      <c r="S98">
        <v>184</v>
      </c>
      <c r="T98">
        <v>91</v>
      </c>
      <c r="U98">
        <f t="shared" si="6"/>
        <v>0</v>
      </c>
      <c r="V98">
        <f t="shared" si="7"/>
        <v>-117.09999999999991</v>
      </c>
      <c r="W98" s="3">
        <f t="shared" si="8"/>
        <v>-3.1019867549668852E-2</v>
      </c>
      <c r="X98" t="str">
        <f t="shared" si="9"/>
        <v>July</v>
      </c>
      <c r="Y98" t="str">
        <f t="shared" si="10"/>
        <v>Q3</v>
      </c>
      <c r="Z98">
        <f t="shared" si="11"/>
        <v>0.56554307116104874</v>
      </c>
    </row>
    <row r="99" spans="1:26" x14ac:dyDescent="0.25">
      <c r="A99" t="s">
        <v>117</v>
      </c>
      <c r="B99" t="s">
        <v>1509</v>
      </c>
      <c r="C99" t="s">
        <v>1510</v>
      </c>
      <c r="D99">
        <v>134</v>
      </c>
      <c r="E99">
        <v>25</v>
      </c>
      <c r="F99">
        <v>3350</v>
      </c>
      <c r="G99">
        <v>3513.76</v>
      </c>
      <c r="H99" t="s">
        <v>1513</v>
      </c>
      <c r="I99" t="s">
        <v>1518</v>
      </c>
      <c r="J99">
        <v>4.5</v>
      </c>
      <c r="K99" t="s">
        <v>1584</v>
      </c>
      <c r="L99" t="s">
        <v>1700</v>
      </c>
      <c r="M99" t="s">
        <v>1700</v>
      </c>
      <c r="N99" t="s">
        <v>1912</v>
      </c>
      <c r="O99">
        <v>0.1202</v>
      </c>
      <c r="P99">
        <v>16</v>
      </c>
      <c r="Q99">
        <v>1.74</v>
      </c>
      <c r="R99">
        <v>262</v>
      </c>
      <c r="S99">
        <v>170</v>
      </c>
      <c r="T99">
        <v>37</v>
      </c>
      <c r="U99">
        <f t="shared" si="6"/>
        <v>0</v>
      </c>
      <c r="V99">
        <f t="shared" si="7"/>
        <v>163.76000000000022</v>
      </c>
      <c r="W99" s="3">
        <f t="shared" si="8"/>
        <v>4.8883582089552305E-2</v>
      </c>
      <c r="X99" t="str">
        <f t="shared" si="9"/>
        <v>June</v>
      </c>
      <c r="Y99" t="str">
        <f t="shared" si="10"/>
        <v>Q2</v>
      </c>
      <c r="Z99">
        <f t="shared" si="11"/>
        <v>0.51145038167938928</v>
      </c>
    </row>
    <row r="100" spans="1:26" x14ac:dyDescent="0.25">
      <c r="A100" t="s">
        <v>118</v>
      </c>
      <c r="B100" t="s">
        <v>1507</v>
      </c>
      <c r="C100" t="s">
        <v>1511</v>
      </c>
      <c r="D100">
        <v>11</v>
      </c>
      <c r="E100">
        <v>15.75</v>
      </c>
      <c r="F100">
        <v>173.25</v>
      </c>
      <c r="G100">
        <v>169.39</v>
      </c>
      <c r="H100" t="s">
        <v>1516</v>
      </c>
      <c r="I100" t="s">
        <v>1519</v>
      </c>
      <c r="J100">
        <v>3.8</v>
      </c>
      <c r="K100" t="s">
        <v>1608</v>
      </c>
      <c r="L100" t="s">
        <v>1661</v>
      </c>
      <c r="M100" t="s">
        <v>1792</v>
      </c>
      <c r="N100" t="s">
        <v>1913</v>
      </c>
      <c r="O100">
        <v>0.14779999999999999</v>
      </c>
      <c r="P100">
        <v>1</v>
      </c>
      <c r="Q100">
        <v>2.88</v>
      </c>
      <c r="R100">
        <v>726</v>
      </c>
      <c r="S100">
        <v>26</v>
      </c>
      <c r="T100">
        <v>26</v>
      </c>
      <c r="U100">
        <f t="shared" si="6"/>
        <v>2</v>
      </c>
      <c r="V100">
        <f t="shared" si="7"/>
        <v>-3.8600000000000136</v>
      </c>
      <c r="W100" s="3">
        <f t="shared" si="8"/>
        <v>-2.2279942279942358E-2</v>
      </c>
      <c r="X100" t="str">
        <f t="shared" si="9"/>
        <v>November</v>
      </c>
      <c r="Y100" t="str">
        <f t="shared" si="10"/>
        <v>Q4</v>
      </c>
      <c r="Z100">
        <f t="shared" si="11"/>
        <v>1.5151515151515152E-2</v>
      </c>
    </row>
    <row r="101" spans="1:26" x14ac:dyDescent="0.25">
      <c r="A101" t="s">
        <v>119</v>
      </c>
      <c r="B101" t="s">
        <v>1505</v>
      </c>
      <c r="C101" t="s">
        <v>1511</v>
      </c>
      <c r="D101">
        <v>175</v>
      </c>
      <c r="E101">
        <v>12.5</v>
      </c>
      <c r="F101">
        <v>2187.5</v>
      </c>
      <c r="G101">
        <v>2081.58</v>
      </c>
      <c r="H101" t="s">
        <v>1516</v>
      </c>
      <c r="I101" t="s">
        <v>1519</v>
      </c>
      <c r="J101">
        <v>3.8</v>
      </c>
      <c r="K101" t="s">
        <v>1609</v>
      </c>
      <c r="L101" t="s">
        <v>1655</v>
      </c>
      <c r="M101" t="s">
        <v>1655</v>
      </c>
      <c r="N101" t="s">
        <v>1912</v>
      </c>
      <c r="O101">
        <v>4.7199999999999999E-2</v>
      </c>
      <c r="P101">
        <v>8</v>
      </c>
      <c r="Q101">
        <v>3.13</v>
      </c>
      <c r="R101">
        <v>813</v>
      </c>
      <c r="S101">
        <v>36</v>
      </c>
      <c r="T101">
        <v>70</v>
      </c>
      <c r="U101">
        <f t="shared" si="6"/>
        <v>0</v>
      </c>
      <c r="V101">
        <f t="shared" si="7"/>
        <v>-105.92000000000007</v>
      </c>
      <c r="W101" s="3">
        <f t="shared" si="8"/>
        <v>-4.8420571428571459E-2</v>
      </c>
      <c r="X101" t="str">
        <f t="shared" si="9"/>
        <v>October</v>
      </c>
      <c r="Y101" t="str">
        <f t="shared" si="10"/>
        <v>Q4</v>
      </c>
      <c r="Z101">
        <f t="shared" si="11"/>
        <v>0.21525215252152521</v>
      </c>
    </row>
    <row r="102" spans="1:26" x14ac:dyDescent="0.25">
      <c r="A102" t="s">
        <v>120</v>
      </c>
      <c r="B102" t="s">
        <v>1508</v>
      </c>
      <c r="C102" t="s">
        <v>1512</v>
      </c>
      <c r="D102">
        <v>267</v>
      </c>
      <c r="E102">
        <v>8.9</v>
      </c>
      <c r="F102">
        <v>2376.3000000000002</v>
      </c>
      <c r="G102">
        <v>2310.13</v>
      </c>
      <c r="H102" t="s">
        <v>1516</v>
      </c>
      <c r="I102" t="s">
        <v>1518</v>
      </c>
      <c r="J102">
        <v>4.5</v>
      </c>
      <c r="K102" t="s">
        <v>1610</v>
      </c>
      <c r="L102" t="s">
        <v>1826</v>
      </c>
      <c r="M102" t="s">
        <v>1826</v>
      </c>
      <c r="N102" t="s">
        <v>1912</v>
      </c>
      <c r="O102">
        <v>9.6100000000000005E-2</v>
      </c>
      <c r="P102">
        <v>25</v>
      </c>
      <c r="Q102">
        <v>2.82</v>
      </c>
      <c r="R102">
        <v>583</v>
      </c>
      <c r="S102">
        <v>97</v>
      </c>
      <c r="T102">
        <v>68</v>
      </c>
      <c r="U102">
        <f t="shared" si="6"/>
        <v>0</v>
      </c>
      <c r="V102">
        <f t="shared" si="7"/>
        <v>-66.170000000000073</v>
      </c>
      <c r="W102" s="3">
        <f t="shared" si="8"/>
        <v>-2.7845810714135451E-2</v>
      </c>
      <c r="X102" t="str">
        <f t="shared" si="9"/>
        <v>August</v>
      </c>
      <c r="Y102" t="str">
        <f t="shared" si="10"/>
        <v>Q3</v>
      </c>
      <c r="Z102">
        <f t="shared" si="11"/>
        <v>0.45797598627787306</v>
      </c>
    </row>
    <row r="103" spans="1:26" x14ac:dyDescent="0.25">
      <c r="A103" t="s">
        <v>121</v>
      </c>
      <c r="B103" t="s">
        <v>1504</v>
      </c>
      <c r="C103" t="s">
        <v>1510</v>
      </c>
      <c r="D103">
        <v>443</v>
      </c>
      <c r="E103">
        <v>45</v>
      </c>
      <c r="F103">
        <v>19935</v>
      </c>
      <c r="G103">
        <v>19738.87</v>
      </c>
      <c r="H103" t="s">
        <v>1513</v>
      </c>
      <c r="I103" t="s">
        <v>1518</v>
      </c>
      <c r="J103">
        <v>4.5</v>
      </c>
      <c r="K103" t="s">
        <v>1611</v>
      </c>
      <c r="L103" t="s">
        <v>1652</v>
      </c>
      <c r="M103" t="s">
        <v>1652</v>
      </c>
      <c r="N103" t="s">
        <v>1912</v>
      </c>
      <c r="O103">
        <v>0.1061</v>
      </c>
      <c r="P103">
        <v>46</v>
      </c>
      <c r="Q103">
        <v>1.86</v>
      </c>
      <c r="R103">
        <v>970</v>
      </c>
      <c r="S103">
        <v>40</v>
      </c>
      <c r="T103">
        <v>51</v>
      </c>
      <c r="U103">
        <f t="shared" si="6"/>
        <v>0</v>
      </c>
      <c r="V103">
        <f t="shared" si="7"/>
        <v>-196.13000000000102</v>
      </c>
      <c r="W103" s="3">
        <f t="shared" si="8"/>
        <v>-9.838475043892703E-3</v>
      </c>
      <c r="X103" t="str">
        <f t="shared" si="9"/>
        <v>September</v>
      </c>
      <c r="Y103" t="str">
        <f t="shared" si="10"/>
        <v>Q3</v>
      </c>
      <c r="Z103">
        <f t="shared" si="11"/>
        <v>0.45670103092783504</v>
      </c>
    </row>
    <row r="104" spans="1:26" x14ac:dyDescent="0.25">
      <c r="A104" t="s">
        <v>122</v>
      </c>
      <c r="B104" t="s">
        <v>1509</v>
      </c>
      <c r="C104" t="s">
        <v>1510</v>
      </c>
      <c r="D104">
        <v>150</v>
      </c>
      <c r="E104">
        <v>25</v>
      </c>
      <c r="F104">
        <v>3750</v>
      </c>
      <c r="G104">
        <v>3796.62</v>
      </c>
      <c r="H104" t="s">
        <v>1514</v>
      </c>
      <c r="I104" t="s">
        <v>1518</v>
      </c>
      <c r="J104">
        <v>4.5</v>
      </c>
      <c r="K104" t="s">
        <v>1612</v>
      </c>
      <c r="L104" t="s">
        <v>1861</v>
      </c>
      <c r="M104" t="s">
        <v>1861</v>
      </c>
      <c r="N104" t="s">
        <v>1912</v>
      </c>
      <c r="O104">
        <v>9.1999999999999998E-2</v>
      </c>
      <c r="P104">
        <v>13</v>
      </c>
      <c r="Q104">
        <v>1.07</v>
      </c>
      <c r="R104">
        <v>593</v>
      </c>
      <c r="S104">
        <v>95</v>
      </c>
      <c r="T104">
        <v>68</v>
      </c>
      <c r="U104">
        <f t="shared" si="6"/>
        <v>0</v>
      </c>
      <c r="V104">
        <f t="shared" si="7"/>
        <v>46.619999999999891</v>
      </c>
      <c r="W104" s="3">
        <f t="shared" si="8"/>
        <v>1.2431999999999971E-2</v>
      </c>
      <c r="X104" t="str">
        <f t="shared" si="9"/>
        <v>March</v>
      </c>
      <c r="Y104" t="str">
        <f t="shared" si="10"/>
        <v>Q1</v>
      </c>
      <c r="Z104">
        <f t="shared" si="11"/>
        <v>0.25295109612141653</v>
      </c>
    </row>
    <row r="105" spans="1:26" x14ac:dyDescent="0.25">
      <c r="A105" t="s">
        <v>123</v>
      </c>
      <c r="B105" t="s">
        <v>1509</v>
      </c>
      <c r="C105" t="s">
        <v>1510</v>
      </c>
      <c r="D105">
        <v>416</v>
      </c>
      <c r="E105">
        <v>25</v>
      </c>
      <c r="F105">
        <v>10400</v>
      </c>
      <c r="G105">
        <v>10609.85</v>
      </c>
      <c r="H105" t="s">
        <v>1517</v>
      </c>
      <c r="I105" t="s">
        <v>1520</v>
      </c>
      <c r="J105">
        <v>4.7</v>
      </c>
      <c r="K105" t="s">
        <v>1613</v>
      </c>
      <c r="L105" t="s">
        <v>1580</v>
      </c>
      <c r="M105" t="s">
        <v>1580</v>
      </c>
      <c r="N105" t="s">
        <v>1912</v>
      </c>
      <c r="O105">
        <v>0.12939999999999999</v>
      </c>
      <c r="P105">
        <v>53</v>
      </c>
      <c r="Q105">
        <v>1.65</v>
      </c>
      <c r="R105">
        <v>490</v>
      </c>
      <c r="S105">
        <v>135</v>
      </c>
      <c r="T105">
        <v>39</v>
      </c>
      <c r="U105">
        <f t="shared" si="6"/>
        <v>0</v>
      </c>
      <c r="V105">
        <f t="shared" si="7"/>
        <v>209.85000000000036</v>
      </c>
      <c r="W105" s="3">
        <f t="shared" si="8"/>
        <v>2.017788461538465E-2</v>
      </c>
      <c r="X105" t="str">
        <f t="shared" si="9"/>
        <v>February</v>
      </c>
      <c r="Y105" t="str">
        <f t="shared" si="10"/>
        <v>Q1</v>
      </c>
      <c r="Z105">
        <f t="shared" si="11"/>
        <v>0.84897959183673466</v>
      </c>
    </row>
    <row r="106" spans="1:26" x14ac:dyDescent="0.25">
      <c r="A106" t="s">
        <v>124</v>
      </c>
      <c r="B106" t="s">
        <v>1508</v>
      </c>
      <c r="C106" t="s">
        <v>1512</v>
      </c>
      <c r="D106">
        <v>222</v>
      </c>
      <c r="E106">
        <v>8.9</v>
      </c>
      <c r="F106">
        <v>1975.8</v>
      </c>
      <c r="G106">
        <v>2021.17</v>
      </c>
      <c r="H106" t="s">
        <v>1516</v>
      </c>
      <c r="I106" t="s">
        <v>1520</v>
      </c>
      <c r="J106">
        <v>4.7</v>
      </c>
      <c r="K106" t="s">
        <v>1614</v>
      </c>
      <c r="L106" t="s">
        <v>1620</v>
      </c>
      <c r="M106" t="s">
        <v>1620</v>
      </c>
      <c r="N106" t="s">
        <v>1912</v>
      </c>
      <c r="O106">
        <v>5.3800000000000001E-2</v>
      </c>
      <c r="P106">
        <v>11</v>
      </c>
      <c r="Q106">
        <v>1.51</v>
      </c>
      <c r="R106">
        <v>753</v>
      </c>
      <c r="S106">
        <v>141</v>
      </c>
      <c r="T106">
        <v>18</v>
      </c>
      <c r="U106">
        <f t="shared" si="6"/>
        <v>0</v>
      </c>
      <c r="V106">
        <f t="shared" si="7"/>
        <v>45.370000000000118</v>
      </c>
      <c r="W106" s="3">
        <f t="shared" si="8"/>
        <v>2.2962850490940438E-2</v>
      </c>
      <c r="X106" t="str">
        <f t="shared" si="9"/>
        <v>July</v>
      </c>
      <c r="Y106" t="str">
        <f t="shared" si="10"/>
        <v>Q3</v>
      </c>
      <c r="Z106">
        <f t="shared" si="11"/>
        <v>0.29482071713147412</v>
      </c>
    </row>
    <row r="107" spans="1:26" x14ac:dyDescent="0.25">
      <c r="A107" t="s">
        <v>125</v>
      </c>
      <c r="B107" t="s">
        <v>1505</v>
      </c>
      <c r="C107" t="s">
        <v>1511</v>
      </c>
      <c r="D107">
        <v>59</v>
      </c>
      <c r="E107">
        <v>12.5</v>
      </c>
      <c r="F107">
        <v>737.5</v>
      </c>
      <c r="G107">
        <v>755.54</v>
      </c>
      <c r="H107" t="s">
        <v>1513</v>
      </c>
      <c r="I107" t="s">
        <v>1518</v>
      </c>
      <c r="J107">
        <v>4.5</v>
      </c>
      <c r="K107" t="s">
        <v>1615</v>
      </c>
      <c r="L107" t="s">
        <v>1876</v>
      </c>
      <c r="M107" t="s">
        <v>1876</v>
      </c>
      <c r="N107" t="s">
        <v>1912</v>
      </c>
      <c r="O107">
        <v>6.2199999999999998E-2</v>
      </c>
      <c r="P107">
        <v>3</v>
      </c>
      <c r="Q107">
        <v>2.59</v>
      </c>
      <c r="R107">
        <v>625</v>
      </c>
      <c r="S107">
        <v>104</v>
      </c>
      <c r="T107">
        <v>95</v>
      </c>
      <c r="U107">
        <f t="shared" si="6"/>
        <v>0</v>
      </c>
      <c r="V107">
        <f t="shared" si="7"/>
        <v>18.039999999999964</v>
      </c>
      <c r="W107" s="3">
        <f t="shared" si="8"/>
        <v>2.4461016949152491E-2</v>
      </c>
      <c r="X107" t="str">
        <f t="shared" si="9"/>
        <v>August</v>
      </c>
      <c r="Y107" t="str">
        <f t="shared" si="10"/>
        <v>Q3</v>
      </c>
      <c r="Z107">
        <f t="shared" si="11"/>
        <v>9.4399999999999998E-2</v>
      </c>
    </row>
    <row r="108" spans="1:26" x14ac:dyDescent="0.25">
      <c r="A108" t="s">
        <v>126</v>
      </c>
      <c r="B108" t="s">
        <v>1505</v>
      </c>
      <c r="C108" t="s">
        <v>1511</v>
      </c>
      <c r="D108">
        <v>491</v>
      </c>
      <c r="E108">
        <v>12.5</v>
      </c>
      <c r="F108">
        <v>6137.5</v>
      </c>
      <c r="G108">
        <v>6291.11</v>
      </c>
      <c r="H108" t="s">
        <v>1515</v>
      </c>
      <c r="I108" t="s">
        <v>1521</v>
      </c>
      <c r="J108">
        <v>4.2</v>
      </c>
      <c r="K108" t="s">
        <v>1616</v>
      </c>
      <c r="L108" t="s">
        <v>1562</v>
      </c>
      <c r="M108" t="s">
        <v>1562</v>
      </c>
      <c r="N108" t="s">
        <v>1912</v>
      </c>
      <c r="O108">
        <v>0.13150000000000001</v>
      </c>
      <c r="P108">
        <v>64</v>
      </c>
      <c r="Q108">
        <v>3.95</v>
      </c>
      <c r="R108">
        <v>369</v>
      </c>
      <c r="S108">
        <v>110</v>
      </c>
      <c r="T108">
        <v>23</v>
      </c>
      <c r="U108">
        <f t="shared" si="6"/>
        <v>0</v>
      </c>
      <c r="V108">
        <f t="shared" si="7"/>
        <v>153.60999999999967</v>
      </c>
      <c r="W108" s="3">
        <f t="shared" si="8"/>
        <v>2.5028105906313592E-2</v>
      </c>
      <c r="X108" t="str">
        <f t="shared" si="9"/>
        <v>December</v>
      </c>
      <c r="Y108" t="str">
        <f t="shared" si="10"/>
        <v>Q4</v>
      </c>
      <c r="Z108">
        <f t="shared" si="11"/>
        <v>1.3306233062330624</v>
      </c>
    </row>
    <row r="109" spans="1:26" x14ac:dyDescent="0.25">
      <c r="A109" t="s">
        <v>127</v>
      </c>
      <c r="B109" t="s">
        <v>1509</v>
      </c>
      <c r="C109" t="s">
        <v>1510</v>
      </c>
      <c r="D109">
        <v>346</v>
      </c>
      <c r="E109">
        <v>25</v>
      </c>
      <c r="F109">
        <v>8650</v>
      </c>
      <c r="G109">
        <v>8634.59</v>
      </c>
      <c r="H109" t="s">
        <v>1517</v>
      </c>
      <c r="I109" t="s">
        <v>1519</v>
      </c>
      <c r="J109">
        <v>3.8</v>
      </c>
      <c r="K109" t="s">
        <v>1543</v>
      </c>
      <c r="L109" t="s">
        <v>1889</v>
      </c>
      <c r="M109" t="s">
        <v>1889</v>
      </c>
      <c r="N109" t="s">
        <v>1912</v>
      </c>
      <c r="O109">
        <v>0.12859999999999999</v>
      </c>
      <c r="P109">
        <v>44</v>
      </c>
      <c r="Q109">
        <v>1.33</v>
      </c>
      <c r="R109">
        <v>830</v>
      </c>
      <c r="S109">
        <v>91</v>
      </c>
      <c r="T109">
        <v>83</v>
      </c>
      <c r="U109">
        <f t="shared" si="6"/>
        <v>0</v>
      </c>
      <c r="V109">
        <f t="shared" si="7"/>
        <v>-15.409999999999854</v>
      </c>
      <c r="W109" s="3">
        <f t="shared" si="8"/>
        <v>-1.7815028901733937E-3</v>
      </c>
      <c r="X109" t="str">
        <f t="shared" si="9"/>
        <v>March</v>
      </c>
      <c r="Y109" t="str">
        <f t="shared" si="10"/>
        <v>Q1</v>
      </c>
      <c r="Z109">
        <f t="shared" si="11"/>
        <v>0.41686746987951806</v>
      </c>
    </row>
    <row r="110" spans="1:26" x14ac:dyDescent="0.25">
      <c r="A110" t="s">
        <v>128</v>
      </c>
      <c r="B110" t="s">
        <v>1507</v>
      </c>
      <c r="C110" t="s">
        <v>1511</v>
      </c>
      <c r="D110">
        <v>485</v>
      </c>
      <c r="E110">
        <v>15.75</v>
      </c>
      <c r="F110">
        <v>7638.75</v>
      </c>
      <c r="G110">
        <v>7759.31</v>
      </c>
      <c r="H110" t="s">
        <v>1515</v>
      </c>
      <c r="I110" t="s">
        <v>1518</v>
      </c>
      <c r="J110">
        <v>4.5</v>
      </c>
      <c r="K110" t="s">
        <v>1617</v>
      </c>
      <c r="L110" t="s">
        <v>1661</v>
      </c>
      <c r="M110" t="s">
        <v>1661</v>
      </c>
      <c r="N110" t="s">
        <v>1912</v>
      </c>
      <c r="O110">
        <v>0.1071</v>
      </c>
      <c r="P110">
        <v>51</v>
      </c>
      <c r="Q110">
        <v>2.91</v>
      </c>
      <c r="R110">
        <v>993</v>
      </c>
      <c r="S110">
        <v>106</v>
      </c>
      <c r="T110">
        <v>54</v>
      </c>
      <c r="U110">
        <f t="shared" si="6"/>
        <v>0</v>
      </c>
      <c r="V110">
        <f t="shared" si="7"/>
        <v>120.5600000000004</v>
      </c>
      <c r="W110" s="3">
        <f t="shared" si="8"/>
        <v>1.5782686957944742E-2</v>
      </c>
      <c r="X110" t="str">
        <f t="shared" si="9"/>
        <v>November</v>
      </c>
      <c r="Y110" t="str">
        <f t="shared" si="10"/>
        <v>Q4</v>
      </c>
      <c r="Z110">
        <f t="shared" si="11"/>
        <v>0.48841893252769386</v>
      </c>
    </row>
    <row r="111" spans="1:26" x14ac:dyDescent="0.25">
      <c r="A111" t="s">
        <v>129</v>
      </c>
      <c r="B111" t="s">
        <v>1505</v>
      </c>
      <c r="C111" t="s">
        <v>1511</v>
      </c>
      <c r="D111">
        <v>346</v>
      </c>
      <c r="E111">
        <v>12.5</v>
      </c>
      <c r="F111">
        <v>4325</v>
      </c>
      <c r="G111">
        <v>4282.09</v>
      </c>
      <c r="H111" t="s">
        <v>1514</v>
      </c>
      <c r="I111" t="s">
        <v>1519</v>
      </c>
      <c r="J111">
        <v>3.8</v>
      </c>
      <c r="K111" t="s">
        <v>1618</v>
      </c>
      <c r="L111" t="s">
        <v>1863</v>
      </c>
      <c r="M111" t="s">
        <v>1863</v>
      </c>
      <c r="N111" t="s">
        <v>1912</v>
      </c>
      <c r="O111">
        <v>2.9899999999999999E-2</v>
      </c>
      <c r="P111">
        <v>10</v>
      </c>
      <c r="Q111">
        <v>2.5499999999999998</v>
      </c>
      <c r="R111">
        <v>270</v>
      </c>
      <c r="S111">
        <v>116</v>
      </c>
      <c r="T111">
        <v>63</v>
      </c>
      <c r="U111">
        <f t="shared" si="6"/>
        <v>0</v>
      </c>
      <c r="V111">
        <f t="shared" si="7"/>
        <v>-42.909999999999854</v>
      </c>
      <c r="W111" s="3">
        <f t="shared" si="8"/>
        <v>-9.9213872832369602E-3</v>
      </c>
      <c r="X111" t="str">
        <f t="shared" si="9"/>
        <v>October</v>
      </c>
      <c r="Y111" t="str">
        <f t="shared" si="10"/>
        <v>Q4</v>
      </c>
      <c r="Z111">
        <f t="shared" si="11"/>
        <v>1.2814814814814814</v>
      </c>
    </row>
    <row r="112" spans="1:26" x14ac:dyDescent="0.25">
      <c r="A112" t="s">
        <v>130</v>
      </c>
      <c r="B112" t="s">
        <v>1508</v>
      </c>
      <c r="C112" t="s">
        <v>1512</v>
      </c>
      <c r="D112">
        <v>169</v>
      </c>
      <c r="E112">
        <v>8.9</v>
      </c>
      <c r="F112">
        <v>1504.1</v>
      </c>
      <c r="G112">
        <v>1537.43</v>
      </c>
      <c r="H112" t="s">
        <v>1516</v>
      </c>
      <c r="I112" t="s">
        <v>1519</v>
      </c>
      <c r="J112">
        <v>3.8</v>
      </c>
      <c r="K112" t="s">
        <v>1605</v>
      </c>
      <c r="L112" t="s">
        <v>1552</v>
      </c>
      <c r="M112" t="s">
        <v>1552</v>
      </c>
      <c r="N112" t="s">
        <v>1912</v>
      </c>
      <c r="O112">
        <v>0.1188</v>
      </c>
      <c r="P112">
        <v>20</v>
      </c>
      <c r="Q112">
        <v>1.17</v>
      </c>
      <c r="R112">
        <v>209</v>
      </c>
      <c r="S112">
        <v>60</v>
      </c>
      <c r="T112">
        <v>89</v>
      </c>
      <c r="U112">
        <f t="shared" si="6"/>
        <v>0</v>
      </c>
      <c r="V112">
        <f t="shared" si="7"/>
        <v>33.330000000000155</v>
      </c>
      <c r="W112" s="3">
        <f t="shared" si="8"/>
        <v>2.2159430888903767E-2</v>
      </c>
      <c r="X112" t="str">
        <f t="shared" si="9"/>
        <v>July</v>
      </c>
      <c r="Y112" t="str">
        <f t="shared" si="10"/>
        <v>Q3</v>
      </c>
      <c r="Z112">
        <f t="shared" si="11"/>
        <v>0.80861244019138756</v>
      </c>
    </row>
    <row r="113" spans="1:26" x14ac:dyDescent="0.25">
      <c r="A113" t="s">
        <v>131</v>
      </c>
      <c r="B113" t="s">
        <v>1505</v>
      </c>
      <c r="C113" t="s">
        <v>1511</v>
      </c>
      <c r="D113">
        <v>348</v>
      </c>
      <c r="E113">
        <v>12.5</v>
      </c>
      <c r="F113">
        <v>4350</v>
      </c>
      <c r="G113">
        <v>4316.95</v>
      </c>
      <c r="H113" t="s">
        <v>1513</v>
      </c>
      <c r="I113" t="s">
        <v>1521</v>
      </c>
      <c r="J113">
        <v>4.2</v>
      </c>
      <c r="K113" t="s">
        <v>1578</v>
      </c>
      <c r="L113" t="s">
        <v>1786</v>
      </c>
      <c r="M113" t="s">
        <v>1786</v>
      </c>
      <c r="N113" t="s">
        <v>1912</v>
      </c>
      <c r="O113">
        <v>9.5000000000000001E-2</v>
      </c>
      <c r="P113">
        <v>33</v>
      </c>
      <c r="Q113">
        <v>2.82</v>
      </c>
      <c r="R113">
        <v>166</v>
      </c>
      <c r="S113">
        <v>108</v>
      </c>
      <c r="T113">
        <v>65</v>
      </c>
      <c r="U113">
        <f t="shared" si="6"/>
        <v>0</v>
      </c>
      <c r="V113">
        <f t="shared" si="7"/>
        <v>-33.050000000000182</v>
      </c>
      <c r="W113" s="3">
        <f t="shared" si="8"/>
        <v>-7.597701149425329E-3</v>
      </c>
      <c r="X113" t="str">
        <f t="shared" si="9"/>
        <v>August</v>
      </c>
      <c r="Y113" t="str">
        <f t="shared" si="10"/>
        <v>Q3</v>
      </c>
      <c r="Z113">
        <f t="shared" si="11"/>
        <v>2.0963855421686746</v>
      </c>
    </row>
    <row r="114" spans="1:26" x14ac:dyDescent="0.25">
      <c r="A114" t="s">
        <v>132</v>
      </c>
      <c r="B114" t="s">
        <v>1505</v>
      </c>
      <c r="C114" t="s">
        <v>1511</v>
      </c>
      <c r="D114">
        <v>351</v>
      </c>
      <c r="E114">
        <v>12.5</v>
      </c>
      <c r="F114">
        <v>4387.5</v>
      </c>
      <c r="G114">
        <v>4303.4399999999996</v>
      </c>
      <c r="H114" t="s">
        <v>1516</v>
      </c>
      <c r="I114" t="s">
        <v>1520</v>
      </c>
      <c r="J114">
        <v>4.7</v>
      </c>
      <c r="K114" t="s">
        <v>1593</v>
      </c>
      <c r="L114" t="s">
        <v>1646</v>
      </c>
      <c r="M114" t="s">
        <v>1756</v>
      </c>
      <c r="N114" t="s">
        <v>1913</v>
      </c>
      <c r="O114">
        <v>4.0899999999999999E-2</v>
      </c>
      <c r="P114">
        <v>14</v>
      </c>
      <c r="Q114">
        <v>2.5099999999999998</v>
      </c>
      <c r="R114">
        <v>835</v>
      </c>
      <c r="S114">
        <v>55</v>
      </c>
      <c r="T114">
        <v>42</v>
      </c>
      <c r="U114">
        <f t="shared" si="6"/>
        <v>4</v>
      </c>
      <c r="V114">
        <f t="shared" si="7"/>
        <v>-84.0600000000004</v>
      </c>
      <c r="W114" s="3">
        <f t="shared" si="8"/>
        <v>-1.915897435897445E-2</v>
      </c>
      <c r="X114" t="str">
        <f t="shared" si="9"/>
        <v>September</v>
      </c>
      <c r="Y114" t="str">
        <f t="shared" si="10"/>
        <v>Q3</v>
      </c>
      <c r="Z114">
        <f t="shared" si="11"/>
        <v>0.42035928143712575</v>
      </c>
    </row>
    <row r="115" spans="1:26" x14ac:dyDescent="0.25">
      <c r="A115" t="s">
        <v>133</v>
      </c>
      <c r="B115" t="s">
        <v>1506</v>
      </c>
      <c r="C115" t="s">
        <v>1512</v>
      </c>
      <c r="D115">
        <v>264</v>
      </c>
      <c r="E115">
        <v>4.2</v>
      </c>
      <c r="F115">
        <v>1108.8</v>
      </c>
      <c r="G115">
        <v>1136.19</v>
      </c>
      <c r="H115" t="s">
        <v>1516</v>
      </c>
      <c r="I115" t="s">
        <v>1518</v>
      </c>
      <c r="J115">
        <v>4.5</v>
      </c>
      <c r="K115" t="s">
        <v>1619</v>
      </c>
      <c r="L115" t="s">
        <v>1758</v>
      </c>
      <c r="M115" t="s">
        <v>1758</v>
      </c>
      <c r="N115" t="s">
        <v>1912</v>
      </c>
      <c r="O115">
        <v>3.4599999999999999E-2</v>
      </c>
      <c r="P115">
        <v>9</v>
      </c>
      <c r="Q115">
        <v>2.41</v>
      </c>
      <c r="R115">
        <v>622</v>
      </c>
      <c r="S115">
        <v>191</v>
      </c>
      <c r="T115">
        <v>55</v>
      </c>
      <c r="U115">
        <f t="shared" si="6"/>
        <v>0</v>
      </c>
      <c r="V115">
        <f t="shared" si="7"/>
        <v>27.3900000000001</v>
      </c>
      <c r="W115" s="3">
        <f t="shared" si="8"/>
        <v>2.4702380952381045E-2</v>
      </c>
      <c r="X115" t="str">
        <f t="shared" si="9"/>
        <v>January</v>
      </c>
      <c r="Y115" t="str">
        <f t="shared" si="10"/>
        <v>Q1</v>
      </c>
      <c r="Z115">
        <f t="shared" si="11"/>
        <v>0.42443729903536975</v>
      </c>
    </row>
    <row r="116" spans="1:26" x14ac:dyDescent="0.25">
      <c r="A116" t="s">
        <v>134</v>
      </c>
      <c r="B116" t="s">
        <v>1505</v>
      </c>
      <c r="C116" t="s">
        <v>1511</v>
      </c>
      <c r="D116">
        <v>19</v>
      </c>
      <c r="E116">
        <v>12.5</v>
      </c>
      <c r="F116">
        <v>237.5</v>
      </c>
      <c r="G116">
        <v>236.54</v>
      </c>
      <c r="H116" t="s">
        <v>1515</v>
      </c>
      <c r="I116" t="s">
        <v>1518</v>
      </c>
      <c r="J116">
        <v>4.5</v>
      </c>
      <c r="K116" t="s">
        <v>1620</v>
      </c>
      <c r="L116" t="s">
        <v>1583</v>
      </c>
      <c r="M116" t="s">
        <v>1583</v>
      </c>
      <c r="N116" t="s">
        <v>1912</v>
      </c>
      <c r="O116">
        <v>2.0899999999999998E-2</v>
      </c>
      <c r="P116">
        <v>0</v>
      </c>
      <c r="Q116">
        <v>3.14</v>
      </c>
      <c r="R116">
        <v>776</v>
      </c>
      <c r="S116">
        <v>183</v>
      </c>
      <c r="T116">
        <v>63</v>
      </c>
      <c r="U116">
        <f t="shared" si="6"/>
        <v>0</v>
      </c>
      <c r="V116">
        <f t="shared" si="7"/>
        <v>-0.96000000000000796</v>
      </c>
      <c r="W116" s="3">
        <f t="shared" si="8"/>
        <v>-4.0421052631579284E-3</v>
      </c>
      <c r="X116" t="str">
        <f t="shared" si="9"/>
        <v>August</v>
      </c>
      <c r="Y116" t="str">
        <f t="shared" si="10"/>
        <v>Q3</v>
      </c>
      <c r="Z116">
        <f t="shared" si="11"/>
        <v>2.4484536082474227E-2</v>
      </c>
    </row>
    <row r="117" spans="1:26" x14ac:dyDescent="0.25">
      <c r="A117" t="s">
        <v>135</v>
      </c>
      <c r="B117" t="s">
        <v>1506</v>
      </c>
      <c r="C117" t="s">
        <v>1512</v>
      </c>
      <c r="D117">
        <v>176</v>
      </c>
      <c r="E117">
        <v>4.2</v>
      </c>
      <c r="F117">
        <v>739.2</v>
      </c>
      <c r="G117">
        <v>714.94</v>
      </c>
      <c r="H117" t="s">
        <v>1513</v>
      </c>
      <c r="I117" t="s">
        <v>1520</v>
      </c>
      <c r="J117">
        <v>4.7</v>
      </c>
      <c r="K117" t="s">
        <v>1621</v>
      </c>
      <c r="L117" t="s">
        <v>1544</v>
      </c>
      <c r="M117" t="s">
        <v>1544</v>
      </c>
      <c r="N117" t="s">
        <v>1912</v>
      </c>
      <c r="O117">
        <v>0.14269999999999999</v>
      </c>
      <c r="P117">
        <v>25</v>
      </c>
      <c r="Q117">
        <v>2.38</v>
      </c>
      <c r="R117">
        <v>140</v>
      </c>
      <c r="S117">
        <v>131</v>
      </c>
      <c r="T117">
        <v>23</v>
      </c>
      <c r="U117">
        <f t="shared" si="6"/>
        <v>0</v>
      </c>
      <c r="V117">
        <f t="shared" si="7"/>
        <v>-24.259999999999991</v>
      </c>
      <c r="W117" s="3">
        <f t="shared" si="8"/>
        <v>-3.2819264069264054E-2</v>
      </c>
      <c r="X117" t="str">
        <f t="shared" si="9"/>
        <v>January</v>
      </c>
      <c r="Y117" t="str">
        <f t="shared" si="10"/>
        <v>Q1</v>
      </c>
      <c r="Z117">
        <f t="shared" si="11"/>
        <v>1.2571428571428571</v>
      </c>
    </row>
    <row r="118" spans="1:26" x14ac:dyDescent="0.25">
      <c r="A118" t="s">
        <v>136</v>
      </c>
      <c r="B118" t="s">
        <v>1507</v>
      </c>
      <c r="C118" t="s">
        <v>1511</v>
      </c>
      <c r="D118">
        <v>50</v>
      </c>
      <c r="E118">
        <v>15.75</v>
      </c>
      <c r="F118">
        <v>787.5</v>
      </c>
      <c r="G118">
        <v>779.29</v>
      </c>
      <c r="H118" t="s">
        <v>1515</v>
      </c>
      <c r="I118" t="s">
        <v>1520</v>
      </c>
      <c r="J118">
        <v>4.7</v>
      </c>
      <c r="K118" t="s">
        <v>1622</v>
      </c>
      <c r="L118" t="s">
        <v>1558</v>
      </c>
      <c r="M118" t="s">
        <v>1558</v>
      </c>
      <c r="N118" t="s">
        <v>1912</v>
      </c>
      <c r="O118">
        <v>5.3400000000000003E-2</v>
      </c>
      <c r="P118">
        <v>2</v>
      </c>
      <c r="Q118">
        <v>3</v>
      </c>
      <c r="R118">
        <v>128</v>
      </c>
      <c r="S118">
        <v>150</v>
      </c>
      <c r="T118">
        <v>91</v>
      </c>
      <c r="U118">
        <f t="shared" si="6"/>
        <v>0</v>
      </c>
      <c r="V118">
        <f t="shared" si="7"/>
        <v>-8.2100000000000364</v>
      </c>
      <c r="W118" s="3">
        <f t="shared" si="8"/>
        <v>-1.0425396825396872E-2</v>
      </c>
      <c r="X118" t="str">
        <f t="shared" si="9"/>
        <v>September</v>
      </c>
      <c r="Y118" t="str">
        <f t="shared" si="10"/>
        <v>Q3</v>
      </c>
      <c r="Z118">
        <f t="shared" si="11"/>
        <v>0.390625</v>
      </c>
    </row>
    <row r="119" spans="1:26" x14ac:dyDescent="0.25">
      <c r="A119" t="s">
        <v>137</v>
      </c>
      <c r="B119" t="s">
        <v>1505</v>
      </c>
      <c r="C119" t="s">
        <v>1511</v>
      </c>
      <c r="D119">
        <v>189</v>
      </c>
      <c r="E119">
        <v>12.5</v>
      </c>
      <c r="F119">
        <v>2362.5</v>
      </c>
      <c r="G119">
        <v>2416.2199999999998</v>
      </c>
      <c r="H119" t="s">
        <v>1517</v>
      </c>
      <c r="I119" t="s">
        <v>1519</v>
      </c>
      <c r="J119">
        <v>3.8</v>
      </c>
      <c r="K119" t="s">
        <v>1623</v>
      </c>
      <c r="L119" t="s">
        <v>1727</v>
      </c>
      <c r="M119" t="s">
        <v>1727</v>
      </c>
      <c r="N119" t="s">
        <v>1912</v>
      </c>
      <c r="O119">
        <v>0.12470000000000001</v>
      </c>
      <c r="P119">
        <v>23</v>
      </c>
      <c r="Q119">
        <v>2.85</v>
      </c>
      <c r="R119">
        <v>312</v>
      </c>
      <c r="S119">
        <v>70</v>
      </c>
      <c r="T119">
        <v>32</v>
      </c>
      <c r="U119">
        <f t="shared" si="6"/>
        <v>0</v>
      </c>
      <c r="V119">
        <f t="shared" si="7"/>
        <v>53.7199999999998</v>
      </c>
      <c r="W119" s="3">
        <f t="shared" si="8"/>
        <v>2.2738624338624253E-2</v>
      </c>
      <c r="X119" t="str">
        <f t="shared" si="9"/>
        <v>June</v>
      </c>
      <c r="Y119" t="str">
        <f t="shared" si="10"/>
        <v>Q2</v>
      </c>
      <c r="Z119">
        <f t="shared" si="11"/>
        <v>0.60576923076923073</v>
      </c>
    </row>
    <row r="120" spans="1:26" x14ac:dyDescent="0.25">
      <c r="A120" t="s">
        <v>138</v>
      </c>
      <c r="B120" t="s">
        <v>1509</v>
      </c>
      <c r="C120" t="s">
        <v>1510</v>
      </c>
      <c r="D120">
        <v>497</v>
      </c>
      <c r="E120">
        <v>25</v>
      </c>
      <c r="F120">
        <v>12425</v>
      </c>
      <c r="G120">
        <v>12764.01</v>
      </c>
      <c r="H120" t="s">
        <v>1514</v>
      </c>
      <c r="I120" t="s">
        <v>1518</v>
      </c>
      <c r="J120">
        <v>4.5</v>
      </c>
      <c r="K120" t="s">
        <v>1571</v>
      </c>
      <c r="L120" t="s">
        <v>1842</v>
      </c>
      <c r="M120" t="s">
        <v>1842</v>
      </c>
      <c r="N120" t="s">
        <v>1912</v>
      </c>
      <c r="O120">
        <v>7.9200000000000007E-2</v>
      </c>
      <c r="P120">
        <v>39</v>
      </c>
      <c r="Q120">
        <v>1.64</v>
      </c>
      <c r="R120">
        <v>747</v>
      </c>
      <c r="S120">
        <v>164</v>
      </c>
      <c r="T120">
        <v>92</v>
      </c>
      <c r="U120">
        <f t="shared" si="6"/>
        <v>0</v>
      </c>
      <c r="V120">
        <f t="shared" si="7"/>
        <v>339.01000000000022</v>
      </c>
      <c r="W120" s="3">
        <f t="shared" si="8"/>
        <v>2.7284507042253537E-2</v>
      </c>
      <c r="X120" t="str">
        <f t="shared" si="9"/>
        <v>April</v>
      </c>
      <c r="Y120" t="str">
        <f t="shared" si="10"/>
        <v>Q2</v>
      </c>
      <c r="Z120">
        <f t="shared" si="11"/>
        <v>0.66532797858099058</v>
      </c>
    </row>
    <row r="121" spans="1:26" x14ac:dyDescent="0.25">
      <c r="A121" t="s">
        <v>139</v>
      </c>
      <c r="B121" t="s">
        <v>1504</v>
      </c>
      <c r="C121" t="s">
        <v>1510</v>
      </c>
      <c r="D121">
        <v>171</v>
      </c>
      <c r="E121">
        <v>45</v>
      </c>
      <c r="F121">
        <v>7695</v>
      </c>
      <c r="G121">
        <v>7426.41</v>
      </c>
      <c r="H121" t="s">
        <v>1517</v>
      </c>
      <c r="I121" t="s">
        <v>1521</v>
      </c>
      <c r="J121">
        <v>4.2</v>
      </c>
      <c r="K121" t="s">
        <v>1624</v>
      </c>
      <c r="L121" t="s">
        <v>1526</v>
      </c>
      <c r="M121" t="s">
        <v>1526</v>
      </c>
      <c r="N121" t="s">
        <v>1912</v>
      </c>
      <c r="O121">
        <v>1.9599999999999999E-2</v>
      </c>
      <c r="P121">
        <v>3</v>
      </c>
      <c r="Q121">
        <v>0.95</v>
      </c>
      <c r="R121">
        <v>655</v>
      </c>
      <c r="S121">
        <v>34</v>
      </c>
      <c r="T121">
        <v>55</v>
      </c>
      <c r="U121">
        <f t="shared" si="6"/>
        <v>0</v>
      </c>
      <c r="V121">
        <f t="shared" si="7"/>
        <v>-268.59000000000015</v>
      </c>
      <c r="W121" s="3">
        <f t="shared" si="8"/>
        <v>-3.4904483430799237E-2</v>
      </c>
      <c r="X121" t="str">
        <f t="shared" si="9"/>
        <v>November</v>
      </c>
      <c r="Y121" t="str">
        <f t="shared" si="10"/>
        <v>Q4</v>
      </c>
      <c r="Z121">
        <f t="shared" si="11"/>
        <v>0.26106870229007634</v>
      </c>
    </row>
    <row r="122" spans="1:26" x14ac:dyDescent="0.25">
      <c r="A122" t="s">
        <v>140</v>
      </c>
      <c r="B122" t="s">
        <v>1509</v>
      </c>
      <c r="C122" t="s">
        <v>1510</v>
      </c>
      <c r="D122">
        <v>241</v>
      </c>
      <c r="E122">
        <v>25</v>
      </c>
      <c r="F122">
        <v>6025</v>
      </c>
      <c r="G122">
        <v>5746.41</v>
      </c>
      <c r="H122" t="s">
        <v>1513</v>
      </c>
      <c r="I122" t="s">
        <v>1521</v>
      </c>
      <c r="J122">
        <v>4.2</v>
      </c>
      <c r="K122" t="s">
        <v>1625</v>
      </c>
      <c r="L122" t="s">
        <v>1814</v>
      </c>
      <c r="M122" t="s">
        <v>1814</v>
      </c>
      <c r="N122" t="s">
        <v>1912</v>
      </c>
      <c r="O122">
        <v>6.1600000000000002E-2</v>
      </c>
      <c r="P122">
        <v>14</v>
      </c>
      <c r="Q122">
        <v>1.47</v>
      </c>
      <c r="R122">
        <v>679</v>
      </c>
      <c r="S122">
        <v>172</v>
      </c>
      <c r="T122">
        <v>74</v>
      </c>
      <c r="U122">
        <f t="shared" si="6"/>
        <v>0</v>
      </c>
      <c r="V122">
        <f t="shared" si="7"/>
        <v>-278.59000000000015</v>
      </c>
      <c r="W122" s="3">
        <f t="shared" si="8"/>
        <v>-4.6239004149377615E-2</v>
      </c>
      <c r="X122" t="str">
        <f t="shared" si="9"/>
        <v>August</v>
      </c>
      <c r="Y122" t="str">
        <f t="shared" si="10"/>
        <v>Q3</v>
      </c>
      <c r="Z122">
        <f t="shared" si="11"/>
        <v>0.3549337260677467</v>
      </c>
    </row>
    <row r="123" spans="1:26" x14ac:dyDescent="0.25">
      <c r="A123" t="s">
        <v>141</v>
      </c>
      <c r="B123" t="s">
        <v>1508</v>
      </c>
      <c r="C123" t="s">
        <v>1512</v>
      </c>
      <c r="D123">
        <v>475</v>
      </c>
      <c r="E123">
        <v>8.9</v>
      </c>
      <c r="F123">
        <v>4227.5</v>
      </c>
      <c r="G123">
        <v>4358.47</v>
      </c>
      <c r="H123" t="s">
        <v>1515</v>
      </c>
      <c r="I123" t="s">
        <v>1518</v>
      </c>
      <c r="J123">
        <v>4.5</v>
      </c>
      <c r="K123" t="s">
        <v>1626</v>
      </c>
      <c r="L123" t="s">
        <v>1649</v>
      </c>
      <c r="M123" t="s">
        <v>1649</v>
      </c>
      <c r="N123" t="s">
        <v>1912</v>
      </c>
      <c r="O123">
        <v>0.1013</v>
      </c>
      <c r="P123">
        <v>48</v>
      </c>
      <c r="Q123">
        <v>1.95</v>
      </c>
      <c r="R123">
        <v>113</v>
      </c>
      <c r="S123">
        <v>135</v>
      </c>
      <c r="T123">
        <v>23</v>
      </c>
      <c r="U123">
        <f t="shared" si="6"/>
        <v>0</v>
      </c>
      <c r="V123">
        <f t="shared" si="7"/>
        <v>130.97000000000025</v>
      </c>
      <c r="W123" s="3">
        <f t="shared" si="8"/>
        <v>3.0980484920165644E-2</v>
      </c>
      <c r="X123" t="str">
        <f t="shared" si="9"/>
        <v>August</v>
      </c>
      <c r="Y123" t="str">
        <f t="shared" si="10"/>
        <v>Q3</v>
      </c>
      <c r="Z123">
        <f t="shared" si="11"/>
        <v>4.2035398230088497</v>
      </c>
    </row>
    <row r="124" spans="1:26" x14ac:dyDescent="0.25">
      <c r="A124" t="s">
        <v>142</v>
      </c>
      <c r="B124" t="s">
        <v>1506</v>
      </c>
      <c r="C124" t="s">
        <v>1512</v>
      </c>
      <c r="D124">
        <v>136</v>
      </c>
      <c r="E124">
        <v>4.2</v>
      </c>
      <c r="F124">
        <v>571.20000000000005</v>
      </c>
      <c r="G124">
        <v>583.05999999999995</v>
      </c>
      <c r="H124" t="s">
        <v>1513</v>
      </c>
      <c r="I124" t="s">
        <v>1519</v>
      </c>
      <c r="J124">
        <v>3.8</v>
      </c>
      <c r="K124" t="s">
        <v>1627</v>
      </c>
      <c r="L124" t="s">
        <v>1730</v>
      </c>
      <c r="M124" t="s">
        <v>1730</v>
      </c>
      <c r="N124" t="s">
        <v>1912</v>
      </c>
      <c r="O124">
        <v>0.1487</v>
      </c>
      <c r="P124">
        <v>20</v>
      </c>
      <c r="Q124">
        <v>2.2200000000000002</v>
      </c>
      <c r="R124">
        <v>431</v>
      </c>
      <c r="S124">
        <v>92</v>
      </c>
      <c r="T124">
        <v>59</v>
      </c>
      <c r="U124">
        <f t="shared" si="6"/>
        <v>0</v>
      </c>
      <c r="V124">
        <f t="shared" si="7"/>
        <v>11.8599999999999</v>
      </c>
      <c r="W124" s="3">
        <f t="shared" si="8"/>
        <v>2.0763305322128674E-2</v>
      </c>
      <c r="X124" t="str">
        <f t="shared" si="9"/>
        <v>January</v>
      </c>
      <c r="Y124" t="str">
        <f t="shared" si="10"/>
        <v>Q1</v>
      </c>
      <c r="Z124">
        <f t="shared" si="11"/>
        <v>0.31554524361948955</v>
      </c>
    </row>
    <row r="125" spans="1:26" x14ac:dyDescent="0.25">
      <c r="A125" t="s">
        <v>143</v>
      </c>
      <c r="B125" t="s">
        <v>1508</v>
      </c>
      <c r="C125" t="s">
        <v>1512</v>
      </c>
      <c r="D125">
        <v>341</v>
      </c>
      <c r="E125">
        <v>8.9</v>
      </c>
      <c r="F125">
        <v>3034.9</v>
      </c>
      <c r="G125">
        <v>2984.72</v>
      </c>
      <c r="H125" t="s">
        <v>1516</v>
      </c>
      <c r="I125" t="s">
        <v>1518</v>
      </c>
      <c r="J125">
        <v>4.5</v>
      </c>
      <c r="K125" t="s">
        <v>1628</v>
      </c>
      <c r="L125" t="s">
        <v>1554</v>
      </c>
      <c r="M125" t="s">
        <v>1554</v>
      </c>
      <c r="N125" t="s">
        <v>1912</v>
      </c>
      <c r="O125">
        <v>5.62E-2</v>
      </c>
      <c r="P125">
        <v>19</v>
      </c>
      <c r="Q125">
        <v>1.77</v>
      </c>
      <c r="R125">
        <v>791</v>
      </c>
      <c r="S125">
        <v>188</v>
      </c>
      <c r="T125">
        <v>87</v>
      </c>
      <c r="U125">
        <f t="shared" si="6"/>
        <v>0</v>
      </c>
      <c r="V125">
        <f t="shared" si="7"/>
        <v>-50.180000000000291</v>
      </c>
      <c r="W125" s="3">
        <f t="shared" si="8"/>
        <v>-1.6534317440442942E-2</v>
      </c>
      <c r="X125" t="str">
        <f t="shared" si="9"/>
        <v>November</v>
      </c>
      <c r="Y125" t="str">
        <f t="shared" si="10"/>
        <v>Q4</v>
      </c>
      <c r="Z125">
        <f t="shared" si="11"/>
        <v>0.4310998735777497</v>
      </c>
    </row>
    <row r="126" spans="1:26" x14ac:dyDescent="0.25">
      <c r="A126" t="s">
        <v>144</v>
      </c>
      <c r="B126" t="s">
        <v>1507</v>
      </c>
      <c r="C126" t="s">
        <v>1511</v>
      </c>
      <c r="D126">
        <v>349</v>
      </c>
      <c r="E126">
        <v>15.75</v>
      </c>
      <c r="F126">
        <v>5496.75</v>
      </c>
      <c r="G126">
        <v>5299.65</v>
      </c>
      <c r="H126" t="s">
        <v>1516</v>
      </c>
      <c r="I126" t="s">
        <v>1518</v>
      </c>
      <c r="J126">
        <v>4.5</v>
      </c>
      <c r="K126" t="s">
        <v>1629</v>
      </c>
      <c r="L126" t="s">
        <v>1763</v>
      </c>
      <c r="M126" t="s">
        <v>1599</v>
      </c>
      <c r="N126" t="s">
        <v>1913</v>
      </c>
      <c r="O126">
        <v>5.8999999999999997E-2</v>
      </c>
      <c r="P126">
        <v>20</v>
      </c>
      <c r="Q126">
        <v>3.49</v>
      </c>
      <c r="R126">
        <v>775</v>
      </c>
      <c r="S126">
        <v>41</v>
      </c>
      <c r="T126">
        <v>49</v>
      </c>
      <c r="U126">
        <f t="shared" si="6"/>
        <v>10</v>
      </c>
      <c r="V126">
        <f t="shared" si="7"/>
        <v>-197.10000000000036</v>
      </c>
      <c r="W126" s="3">
        <f t="shared" si="8"/>
        <v>-3.5857552189930482E-2</v>
      </c>
      <c r="X126" t="str">
        <f t="shared" si="9"/>
        <v>October</v>
      </c>
      <c r="Y126" t="str">
        <f t="shared" si="10"/>
        <v>Q4</v>
      </c>
      <c r="Z126">
        <f t="shared" si="11"/>
        <v>0.45032258064516129</v>
      </c>
    </row>
    <row r="127" spans="1:26" x14ac:dyDescent="0.25">
      <c r="A127" t="s">
        <v>145</v>
      </c>
      <c r="B127" t="s">
        <v>1509</v>
      </c>
      <c r="C127" t="s">
        <v>1510</v>
      </c>
      <c r="D127">
        <v>353</v>
      </c>
      <c r="E127">
        <v>25</v>
      </c>
      <c r="F127">
        <v>8825</v>
      </c>
      <c r="G127">
        <v>9004</v>
      </c>
      <c r="H127" t="s">
        <v>1515</v>
      </c>
      <c r="I127" t="s">
        <v>1521</v>
      </c>
      <c r="J127">
        <v>4.2</v>
      </c>
      <c r="K127" t="s">
        <v>1630</v>
      </c>
      <c r="L127" t="s">
        <v>1857</v>
      </c>
      <c r="M127" t="s">
        <v>1774</v>
      </c>
      <c r="N127" t="s">
        <v>1913</v>
      </c>
      <c r="O127">
        <v>0.1426</v>
      </c>
      <c r="P127">
        <v>50</v>
      </c>
      <c r="Q127">
        <v>0.64</v>
      </c>
      <c r="R127">
        <v>570</v>
      </c>
      <c r="S127">
        <v>112</v>
      </c>
      <c r="T127">
        <v>12</v>
      </c>
      <c r="U127">
        <f t="shared" si="6"/>
        <v>7</v>
      </c>
      <c r="V127">
        <f t="shared" si="7"/>
        <v>179</v>
      </c>
      <c r="W127" s="3">
        <f t="shared" si="8"/>
        <v>2.0283286118980171E-2</v>
      </c>
      <c r="X127" t="str">
        <f t="shared" si="9"/>
        <v>March</v>
      </c>
      <c r="Y127" t="str">
        <f t="shared" si="10"/>
        <v>Q1</v>
      </c>
      <c r="Z127">
        <f t="shared" si="11"/>
        <v>0.61929824561403513</v>
      </c>
    </row>
    <row r="128" spans="1:26" x14ac:dyDescent="0.25">
      <c r="A128" t="s">
        <v>146</v>
      </c>
      <c r="B128" t="s">
        <v>1506</v>
      </c>
      <c r="C128" t="s">
        <v>1512</v>
      </c>
      <c r="D128">
        <v>184</v>
      </c>
      <c r="E128">
        <v>4.2</v>
      </c>
      <c r="F128">
        <v>772.8</v>
      </c>
      <c r="G128">
        <v>807.4</v>
      </c>
      <c r="H128" t="s">
        <v>1516</v>
      </c>
      <c r="I128" t="s">
        <v>1519</v>
      </c>
      <c r="J128">
        <v>3.8</v>
      </c>
      <c r="K128" t="s">
        <v>1631</v>
      </c>
      <c r="L128" t="s">
        <v>1598</v>
      </c>
      <c r="M128" t="s">
        <v>1598</v>
      </c>
      <c r="N128" t="s">
        <v>1912</v>
      </c>
      <c r="O128">
        <v>7.8100000000000003E-2</v>
      </c>
      <c r="P128">
        <v>14</v>
      </c>
      <c r="Q128">
        <v>1.28</v>
      </c>
      <c r="R128">
        <v>352</v>
      </c>
      <c r="S128">
        <v>45</v>
      </c>
      <c r="T128">
        <v>74</v>
      </c>
      <c r="U128">
        <f t="shared" si="6"/>
        <v>0</v>
      </c>
      <c r="V128">
        <f t="shared" si="7"/>
        <v>34.600000000000023</v>
      </c>
      <c r="W128" s="3">
        <f t="shared" si="8"/>
        <v>4.4772256728778499E-2</v>
      </c>
      <c r="X128" t="str">
        <f t="shared" si="9"/>
        <v>April</v>
      </c>
      <c r="Y128" t="str">
        <f t="shared" si="10"/>
        <v>Q2</v>
      </c>
      <c r="Z128">
        <f t="shared" si="11"/>
        <v>0.52272727272727271</v>
      </c>
    </row>
    <row r="129" spans="1:26" x14ac:dyDescent="0.25">
      <c r="A129" t="s">
        <v>147</v>
      </c>
      <c r="B129" t="s">
        <v>1509</v>
      </c>
      <c r="C129" t="s">
        <v>1510</v>
      </c>
      <c r="D129">
        <v>182</v>
      </c>
      <c r="E129">
        <v>25</v>
      </c>
      <c r="F129">
        <v>4550</v>
      </c>
      <c r="G129">
        <v>4721.26</v>
      </c>
      <c r="H129" t="s">
        <v>1517</v>
      </c>
      <c r="I129" t="s">
        <v>1518</v>
      </c>
      <c r="J129">
        <v>4.5</v>
      </c>
      <c r="K129" t="s">
        <v>1526</v>
      </c>
      <c r="L129" t="s">
        <v>1733</v>
      </c>
      <c r="M129" t="s">
        <v>1733</v>
      </c>
      <c r="N129" t="s">
        <v>1912</v>
      </c>
      <c r="O129">
        <v>9.6500000000000002E-2</v>
      </c>
      <c r="P129">
        <v>17</v>
      </c>
      <c r="Q129">
        <v>0.73</v>
      </c>
      <c r="R129">
        <v>901</v>
      </c>
      <c r="S129">
        <v>197</v>
      </c>
      <c r="T129">
        <v>89</v>
      </c>
      <c r="U129">
        <f t="shared" si="6"/>
        <v>0</v>
      </c>
      <c r="V129">
        <f t="shared" si="7"/>
        <v>171.26000000000022</v>
      </c>
      <c r="W129" s="3">
        <f t="shared" si="8"/>
        <v>3.7639560439560488E-2</v>
      </c>
      <c r="X129" t="str">
        <f t="shared" si="9"/>
        <v>December</v>
      </c>
      <c r="Y129" t="str">
        <f t="shared" si="10"/>
        <v>Q4</v>
      </c>
      <c r="Z129">
        <f t="shared" si="11"/>
        <v>0.20199778024417314</v>
      </c>
    </row>
    <row r="130" spans="1:26" x14ac:dyDescent="0.25">
      <c r="A130" t="s">
        <v>148</v>
      </c>
      <c r="B130" t="s">
        <v>1507</v>
      </c>
      <c r="C130" t="s">
        <v>1511</v>
      </c>
      <c r="D130">
        <v>196</v>
      </c>
      <c r="E130">
        <v>15.75</v>
      </c>
      <c r="F130">
        <v>3087</v>
      </c>
      <c r="G130">
        <v>3141.44</v>
      </c>
      <c r="H130" t="s">
        <v>1515</v>
      </c>
      <c r="I130" t="s">
        <v>1518</v>
      </c>
      <c r="J130">
        <v>4.5</v>
      </c>
      <c r="K130" t="s">
        <v>1552</v>
      </c>
      <c r="L130" t="s">
        <v>1874</v>
      </c>
      <c r="M130" t="s">
        <v>1874</v>
      </c>
      <c r="N130" t="s">
        <v>1912</v>
      </c>
      <c r="O130">
        <v>4.3299999999999998E-2</v>
      </c>
      <c r="P130">
        <v>8</v>
      </c>
      <c r="Q130">
        <v>2.93</v>
      </c>
      <c r="R130">
        <v>289</v>
      </c>
      <c r="S130">
        <v>156</v>
      </c>
      <c r="T130">
        <v>40</v>
      </c>
      <c r="U130">
        <f t="shared" si="6"/>
        <v>0</v>
      </c>
      <c r="V130">
        <f t="shared" si="7"/>
        <v>54.440000000000055</v>
      </c>
      <c r="W130" s="3">
        <f t="shared" si="8"/>
        <v>1.7635244574020104E-2</v>
      </c>
      <c r="X130" t="str">
        <f t="shared" si="9"/>
        <v>July</v>
      </c>
      <c r="Y130" t="str">
        <f t="shared" si="10"/>
        <v>Q3</v>
      </c>
      <c r="Z130">
        <f t="shared" si="11"/>
        <v>0.67820069204152245</v>
      </c>
    </row>
    <row r="131" spans="1:26" x14ac:dyDescent="0.25">
      <c r="A131" t="s">
        <v>149</v>
      </c>
      <c r="B131" t="s">
        <v>1506</v>
      </c>
      <c r="C131" t="s">
        <v>1512</v>
      </c>
      <c r="D131">
        <v>357</v>
      </c>
      <c r="E131">
        <v>4.2</v>
      </c>
      <c r="F131">
        <v>1499.4</v>
      </c>
      <c r="G131">
        <v>1566.44</v>
      </c>
      <c r="H131" t="s">
        <v>1515</v>
      </c>
      <c r="I131" t="s">
        <v>1519</v>
      </c>
      <c r="J131">
        <v>3.8</v>
      </c>
      <c r="K131" t="s">
        <v>1632</v>
      </c>
      <c r="L131" t="s">
        <v>1712</v>
      </c>
      <c r="M131" t="s">
        <v>1712</v>
      </c>
      <c r="N131" t="s">
        <v>1912</v>
      </c>
      <c r="O131">
        <v>0.14779999999999999</v>
      </c>
      <c r="P131">
        <v>52</v>
      </c>
      <c r="Q131">
        <v>1.56</v>
      </c>
      <c r="R131">
        <v>564</v>
      </c>
      <c r="S131">
        <v>155</v>
      </c>
      <c r="T131">
        <v>63</v>
      </c>
      <c r="U131">
        <f t="shared" ref="U131:U194" si="12">IF(N131="Delayed", M131-L131, 0)</f>
        <v>0</v>
      </c>
      <c r="V131">
        <f t="shared" ref="V131:V194" si="13">G131-F131</f>
        <v>67.039999999999964</v>
      </c>
      <c r="W131" s="3">
        <f t="shared" ref="W131:W194" si="14">(G131-F131)/F131</f>
        <v>4.4711217820461488E-2</v>
      </c>
      <c r="X131" t="str">
        <f t="shared" ref="X131:X194" si="15">TEXT(K131,"MMMM")</f>
        <v>July</v>
      </c>
      <c r="Y131" t="str">
        <f t="shared" ref="Y131:Y194" si="16">"Q"&amp;ROUNDUP(MONTH(K131)/3,0)</f>
        <v>Q3</v>
      </c>
      <c r="Z131">
        <f t="shared" ref="Z131:Z194" si="17">D131/R131</f>
        <v>0.63297872340425532</v>
      </c>
    </row>
    <row r="132" spans="1:26" x14ac:dyDescent="0.25">
      <c r="A132" t="s">
        <v>150</v>
      </c>
      <c r="B132" t="s">
        <v>1507</v>
      </c>
      <c r="C132" t="s">
        <v>1511</v>
      </c>
      <c r="D132">
        <v>36</v>
      </c>
      <c r="E132">
        <v>15.75</v>
      </c>
      <c r="F132">
        <v>567</v>
      </c>
      <c r="G132">
        <v>575</v>
      </c>
      <c r="H132" t="s">
        <v>1514</v>
      </c>
      <c r="I132" t="s">
        <v>1519</v>
      </c>
      <c r="J132">
        <v>3.8</v>
      </c>
      <c r="K132" t="s">
        <v>1633</v>
      </c>
      <c r="L132" t="s">
        <v>1805</v>
      </c>
      <c r="M132" t="s">
        <v>1805</v>
      </c>
      <c r="N132" t="s">
        <v>1912</v>
      </c>
      <c r="O132">
        <v>0.13239999999999999</v>
      </c>
      <c r="P132">
        <v>4</v>
      </c>
      <c r="Q132">
        <v>2.65</v>
      </c>
      <c r="R132">
        <v>921</v>
      </c>
      <c r="S132">
        <v>51</v>
      </c>
      <c r="T132">
        <v>46</v>
      </c>
      <c r="U132">
        <f t="shared" si="12"/>
        <v>0</v>
      </c>
      <c r="V132">
        <f t="shared" si="13"/>
        <v>8</v>
      </c>
      <c r="W132" s="3">
        <f t="shared" si="14"/>
        <v>1.4109347442680775E-2</v>
      </c>
      <c r="X132" t="str">
        <f t="shared" si="15"/>
        <v>May</v>
      </c>
      <c r="Y132" t="str">
        <f t="shared" si="16"/>
        <v>Q2</v>
      </c>
      <c r="Z132">
        <f t="shared" si="17"/>
        <v>3.9087947882736153E-2</v>
      </c>
    </row>
    <row r="133" spans="1:26" x14ac:dyDescent="0.25">
      <c r="A133" t="s">
        <v>151</v>
      </c>
      <c r="B133" t="s">
        <v>1505</v>
      </c>
      <c r="C133" t="s">
        <v>1511</v>
      </c>
      <c r="D133">
        <v>473</v>
      </c>
      <c r="E133">
        <v>12.5</v>
      </c>
      <c r="F133">
        <v>5912.5</v>
      </c>
      <c r="G133">
        <v>5920.39</v>
      </c>
      <c r="H133" t="s">
        <v>1514</v>
      </c>
      <c r="I133" t="s">
        <v>1521</v>
      </c>
      <c r="J133">
        <v>4.2</v>
      </c>
      <c r="K133" t="s">
        <v>1626</v>
      </c>
      <c r="L133" t="s">
        <v>1747</v>
      </c>
      <c r="M133" t="s">
        <v>1747</v>
      </c>
      <c r="N133" t="s">
        <v>1912</v>
      </c>
      <c r="O133">
        <v>0.1263</v>
      </c>
      <c r="P133">
        <v>59</v>
      </c>
      <c r="Q133">
        <v>3.87</v>
      </c>
      <c r="R133">
        <v>955</v>
      </c>
      <c r="S133">
        <v>109</v>
      </c>
      <c r="T133">
        <v>13</v>
      </c>
      <c r="U133">
        <f t="shared" si="12"/>
        <v>0</v>
      </c>
      <c r="V133">
        <f t="shared" si="13"/>
        <v>7.8900000000003274</v>
      </c>
      <c r="W133" s="3">
        <f t="shared" si="14"/>
        <v>1.3344608879493154E-3</v>
      </c>
      <c r="X133" t="str">
        <f t="shared" si="15"/>
        <v>August</v>
      </c>
      <c r="Y133" t="str">
        <f t="shared" si="16"/>
        <v>Q3</v>
      </c>
      <c r="Z133">
        <f t="shared" si="17"/>
        <v>0.49528795811518322</v>
      </c>
    </row>
    <row r="134" spans="1:26" x14ac:dyDescent="0.25">
      <c r="A134" t="s">
        <v>152</v>
      </c>
      <c r="B134" t="s">
        <v>1508</v>
      </c>
      <c r="C134" t="s">
        <v>1512</v>
      </c>
      <c r="D134">
        <v>201</v>
      </c>
      <c r="E134">
        <v>8.9</v>
      </c>
      <c r="F134">
        <v>1788.9</v>
      </c>
      <c r="G134">
        <v>1741.63</v>
      </c>
      <c r="H134" t="s">
        <v>1513</v>
      </c>
      <c r="I134" t="s">
        <v>1520</v>
      </c>
      <c r="J134">
        <v>4.7</v>
      </c>
      <c r="K134" t="s">
        <v>1634</v>
      </c>
      <c r="L134" t="s">
        <v>1789</v>
      </c>
      <c r="M134" t="s">
        <v>1789</v>
      </c>
      <c r="N134" t="s">
        <v>1912</v>
      </c>
      <c r="O134">
        <v>0.1492</v>
      </c>
      <c r="P134">
        <v>29</v>
      </c>
      <c r="Q134">
        <v>1.06</v>
      </c>
      <c r="R134">
        <v>909</v>
      </c>
      <c r="S134">
        <v>186</v>
      </c>
      <c r="T134">
        <v>52</v>
      </c>
      <c r="U134">
        <f t="shared" si="12"/>
        <v>0</v>
      </c>
      <c r="V134">
        <f t="shared" si="13"/>
        <v>-47.269999999999982</v>
      </c>
      <c r="W134" s="3">
        <f t="shared" si="14"/>
        <v>-2.6424059477891431E-2</v>
      </c>
      <c r="X134" t="str">
        <f t="shared" si="15"/>
        <v>September</v>
      </c>
      <c r="Y134" t="str">
        <f t="shared" si="16"/>
        <v>Q3</v>
      </c>
      <c r="Z134">
        <f t="shared" si="17"/>
        <v>0.22112211221122113</v>
      </c>
    </row>
    <row r="135" spans="1:26" x14ac:dyDescent="0.25">
      <c r="A135" t="s">
        <v>153</v>
      </c>
      <c r="B135" t="s">
        <v>1507</v>
      </c>
      <c r="C135" t="s">
        <v>1511</v>
      </c>
      <c r="D135">
        <v>479</v>
      </c>
      <c r="E135">
        <v>15.75</v>
      </c>
      <c r="F135">
        <v>7544.25</v>
      </c>
      <c r="G135">
        <v>7793.03</v>
      </c>
      <c r="H135" t="s">
        <v>1514</v>
      </c>
      <c r="I135" t="s">
        <v>1518</v>
      </c>
      <c r="J135">
        <v>4.5</v>
      </c>
      <c r="K135" t="s">
        <v>1635</v>
      </c>
      <c r="L135" t="s">
        <v>1650</v>
      </c>
      <c r="M135" t="s">
        <v>1650</v>
      </c>
      <c r="N135" t="s">
        <v>1912</v>
      </c>
      <c r="O135">
        <v>0.1075</v>
      </c>
      <c r="P135">
        <v>51</v>
      </c>
      <c r="Q135">
        <v>3.56</v>
      </c>
      <c r="R135">
        <v>680</v>
      </c>
      <c r="S135">
        <v>21</v>
      </c>
      <c r="T135">
        <v>20</v>
      </c>
      <c r="U135">
        <f t="shared" si="12"/>
        <v>0</v>
      </c>
      <c r="V135">
        <f t="shared" si="13"/>
        <v>248.77999999999975</v>
      </c>
      <c r="W135" s="3">
        <f t="shared" si="14"/>
        <v>3.297610763163996E-2</v>
      </c>
      <c r="X135" t="str">
        <f t="shared" si="15"/>
        <v>May</v>
      </c>
      <c r="Y135" t="str">
        <f t="shared" si="16"/>
        <v>Q2</v>
      </c>
      <c r="Z135">
        <f t="shared" si="17"/>
        <v>0.7044117647058824</v>
      </c>
    </row>
    <row r="136" spans="1:26" x14ac:dyDescent="0.25">
      <c r="A136" t="s">
        <v>154</v>
      </c>
      <c r="B136" t="s">
        <v>1505</v>
      </c>
      <c r="C136" t="s">
        <v>1511</v>
      </c>
      <c r="D136">
        <v>290</v>
      </c>
      <c r="E136">
        <v>12.5</v>
      </c>
      <c r="F136">
        <v>3625</v>
      </c>
      <c r="G136">
        <v>3784.58</v>
      </c>
      <c r="H136" t="s">
        <v>1516</v>
      </c>
      <c r="I136" t="s">
        <v>1519</v>
      </c>
      <c r="J136">
        <v>3.8</v>
      </c>
      <c r="K136" t="s">
        <v>1636</v>
      </c>
      <c r="L136" t="s">
        <v>1571</v>
      </c>
      <c r="M136" t="s">
        <v>1571</v>
      </c>
      <c r="N136" t="s">
        <v>1912</v>
      </c>
      <c r="O136">
        <v>9.5200000000000007E-2</v>
      </c>
      <c r="P136">
        <v>27</v>
      </c>
      <c r="Q136">
        <v>3.66</v>
      </c>
      <c r="R136">
        <v>358</v>
      </c>
      <c r="S136">
        <v>51</v>
      </c>
      <c r="T136">
        <v>16</v>
      </c>
      <c r="U136">
        <f t="shared" si="12"/>
        <v>0</v>
      </c>
      <c r="V136">
        <f t="shared" si="13"/>
        <v>159.57999999999993</v>
      </c>
      <c r="W136" s="3">
        <f t="shared" si="14"/>
        <v>4.4022068965517219E-2</v>
      </c>
      <c r="X136" t="str">
        <f t="shared" si="15"/>
        <v>March</v>
      </c>
      <c r="Y136" t="str">
        <f t="shared" si="16"/>
        <v>Q1</v>
      </c>
      <c r="Z136">
        <f t="shared" si="17"/>
        <v>0.81005586592178769</v>
      </c>
    </row>
    <row r="137" spans="1:26" x14ac:dyDescent="0.25">
      <c r="A137" t="s">
        <v>155</v>
      </c>
      <c r="B137" t="s">
        <v>1507</v>
      </c>
      <c r="C137" t="s">
        <v>1511</v>
      </c>
      <c r="D137">
        <v>66</v>
      </c>
      <c r="E137">
        <v>15.75</v>
      </c>
      <c r="F137">
        <v>1039.5</v>
      </c>
      <c r="G137">
        <v>1074.5</v>
      </c>
      <c r="H137" t="s">
        <v>1515</v>
      </c>
      <c r="I137" t="s">
        <v>1520</v>
      </c>
      <c r="J137">
        <v>4.7</v>
      </c>
      <c r="K137" t="s">
        <v>1637</v>
      </c>
      <c r="L137" t="s">
        <v>1572</v>
      </c>
      <c r="M137" t="s">
        <v>1572</v>
      </c>
      <c r="N137" t="s">
        <v>1912</v>
      </c>
      <c r="O137">
        <v>0.08</v>
      </c>
      <c r="P137">
        <v>5</v>
      </c>
      <c r="Q137">
        <v>3.45</v>
      </c>
      <c r="R137">
        <v>297</v>
      </c>
      <c r="S137">
        <v>56</v>
      </c>
      <c r="T137">
        <v>47</v>
      </c>
      <c r="U137">
        <f t="shared" si="12"/>
        <v>0</v>
      </c>
      <c r="V137">
        <f t="shared" si="13"/>
        <v>35</v>
      </c>
      <c r="W137" s="3">
        <f t="shared" si="14"/>
        <v>3.3670033670033669E-2</v>
      </c>
      <c r="X137" t="str">
        <f t="shared" si="15"/>
        <v>February</v>
      </c>
      <c r="Y137" t="str">
        <f t="shared" si="16"/>
        <v>Q1</v>
      </c>
      <c r="Z137">
        <f t="shared" si="17"/>
        <v>0.22222222222222221</v>
      </c>
    </row>
    <row r="138" spans="1:26" x14ac:dyDescent="0.25">
      <c r="A138" t="s">
        <v>156</v>
      </c>
      <c r="B138" t="s">
        <v>1508</v>
      </c>
      <c r="C138" t="s">
        <v>1512</v>
      </c>
      <c r="D138">
        <v>302</v>
      </c>
      <c r="E138">
        <v>8.9</v>
      </c>
      <c r="F138">
        <v>2687.8</v>
      </c>
      <c r="G138">
        <v>2665.38</v>
      </c>
      <c r="H138" t="s">
        <v>1513</v>
      </c>
      <c r="I138" t="s">
        <v>1521</v>
      </c>
      <c r="J138">
        <v>4.2</v>
      </c>
      <c r="K138" t="s">
        <v>1638</v>
      </c>
      <c r="L138" t="s">
        <v>1679</v>
      </c>
      <c r="M138" t="s">
        <v>1679</v>
      </c>
      <c r="N138" t="s">
        <v>1912</v>
      </c>
      <c r="O138">
        <v>0.10299999999999999</v>
      </c>
      <c r="P138">
        <v>31</v>
      </c>
      <c r="Q138">
        <v>2.95</v>
      </c>
      <c r="R138">
        <v>588</v>
      </c>
      <c r="S138">
        <v>159</v>
      </c>
      <c r="T138">
        <v>74</v>
      </c>
      <c r="U138">
        <f t="shared" si="12"/>
        <v>0</v>
      </c>
      <c r="V138">
        <f t="shared" si="13"/>
        <v>-22.420000000000073</v>
      </c>
      <c r="W138" s="3">
        <f t="shared" si="14"/>
        <v>-8.3413944489917676E-3</v>
      </c>
      <c r="X138" t="str">
        <f t="shared" si="15"/>
        <v>May</v>
      </c>
      <c r="Y138" t="str">
        <f t="shared" si="16"/>
        <v>Q2</v>
      </c>
      <c r="Z138">
        <f t="shared" si="17"/>
        <v>0.51360544217687076</v>
      </c>
    </row>
    <row r="139" spans="1:26" x14ac:dyDescent="0.25">
      <c r="A139" t="s">
        <v>157</v>
      </c>
      <c r="B139" t="s">
        <v>1509</v>
      </c>
      <c r="C139" t="s">
        <v>1510</v>
      </c>
      <c r="D139">
        <v>457</v>
      </c>
      <c r="E139">
        <v>25</v>
      </c>
      <c r="F139">
        <v>11425</v>
      </c>
      <c r="G139">
        <v>11390.88</v>
      </c>
      <c r="H139" t="s">
        <v>1517</v>
      </c>
      <c r="I139" t="s">
        <v>1518</v>
      </c>
      <c r="J139">
        <v>4.5</v>
      </c>
      <c r="K139" t="s">
        <v>1639</v>
      </c>
      <c r="L139" t="s">
        <v>1880</v>
      </c>
      <c r="M139" t="s">
        <v>1626</v>
      </c>
      <c r="N139" t="s">
        <v>1913</v>
      </c>
      <c r="O139">
        <v>9.9000000000000005E-2</v>
      </c>
      <c r="P139">
        <v>45</v>
      </c>
      <c r="Q139">
        <v>1.62</v>
      </c>
      <c r="R139">
        <v>119</v>
      </c>
      <c r="S139">
        <v>108</v>
      </c>
      <c r="T139">
        <v>40</v>
      </c>
      <c r="U139">
        <f t="shared" si="12"/>
        <v>13</v>
      </c>
      <c r="V139">
        <f t="shared" si="13"/>
        <v>-34.1200000000008</v>
      </c>
      <c r="W139" s="3">
        <f t="shared" si="14"/>
        <v>-2.9864332603939431E-3</v>
      </c>
      <c r="X139" t="str">
        <f t="shared" si="15"/>
        <v>July</v>
      </c>
      <c r="Y139" t="str">
        <f t="shared" si="16"/>
        <v>Q3</v>
      </c>
      <c r="Z139">
        <f t="shared" si="17"/>
        <v>3.8403361344537816</v>
      </c>
    </row>
    <row r="140" spans="1:26" x14ac:dyDescent="0.25">
      <c r="A140" t="s">
        <v>158</v>
      </c>
      <c r="B140" t="s">
        <v>1504</v>
      </c>
      <c r="C140" t="s">
        <v>1510</v>
      </c>
      <c r="D140">
        <v>32</v>
      </c>
      <c r="E140">
        <v>45</v>
      </c>
      <c r="F140">
        <v>1440</v>
      </c>
      <c r="G140">
        <v>1418.73</v>
      </c>
      <c r="H140" t="s">
        <v>1513</v>
      </c>
      <c r="I140" t="s">
        <v>1521</v>
      </c>
      <c r="J140">
        <v>4.2</v>
      </c>
      <c r="K140" t="s">
        <v>1640</v>
      </c>
      <c r="L140" t="s">
        <v>1643</v>
      </c>
      <c r="M140" t="s">
        <v>1643</v>
      </c>
      <c r="N140" t="s">
        <v>1912</v>
      </c>
      <c r="O140">
        <v>5.74E-2</v>
      </c>
      <c r="P140">
        <v>1</v>
      </c>
      <c r="Q140">
        <v>1.75</v>
      </c>
      <c r="R140">
        <v>525</v>
      </c>
      <c r="S140">
        <v>198</v>
      </c>
      <c r="T140">
        <v>71</v>
      </c>
      <c r="U140">
        <f t="shared" si="12"/>
        <v>0</v>
      </c>
      <c r="V140">
        <f t="shared" si="13"/>
        <v>-21.269999999999982</v>
      </c>
      <c r="W140" s="3">
        <f t="shared" si="14"/>
        <v>-1.477083333333332E-2</v>
      </c>
      <c r="X140" t="str">
        <f t="shared" si="15"/>
        <v>March</v>
      </c>
      <c r="Y140" t="str">
        <f t="shared" si="16"/>
        <v>Q1</v>
      </c>
      <c r="Z140">
        <f t="shared" si="17"/>
        <v>6.0952380952380952E-2</v>
      </c>
    </row>
    <row r="141" spans="1:26" x14ac:dyDescent="0.25">
      <c r="A141" t="s">
        <v>159</v>
      </c>
      <c r="B141" t="s">
        <v>1504</v>
      </c>
      <c r="C141" t="s">
        <v>1510</v>
      </c>
      <c r="D141">
        <v>376</v>
      </c>
      <c r="E141">
        <v>45</v>
      </c>
      <c r="F141">
        <v>16920</v>
      </c>
      <c r="G141">
        <v>17387.310000000001</v>
      </c>
      <c r="H141" t="s">
        <v>1514</v>
      </c>
      <c r="I141" t="s">
        <v>1519</v>
      </c>
      <c r="J141">
        <v>3.8</v>
      </c>
      <c r="K141" t="s">
        <v>1637</v>
      </c>
      <c r="L141" t="s">
        <v>1806</v>
      </c>
      <c r="M141" t="s">
        <v>1806</v>
      </c>
      <c r="N141" t="s">
        <v>1912</v>
      </c>
      <c r="O141">
        <v>7.4099999999999999E-2</v>
      </c>
      <c r="P141">
        <v>27</v>
      </c>
      <c r="Q141">
        <v>0.56999999999999995</v>
      </c>
      <c r="R141">
        <v>957</v>
      </c>
      <c r="S141">
        <v>30</v>
      </c>
      <c r="T141">
        <v>50</v>
      </c>
      <c r="U141">
        <f t="shared" si="12"/>
        <v>0</v>
      </c>
      <c r="V141">
        <f t="shared" si="13"/>
        <v>467.31000000000131</v>
      </c>
      <c r="W141" s="3">
        <f t="shared" si="14"/>
        <v>2.7618794326241213E-2</v>
      </c>
      <c r="X141" t="str">
        <f t="shared" si="15"/>
        <v>February</v>
      </c>
      <c r="Y141" t="str">
        <f t="shared" si="16"/>
        <v>Q1</v>
      </c>
      <c r="Z141">
        <f t="shared" si="17"/>
        <v>0.39289446185997912</v>
      </c>
    </row>
    <row r="142" spans="1:26" x14ac:dyDescent="0.25">
      <c r="A142" t="s">
        <v>160</v>
      </c>
      <c r="B142" t="s">
        <v>1506</v>
      </c>
      <c r="C142" t="s">
        <v>1512</v>
      </c>
      <c r="D142">
        <v>252</v>
      </c>
      <c r="E142">
        <v>4.2</v>
      </c>
      <c r="F142">
        <v>1058.4000000000001</v>
      </c>
      <c r="G142">
        <v>1032.29</v>
      </c>
      <c r="H142" t="s">
        <v>1517</v>
      </c>
      <c r="I142" t="s">
        <v>1520</v>
      </c>
      <c r="J142">
        <v>4.7</v>
      </c>
      <c r="K142" t="s">
        <v>1641</v>
      </c>
      <c r="L142" t="s">
        <v>1808</v>
      </c>
      <c r="M142" t="s">
        <v>1808</v>
      </c>
      <c r="N142" t="s">
        <v>1912</v>
      </c>
      <c r="O142">
        <v>0.11550000000000001</v>
      </c>
      <c r="P142">
        <v>29</v>
      </c>
      <c r="Q142">
        <v>1.71</v>
      </c>
      <c r="R142">
        <v>936</v>
      </c>
      <c r="S142">
        <v>187</v>
      </c>
      <c r="T142">
        <v>52</v>
      </c>
      <c r="U142">
        <f t="shared" si="12"/>
        <v>0</v>
      </c>
      <c r="V142">
        <f t="shared" si="13"/>
        <v>-26.110000000000127</v>
      </c>
      <c r="W142" s="3">
        <f t="shared" si="14"/>
        <v>-2.4669312169312289E-2</v>
      </c>
      <c r="X142" t="str">
        <f t="shared" si="15"/>
        <v>October</v>
      </c>
      <c r="Y142" t="str">
        <f t="shared" si="16"/>
        <v>Q4</v>
      </c>
      <c r="Z142">
        <f t="shared" si="17"/>
        <v>0.26923076923076922</v>
      </c>
    </row>
    <row r="143" spans="1:26" x14ac:dyDescent="0.25">
      <c r="A143" t="s">
        <v>161</v>
      </c>
      <c r="B143" t="s">
        <v>1506</v>
      </c>
      <c r="C143" t="s">
        <v>1512</v>
      </c>
      <c r="D143">
        <v>465</v>
      </c>
      <c r="E143">
        <v>4.2</v>
      </c>
      <c r="F143">
        <v>1953</v>
      </c>
      <c r="G143">
        <v>1933.47</v>
      </c>
      <c r="H143" t="s">
        <v>1513</v>
      </c>
      <c r="I143" t="s">
        <v>1521</v>
      </c>
      <c r="J143">
        <v>4.2</v>
      </c>
      <c r="K143" t="s">
        <v>1620</v>
      </c>
      <c r="L143" t="s">
        <v>1634</v>
      </c>
      <c r="M143" t="s">
        <v>1593</v>
      </c>
      <c r="N143" t="s">
        <v>1913</v>
      </c>
      <c r="O143">
        <v>7.1599999999999997E-2</v>
      </c>
      <c r="P143">
        <v>33</v>
      </c>
      <c r="Q143">
        <v>2.95</v>
      </c>
      <c r="R143">
        <v>559</v>
      </c>
      <c r="S143">
        <v>114</v>
      </c>
      <c r="T143">
        <v>76</v>
      </c>
      <c r="U143">
        <f t="shared" si="12"/>
        <v>12</v>
      </c>
      <c r="V143">
        <f t="shared" si="13"/>
        <v>-19.529999999999973</v>
      </c>
      <c r="W143" s="3">
        <f t="shared" si="14"/>
        <v>-9.9999999999999863E-3</v>
      </c>
      <c r="X143" t="str">
        <f t="shared" si="15"/>
        <v>August</v>
      </c>
      <c r="Y143" t="str">
        <f t="shared" si="16"/>
        <v>Q3</v>
      </c>
      <c r="Z143">
        <f t="shared" si="17"/>
        <v>0.83184257602862255</v>
      </c>
    </row>
    <row r="144" spans="1:26" x14ac:dyDescent="0.25">
      <c r="A144" t="s">
        <v>162</v>
      </c>
      <c r="B144" t="s">
        <v>1506</v>
      </c>
      <c r="C144" t="s">
        <v>1512</v>
      </c>
      <c r="D144">
        <v>230</v>
      </c>
      <c r="E144">
        <v>4.2</v>
      </c>
      <c r="F144">
        <v>966</v>
      </c>
      <c r="G144">
        <v>975.9</v>
      </c>
      <c r="H144" t="s">
        <v>1513</v>
      </c>
      <c r="I144" t="s">
        <v>1520</v>
      </c>
      <c r="J144">
        <v>4.7</v>
      </c>
      <c r="K144" t="s">
        <v>1642</v>
      </c>
      <c r="L144" t="s">
        <v>1709</v>
      </c>
      <c r="M144" t="s">
        <v>1709</v>
      </c>
      <c r="N144" t="s">
        <v>1912</v>
      </c>
      <c r="O144">
        <v>0.12509999999999999</v>
      </c>
      <c r="P144">
        <v>28</v>
      </c>
      <c r="Q144">
        <v>1.64</v>
      </c>
      <c r="R144">
        <v>385</v>
      </c>
      <c r="S144">
        <v>189</v>
      </c>
      <c r="T144">
        <v>47</v>
      </c>
      <c r="U144">
        <f t="shared" si="12"/>
        <v>0</v>
      </c>
      <c r="V144">
        <f t="shared" si="13"/>
        <v>9.8999999999999773</v>
      </c>
      <c r="W144" s="3">
        <f t="shared" si="14"/>
        <v>1.0248447204968921E-2</v>
      </c>
      <c r="X144" t="str">
        <f t="shared" si="15"/>
        <v>February</v>
      </c>
      <c r="Y144" t="str">
        <f t="shared" si="16"/>
        <v>Q1</v>
      </c>
      <c r="Z144">
        <f t="shared" si="17"/>
        <v>0.59740259740259738</v>
      </c>
    </row>
    <row r="145" spans="1:26" x14ac:dyDescent="0.25">
      <c r="A145" t="s">
        <v>163</v>
      </c>
      <c r="B145" t="s">
        <v>1506</v>
      </c>
      <c r="C145" t="s">
        <v>1512</v>
      </c>
      <c r="D145">
        <v>363</v>
      </c>
      <c r="E145">
        <v>4.2</v>
      </c>
      <c r="F145">
        <v>1524.6</v>
      </c>
      <c r="G145">
        <v>1516.05</v>
      </c>
      <c r="H145" t="s">
        <v>1515</v>
      </c>
      <c r="I145" t="s">
        <v>1520</v>
      </c>
      <c r="J145">
        <v>4.7</v>
      </c>
      <c r="K145" t="s">
        <v>1643</v>
      </c>
      <c r="L145" t="s">
        <v>1856</v>
      </c>
      <c r="M145" t="s">
        <v>1856</v>
      </c>
      <c r="N145" t="s">
        <v>1912</v>
      </c>
      <c r="O145">
        <v>7.2599999999999998E-2</v>
      </c>
      <c r="P145">
        <v>26</v>
      </c>
      <c r="Q145">
        <v>2.82</v>
      </c>
      <c r="R145">
        <v>495</v>
      </c>
      <c r="S145">
        <v>90</v>
      </c>
      <c r="T145">
        <v>91</v>
      </c>
      <c r="U145">
        <f t="shared" si="12"/>
        <v>0</v>
      </c>
      <c r="V145">
        <f t="shared" si="13"/>
        <v>-8.5499999999999545</v>
      </c>
      <c r="W145" s="3">
        <f t="shared" si="14"/>
        <v>-5.6080283353010327E-3</v>
      </c>
      <c r="X145" t="str">
        <f t="shared" si="15"/>
        <v>March</v>
      </c>
      <c r="Y145" t="str">
        <f t="shared" si="16"/>
        <v>Q1</v>
      </c>
      <c r="Z145">
        <f t="shared" si="17"/>
        <v>0.73333333333333328</v>
      </c>
    </row>
    <row r="146" spans="1:26" x14ac:dyDescent="0.25">
      <c r="A146" t="s">
        <v>164</v>
      </c>
      <c r="B146" t="s">
        <v>1505</v>
      </c>
      <c r="C146" t="s">
        <v>1511</v>
      </c>
      <c r="D146">
        <v>272</v>
      </c>
      <c r="E146">
        <v>12.5</v>
      </c>
      <c r="F146">
        <v>3400</v>
      </c>
      <c r="G146">
        <v>3502.37</v>
      </c>
      <c r="H146" t="s">
        <v>1513</v>
      </c>
      <c r="I146" t="s">
        <v>1520</v>
      </c>
      <c r="J146">
        <v>4.7</v>
      </c>
      <c r="K146" t="s">
        <v>1556</v>
      </c>
      <c r="L146" t="s">
        <v>1565</v>
      </c>
      <c r="M146" t="s">
        <v>1735</v>
      </c>
      <c r="N146" t="s">
        <v>1913</v>
      </c>
      <c r="O146">
        <v>0.1051</v>
      </c>
      <c r="P146">
        <v>28</v>
      </c>
      <c r="Q146">
        <v>3.77</v>
      </c>
      <c r="R146">
        <v>498</v>
      </c>
      <c r="S146">
        <v>28</v>
      </c>
      <c r="T146">
        <v>26</v>
      </c>
      <c r="U146">
        <f t="shared" si="12"/>
        <v>13</v>
      </c>
      <c r="V146">
        <f t="shared" si="13"/>
        <v>102.36999999999989</v>
      </c>
      <c r="W146" s="3">
        <f t="shared" si="14"/>
        <v>3.0108823529411733E-2</v>
      </c>
      <c r="X146" t="str">
        <f t="shared" si="15"/>
        <v>July</v>
      </c>
      <c r="Y146" t="str">
        <f t="shared" si="16"/>
        <v>Q3</v>
      </c>
      <c r="Z146">
        <f t="shared" si="17"/>
        <v>0.54618473895582331</v>
      </c>
    </row>
    <row r="147" spans="1:26" x14ac:dyDescent="0.25">
      <c r="A147" t="s">
        <v>165</v>
      </c>
      <c r="B147" t="s">
        <v>1505</v>
      </c>
      <c r="C147" t="s">
        <v>1511</v>
      </c>
      <c r="D147">
        <v>206</v>
      </c>
      <c r="E147">
        <v>12.5</v>
      </c>
      <c r="F147">
        <v>2575</v>
      </c>
      <c r="G147">
        <v>2690.74</v>
      </c>
      <c r="H147" t="s">
        <v>1514</v>
      </c>
      <c r="I147" t="s">
        <v>1521</v>
      </c>
      <c r="J147">
        <v>4.2</v>
      </c>
      <c r="K147" t="s">
        <v>1644</v>
      </c>
      <c r="L147" t="s">
        <v>1557</v>
      </c>
      <c r="M147" t="s">
        <v>1557</v>
      </c>
      <c r="N147" t="s">
        <v>1912</v>
      </c>
      <c r="O147">
        <v>1.4500000000000001E-2</v>
      </c>
      <c r="P147">
        <v>2</v>
      </c>
      <c r="Q147">
        <v>3.17</v>
      </c>
      <c r="R147">
        <v>430</v>
      </c>
      <c r="S147">
        <v>133</v>
      </c>
      <c r="T147">
        <v>19</v>
      </c>
      <c r="U147">
        <f t="shared" si="12"/>
        <v>0</v>
      </c>
      <c r="V147">
        <f t="shared" si="13"/>
        <v>115.73999999999978</v>
      </c>
      <c r="W147" s="3">
        <f t="shared" si="14"/>
        <v>4.4947572815533895E-2</v>
      </c>
      <c r="X147" t="str">
        <f t="shared" si="15"/>
        <v>July</v>
      </c>
      <c r="Y147" t="str">
        <f t="shared" si="16"/>
        <v>Q3</v>
      </c>
      <c r="Z147">
        <f t="shared" si="17"/>
        <v>0.47906976744186047</v>
      </c>
    </row>
    <row r="148" spans="1:26" x14ac:dyDescent="0.25">
      <c r="A148" t="s">
        <v>166</v>
      </c>
      <c r="B148" t="s">
        <v>1509</v>
      </c>
      <c r="C148" t="s">
        <v>1510</v>
      </c>
      <c r="D148">
        <v>170</v>
      </c>
      <c r="E148">
        <v>25</v>
      </c>
      <c r="F148">
        <v>4250</v>
      </c>
      <c r="G148">
        <v>4313.5600000000004</v>
      </c>
      <c r="H148" t="s">
        <v>1514</v>
      </c>
      <c r="I148" t="s">
        <v>1521</v>
      </c>
      <c r="J148">
        <v>4.2</v>
      </c>
      <c r="K148" t="s">
        <v>1607</v>
      </c>
      <c r="L148" t="s">
        <v>1782</v>
      </c>
      <c r="M148" t="s">
        <v>1782</v>
      </c>
      <c r="N148" t="s">
        <v>1912</v>
      </c>
      <c r="O148">
        <v>4.4900000000000002E-2</v>
      </c>
      <c r="P148">
        <v>7</v>
      </c>
      <c r="Q148">
        <v>1.6</v>
      </c>
      <c r="R148">
        <v>580</v>
      </c>
      <c r="S148">
        <v>119</v>
      </c>
      <c r="T148">
        <v>81</v>
      </c>
      <c r="U148">
        <f t="shared" si="12"/>
        <v>0</v>
      </c>
      <c r="V148">
        <f t="shared" si="13"/>
        <v>63.5600000000004</v>
      </c>
      <c r="W148" s="3">
        <f t="shared" si="14"/>
        <v>1.4955294117647153E-2</v>
      </c>
      <c r="X148" t="str">
        <f t="shared" si="15"/>
        <v>July</v>
      </c>
      <c r="Y148" t="str">
        <f t="shared" si="16"/>
        <v>Q3</v>
      </c>
      <c r="Z148">
        <f t="shared" si="17"/>
        <v>0.29310344827586204</v>
      </c>
    </row>
    <row r="149" spans="1:26" x14ac:dyDescent="0.25">
      <c r="A149" t="s">
        <v>167</v>
      </c>
      <c r="B149" t="s">
        <v>1505</v>
      </c>
      <c r="C149" t="s">
        <v>1511</v>
      </c>
      <c r="D149">
        <v>238</v>
      </c>
      <c r="E149">
        <v>12.5</v>
      </c>
      <c r="F149">
        <v>2975</v>
      </c>
      <c r="G149">
        <v>2890.08</v>
      </c>
      <c r="H149" t="s">
        <v>1516</v>
      </c>
      <c r="I149" t="s">
        <v>1521</v>
      </c>
      <c r="J149">
        <v>4.2</v>
      </c>
      <c r="K149" t="s">
        <v>1645</v>
      </c>
      <c r="L149" t="s">
        <v>1890</v>
      </c>
      <c r="M149" t="s">
        <v>1890</v>
      </c>
      <c r="N149" t="s">
        <v>1912</v>
      </c>
      <c r="O149">
        <v>9.5699999999999993E-2</v>
      </c>
      <c r="P149">
        <v>22</v>
      </c>
      <c r="Q149">
        <v>4</v>
      </c>
      <c r="R149">
        <v>175</v>
      </c>
      <c r="S149">
        <v>54</v>
      </c>
      <c r="T149">
        <v>19</v>
      </c>
      <c r="U149">
        <f t="shared" si="12"/>
        <v>0</v>
      </c>
      <c r="V149">
        <f t="shared" si="13"/>
        <v>-84.920000000000073</v>
      </c>
      <c r="W149" s="3">
        <f t="shared" si="14"/>
        <v>-2.8544537815126076E-2</v>
      </c>
      <c r="X149" t="str">
        <f t="shared" si="15"/>
        <v>December</v>
      </c>
      <c r="Y149" t="str">
        <f t="shared" si="16"/>
        <v>Q4</v>
      </c>
      <c r="Z149">
        <f t="shared" si="17"/>
        <v>1.36</v>
      </c>
    </row>
    <row r="150" spans="1:26" x14ac:dyDescent="0.25">
      <c r="A150" t="s">
        <v>168</v>
      </c>
      <c r="B150" t="s">
        <v>1508</v>
      </c>
      <c r="C150" t="s">
        <v>1512</v>
      </c>
      <c r="D150">
        <v>424</v>
      </c>
      <c r="E150">
        <v>8.9</v>
      </c>
      <c r="F150">
        <v>3773.6</v>
      </c>
      <c r="G150">
        <v>3842.25</v>
      </c>
      <c r="H150" t="s">
        <v>1514</v>
      </c>
      <c r="I150" t="s">
        <v>1520</v>
      </c>
      <c r="J150">
        <v>4.7</v>
      </c>
      <c r="K150" t="s">
        <v>1572</v>
      </c>
      <c r="L150" t="s">
        <v>1648</v>
      </c>
      <c r="M150" t="s">
        <v>1648</v>
      </c>
      <c r="N150" t="s">
        <v>1912</v>
      </c>
      <c r="O150">
        <v>0.12839999999999999</v>
      </c>
      <c r="P150">
        <v>54</v>
      </c>
      <c r="Q150">
        <v>1.69</v>
      </c>
      <c r="R150">
        <v>613</v>
      </c>
      <c r="S150">
        <v>158</v>
      </c>
      <c r="T150">
        <v>47</v>
      </c>
      <c r="U150">
        <f t="shared" si="12"/>
        <v>0</v>
      </c>
      <c r="V150">
        <f t="shared" si="13"/>
        <v>68.650000000000091</v>
      </c>
      <c r="W150" s="3">
        <f t="shared" si="14"/>
        <v>1.8192177231291098E-2</v>
      </c>
      <c r="X150" t="str">
        <f t="shared" si="15"/>
        <v>February</v>
      </c>
      <c r="Y150" t="str">
        <f t="shared" si="16"/>
        <v>Q1</v>
      </c>
      <c r="Z150">
        <f t="shared" si="17"/>
        <v>0.69168026101141922</v>
      </c>
    </row>
    <row r="151" spans="1:26" x14ac:dyDescent="0.25">
      <c r="A151" t="s">
        <v>169</v>
      </c>
      <c r="B151" t="s">
        <v>1506</v>
      </c>
      <c r="C151" t="s">
        <v>1512</v>
      </c>
      <c r="D151">
        <v>270</v>
      </c>
      <c r="E151">
        <v>4.2</v>
      </c>
      <c r="F151">
        <v>1134</v>
      </c>
      <c r="G151">
        <v>1102.73</v>
      </c>
      <c r="H151" t="s">
        <v>1514</v>
      </c>
      <c r="I151" t="s">
        <v>1519</v>
      </c>
      <c r="J151">
        <v>3.8</v>
      </c>
      <c r="K151" t="s">
        <v>1644</v>
      </c>
      <c r="L151" t="s">
        <v>1557</v>
      </c>
      <c r="M151" t="s">
        <v>1557</v>
      </c>
      <c r="N151" t="s">
        <v>1912</v>
      </c>
      <c r="O151">
        <v>0.1479</v>
      </c>
      <c r="P151">
        <v>39</v>
      </c>
      <c r="Q151">
        <v>1.47</v>
      </c>
      <c r="R151">
        <v>76</v>
      </c>
      <c r="S151">
        <v>112</v>
      </c>
      <c r="T151">
        <v>80</v>
      </c>
      <c r="U151">
        <f t="shared" si="12"/>
        <v>0</v>
      </c>
      <c r="V151">
        <f t="shared" si="13"/>
        <v>-31.269999999999982</v>
      </c>
      <c r="W151" s="3">
        <f t="shared" si="14"/>
        <v>-2.7574955908289227E-2</v>
      </c>
      <c r="X151" t="str">
        <f t="shared" si="15"/>
        <v>July</v>
      </c>
      <c r="Y151" t="str">
        <f t="shared" si="16"/>
        <v>Q3</v>
      </c>
      <c r="Z151">
        <f t="shared" si="17"/>
        <v>3.5526315789473686</v>
      </c>
    </row>
    <row r="152" spans="1:26" x14ac:dyDescent="0.25">
      <c r="A152" t="s">
        <v>170</v>
      </c>
      <c r="B152" t="s">
        <v>1509</v>
      </c>
      <c r="C152" t="s">
        <v>1510</v>
      </c>
      <c r="D152">
        <v>76</v>
      </c>
      <c r="E152">
        <v>25</v>
      </c>
      <c r="F152">
        <v>1900</v>
      </c>
      <c r="G152">
        <v>1921.27</v>
      </c>
      <c r="H152" t="s">
        <v>1516</v>
      </c>
      <c r="I152" t="s">
        <v>1520</v>
      </c>
      <c r="J152">
        <v>4.7</v>
      </c>
      <c r="K152" t="s">
        <v>1646</v>
      </c>
      <c r="L152" t="s">
        <v>1831</v>
      </c>
      <c r="M152" t="s">
        <v>1831</v>
      </c>
      <c r="N152" t="s">
        <v>1912</v>
      </c>
      <c r="O152">
        <v>2.2100000000000002E-2</v>
      </c>
      <c r="P152">
        <v>1</v>
      </c>
      <c r="Q152">
        <v>2</v>
      </c>
      <c r="R152">
        <v>588</v>
      </c>
      <c r="S152">
        <v>125</v>
      </c>
      <c r="T152">
        <v>62</v>
      </c>
      <c r="U152">
        <f t="shared" si="12"/>
        <v>0</v>
      </c>
      <c r="V152">
        <f t="shared" si="13"/>
        <v>21.269999999999982</v>
      </c>
      <c r="W152" s="3">
        <f t="shared" si="14"/>
        <v>1.1194736842105254E-2</v>
      </c>
      <c r="X152" t="str">
        <f t="shared" si="15"/>
        <v>October</v>
      </c>
      <c r="Y152" t="str">
        <f t="shared" si="16"/>
        <v>Q4</v>
      </c>
      <c r="Z152">
        <f t="shared" si="17"/>
        <v>0.12925170068027211</v>
      </c>
    </row>
    <row r="153" spans="1:26" x14ac:dyDescent="0.25">
      <c r="A153" t="s">
        <v>171</v>
      </c>
      <c r="B153" t="s">
        <v>1509</v>
      </c>
      <c r="C153" t="s">
        <v>1510</v>
      </c>
      <c r="D153">
        <v>338</v>
      </c>
      <c r="E153">
        <v>25</v>
      </c>
      <c r="F153">
        <v>8450</v>
      </c>
      <c r="G153">
        <v>8090.17</v>
      </c>
      <c r="H153" t="s">
        <v>1513</v>
      </c>
      <c r="I153" t="s">
        <v>1519</v>
      </c>
      <c r="J153">
        <v>3.8</v>
      </c>
      <c r="K153" t="s">
        <v>1647</v>
      </c>
      <c r="L153" t="s">
        <v>1719</v>
      </c>
      <c r="M153" t="s">
        <v>1719</v>
      </c>
      <c r="N153" t="s">
        <v>1912</v>
      </c>
      <c r="O153">
        <v>7.5200000000000003E-2</v>
      </c>
      <c r="P153">
        <v>25</v>
      </c>
      <c r="Q153">
        <v>0.69</v>
      </c>
      <c r="R153">
        <v>705</v>
      </c>
      <c r="S153">
        <v>170</v>
      </c>
      <c r="T153">
        <v>33</v>
      </c>
      <c r="U153">
        <f t="shared" si="12"/>
        <v>0</v>
      </c>
      <c r="V153">
        <f t="shared" si="13"/>
        <v>-359.82999999999993</v>
      </c>
      <c r="W153" s="3">
        <f t="shared" si="14"/>
        <v>-4.2583431952662711E-2</v>
      </c>
      <c r="X153" t="str">
        <f t="shared" si="15"/>
        <v>June</v>
      </c>
      <c r="Y153" t="str">
        <f t="shared" si="16"/>
        <v>Q2</v>
      </c>
      <c r="Z153">
        <f t="shared" si="17"/>
        <v>0.4794326241134752</v>
      </c>
    </row>
    <row r="154" spans="1:26" x14ac:dyDescent="0.25">
      <c r="A154" t="s">
        <v>172</v>
      </c>
      <c r="B154" t="s">
        <v>1507</v>
      </c>
      <c r="C154" t="s">
        <v>1511</v>
      </c>
      <c r="D154">
        <v>275</v>
      </c>
      <c r="E154">
        <v>15.75</v>
      </c>
      <c r="F154">
        <v>4331.25</v>
      </c>
      <c r="G154">
        <v>4180.96</v>
      </c>
      <c r="H154" t="s">
        <v>1515</v>
      </c>
      <c r="I154" t="s">
        <v>1518</v>
      </c>
      <c r="J154">
        <v>4.5</v>
      </c>
      <c r="K154" t="s">
        <v>1648</v>
      </c>
      <c r="L154" t="s">
        <v>1533</v>
      </c>
      <c r="M154" t="s">
        <v>1533</v>
      </c>
      <c r="N154" t="s">
        <v>1912</v>
      </c>
      <c r="O154">
        <v>3.3099999999999997E-2</v>
      </c>
      <c r="P154">
        <v>9</v>
      </c>
      <c r="Q154">
        <v>3.56</v>
      </c>
      <c r="R154">
        <v>581</v>
      </c>
      <c r="S154">
        <v>92</v>
      </c>
      <c r="T154">
        <v>20</v>
      </c>
      <c r="U154">
        <f t="shared" si="12"/>
        <v>0</v>
      </c>
      <c r="V154">
        <f t="shared" si="13"/>
        <v>-150.28999999999996</v>
      </c>
      <c r="W154" s="3">
        <f t="shared" si="14"/>
        <v>-3.4698989898989889E-2</v>
      </c>
      <c r="X154" t="str">
        <f t="shared" si="15"/>
        <v>March</v>
      </c>
      <c r="Y154" t="str">
        <f t="shared" si="16"/>
        <v>Q1</v>
      </c>
      <c r="Z154">
        <f t="shared" si="17"/>
        <v>0.47332185886402756</v>
      </c>
    </row>
    <row r="155" spans="1:26" x14ac:dyDescent="0.25">
      <c r="A155" t="s">
        <v>173</v>
      </c>
      <c r="B155" t="s">
        <v>1506</v>
      </c>
      <c r="C155" t="s">
        <v>1512</v>
      </c>
      <c r="D155">
        <v>330</v>
      </c>
      <c r="E155">
        <v>4.2</v>
      </c>
      <c r="F155">
        <v>1386</v>
      </c>
      <c r="G155">
        <v>1358.67</v>
      </c>
      <c r="H155" t="s">
        <v>1514</v>
      </c>
      <c r="I155" t="s">
        <v>1521</v>
      </c>
      <c r="J155">
        <v>4.2</v>
      </c>
      <c r="K155" t="s">
        <v>1612</v>
      </c>
      <c r="L155" t="s">
        <v>1669</v>
      </c>
      <c r="M155" t="s">
        <v>1669</v>
      </c>
      <c r="N155" t="s">
        <v>1912</v>
      </c>
      <c r="O155">
        <v>8.4699999999999998E-2</v>
      </c>
      <c r="P155">
        <v>27</v>
      </c>
      <c r="Q155">
        <v>1.34</v>
      </c>
      <c r="R155">
        <v>207</v>
      </c>
      <c r="S155">
        <v>63</v>
      </c>
      <c r="T155">
        <v>94</v>
      </c>
      <c r="U155">
        <f t="shared" si="12"/>
        <v>0</v>
      </c>
      <c r="V155">
        <f t="shared" si="13"/>
        <v>-27.329999999999927</v>
      </c>
      <c r="W155" s="3">
        <f t="shared" si="14"/>
        <v>-1.9718614718614667E-2</v>
      </c>
      <c r="X155" t="str">
        <f t="shared" si="15"/>
        <v>March</v>
      </c>
      <c r="Y155" t="str">
        <f t="shared" si="16"/>
        <v>Q1</v>
      </c>
      <c r="Z155">
        <f t="shared" si="17"/>
        <v>1.5942028985507246</v>
      </c>
    </row>
    <row r="156" spans="1:26" x14ac:dyDescent="0.25">
      <c r="A156" t="s">
        <v>174</v>
      </c>
      <c r="B156" t="s">
        <v>1509</v>
      </c>
      <c r="C156" t="s">
        <v>1510</v>
      </c>
      <c r="D156">
        <v>31</v>
      </c>
      <c r="E156">
        <v>25</v>
      </c>
      <c r="F156">
        <v>775</v>
      </c>
      <c r="G156">
        <v>800.21</v>
      </c>
      <c r="H156" t="s">
        <v>1517</v>
      </c>
      <c r="I156" t="s">
        <v>1521</v>
      </c>
      <c r="J156">
        <v>4.2</v>
      </c>
      <c r="K156" t="s">
        <v>1577</v>
      </c>
      <c r="L156" t="s">
        <v>1608</v>
      </c>
      <c r="M156" t="s">
        <v>1608</v>
      </c>
      <c r="N156" t="s">
        <v>1912</v>
      </c>
      <c r="O156">
        <v>1.4E-2</v>
      </c>
      <c r="P156">
        <v>0</v>
      </c>
      <c r="Q156">
        <v>1.46</v>
      </c>
      <c r="R156">
        <v>321</v>
      </c>
      <c r="S156">
        <v>186</v>
      </c>
      <c r="T156">
        <v>36</v>
      </c>
      <c r="U156">
        <f t="shared" si="12"/>
        <v>0</v>
      </c>
      <c r="V156">
        <f t="shared" si="13"/>
        <v>25.210000000000036</v>
      </c>
      <c r="W156" s="3">
        <f t="shared" si="14"/>
        <v>3.2529032258064562E-2</v>
      </c>
      <c r="X156" t="str">
        <f t="shared" si="15"/>
        <v>October</v>
      </c>
      <c r="Y156" t="str">
        <f t="shared" si="16"/>
        <v>Q4</v>
      </c>
      <c r="Z156">
        <f t="shared" si="17"/>
        <v>9.657320872274143E-2</v>
      </c>
    </row>
    <row r="157" spans="1:26" x14ac:dyDescent="0.25">
      <c r="A157" t="s">
        <v>175</v>
      </c>
      <c r="B157" t="s">
        <v>1509</v>
      </c>
      <c r="C157" t="s">
        <v>1510</v>
      </c>
      <c r="D157">
        <v>465</v>
      </c>
      <c r="E157">
        <v>25</v>
      </c>
      <c r="F157">
        <v>11625</v>
      </c>
      <c r="G157">
        <v>11772.83</v>
      </c>
      <c r="H157" t="s">
        <v>1515</v>
      </c>
      <c r="I157" t="s">
        <v>1518</v>
      </c>
      <c r="J157">
        <v>4.5</v>
      </c>
      <c r="K157" t="s">
        <v>1649</v>
      </c>
      <c r="L157" t="s">
        <v>1815</v>
      </c>
      <c r="M157" t="s">
        <v>1646</v>
      </c>
      <c r="N157" t="s">
        <v>1913</v>
      </c>
      <c r="O157">
        <v>5.0599999999999999E-2</v>
      </c>
      <c r="P157">
        <v>23</v>
      </c>
      <c r="Q157">
        <v>0.87</v>
      </c>
      <c r="R157">
        <v>354</v>
      </c>
      <c r="S157">
        <v>136</v>
      </c>
      <c r="T157">
        <v>19</v>
      </c>
      <c r="U157">
        <f t="shared" si="12"/>
        <v>7</v>
      </c>
      <c r="V157">
        <f t="shared" si="13"/>
        <v>147.82999999999993</v>
      </c>
      <c r="W157" s="3">
        <f t="shared" si="14"/>
        <v>1.2716559139784939E-2</v>
      </c>
      <c r="X157" t="str">
        <f t="shared" si="15"/>
        <v>September</v>
      </c>
      <c r="Y157" t="str">
        <f t="shared" si="16"/>
        <v>Q3</v>
      </c>
      <c r="Z157">
        <f t="shared" si="17"/>
        <v>1.3135593220338984</v>
      </c>
    </row>
    <row r="158" spans="1:26" x14ac:dyDescent="0.25">
      <c r="A158" t="s">
        <v>176</v>
      </c>
      <c r="B158" t="s">
        <v>1504</v>
      </c>
      <c r="C158" t="s">
        <v>1510</v>
      </c>
      <c r="D158">
        <v>222</v>
      </c>
      <c r="E158">
        <v>45</v>
      </c>
      <c r="F158">
        <v>9990</v>
      </c>
      <c r="G158">
        <v>9974.27</v>
      </c>
      <c r="H158" t="s">
        <v>1513</v>
      </c>
      <c r="I158" t="s">
        <v>1519</v>
      </c>
      <c r="J158">
        <v>3.8</v>
      </c>
      <c r="K158" t="s">
        <v>1601</v>
      </c>
      <c r="L158" t="s">
        <v>1680</v>
      </c>
      <c r="M158" t="s">
        <v>1680</v>
      </c>
      <c r="N158" t="s">
        <v>1912</v>
      </c>
      <c r="O158">
        <v>3.8600000000000002E-2</v>
      </c>
      <c r="P158">
        <v>8</v>
      </c>
      <c r="Q158">
        <v>0.97</v>
      </c>
      <c r="R158">
        <v>801</v>
      </c>
      <c r="S158">
        <v>108</v>
      </c>
      <c r="T158">
        <v>61</v>
      </c>
      <c r="U158">
        <f t="shared" si="12"/>
        <v>0</v>
      </c>
      <c r="V158">
        <f t="shared" si="13"/>
        <v>-15.729999999999563</v>
      </c>
      <c r="W158" s="3">
        <f t="shared" si="14"/>
        <v>-1.5745745745745308E-3</v>
      </c>
      <c r="X158" t="str">
        <f t="shared" si="15"/>
        <v>August</v>
      </c>
      <c r="Y158" t="str">
        <f t="shared" si="16"/>
        <v>Q3</v>
      </c>
      <c r="Z158">
        <f t="shared" si="17"/>
        <v>0.27715355805243447</v>
      </c>
    </row>
    <row r="159" spans="1:26" x14ac:dyDescent="0.25">
      <c r="A159" t="s">
        <v>177</v>
      </c>
      <c r="B159" t="s">
        <v>1507</v>
      </c>
      <c r="C159" t="s">
        <v>1511</v>
      </c>
      <c r="D159">
        <v>133</v>
      </c>
      <c r="E159">
        <v>15.75</v>
      </c>
      <c r="F159">
        <v>2094.75</v>
      </c>
      <c r="G159">
        <v>2087.73</v>
      </c>
      <c r="H159" t="s">
        <v>1516</v>
      </c>
      <c r="I159" t="s">
        <v>1518</v>
      </c>
      <c r="J159">
        <v>4.5</v>
      </c>
      <c r="K159" t="s">
        <v>1650</v>
      </c>
      <c r="L159" t="s">
        <v>1741</v>
      </c>
      <c r="M159" t="s">
        <v>1741</v>
      </c>
      <c r="N159" t="s">
        <v>1912</v>
      </c>
      <c r="O159">
        <v>4.7399999999999998E-2</v>
      </c>
      <c r="P159">
        <v>6</v>
      </c>
      <c r="Q159">
        <v>2.65</v>
      </c>
      <c r="R159">
        <v>443</v>
      </c>
      <c r="S159">
        <v>177</v>
      </c>
      <c r="T159">
        <v>63</v>
      </c>
      <c r="U159">
        <f t="shared" si="12"/>
        <v>0</v>
      </c>
      <c r="V159">
        <f t="shared" si="13"/>
        <v>-7.0199999999999818</v>
      </c>
      <c r="W159" s="3">
        <f t="shared" si="14"/>
        <v>-3.3512352309344705E-3</v>
      </c>
      <c r="X159" t="str">
        <f t="shared" si="15"/>
        <v>June</v>
      </c>
      <c r="Y159" t="str">
        <f t="shared" si="16"/>
        <v>Q2</v>
      </c>
      <c r="Z159">
        <f t="shared" si="17"/>
        <v>0.30022573363431149</v>
      </c>
    </row>
    <row r="160" spans="1:26" x14ac:dyDescent="0.25">
      <c r="A160" t="s">
        <v>178</v>
      </c>
      <c r="B160" t="s">
        <v>1507</v>
      </c>
      <c r="C160" t="s">
        <v>1511</v>
      </c>
      <c r="D160">
        <v>379</v>
      </c>
      <c r="E160">
        <v>15.75</v>
      </c>
      <c r="F160">
        <v>5969.25</v>
      </c>
      <c r="G160">
        <v>5857.45</v>
      </c>
      <c r="H160" t="s">
        <v>1514</v>
      </c>
      <c r="I160" t="s">
        <v>1521</v>
      </c>
      <c r="J160">
        <v>4.2</v>
      </c>
      <c r="K160" t="s">
        <v>1651</v>
      </c>
      <c r="L160" t="s">
        <v>1688</v>
      </c>
      <c r="M160" t="s">
        <v>1688</v>
      </c>
      <c r="N160" t="s">
        <v>1912</v>
      </c>
      <c r="O160">
        <v>0.1168</v>
      </c>
      <c r="P160">
        <v>44</v>
      </c>
      <c r="Q160">
        <v>3.27</v>
      </c>
      <c r="R160">
        <v>950</v>
      </c>
      <c r="S160">
        <v>98</v>
      </c>
      <c r="T160">
        <v>73</v>
      </c>
      <c r="U160">
        <f t="shared" si="12"/>
        <v>0</v>
      </c>
      <c r="V160">
        <f t="shared" si="13"/>
        <v>-111.80000000000018</v>
      </c>
      <c r="W160" s="3">
        <f t="shared" si="14"/>
        <v>-1.8729321103991319E-2</v>
      </c>
      <c r="X160" t="str">
        <f t="shared" si="15"/>
        <v>October</v>
      </c>
      <c r="Y160" t="str">
        <f t="shared" si="16"/>
        <v>Q4</v>
      </c>
      <c r="Z160">
        <f t="shared" si="17"/>
        <v>0.39894736842105261</v>
      </c>
    </row>
    <row r="161" spans="1:26" x14ac:dyDescent="0.25">
      <c r="A161" t="s">
        <v>179</v>
      </c>
      <c r="B161" t="s">
        <v>1505</v>
      </c>
      <c r="C161" t="s">
        <v>1511</v>
      </c>
      <c r="D161">
        <v>244</v>
      </c>
      <c r="E161">
        <v>12.5</v>
      </c>
      <c r="F161">
        <v>3050</v>
      </c>
      <c r="G161">
        <v>3192.34</v>
      </c>
      <c r="H161" t="s">
        <v>1513</v>
      </c>
      <c r="I161" t="s">
        <v>1520</v>
      </c>
      <c r="J161">
        <v>4.7</v>
      </c>
      <c r="K161" t="s">
        <v>1652</v>
      </c>
      <c r="L161" t="s">
        <v>1706</v>
      </c>
      <c r="M161" t="s">
        <v>1706</v>
      </c>
      <c r="N161" t="s">
        <v>1912</v>
      </c>
      <c r="O161">
        <v>4.0099999999999997E-2</v>
      </c>
      <c r="P161">
        <v>9</v>
      </c>
      <c r="Q161">
        <v>2.58</v>
      </c>
      <c r="R161">
        <v>661</v>
      </c>
      <c r="S161">
        <v>187</v>
      </c>
      <c r="T161">
        <v>96</v>
      </c>
      <c r="U161">
        <f t="shared" si="12"/>
        <v>0</v>
      </c>
      <c r="V161">
        <f t="shared" si="13"/>
        <v>142.34000000000015</v>
      </c>
      <c r="W161" s="3">
        <f t="shared" si="14"/>
        <v>4.666885245901644E-2</v>
      </c>
      <c r="X161" t="str">
        <f t="shared" si="15"/>
        <v>September</v>
      </c>
      <c r="Y161" t="str">
        <f t="shared" si="16"/>
        <v>Q3</v>
      </c>
      <c r="Z161">
        <f t="shared" si="17"/>
        <v>0.36913767019667171</v>
      </c>
    </row>
    <row r="162" spans="1:26" x14ac:dyDescent="0.25">
      <c r="A162" t="s">
        <v>180</v>
      </c>
      <c r="B162" t="s">
        <v>1508</v>
      </c>
      <c r="C162" t="s">
        <v>1512</v>
      </c>
      <c r="D162">
        <v>230</v>
      </c>
      <c r="E162">
        <v>8.9</v>
      </c>
      <c r="F162">
        <v>2047</v>
      </c>
      <c r="G162">
        <v>1972.07</v>
      </c>
      <c r="H162" t="s">
        <v>1516</v>
      </c>
      <c r="I162" t="s">
        <v>1518</v>
      </c>
      <c r="J162">
        <v>4.5</v>
      </c>
      <c r="K162" t="s">
        <v>1604</v>
      </c>
      <c r="L162" t="s">
        <v>1543</v>
      </c>
      <c r="M162" t="s">
        <v>1543</v>
      </c>
      <c r="N162" t="s">
        <v>1912</v>
      </c>
      <c r="O162">
        <v>4.7E-2</v>
      </c>
      <c r="P162">
        <v>10</v>
      </c>
      <c r="Q162">
        <v>1.81</v>
      </c>
      <c r="R162">
        <v>460</v>
      </c>
      <c r="S162">
        <v>33</v>
      </c>
      <c r="T162">
        <v>82</v>
      </c>
      <c r="U162">
        <f t="shared" si="12"/>
        <v>0</v>
      </c>
      <c r="V162">
        <f t="shared" si="13"/>
        <v>-74.930000000000064</v>
      </c>
      <c r="W162" s="3">
        <f t="shared" si="14"/>
        <v>-3.6604787493893537E-2</v>
      </c>
      <c r="X162" t="str">
        <f t="shared" si="15"/>
        <v>February</v>
      </c>
      <c r="Y162" t="str">
        <f t="shared" si="16"/>
        <v>Q1</v>
      </c>
      <c r="Z162">
        <f t="shared" si="17"/>
        <v>0.5</v>
      </c>
    </row>
    <row r="163" spans="1:26" x14ac:dyDescent="0.25">
      <c r="A163" t="s">
        <v>181</v>
      </c>
      <c r="B163" t="s">
        <v>1509</v>
      </c>
      <c r="C163" t="s">
        <v>1510</v>
      </c>
      <c r="D163">
        <v>157</v>
      </c>
      <c r="E163">
        <v>25</v>
      </c>
      <c r="F163">
        <v>3925</v>
      </c>
      <c r="G163">
        <v>3757.61</v>
      </c>
      <c r="H163" t="s">
        <v>1514</v>
      </c>
      <c r="I163" t="s">
        <v>1521</v>
      </c>
      <c r="J163">
        <v>4.2</v>
      </c>
      <c r="K163" t="s">
        <v>1532</v>
      </c>
      <c r="L163" t="s">
        <v>1697</v>
      </c>
      <c r="M163" t="s">
        <v>1697</v>
      </c>
      <c r="N163" t="s">
        <v>1912</v>
      </c>
      <c r="O163">
        <v>8.0600000000000005E-2</v>
      </c>
      <c r="P163">
        <v>12</v>
      </c>
      <c r="Q163">
        <v>0.92</v>
      </c>
      <c r="R163">
        <v>746</v>
      </c>
      <c r="S163">
        <v>176</v>
      </c>
      <c r="T163">
        <v>25</v>
      </c>
      <c r="U163">
        <f t="shared" si="12"/>
        <v>0</v>
      </c>
      <c r="V163">
        <f t="shared" si="13"/>
        <v>-167.38999999999987</v>
      </c>
      <c r="W163" s="3">
        <f t="shared" si="14"/>
        <v>-4.2647133757961753E-2</v>
      </c>
      <c r="X163" t="str">
        <f t="shared" si="15"/>
        <v>October</v>
      </c>
      <c r="Y163" t="str">
        <f t="shared" si="16"/>
        <v>Q4</v>
      </c>
      <c r="Z163">
        <f t="shared" si="17"/>
        <v>0.21045576407506703</v>
      </c>
    </row>
    <row r="164" spans="1:26" x14ac:dyDescent="0.25">
      <c r="A164" t="s">
        <v>182</v>
      </c>
      <c r="B164" t="s">
        <v>1507</v>
      </c>
      <c r="C164" t="s">
        <v>1511</v>
      </c>
      <c r="D164">
        <v>416</v>
      </c>
      <c r="E164">
        <v>15.75</v>
      </c>
      <c r="F164">
        <v>6552</v>
      </c>
      <c r="G164">
        <v>6870.94</v>
      </c>
      <c r="H164" t="s">
        <v>1513</v>
      </c>
      <c r="I164" t="s">
        <v>1520</v>
      </c>
      <c r="J164">
        <v>4.7</v>
      </c>
      <c r="K164" t="s">
        <v>1653</v>
      </c>
      <c r="L164" t="s">
        <v>1607</v>
      </c>
      <c r="M164" t="s">
        <v>1607</v>
      </c>
      <c r="N164" t="s">
        <v>1912</v>
      </c>
      <c r="O164">
        <v>8.8099999999999998E-2</v>
      </c>
      <c r="P164">
        <v>36</v>
      </c>
      <c r="Q164">
        <v>2.72</v>
      </c>
      <c r="R164">
        <v>571</v>
      </c>
      <c r="S164">
        <v>122</v>
      </c>
      <c r="T164">
        <v>74</v>
      </c>
      <c r="U164">
        <f t="shared" si="12"/>
        <v>0</v>
      </c>
      <c r="V164">
        <f t="shared" si="13"/>
        <v>318.9399999999996</v>
      </c>
      <c r="W164" s="3">
        <f t="shared" si="14"/>
        <v>4.8678266178266115E-2</v>
      </c>
      <c r="X164" t="str">
        <f t="shared" si="15"/>
        <v>July</v>
      </c>
      <c r="Y164" t="str">
        <f t="shared" si="16"/>
        <v>Q3</v>
      </c>
      <c r="Z164">
        <f t="shared" si="17"/>
        <v>0.72854640980735552</v>
      </c>
    </row>
    <row r="165" spans="1:26" x14ac:dyDescent="0.25">
      <c r="A165" t="s">
        <v>183</v>
      </c>
      <c r="B165" t="s">
        <v>1505</v>
      </c>
      <c r="C165" t="s">
        <v>1511</v>
      </c>
      <c r="D165">
        <v>375</v>
      </c>
      <c r="E165">
        <v>12.5</v>
      </c>
      <c r="F165">
        <v>4687.5</v>
      </c>
      <c r="G165">
        <v>4609.24</v>
      </c>
      <c r="H165" t="s">
        <v>1513</v>
      </c>
      <c r="I165" t="s">
        <v>1518</v>
      </c>
      <c r="J165">
        <v>4.5</v>
      </c>
      <c r="K165" t="s">
        <v>1654</v>
      </c>
      <c r="L165" t="s">
        <v>1597</v>
      </c>
      <c r="M165" t="s">
        <v>1597</v>
      </c>
      <c r="N165" t="s">
        <v>1912</v>
      </c>
      <c r="O165">
        <v>7.6300000000000007E-2</v>
      </c>
      <c r="P165">
        <v>28</v>
      </c>
      <c r="Q165">
        <v>3.41</v>
      </c>
      <c r="R165">
        <v>193</v>
      </c>
      <c r="S165">
        <v>103</v>
      </c>
      <c r="T165">
        <v>88</v>
      </c>
      <c r="U165">
        <f t="shared" si="12"/>
        <v>0</v>
      </c>
      <c r="V165">
        <f t="shared" si="13"/>
        <v>-78.260000000000218</v>
      </c>
      <c r="W165" s="3">
        <f t="shared" si="14"/>
        <v>-1.6695466666666714E-2</v>
      </c>
      <c r="X165" t="str">
        <f t="shared" si="15"/>
        <v>March</v>
      </c>
      <c r="Y165" t="str">
        <f t="shared" si="16"/>
        <v>Q1</v>
      </c>
      <c r="Z165">
        <f t="shared" si="17"/>
        <v>1.9430051813471503</v>
      </c>
    </row>
    <row r="166" spans="1:26" x14ac:dyDescent="0.25">
      <c r="A166" t="s">
        <v>184</v>
      </c>
      <c r="B166" t="s">
        <v>1506</v>
      </c>
      <c r="C166" t="s">
        <v>1512</v>
      </c>
      <c r="D166">
        <v>388</v>
      </c>
      <c r="E166">
        <v>4.2</v>
      </c>
      <c r="F166">
        <v>1629.6</v>
      </c>
      <c r="G166">
        <v>1685.43</v>
      </c>
      <c r="H166" t="s">
        <v>1514</v>
      </c>
      <c r="I166" t="s">
        <v>1520</v>
      </c>
      <c r="J166">
        <v>4.7</v>
      </c>
      <c r="K166" t="s">
        <v>1655</v>
      </c>
      <c r="L166" t="s">
        <v>1764</v>
      </c>
      <c r="M166" t="s">
        <v>1764</v>
      </c>
      <c r="N166" t="s">
        <v>1912</v>
      </c>
      <c r="O166">
        <v>9.3100000000000002E-2</v>
      </c>
      <c r="P166">
        <v>36</v>
      </c>
      <c r="Q166">
        <v>2.02</v>
      </c>
      <c r="R166">
        <v>775</v>
      </c>
      <c r="S166">
        <v>164</v>
      </c>
      <c r="T166">
        <v>48</v>
      </c>
      <c r="U166">
        <f t="shared" si="12"/>
        <v>0</v>
      </c>
      <c r="V166">
        <f t="shared" si="13"/>
        <v>55.830000000000155</v>
      </c>
      <c r="W166" s="3">
        <f t="shared" si="14"/>
        <v>3.425994108983809E-2</v>
      </c>
      <c r="X166" t="str">
        <f t="shared" si="15"/>
        <v>November</v>
      </c>
      <c r="Y166" t="str">
        <f t="shared" si="16"/>
        <v>Q4</v>
      </c>
      <c r="Z166">
        <f t="shared" si="17"/>
        <v>0.50064516129032255</v>
      </c>
    </row>
    <row r="167" spans="1:26" x14ac:dyDescent="0.25">
      <c r="A167" t="s">
        <v>185</v>
      </c>
      <c r="B167" t="s">
        <v>1508</v>
      </c>
      <c r="C167" t="s">
        <v>1512</v>
      </c>
      <c r="D167">
        <v>354</v>
      </c>
      <c r="E167">
        <v>8.9</v>
      </c>
      <c r="F167">
        <v>3150.6</v>
      </c>
      <c r="G167">
        <v>3027.6</v>
      </c>
      <c r="H167" t="s">
        <v>1513</v>
      </c>
      <c r="I167" t="s">
        <v>1521</v>
      </c>
      <c r="J167">
        <v>4.2</v>
      </c>
      <c r="K167" t="s">
        <v>1656</v>
      </c>
      <c r="L167" t="s">
        <v>1592</v>
      </c>
      <c r="M167" t="s">
        <v>1592</v>
      </c>
      <c r="N167" t="s">
        <v>1912</v>
      </c>
      <c r="O167">
        <v>6.83E-2</v>
      </c>
      <c r="P167">
        <v>24</v>
      </c>
      <c r="Q167">
        <v>2.8</v>
      </c>
      <c r="R167">
        <v>77</v>
      </c>
      <c r="S167">
        <v>172</v>
      </c>
      <c r="T167">
        <v>70</v>
      </c>
      <c r="U167">
        <f t="shared" si="12"/>
        <v>0</v>
      </c>
      <c r="V167">
        <f t="shared" si="13"/>
        <v>-123</v>
      </c>
      <c r="W167" s="3">
        <f t="shared" si="14"/>
        <v>-3.9040182822319559E-2</v>
      </c>
      <c r="X167" t="str">
        <f t="shared" si="15"/>
        <v>June</v>
      </c>
      <c r="Y167" t="str">
        <f t="shared" si="16"/>
        <v>Q2</v>
      </c>
      <c r="Z167">
        <f t="shared" si="17"/>
        <v>4.5974025974025974</v>
      </c>
    </row>
    <row r="168" spans="1:26" x14ac:dyDescent="0.25">
      <c r="A168" t="s">
        <v>186</v>
      </c>
      <c r="B168" t="s">
        <v>1506</v>
      </c>
      <c r="C168" t="s">
        <v>1512</v>
      </c>
      <c r="D168">
        <v>308</v>
      </c>
      <c r="E168">
        <v>4.2</v>
      </c>
      <c r="F168">
        <v>1293.5999999999999</v>
      </c>
      <c r="G168">
        <v>1291.07</v>
      </c>
      <c r="H168" t="s">
        <v>1517</v>
      </c>
      <c r="I168" t="s">
        <v>1519</v>
      </c>
      <c r="J168">
        <v>3.8</v>
      </c>
      <c r="K168" t="s">
        <v>1576</v>
      </c>
      <c r="L168" t="s">
        <v>1702</v>
      </c>
      <c r="M168" t="s">
        <v>1702</v>
      </c>
      <c r="N168" t="s">
        <v>1912</v>
      </c>
      <c r="O168">
        <v>8.3400000000000002E-2</v>
      </c>
      <c r="P168">
        <v>25</v>
      </c>
      <c r="Q168">
        <v>2.5499999999999998</v>
      </c>
      <c r="R168">
        <v>201</v>
      </c>
      <c r="S168">
        <v>194</v>
      </c>
      <c r="T168">
        <v>41</v>
      </c>
      <c r="U168">
        <f t="shared" si="12"/>
        <v>0</v>
      </c>
      <c r="V168">
        <f t="shared" si="13"/>
        <v>-2.5299999999999727</v>
      </c>
      <c r="W168" s="3">
        <f t="shared" si="14"/>
        <v>-1.955782312925149E-3</v>
      </c>
      <c r="X168" t="str">
        <f t="shared" si="15"/>
        <v>January</v>
      </c>
      <c r="Y168" t="str">
        <f t="shared" si="16"/>
        <v>Q1</v>
      </c>
      <c r="Z168">
        <f t="shared" si="17"/>
        <v>1.5323383084577114</v>
      </c>
    </row>
    <row r="169" spans="1:26" x14ac:dyDescent="0.25">
      <c r="A169" t="s">
        <v>187</v>
      </c>
      <c r="B169" t="s">
        <v>1505</v>
      </c>
      <c r="C169" t="s">
        <v>1511</v>
      </c>
      <c r="D169">
        <v>19</v>
      </c>
      <c r="E169">
        <v>12.5</v>
      </c>
      <c r="F169">
        <v>237.5</v>
      </c>
      <c r="G169">
        <v>236.1</v>
      </c>
      <c r="H169" t="s">
        <v>1517</v>
      </c>
      <c r="I169" t="s">
        <v>1518</v>
      </c>
      <c r="J169">
        <v>4.5</v>
      </c>
      <c r="K169" t="s">
        <v>1657</v>
      </c>
      <c r="L169" t="s">
        <v>1720</v>
      </c>
      <c r="M169" t="s">
        <v>1720</v>
      </c>
      <c r="N169" t="s">
        <v>1912</v>
      </c>
      <c r="O169">
        <v>6.8599999999999994E-2</v>
      </c>
      <c r="P169">
        <v>1</v>
      </c>
      <c r="Q169">
        <v>2.81</v>
      </c>
      <c r="R169">
        <v>843</v>
      </c>
      <c r="S169">
        <v>176</v>
      </c>
      <c r="T169">
        <v>70</v>
      </c>
      <c r="U169">
        <f t="shared" si="12"/>
        <v>0</v>
      </c>
      <c r="V169">
        <f t="shared" si="13"/>
        <v>-1.4000000000000057</v>
      </c>
      <c r="W169" s="3">
        <f t="shared" si="14"/>
        <v>-5.8947368421052868E-3</v>
      </c>
      <c r="X169" t="str">
        <f t="shared" si="15"/>
        <v>April</v>
      </c>
      <c r="Y169" t="str">
        <f t="shared" si="16"/>
        <v>Q2</v>
      </c>
      <c r="Z169">
        <f t="shared" si="17"/>
        <v>2.2538552787663108E-2</v>
      </c>
    </row>
    <row r="170" spans="1:26" x14ac:dyDescent="0.25">
      <c r="A170" t="s">
        <v>188</v>
      </c>
      <c r="B170" t="s">
        <v>1504</v>
      </c>
      <c r="C170" t="s">
        <v>1510</v>
      </c>
      <c r="D170">
        <v>116</v>
      </c>
      <c r="E170">
        <v>45</v>
      </c>
      <c r="F170">
        <v>5220</v>
      </c>
      <c r="G170">
        <v>5251.78</v>
      </c>
      <c r="H170" t="s">
        <v>1513</v>
      </c>
      <c r="I170" t="s">
        <v>1519</v>
      </c>
      <c r="J170">
        <v>3.8</v>
      </c>
      <c r="K170" t="s">
        <v>1586</v>
      </c>
      <c r="L170" t="s">
        <v>1815</v>
      </c>
      <c r="M170" t="s">
        <v>1815</v>
      </c>
      <c r="N170" t="s">
        <v>1912</v>
      </c>
      <c r="O170">
        <v>0.1497</v>
      </c>
      <c r="P170">
        <v>17</v>
      </c>
      <c r="Q170">
        <v>1.07</v>
      </c>
      <c r="R170">
        <v>520</v>
      </c>
      <c r="S170">
        <v>156</v>
      </c>
      <c r="T170">
        <v>53</v>
      </c>
      <c r="U170">
        <f t="shared" si="12"/>
        <v>0</v>
      </c>
      <c r="V170">
        <f t="shared" si="13"/>
        <v>31.779999999999745</v>
      </c>
      <c r="W170" s="3">
        <f t="shared" si="14"/>
        <v>6.0881226053639357E-3</v>
      </c>
      <c r="X170" t="str">
        <f t="shared" si="15"/>
        <v>September</v>
      </c>
      <c r="Y170" t="str">
        <f t="shared" si="16"/>
        <v>Q3</v>
      </c>
      <c r="Z170">
        <f t="shared" si="17"/>
        <v>0.22307692307692309</v>
      </c>
    </row>
    <row r="171" spans="1:26" x14ac:dyDescent="0.25">
      <c r="A171" t="s">
        <v>189</v>
      </c>
      <c r="B171" t="s">
        <v>1509</v>
      </c>
      <c r="C171" t="s">
        <v>1510</v>
      </c>
      <c r="D171">
        <v>257</v>
      </c>
      <c r="E171">
        <v>25</v>
      </c>
      <c r="F171">
        <v>6425</v>
      </c>
      <c r="G171">
        <v>6227.28</v>
      </c>
      <c r="H171" t="s">
        <v>1516</v>
      </c>
      <c r="I171" t="s">
        <v>1521</v>
      </c>
      <c r="J171">
        <v>4.2</v>
      </c>
      <c r="K171" t="s">
        <v>1658</v>
      </c>
      <c r="L171" t="s">
        <v>1820</v>
      </c>
      <c r="M171" t="s">
        <v>1820</v>
      </c>
      <c r="N171" t="s">
        <v>1912</v>
      </c>
      <c r="O171">
        <v>4.4499999999999998E-2</v>
      </c>
      <c r="P171">
        <v>11</v>
      </c>
      <c r="Q171">
        <v>0.84</v>
      </c>
      <c r="R171">
        <v>839</v>
      </c>
      <c r="S171">
        <v>93</v>
      </c>
      <c r="T171">
        <v>100</v>
      </c>
      <c r="U171">
        <f t="shared" si="12"/>
        <v>0</v>
      </c>
      <c r="V171">
        <f t="shared" si="13"/>
        <v>-197.72000000000025</v>
      </c>
      <c r="W171" s="3">
        <f t="shared" si="14"/>
        <v>-3.0773540856031168E-2</v>
      </c>
      <c r="X171" t="str">
        <f t="shared" si="15"/>
        <v>November</v>
      </c>
      <c r="Y171" t="str">
        <f t="shared" si="16"/>
        <v>Q4</v>
      </c>
      <c r="Z171">
        <f t="shared" si="17"/>
        <v>0.30631704410011917</v>
      </c>
    </row>
    <row r="172" spans="1:26" x14ac:dyDescent="0.25">
      <c r="A172" t="s">
        <v>190</v>
      </c>
      <c r="B172" t="s">
        <v>1507</v>
      </c>
      <c r="C172" t="s">
        <v>1511</v>
      </c>
      <c r="D172">
        <v>188</v>
      </c>
      <c r="E172">
        <v>15.75</v>
      </c>
      <c r="F172">
        <v>2961</v>
      </c>
      <c r="G172">
        <v>2978.91</v>
      </c>
      <c r="H172" t="s">
        <v>1515</v>
      </c>
      <c r="I172" t="s">
        <v>1521</v>
      </c>
      <c r="J172">
        <v>4.2</v>
      </c>
      <c r="K172" t="s">
        <v>1611</v>
      </c>
      <c r="L172" t="s">
        <v>1753</v>
      </c>
      <c r="M172" t="s">
        <v>1753</v>
      </c>
      <c r="N172" t="s">
        <v>1912</v>
      </c>
      <c r="O172">
        <v>0.14080000000000001</v>
      </c>
      <c r="P172">
        <v>26</v>
      </c>
      <c r="Q172">
        <v>2.93</v>
      </c>
      <c r="R172">
        <v>742</v>
      </c>
      <c r="S172">
        <v>159</v>
      </c>
      <c r="T172">
        <v>58</v>
      </c>
      <c r="U172">
        <f t="shared" si="12"/>
        <v>0</v>
      </c>
      <c r="V172">
        <f t="shared" si="13"/>
        <v>17.909999999999854</v>
      </c>
      <c r="W172" s="3">
        <f t="shared" si="14"/>
        <v>6.0486322188449361E-3</v>
      </c>
      <c r="X172" t="str">
        <f t="shared" si="15"/>
        <v>September</v>
      </c>
      <c r="Y172" t="str">
        <f t="shared" si="16"/>
        <v>Q3</v>
      </c>
      <c r="Z172">
        <f t="shared" si="17"/>
        <v>0.25336927223719674</v>
      </c>
    </row>
    <row r="173" spans="1:26" x14ac:dyDescent="0.25">
      <c r="A173" t="s">
        <v>191</v>
      </c>
      <c r="B173" t="s">
        <v>1508</v>
      </c>
      <c r="C173" t="s">
        <v>1512</v>
      </c>
      <c r="D173">
        <v>31</v>
      </c>
      <c r="E173">
        <v>8.9</v>
      </c>
      <c r="F173">
        <v>275.89999999999998</v>
      </c>
      <c r="G173">
        <v>270.04000000000002</v>
      </c>
      <c r="H173" t="s">
        <v>1516</v>
      </c>
      <c r="I173" t="s">
        <v>1519</v>
      </c>
      <c r="J173">
        <v>3.8</v>
      </c>
      <c r="K173" t="s">
        <v>1659</v>
      </c>
      <c r="L173" t="s">
        <v>1656</v>
      </c>
      <c r="M173" t="s">
        <v>1656</v>
      </c>
      <c r="N173" t="s">
        <v>1912</v>
      </c>
      <c r="O173">
        <v>0.11</v>
      </c>
      <c r="P173">
        <v>3</v>
      </c>
      <c r="Q173">
        <v>1.88</v>
      </c>
      <c r="R173">
        <v>815</v>
      </c>
      <c r="S173">
        <v>142</v>
      </c>
      <c r="T173">
        <v>37</v>
      </c>
      <c r="U173">
        <f t="shared" si="12"/>
        <v>0</v>
      </c>
      <c r="V173">
        <f t="shared" si="13"/>
        <v>-5.8599999999999568</v>
      </c>
      <c r="W173" s="3">
        <f t="shared" si="14"/>
        <v>-2.1239579557810646E-2</v>
      </c>
      <c r="X173" t="str">
        <f t="shared" si="15"/>
        <v>May</v>
      </c>
      <c r="Y173" t="str">
        <f t="shared" si="16"/>
        <v>Q2</v>
      </c>
      <c r="Z173">
        <f t="shared" si="17"/>
        <v>3.8036809815950923E-2</v>
      </c>
    </row>
    <row r="174" spans="1:26" x14ac:dyDescent="0.25">
      <c r="A174" t="s">
        <v>192</v>
      </c>
      <c r="B174" t="s">
        <v>1507</v>
      </c>
      <c r="C174" t="s">
        <v>1511</v>
      </c>
      <c r="D174">
        <v>366</v>
      </c>
      <c r="E174">
        <v>15.75</v>
      </c>
      <c r="F174">
        <v>5764.5</v>
      </c>
      <c r="G174">
        <v>5632.85</v>
      </c>
      <c r="H174" t="s">
        <v>1517</v>
      </c>
      <c r="I174" t="s">
        <v>1521</v>
      </c>
      <c r="J174">
        <v>4.2</v>
      </c>
      <c r="K174" t="s">
        <v>1660</v>
      </c>
      <c r="L174" t="s">
        <v>1693</v>
      </c>
      <c r="M174" t="s">
        <v>1693</v>
      </c>
      <c r="N174" t="s">
        <v>1912</v>
      </c>
      <c r="O174">
        <v>2.53E-2</v>
      </c>
      <c r="P174">
        <v>9</v>
      </c>
      <c r="Q174">
        <v>2.86</v>
      </c>
      <c r="R174">
        <v>735</v>
      </c>
      <c r="S174">
        <v>155</v>
      </c>
      <c r="T174">
        <v>38</v>
      </c>
      <c r="U174">
        <f t="shared" si="12"/>
        <v>0</v>
      </c>
      <c r="V174">
        <f t="shared" si="13"/>
        <v>-131.64999999999964</v>
      </c>
      <c r="W174" s="3">
        <f t="shared" si="14"/>
        <v>-2.2838060542978513E-2</v>
      </c>
      <c r="X174" t="str">
        <f t="shared" si="15"/>
        <v>October</v>
      </c>
      <c r="Y174" t="str">
        <f t="shared" si="16"/>
        <v>Q4</v>
      </c>
      <c r="Z174">
        <f t="shared" si="17"/>
        <v>0.49795918367346936</v>
      </c>
    </row>
    <row r="175" spans="1:26" x14ac:dyDescent="0.25">
      <c r="A175" t="s">
        <v>193</v>
      </c>
      <c r="B175" t="s">
        <v>1504</v>
      </c>
      <c r="C175" t="s">
        <v>1510</v>
      </c>
      <c r="D175">
        <v>221</v>
      </c>
      <c r="E175">
        <v>45</v>
      </c>
      <c r="F175">
        <v>9945</v>
      </c>
      <c r="G175">
        <v>9776.23</v>
      </c>
      <c r="H175" t="s">
        <v>1514</v>
      </c>
      <c r="I175" t="s">
        <v>1518</v>
      </c>
      <c r="J175">
        <v>4.5</v>
      </c>
      <c r="K175" t="s">
        <v>1575</v>
      </c>
      <c r="L175" t="s">
        <v>1612</v>
      </c>
      <c r="M175" t="s">
        <v>1612</v>
      </c>
      <c r="N175" t="s">
        <v>1912</v>
      </c>
      <c r="O175">
        <v>7.6100000000000001E-2</v>
      </c>
      <c r="P175">
        <v>16</v>
      </c>
      <c r="Q175">
        <v>0.71</v>
      </c>
      <c r="R175">
        <v>211</v>
      </c>
      <c r="S175">
        <v>124</v>
      </c>
      <c r="T175">
        <v>93</v>
      </c>
      <c r="U175">
        <f t="shared" si="12"/>
        <v>0</v>
      </c>
      <c r="V175">
        <f t="shared" si="13"/>
        <v>-168.77000000000044</v>
      </c>
      <c r="W175" s="3">
        <f t="shared" si="14"/>
        <v>-1.6970336852689838E-2</v>
      </c>
      <c r="X175" t="str">
        <f t="shared" si="15"/>
        <v>February</v>
      </c>
      <c r="Y175" t="str">
        <f t="shared" si="16"/>
        <v>Q1</v>
      </c>
      <c r="Z175">
        <f t="shared" si="17"/>
        <v>1.04739336492891</v>
      </c>
    </row>
    <row r="176" spans="1:26" x14ac:dyDescent="0.25">
      <c r="A176" t="s">
        <v>194</v>
      </c>
      <c r="B176" t="s">
        <v>1508</v>
      </c>
      <c r="C176" t="s">
        <v>1512</v>
      </c>
      <c r="D176">
        <v>174</v>
      </c>
      <c r="E176">
        <v>8.9</v>
      </c>
      <c r="F176">
        <v>1548.6</v>
      </c>
      <c r="G176">
        <v>1515.37</v>
      </c>
      <c r="H176" t="s">
        <v>1515</v>
      </c>
      <c r="I176" t="s">
        <v>1519</v>
      </c>
      <c r="J176">
        <v>3.8</v>
      </c>
      <c r="K176" t="s">
        <v>1579</v>
      </c>
      <c r="L176" t="s">
        <v>1663</v>
      </c>
      <c r="M176" t="s">
        <v>1663</v>
      </c>
      <c r="N176" t="s">
        <v>1912</v>
      </c>
      <c r="O176">
        <v>1.83E-2</v>
      </c>
      <c r="P176">
        <v>3</v>
      </c>
      <c r="Q176">
        <v>2.2999999999999998</v>
      </c>
      <c r="R176">
        <v>597</v>
      </c>
      <c r="S176">
        <v>29</v>
      </c>
      <c r="T176">
        <v>32</v>
      </c>
      <c r="U176">
        <f t="shared" si="12"/>
        <v>0</v>
      </c>
      <c r="V176">
        <f t="shared" si="13"/>
        <v>-33.230000000000018</v>
      </c>
      <c r="W176" s="3">
        <f t="shared" si="14"/>
        <v>-2.145809117912955E-2</v>
      </c>
      <c r="X176" t="str">
        <f t="shared" si="15"/>
        <v>May</v>
      </c>
      <c r="Y176" t="str">
        <f t="shared" si="16"/>
        <v>Q2</v>
      </c>
      <c r="Z176">
        <f t="shared" si="17"/>
        <v>0.29145728643216079</v>
      </c>
    </row>
    <row r="177" spans="1:26" x14ac:dyDescent="0.25">
      <c r="A177" t="s">
        <v>195</v>
      </c>
      <c r="B177" t="s">
        <v>1508</v>
      </c>
      <c r="C177" t="s">
        <v>1512</v>
      </c>
      <c r="D177">
        <v>413</v>
      </c>
      <c r="E177">
        <v>8.9</v>
      </c>
      <c r="F177">
        <v>3675.7</v>
      </c>
      <c r="G177">
        <v>3674</v>
      </c>
      <c r="H177" t="s">
        <v>1514</v>
      </c>
      <c r="I177" t="s">
        <v>1518</v>
      </c>
      <c r="J177">
        <v>4.5</v>
      </c>
      <c r="K177" t="s">
        <v>1607</v>
      </c>
      <c r="L177" t="s">
        <v>1566</v>
      </c>
      <c r="M177" t="s">
        <v>1728</v>
      </c>
      <c r="N177" t="s">
        <v>1913</v>
      </c>
      <c r="O177">
        <v>0.1411</v>
      </c>
      <c r="P177">
        <v>58</v>
      </c>
      <c r="Q177">
        <v>2.75</v>
      </c>
      <c r="R177">
        <v>631</v>
      </c>
      <c r="S177">
        <v>174</v>
      </c>
      <c r="T177">
        <v>23</v>
      </c>
      <c r="U177">
        <f t="shared" si="12"/>
        <v>5</v>
      </c>
      <c r="V177">
        <f t="shared" si="13"/>
        <v>-1.6999999999998181</v>
      </c>
      <c r="W177" s="3">
        <f t="shared" si="14"/>
        <v>-4.6249693935844006E-4</v>
      </c>
      <c r="X177" t="str">
        <f t="shared" si="15"/>
        <v>July</v>
      </c>
      <c r="Y177" t="str">
        <f t="shared" si="16"/>
        <v>Q3</v>
      </c>
      <c r="Z177">
        <f t="shared" si="17"/>
        <v>0.65451664025356582</v>
      </c>
    </row>
    <row r="178" spans="1:26" x14ac:dyDescent="0.25">
      <c r="A178" t="s">
        <v>196</v>
      </c>
      <c r="B178" t="s">
        <v>1506</v>
      </c>
      <c r="C178" t="s">
        <v>1512</v>
      </c>
      <c r="D178">
        <v>288</v>
      </c>
      <c r="E178">
        <v>4.2</v>
      </c>
      <c r="F178">
        <v>1209.5999999999999</v>
      </c>
      <c r="G178">
        <v>1212.54</v>
      </c>
      <c r="H178" t="s">
        <v>1516</v>
      </c>
      <c r="I178" t="s">
        <v>1520</v>
      </c>
      <c r="J178">
        <v>4.7</v>
      </c>
      <c r="K178" t="s">
        <v>1661</v>
      </c>
      <c r="L178" t="s">
        <v>1554</v>
      </c>
      <c r="M178" t="s">
        <v>1554</v>
      </c>
      <c r="N178" t="s">
        <v>1912</v>
      </c>
      <c r="O178">
        <v>0.13450000000000001</v>
      </c>
      <c r="P178">
        <v>38</v>
      </c>
      <c r="Q178">
        <v>2.0099999999999998</v>
      </c>
      <c r="R178">
        <v>247</v>
      </c>
      <c r="S178">
        <v>48</v>
      </c>
      <c r="T178">
        <v>52</v>
      </c>
      <c r="U178">
        <f t="shared" si="12"/>
        <v>0</v>
      </c>
      <c r="V178">
        <f t="shared" si="13"/>
        <v>2.9400000000000546</v>
      </c>
      <c r="W178" s="3">
        <f t="shared" si="14"/>
        <v>2.4305555555556007E-3</v>
      </c>
      <c r="X178" t="str">
        <f t="shared" si="15"/>
        <v>November</v>
      </c>
      <c r="Y178" t="str">
        <f t="shared" si="16"/>
        <v>Q4</v>
      </c>
      <c r="Z178">
        <f t="shared" si="17"/>
        <v>1.165991902834008</v>
      </c>
    </row>
    <row r="179" spans="1:26" x14ac:dyDescent="0.25">
      <c r="A179" t="s">
        <v>197</v>
      </c>
      <c r="B179" t="s">
        <v>1507</v>
      </c>
      <c r="C179" t="s">
        <v>1511</v>
      </c>
      <c r="D179">
        <v>17</v>
      </c>
      <c r="E179">
        <v>15.75</v>
      </c>
      <c r="F179">
        <v>267.75</v>
      </c>
      <c r="G179">
        <v>274.08999999999997</v>
      </c>
      <c r="H179" t="s">
        <v>1515</v>
      </c>
      <c r="I179" t="s">
        <v>1521</v>
      </c>
      <c r="J179">
        <v>4.2</v>
      </c>
      <c r="K179" t="s">
        <v>1662</v>
      </c>
      <c r="L179" t="s">
        <v>1837</v>
      </c>
      <c r="M179" t="s">
        <v>1837</v>
      </c>
      <c r="N179" t="s">
        <v>1912</v>
      </c>
      <c r="O179">
        <v>0.1207</v>
      </c>
      <c r="P179">
        <v>2</v>
      </c>
      <c r="Q179">
        <v>3.64</v>
      </c>
      <c r="R179">
        <v>675</v>
      </c>
      <c r="S179">
        <v>183</v>
      </c>
      <c r="T179">
        <v>61</v>
      </c>
      <c r="U179">
        <f t="shared" si="12"/>
        <v>0</v>
      </c>
      <c r="V179">
        <f t="shared" si="13"/>
        <v>6.339999999999975</v>
      </c>
      <c r="W179" s="3">
        <f t="shared" si="14"/>
        <v>2.3678804855275352E-2</v>
      </c>
      <c r="X179" t="str">
        <f t="shared" si="15"/>
        <v>April</v>
      </c>
      <c r="Y179" t="str">
        <f t="shared" si="16"/>
        <v>Q2</v>
      </c>
      <c r="Z179">
        <f t="shared" si="17"/>
        <v>2.5185185185185185E-2</v>
      </c>
    </row>
    <row r="180" spans="1:26" x14ac:dyDescent="0.25">
      <c r="A180" t="s">
        <v>198</v>
      </c>
      <c r="B180" t="s">
        <v>1508</v>
      </c>
      <c r="C180" t="s">
        <v>1512</v>
      </c>
      <c r="D180">
        <v>215</v>
      </c>
      <c r="E180">
        <v>8.9</v>
      </c>
      <c r="F180">
        <v>1913.5</v>
      </c>
      <c r="G180">
        <v>1945.89</v>
      </c>
      <c r="H180" t="s">
        <v>1517</v>
      </c>
      <c r="I180" t="s">
        <v>1521</v>
      </c>
      <c r="J180">
        <v>4.2</v>
      </c>
      <c r="K180" t="s">
        <v>1572</v>
      </c>
      <c r="L180" t="s">
        <v>1850</v>
      </c>
      <c r="M180" t="s">
        <v>1850</v>
      </c>
      <c r="N180" t="s">
        <v>1912</v>
      </c>
      <c r="O180">
        <v>3.5900000000000001E-2</v>
      </c>
      <c r="P180">
        <v>7</v>
      </c>
      <c r="Q180">
        <v>1.65</v>
      </c>
      <c r="R180">
        <v>56</v>
      </c>
      <c r="S180">
        <v>86</v>
      </c>
      <c r="T180">
        <v>59</v>
      </c>
      <c r="U180">
        <f t="shared" si="12"/>
        <v>0</v>
      </c>
      <c r="V180">
        <f t="shared" si="13"/>
        <v>32.3900000000001</v>
      </c>
      <c r="W180" s="3">
        <f t="shared" si="14"/>
        <v>1.6927096942775072E-2</v>
      </c>
      <c r="X180" t="str">
        <f t="shared" si="15"/>
        <v>February</v>
      </c>
      <c r="Y180" t="str">
        <f t="shared" si="16"/>
        <v>Q1</v>
      </c>
      <c r="Z180">
        <f t="shared" si="17"/>
        <v>3.8392857142857144</v>
      </c>
    </row>
    <row r="181" spans="1:26" x14ac:dyDescent="0.25">
      <c r="A181" t="s">
        <v>199</v>
      </c>
      <c r="B181" t="s">
        <v>1507</v>
      </c>
      <c r="C181" t="s">
        <v>1511</v>
      </c>
      <c r="D181">
        <v>164</v>
      </c>
      <c r="E181">
        <v>15.75</v>
      </c>
      <c r="F181">
        <v>2583</v>
      </c>
      <c r="G181">
        <v>2604.3000000000002</v>
      </c>
      <c r="H181" t="s">
        <v>1515</v>
      </c>
      <c r="I181" t="s">
        <v>1521</v>
      </c>
      <c r="J181">
        <v>4.2</v>
      </c>
      <c r="K181" t="s">
        <v>1663</v>
      </c>
      <c r="L181" t="s">
        <v>1605</v>
      </c>
      <c r="M181" t="s">
        <v>1605</v>
      </c>
      <c r="N181" t="s">
        <v>1912</v>
      </c>
      <c r="O181">
        <v>9.0200000000000002E-2</v>
      </c>
      <c r="P181">
        <v>14</v>
      </c>
      <c r="Q181">
        <v>3.04</v>
      </c>
      <c r="R181">
        <v>113</v>
      </c>
      <c r="S181">
        <v>190</v>
      </c>
      <c r="T181">
        <v>25</v>
      </c>
      <c r="U181">
        <f t="shared" si="12"/>
        <v>0</v>
      </c>
      <c r="V181">
        <f t="shared" si="13"/>
        <v>21.300000000000182</v>
      </c>
      <c r="W181" s="3">
        <f t="shared" si="14"/>
        <v>8.2462253193961218E-3</v>
      </c>
      <c r="X181" t="str">
        <f t="shared" si="15"/>
        <v>June</v>
      </c>
      <c r="Y181" t="str">
        <f t="shared" si="16"/>
        <v>Q2</v>
      </c>
      <c r="Z181">
        <f t="shared" si="17"/>
        <v>1.4513274336283186</v>
      </c>
    </row>
    <row r="182" spans="1:26" x14ac:dyDescent="0.25">
      <c r="A182" t="s">
        <v>200</v>
      </c>
      <c r="B182" t="s">
        <v>1508</v>
      </c>
      <c r="C182" t="s">
        <v>1512</v>
      </c>
      <c r="D182">
        <v>361</v>
      </c>
      <c r="E182">
        <v>8.9</v>
      </c>
      <c r="F182">
        <v>3212.9</v>
      </c>
      <c r="G182">
        <v>3213.71</v>
      </c>
      <c r="H182" t="s">
        <v>1516</v>
      </c>
      <c r="I182" t="s">
        <v>1519</v>
      </c>
      <c r="J182">
        <v>3.8</v>
      </c>
      <c r="K182" t="s">
        <v>1664</v>
      </c>
      <c r="L182" t="s">
        <v>1673</v>
      </c>
      <c r="M182" t="s">
        <v>1673</v>
      </c>
      <c r="N182" t="s">
        <v>1912</v>
      </c>
      <c r="O182">
        <v>0.1353</v>
      </c>
      <c r="P182">
        <v>48</v>
      </c>
      <c r="Q182">
        <v>1.62</v>
      </c>
      <c r="R182">
        <v>704</v>
      </c>
      <c r="S182">
        <v>95</v>
      </c>
      <c r="T182">
        <v>57</v>
      </c>
      <c r="U182">
        <f t="shared" si="12"/>
        <v>0</v>
      </c>
      <c r="V182">
        <f t="shared" si="13"/>
        <v>0.80999999999994543</v>
      </c>
      <c r="W182" s="3">
        <f t="shared" si="14"/>
        <v>2.5210868685609432E-4</v>
      </c>
      <c r="X182" t="str">
        <f t="shared" si="15"/>
        <v>July</v>
      </c>
      <c r="Y182" t="str">
        <f t="shared" si="16"/>
        <v>Q3</v>
      </c>
      <c r="Z182">
        <f t="shared" si="17"/>
        <v>0.51278409090909094</v>
      </c>
    </row>
    <row r="183" spans="1:26" x14ac:dyDescent="0.25">
      <c r="A183" t="s">
        <v>201</v>
      </c>
      <c r="B183" t="s">
        <v>1509</v>
      </c>
      <c r="C183" t="s">
        <v>1510</v>
      </c>
      <c r="D183">
        <v>254</v>
      </c>
      <c r="E183">
        <v>25</v>
      </c>
      <c r="F183">
        <v>6350</v>
      </c>
      <c r="G183">
        <v>6129.77</v>
      </c>
      <c r="H183" t="s">
        <v>1514</v>
      </c>
      <c r="I183" t="s">
        <v>1519</v>
      </c>
      <c r="J183">
        <v>3.8</v>
      </c>
      <c r="K183" t="s">
        <v>1640</v>
      </c>
      <c r="L183" t="s">
        <v>1534</v>
      </c>
      <c r="M183" t="s">
        <v>1534</v>
      </c>
      <c r="N183" t="s">
        <v>1912</v>
      </c>
      <c r="O183">
        <v>0.1147</v>
      </c>
      <c r="P183">
        <v>29</v>
      </c>
      <c r="Q183">
        <v>1.1200000000000001</v>
      </c>
      <c r="R183">
        <v>984</v>
      </c>
      <c r="S183">
        <v>140</v>
      </c>
      <c r="T183">
        <v>78</v>
      </c>
      <c r="U183">
        <f t="shared" si="12"/>
        <v>0</v>
      </c>
      <c r="V183">
        <f t="shared" si="13"/>
        <v>-220.22999999999956</v>
      </c>
      <c r="W183" s="3">
        <f t="shared" si="14"/>
        <v>-3.4681889763779457E-2</v>
      </c>
      <c r="X183" t="str">
        <f t="shared" si="15"/>
        <v>March</v>
      </c>
      <c r="Y183" t="str">
        <f t="shared" si="16"/>
        <v>Q1</v>
      </c>
      <c r="Z183">
        <f t="shared" si="17"/>
        <v>0.258130081300813</v>
      </c>
    </row>
    <row r="184" spans="1:26" x14ac:dyDescent="0.25">
      <c r="A184" t="s">
        <v>202</v>
      </c>
      <c r="B184" t="s">
        <v>1504</v>
      </c>
      <c r="C184" t="s">
        <v>1510</v>
      </c>
      <c r="D184">
        <v>396</v>
      </c>
      <c r="E184">
        <v>45</v>
      </c>
      <c r="F184">
        <v>17820</v>
      </c>
      <c r="G184">
        <v>17990.740000000002</v>
      </c>
      <c r="H184" t="s">
        <v>1514</v>
      </c>
      <c r="I184" t="s">
        <v>1519</v>
      </c>
      <c r="J184">
        <v>3.8</v>
      </c>
      <c r="K184" t="s">
        <v>1665</v>
      </c>
      <c r="L184" t="s">
        <v>1749</v>
      </c>
      <c r="M184" t="s">
        <v>1749</v>
      </c>
      <c r="N184" t="s">
        <v>1912</v>
      </c>
      <c r="O184">
        <v>0.1202</v>
      </c>
      <c r="P184">
        <v>47</v>
      </c>
      <c r="Q184">
        <v>1.29</v>
      </c>
      <c r="R184">
        <v>129</v>
      </c>
      <c r="S184">
        <v>164</v>
      </c>
      <c r="T184">
        <v>24</v>
      </c>
      <c r="U184">
        <f t="shared" si="12"/>
        <v>0</v>
      </c>
      <c r="V184">
        <f t="shared" si="13"/>
        <v>170.7400000000016</v>
      </c>
      <c r="W184" s="3">
        <f t="shared" si="14"/>
        <v>9.5813692480360042E-3</v>
      </c>
      <c r="X184" t="str">
        <f t="shared" si="15"/>
        <v>December</v>
      </c>
      <c r="Y184" t="str">
        <f t="shared" si="16"/>
        <v>Q4</v>
      </c>
      <c r="Z184">
        <f t="shared" si="17"/>
        <v>3.0697674418604652</v>
      </c>
    </row>
    <row r="185" spans="1:26" x14ac:dyDescent="0.25">
      <c r="A185" t="s">
        <v>203</v>
      </c>
      <c r="B185" t="s">
        <v>1505</v>
      </c>
      <c r="C185" t="s">
        <v>1511</v>
      </c>
      <c r="D185">
        <v>284</v>
      </c>
      <c r="E185">
        <v>12.5</v>
      </c>
      <c r="F185">
        <v>3550</v>
      </c>
      <c r="G185">
        <v>3425.7</v>
      </c>
      <c r="H185" t="s">
        <v>1517</v>
      </c>
      <c r="I185" t="s">
        <v>1519</v>
      </c>
      <c r="J185">
        <v>3.8</v>
      </c>
      <c r="K185" t="s">
        <v>1666</v>
      </c>
      <c r="L185" t="s">
        <v>1841</v>
      </c>
      <c r="M185" t="s">
        <v>1841</v>
      </c>
      <c r="N185" t="s">
        <v>1912</v>
      </c>
      <c r="O185">
        <v>5.5899999999999998E-2</v>
      </c>
      <c r="P185">
        <v>15</v>
      </c>
      <c r="Q185">
        <v>2.67</v>
      </c>
      <c r="R185">
        <v>784</v>
      </c>
      <c r="S185">
        <v>169</v>
      </c>
      <c r="T185">
        <v>72</v>
      </c>
      <c r="U185">
        <f t="shared" si="12"/>
        <v>0</v>
      </c>
      <c r="V185">
        <f t="shared" si="13"/>
        <v>-124.30000000000018</v>
      </c>
      <c r="W185" s="3">
        <f t="shared" si="14"/>
        <v>-3.5014084507042305E-2</v>
      </c>
      <c r="X185" t="str">
        <f t="shared" si="15"/>
        <v>October</v>
      </c>
      <c r="Y185" t="str">
        <f t="shared" si="16"/>
        <v>Q4</v>
      </c>
      <c r="Z185">
        <f t="shared" si="17"/>
        <v>0.36224489795918369</v>
      </c>
    </row>
    <row r="186" spans="1:26" x14ac:dyDescent="0.25">
      <c r="A186" t="s">
        <v>204</v>
      </c>
      <c r="B186" t="s">
        <v>1505</v>
      </c>
      <c r="C186" t="s">
        <v>1511</v>
      </c>
      <c r="D186">
        <v>242</v>
      </c>
      <c r="E186">
        <v>12.5</v>
      </c>
      <c r="F186">
        <v>3025</v>
      </c>
      <c r="G186">
        <v>2913.66</v>
      </c>
      <c r="H186" t="s">
        <v>1517</v>
      </c>
      <c r="I186" t="s">
        <v>1520</v>
      </c>
      <c r="J186">
        <v>4.7</v>
      </c>
      <c r="K186" t="s">
        <v>1667</v>
      </c>
      <c r="L186" t="s">
        <v>1642</v>
      </c>
      <c r="M186" t="s">
        <v>1642</v>
      </c>
      <c r="N186" t="s">
        <v>1912</v>
      </c>
      <c r="O186">
        <v>6.8199999999999997E-2</v>
      </c>
      <c r="P186">
        <v>16</v>
      </c>
      <c r="Q186">
        <v>3.34</v>
      </c>
      <c r="R186">
        <v>876</v>
      </c>
      <c r="S186">
        <v>98</v>
      </c>
      <c r="T186">
        <v>12</v>
      </c>
      <c r="U186">
        <f t="shared" si="12"/>
        <v>0</v>
      </c>
      <c r="V186">
        <f t="shared" si="13"/>
        <v>-111.34000000000015</v>
      </c>
      <c r="W186" s="3">
        <f t="shared" si="14"/>
        <v>-3.6806611570247984E-2</v>
      </c>
      <c r="X186" t="str">
        <f t="shared" si="15"/>
        <v>January</v>
      </c>
      <c r="Y186" t="str">
        <f t="shared" si="16"/>
        <v>Q1</v>
      </c>
      <c r="Z186">
        <f t="shared" si="17"/>
        <v>0.27625570776255709</v>
      </c>
    </row>
    <row r="187" spans="1:26" x14ac:dyDescent="0.25">
      <c r="A187" t="s">
        <v>205</v>
      </c>
      <c r="B187" t="s">
        <v>1508</v>
      </c>
      <c r="C187" t="s">
        <v>1512</v>
      </c>
      <c r="D187">
        <v>306</v>
      </c>
      <c r="E187">
        <v>8.9</v>
      </c>
      <c r="F187">
        <v>2723.4</v>
      </c>
      <c r="G187">
        <v>2607.12</v>
      </c>
      <c r="H187" t="s">
        <v>1516</v>
      </c>
      <c r="I187" t="s">
        <v>1518</v>
      </c>
      <c r="J187">
        <v>4.5</v>
      </c>
      <c r="K187" t="s">
        <v>1668</v>
      </c>
      <c r="L187" t="s">
        <v>1536</v>
      </c>
      <c r="M187" t="s">
        <v>1536</v>
      </c>
      <c r="N187" t="s">
        <v>1912</v>
      </c>
      <c r="O187">
        <v>6.93E-2</v>
      </c>
      <c r="P187">
        <v>21</v>
      </c>
      <c r="Q187">
        <v>2.08</v>
      </c>
      <c r="R187">
        <v>965</v>
      </c>
      <c r="S187">
        <v>37</v>
      </c>
      <c r="T187">
        <v>70</v>
      </c>
      <c r="U187">
        <f t="shared" si="12"/>
        <v>0</v>
      </c>
      <c r="V187">
        <f t="shared" si="13"/>
        <v>-116.2800000000002</v>
      </c>
      <c r="W187" s="3">
        <f t="shared" si="14"/>
        <v>-4.2696629213483217E-2</v>
      </c>
      <c r="X187" t="str">
        <f t="shared" si="15"/>
        <v>April</v>
      </c>
      <c r="Y187" t="str">
        <f t="shared" si="16"/>
        <v>Q2</v>
      </c>
      <c r="Z187">
        <f t="shared" si="17"/>
        <v>0.31709844559585493</v>
      </c>
    </row>
    <row r="188" spans="1:26" x14ac:dyDescent="0.25">
      <c r="A188" t="s">
        <v>206</v>
      </c>
      <c r="B188" t="s">
        <v>1505</v>
      </c>
      <c r="C188" t="s">
        <v>1511</v>
      </c>
      <c r="D188">
        <v>403</v>
      </c>
      <c r="E188">
        <v>12.5</v>
      </c>
      <c r="F188">
        <v>5037.5</v>
      </c>
      <c r="G188">
        <v>4853.8500000000004</v>
      </c>
      <c r="H188" t="s">
        <v>1516</v>
      </c>
      <c r="I188" t="s">
        <v>1520</v>
      </c>
      <c r="J188">
        <v>4.7</v>
      </c>
      <c r="K188" t="s">
        <v>1669</v>
      </c>
      <c r="L188" t="s">
        <v>1856</v>
      </c>
      <c r="M188" t="s">
        <v>1856</v>
      </c>
      <c r="N188" t="s">
        <v>1912</v>
      </c>
      <c r="O188">
        <v>9.98E-2</v>
      </c>
      <c r="P188">
        <v>40</v>
      </c>
      <c r="Q188">
        <v>3.95</v>
      </c>
      <c r="R188">
        <v>962</v>
      </c>
      <c r="S188">
        <v>117</v>
      </c>
      <c r="T188">
        <v>67</v>
      </c>
      <c r="U188">
        <f t="shared" si="12"/>
        <v>0</v>
      </c>
      <c r="V188">
        <f t="shared" si="13"/>
        <v>-183.64999999999964</v>
      </c>
      <c r="W188" s="3">
        <f t="shared" si="14"/>
        <v>-3.6456575682382059E-2</v>
      </c>
      <c r="X188" t="str">
        <f t="shared" si="15"/>
        <v>April</v>
      </c>
      <c r="Y188" t="str">
        <f t="shared" si="16"/>
        <v>Q2</v>
      </c>
      <c r="Z188">
        <f t="shared" si="17"/>
        <v>0.41891891891891891</v>
      </c>
    </row>
    <row r="189" spans="1:26" x14ac:dyDescent="0.25">
      <c r="A189" t="s">
        <v>207</v>
      </c>
      <c r="B189" t="s">
        <v>1508</v>
      </c>
      <c r="C189" t="s">
        <v>1512</v>
      </c>
      <c r="D189">
        <v>348</v>
      </c>
      <c r="E189">
        <v>8.9</v>
      </c>
      <c r="F189">
        <v>3097.2</v>
      </c>
      <c r="G189">
        <v>3213.21</v>
      </c>
      <c r="H189" t="s">
        <v>1515</v>
      </c>
      <c r="I189" t="s">
        <v>1518</v>
      </c>
      <c r="J189">
        <v>4.5</v>
      </c>
      <c r="K189" t="s">
        <v>1670</v>
      </c>
      <c r="L189" t="s">
        <v>1887</v>
      </c>
      <c r="M189" t="s">
        <v>1887</v>
      </c>
      <c r="N189" t="s">
        <v>1912</v>
      </c>
      <c r="O189">
        <v>2.86E-2</v>
      </c>
      <c r="P189">
        <v>9</v>
      </c>
      <c r="Q189">
        <v>1.24</v>
      </c>
      <c r="R189">
        <v>452</v>
      </c>
      <c r="S189">
        <v>155</v>
      </c>
      <c r="T189">
        <v>26</v>
      </c>
      <c r="U189">
        <f t="shared" si="12"/>
        <v>0</v>
      </c>
      <c r="V189">
        <f t="shared" si="13"/>
        <v>116.01000000000022</v>
      </c>
      <c r="W189" s="3">
        <f t="shared" si="14"/>
        <v>3.7456412243316618E-2</v>
      </c>
      <c r="X189" t="str">
        <f t="shared" si="15"/>
        <v>December</v>
      </c>
      <c r="Y189" t="str">
        <f t="shared" si="16"/>
        <v>Q4</v>
      </c>
      <c r="Z189">
        <f t="shared" si="17"/>
        <v>0.76991150442477874</v>
      </c>
    </row>
    <row r="190" spans="1:26" x14ac:dyDescent="0.25">
      <c r="A190" t="s">
        <v>208</v>
      </c>
      <c r="B190" t="s">
        <v>1504</v>
      </c>
      <c r="C190" t="s">
        <v>1510</v>
      </c>
      <c r="D190">
        <v>162</v>
      </c>
      <c r="E190">
        <v>45</v>
      </c>
      <c r="F190">
        <v>7290</v>
      </c>
      <c r="G190">
        <v>7263.03</v>
      </c>
      <c r="H190" t="s">
        <v>1514</v>
      </c>
      <c r="I190" t="s">
        <v>1518</v>
      </c>
      <c r="J190">
        <v>4.5</v>
      </c>
      <c r="K190" t="s">
        <v>1671</v>
      </c>
      <c r="L190" t="s">
        <v>1531</v>
      </c>
      <c r="M190" t="s">
        <v>1531</v>
      </c>
      <c r="N190" t="s">
        <v>1912</v>
      </c>
      <c r="O190">
        <v>0.11070000000000001</v>
      </c>
      <c r="P190">
        <v>17</v>
      </c>
      <c r="Q190">
        <v>1.07</v>
      </c>
      <c r="R190">
        <v>303</v>
      </c>
      <c r="S190">
        <v>137</v>
      </c>
      <c r="T190">
        <v>54</v>
      </c>
      <c r="U190">
        <f t="shared" si="12"/>
        <v>0</v>
      </c>
      <c r="V190">
        <f t="shared" si="13"/>
        <v>-26.970000000000255</v>
      </c>
      <c r="W190" s="3">
        <f t="shared" si="14"/>
        <v>-3.6995884773662899E-3</v>
      </c>
      <c r="X190" t="str">
        <f t="shared" si="15"/>
        <v>January</v>
      </c>
      <c r="Y190" t="str">
        <f t="shared" si="16"/>
        <v>Q1</v>
      </c>
      <c r="Z190">
        <f t="shared" si="17"/>
        <v>0.53465346534653468</v>
      </c>
    </row>
    <row r="191" spans="1:26" x14ac:dyDescent="0.25">
      <c r="A191" t="s">
        <v>209</v>
      </c>
      <c r="B191" t="s">
        <v>1507</v>
      </c>
      <c r="C191" t="s">
        <v>1511</v>
      </c>
      <c r="D191">
        <v>26</v>
      </c>
      <c r="E191">
        <v>15.75</v>
      </c>
      <c r="F191">
        <v>409.5</v>
      </c>
      <c r="G191">
        <v>422.17</v>
      </c>
      <c r="H191" t="s">
        <v>1516</v>
      </c>
      <c r="I191" t="s">
        <v>1519</v>
      </c>
      <c r="J191">
        <v>3.8</v>
      </c>
      <c r="K191" t="s">
        <v>1672</v>
      </c>
      <c r="L191" t="s">
        <v>1833</v>
      </c>
      <c r="M191" t="s">
        <v>1833</v>
      </c>
      <c r="N191" t="s">
        <v>1912</v>
      </c>
      <c r="O191">
        <v>6.8699999999999997E-2</v>
      </c>
      <c r="P191">
        <v>1</v>
      </c>
      <c r="Q191">
        <v>3.83</v>
      </c>
      <c r="R191">
        <v>296</v>
      </c>
      <c r="S191">
        <v>72</v>
      </c>
      <c r="T191">
        <v>18</v>
      </c>
      <c r="U191">
        <f t="shared" si="12"/>
        <v>0</v>
      </c>
      <c r="V191">
        <f t="shared" si="13"/>
        <v>12.670000000000016</v>
      </c>
      <c r="W191" s="3">
        <f t="shared" si="14"/>
        <v>3.0940170940170979E-2</v>
      </c>
      <c r="X191" t="str">
        <f t="shared" si="15"/>
        <v>February</v>
      </c>
      <c r="Y191" t="str">
        <f t="shared" si="16"/>
        <v>Q1</v>
      </c>
      <c r="Z191">
        <f t="shared" si="17"/>
        <v>8.7837837837837843E-2</v>
      </c>
    </row>
    <row r="192" spans="1:26" x14ac:dyDescent="0.25">
      <c r="A192" t="s">
        <v>210</v>
      </c>
      <c r="B192" t="s">
        <v>1505</v>
      </c>
      <c r="C192" t="s">
        <v>1511</v>
      </c>
      <c r="D192">
        <v>316</v>
      </c>
      <c r="E192">
        <v>12.5</v>
      </c>
      <c r="F192">
        <v>3950</v>
      </c>
      <c r="G192">
        <v>4017.95</v>
      </c>
      <c r="H192" t="s">
        <v>1517</v>
      </c>
      <c r="I192" t="s">
        <v>1518</v>
      </c>
      <c r="J192">
        <v>4.5</v>
      </c>
      <c r="K192" t="s">
        <v>1673</v>
      </c>
      <c r="L192" t="s">
        <v>1611</v>
      </c>
      <c r="M192" t="s">
        <v>1611</v>
      </c>
      <c r="N192" t="s">
        <v>1912</v>
      </c>
      <c r="O192">
        <v>0.1321</v>
      </c>
      <c r="P192">
        <v>41</v>
      </c>
      <c r="Q192">
        <v>2.57</v>
      </c>
      <c r="R192">
        <v>289</v>
      </c>
      <c r="S192">
        <v>158</v>
      </c>
      <c r="T192">
        <v>37</v>
      </c>
      <c r="U192">
        <f t="shared" si="12"/>
        <v>0</v>
      </c>
      <c r="V192">
        <f t="shared" si="13"/>
        <v>67.949999999999818</v>
      </c>
      <c r="W192" s="3">
        <f t="shared" si="14"/>
        <v>1.7202531645569574E-2</v>
      </c>
      <c r="X192" t="str">
        <f t="shared" si="15"/>
        <v>August</v>
      </c>
      <c r="Y192" t="str">
        <f t="shared" si="16"/>
        <v>Q3</v>
      </c>
      <c r="Z192">
        <f t="shared" si="17"/>
        <v>1.0934256055363323</v>
      </c>
    </row>
    <row r="193" spans="1:26" x14ac:dyDescent="0.25">
      <c r="A193" t="s">
        <v>211</v>
      </c>
      <c r="B193" t="s">
        <v>1505</v>
      </c>
      <c r="C193" t="s">
        <v>1511</v>
      </c>
      <c r="D193">
        <v>427</v>
      </c>
      <c r="E193">
        <v>12.5</v>
      </c>
      <c r="F193">
        <v>5337.5</v>
      </c>
      <c r="G193">
        <v>5559.75</v>
      </c>
      <c r="H193" t="s">
        <v>1514</v>
      </c>
      <c r="I193" t="s">
        <v>1521</v>
      </c>
      <c r="J193">
        <v>4.2</v>
      </c>
      <c r="K193" t="s">
        <v>1523</v>
      </c>
      <c r="L193" t="s">
        <v>1522</v>
      </c>
      <c r="M193" t="s">
        <v>1522</v>
      </c>
      <c r="N193" t="s">
        <v>1912</v>
      </c>
      <c r="O193">
        <v>9.0700000000000003E-2</v>
      </c>
      <c r="P193">
        <v>38</v>
      </c>
      <c r="Q193">
        <v>3.66</v>
      </c>
      <c r="R193">
        <v>292</v>
      </c>
      <c r="S193">
        <v>97</v>
      </c>
      <c r="T193">
        <v>28</v>
      </c>
      <c r="U193">
        <f t="shared" si="12"/>
        <v>0</v>
      </c>
      <c r="V193">
        <f t="shared" si="13"/>
        <v>222.25</v>
      </c>
      <c r="W193" s="3">
        <f t="shared" si="14"/>
        <v>4.1639344262295083E-2</v>
      </c>
      <c r="X193" t="str">
        <f t="shared" si="15"/>
        <v>April</v>
      </c>
      <c r="Y193" t="str">
        <f t="shared" si="16"/>
        <v>Q2</v>
      </c>
      <c r="Z193">
        <f t="shared" si="17"/>
        <v>1.4623287671232876</v>
      </c>
    </row>
    <row r="194" spans="1:26" x14ac:dyDescent="0.25">
      <c r="A194" t="s">
        <v>212</v>
      </c>
      <c r="B194" t="s">
        <v>1504</v>
      </c>
      <c r="C194" t="s">
        <v>1510</v>
      </c>
      <c r="D194">
        <v>163</v>
      </c>
      <c r="E194">
        <v>45</v>
      </c>
      <c r="F194">
        <v>7335</v>
      </c>
      <c r="G194">
        <v>7170.08</v>
      </c>
      <c r="H194" t="s">
        <v>1517</v>
      </c>
      <c r="I194" t="s">
        <v>1519</v>
      </c>
      <c r="J194">
        <v>3.8</v>
      </c>
      <c r="K194" t="s">
        <v>1674</v>
      </c>
      <c r="L194" t="s">
        <v>1615</v>
      </c>
      <c r="M194" t="s">
        <v>1615</v>
      </c>
      <c r="N194" t="s">
        <v>1912</v>
      </c>
      <c r="O194">
        <v>8.7900000000000006E-2</v>
      </c>
      <c r="P194">
        <v>14</v>
      </c>
      <c r="Q194">
        <v>1.6</v>
      </c>
      <c r="R194">
        <v>691</v>
      </c>
      <c r="S194">
        <v>193</v>
      </c>
      <c r="T194">
        <v>64</v>
      </c>
      <c r="U194">
        <f t="shared" si="12"/>
        <v>0</v>
      </c>
      <c r="V194">
        <f t="shared" si="13"/>
        <v>-164.92000000000007</v>
      </c>
      <c r="W194" s="3">
        <f t="shared" si="14"/>
        <v>-2.2483980913428778E-2</v>
      </c>
      <c r="X194" t="str">
        <f t="shared" si="15"/>
        <v>July</v>
      </c>
      <c r="Y194" t="str">
        <f t="shared" si="16"/>
        <v>Q3</v>
      </c>
      <c r="Z194">
        <f t="shared" si="17"/>
        <v>0.23589001447178004</v>
      </c>
    </row>
    <row r="195" spans="1:26" x14ac:dyDescent="0.25">
      <c r="A195" t="s">
        <v>213</v>
      </c>
      <c r="B195" t="s">
        <v>1509</v>
      </c>
      <c r="C195" t="s">
        <v>1510</v>
      </c>
      <c r="D195">
        <v>492</v>
      </c>
      <c r="E195">
        <v>25</v>
      </c>
      <c r="F195">
        <v>12300</v>
      </c>
      <c r="G195">
        <v>12476.28</v>
      </c>
      <c r="H195" t="s">
        <v>1515</v>
      </c>
      <c r="I195" t="s">
        <v>1518</v>
      </c>
      <c r="J195">
        <v>4.5</v>
      </c>
      <c r="K195" t="s">
        <v>1555</v>
      </c>
      <c r="L195" t="s">
        <v>1605</v>
      </c>
      <c r="M195" t="s">
        <v>1605</v>
      </c>
      <c r="N195" t="s">
        <v>1912</v>
      </c>
      <c r="O195">
        <v>6.3399999999999998E-2</v>
      </c>
      <c r="P195">
        <v>31</v>
      </c>
      <c r="Q195">
        <v>1.54</v>
      </c>
      <c r="R195">
        <v>202</v>
      </c>
      <c r="S195">
        <v>96</v>
      </c>
      <c r="T195">
        <v>58</v>
      </c>
      <c r="U195">
        <f t="shared" ref="U195:U258" si="18">IF(N195="Delayed", M195-L195, 0)</f>
        <v>0</v>
      </c>
      <c r="V195">
        <f t="shared" ref="V195:V258" si="19">G195-F195</f>
        <v>176.28000000000065</v>
      </c>
      <c r="W195" s="3">
        <f t="shared" ref="W195:W258" si="20">(G195-F195)/F195</f>
        <v>1.4331707317073224E-2</v>
      </c>
      <c r="X195" t="str">
        <f t="shared" ref="X195:X258" si="21">TEXT(K195,"MMMM")</f>
        <v>June</v>
      </c>
      <c r="Y195" t="str">
        <f t="shared" ref="Y195:Y258" si="22">"Q"&amp;ROUNDUP(MONTH(K195)/3,0)</f>
        <v>Q2</v>
      </c>
      <c r="Z195">
        <f t="shared" ref="Z195:Z258" si="23">D195/R195</f>
        <v>2.4356435643564356</v>
      </c>
    </row>
    <row r="196" spans="1:26" x14ac:dyDescent="0.25">
      <c r="A196" t="s">
        <v>214</v>
      </c>
      <c r="B196" t="s">
        <v>1507</v>
      </c>
      <c r="C196" t="s">
        <v>1511</v>
      </c>
      <c r="D196">
        <v>444</v>
      </c>
      <c r="E196">
        <v>15.75</v>
      </c>
      <c r="F196">
        <v>6993</v>
      </c>
      <c r="G196">
        <v>6800.93</v>
      </c>
      <c r="H196" t="s">
        <v>1517</v>
      </c>
      <c r="I196" t="s">
        <v>1520</v>
      </c>
      <c r="J196">
        <v>4.7</v>
      </c>
      <c r="K196" t="s">
        <v>1638</v>
      </c>
      <c r="L196" t="s">
        <v>1536</v>
      </c>
      <c r="M196" t="s">
        <v>1536</v>
      </c>
      <c r="N196" t="s">
        <v>1912</v>
      </c>
      <c r="O196">
        <v>0.13009999999999999</v>
      </c>
      <c r="P196">
        <v>57</v>
      </c>
      <c r="Q196">
        <v>3.19</v>
      </c>
      <c r="R196">
        <v>625</v>
      </c>
      <c r="S196">
        <v>125</v>
      </c>
      <c r="T196">
        <v>63</v>
      </c>
      <c r="U196">
        <f t="shared" si="18"/>
        <v>0</v>
      </c>
      <c r="V196">
        <f t="shared" si="19"/>
        <v>-192.06999999999971</v>
      </c>
      <c r="W196" s="3">
        <f t="shared" si="20"/>
        <v>-2.7466037466037426E-2</v>
      </c>
      <c r="X196" t="str">
        <f t="shared" si="21"/>
        <v>May</v>
      </c>
      <c r="Y196" t="str">
        <f t="shared" si="22"/>
        <v>Q2</v>
      </c>
      <c r="Z196">
        <f t="shared" si="23"/>
        <v>0.71040000000000003</v>
      </c>
    </row>
    <row r="197" spans="1:26" x14ac:dyDescent="0.25">
      <c r="A197" t="s">
        <v>215</v>
      </c>
      <c r="B197" t="s">
        <v>1509</v>
      </c>
      <c r="C197" t="s">
        <v>1510</v>
      </c>
      <c r="D197">
        <v>134</v>
      </c>
      <c r="E197">
        <v>25</v>
      </c>
      <c r="F197">
        <v>3350</v>
      </c>
      <c r="G197">
        <v>3267.92</v>
      </c>
      <c r="H197" t="s">
        <v>1517</v>
      </c>
      <c r="I197" t="s">
        <v>1519</v>
      </c>
      <c r="J197">
        <v>3.8</v>
      </c>
      <c r="K197" t="s">
        <v>1675</v>
      </c>
      <c r="L197" t="s">
        <v>1542</v>
      </c>
      <c r="M197" t="s">
        <v>1542</v>
      </c>
      <c r="N197" t="s">
        <v>1912</v>
      </c>
      <c r="O197">
        <v>5.62E-2</v>
      </c>
      <c r="P197">
        <v>7</v>
      </c>
      <c r="Q197">
        <v>1.17</v>
      </c>
      <c r="R197">
        <v>144</v>
      </c>
      <c r="S197">
        <v>157</v>
      </c>
      <c r="T197">
        <v>34</v>
      </c>
      <c r="U197">
        <f t="shared" si="18"/>
        <v>0</v>
      </c>
      <c r="V197">
        <f t="shared" si="19"/>
        <v>-82.079999999999927</v>
      </c>
      <c r="W197" s="3">
        <f t="shared" si="20"/>
        <v>-2.4501492537313412E-2</v>
      </c>
      <c r="X197" t="str">
        <f t="shared" si="21"/>
        <v>July</v>
      </c>
      <c r="Y197" t="str">
        <f t="shared" si="22"/>
        <v>Q3</v>
      </c>
      <c r="Z197">
        <f t="shared" si="23"/>
        <v>0.93055555555555558</v>
      </c>
    </row>
    <row r="198" spans="1:26" x14ac:dyDescent="0.25">
      <c r="A198" t="s">
        <v>216</v>
      </c>
      <c r="B198" t="s">
        <v>1505</v>
      </c>
      <c r="C198" t="s">
        <v>1511</v>
      </c>
      <c r="D198">
        <v>319</v>
      </c>
      <c r="E198">
        <v>12.5</v>
      </c>
      <c r="F198">
        <v>3987.5</v>
      </c>
      <c r="G198">
        <v>4028.54</v>
      </c>
      <c r="H198" t="s">
        <v>1516</v>
      </c>
      <c r="I198" t="s">
        <v>1520</v>
      </c>
      <c r="J198">
        <v>4.7</v>
      </c>
      <c r="K198" t="s">
        <v>1676</v>
      </c>
      <c r="L198" t="s">
        <v>1569</v>
      </c>
      <c r="M198" t="s">
        <v>1569</v>
      </c>
      <c r="N198" t="s">
        <v>1912</v>
      </c>
      <c r="O198">
        <v>0.1323</v>
      </c>
      <c r="P198">
        <v>42</v>
      </c>
      <c r="Q198">
        <v>3.64</v>
      </c>
      <c r="R198">
        <v>622</v>
      </c>
      <c r="S198">
        <v>75</v>
      </c>
      <c r="T198">
        <v>71</v>
      </c>
      <c r="U198">
        <f t="shared" si="18"/>
        <v>0</v>
      </c>
      <c r="V198">
        <f t="shared" si="19"/>
        <v>41.039999999999964</v>
      </c>
      <c r="W198" s="3">
        <f t="shared" si="20"/>
        <v>1.029216300940438E-2</v>
      </c>
      <c r="X198" t="str">
        <f t="shared" si="21"/>
        <v>December</v>
      </c>
      <c r="Y198" t="str">
        <f t="shared" si="22"/>
        <v>Q4</v>
      </c>
      <c r="Z198">
        <f t="shared" si="23"/>
        <v>0.51286173633440513</v>
      </c>
    </row>
    <row r="199" spans="1:26" x14ac:dyDescent="0.25">
      <c r="A199" t="s">
        <v>217</v>
      </c>
      <c r="B199" t="s">
        <v>1507</v>
      </c>
      <c r="C199" t="s">
        <v>1511</v>
      </c>
      <c r="D199">
        <v>118</v>
      </c>
      <c r="E199">
        <v>15.75</v>
      </c>
      <c r="F199">
        <v>1858.5</v>
      </c>
      <c r="G199">
        <v>1939.75</v>
      </c>
      <c r="H199" t="s">
        <v>1516</v>
      </c>
      <c r="I199" t="s">
        <v>1521</v>
      </c>
      <c r="J199">
        <v>4.2</v>
      </c>
      <c r="K199" t="s">
        <v>1677</v>
      </c>
      <c r="L199" t="s">
        <v>1667</v>
      </c>
      <c r="M199" t="s">
        <v>1667</v>
      </c>
      <c r="N199" t="s">
        <v>1912</v>
      </c>
      <c r="O199">
        <v>0.1447</v>
      </c>
      <c r="P199">
        <v>17</v>
      </c>
      <c r="Q199">
        <v>4</v>
      </c>
      <c r="R199">
        <v>986</v>
      </c>
      <c r="S199">
        <v>82</v>
      </c>
      <c r="T199">
        <v>99</v>
      </c>
      <c r="U199">
        <f t="shared" si="18"/>
        <v>0</v>
      </c>
      <c r="V199">
        <f t="shared" si="19"/>
        <v>81.25</v>
      </c>
      <c r="W199" s="3">
        <f t="shared" si="20"/>
        <v>4.3718052192628462E-2</v>
      </c>
      <c r="X199" t="str">
        <f t="shared" si="21"/>
        <v>January</v>
      </c>
      <c r="Y199" t="str">
        <f t="shared" si="22"/>
        <v>Q1</v>
      </c>
      <c r="Z199">
        <f t="shared" si="23"/>
        <v>0.11967545638945233</v>
      </c>
    </row>
    <row r="200" spans="1:26" x14ac:dyDescent="0.25">
      <c r="A200" t="s">
        <v>218</v>
      </c>
      <c r="B200" t="s">
        <v>1509</v>
      </c>
      <c r="C200" t="s">
        <v>1510</v>
      </c>
      <c r="D200">
        <v>292</v>
      </c>
      <c r="E200">
        <v>25</v>
      </c>
      <c r="F200">
        <v>7300</v>
      </c>
      <c r="G200">
        <v>7169.78</v>
      </c>
      <c r="H200" t="s">
        <v>1514</v>
      </c>
      <c r="I200" t="s">
        <v>1520</v>
      </c>
      <c r="J200">
        <v>4.7</v>
      </c>
      <c r="K200" t="s">
        <v>1678</v>
      </c>
      <c r="L200" t="s">
        <v>1598</v>
      </c>
      <c r="M200" t="s">
        <v>1598</v>
      </c>
      <c r="N200" t="s">
        <v>1912</v>
      </c>
      <c r="O200">
        <v>4.9599999999999998E-2</v>
      </c>
      <c r="P200">
        <v>14</v>
      </c>
      <c r="Q200">
        <v>1.47</v>
      </c>
      <c r="R200">
        <v>317</v>
      </c>
      <c r="S200">
        <v>112</v>
      </c>
      <c r="T200">
        <v>75</v>
      </c>
      <c r="U200">
        <f t="shared" si="18"/>
        <v>0</v>
      </c>
      <c r="V200">
        <f t="shared" si="19"/>
        <v>-130.22000000000025</v>
      </c>
      <c r="W200" s="3">
        <f t="shared" si="20"/>
        <v>-1.7838356164383597E-2</v>
      </c>
      <c r="X200" t="str">
        <f t="shared" si="21"/>
        <v>May</v>
      </c>
      <c r="Y200" t="str">
        <f t="shared" si="22"/>
        <v>Q2</v>
      </c>
      <c r="Z200">
        <f t="shared" si="23"/>
        <v>0.92113564668769721</v>
      </c>
    </row>
    <row r="201" spans="1:26" x14ac:dyDescent="0.25">
      <c r="A201" t="s">
        <v>219</v>
      </c>
      <c r="B201" t="s">
        <v>1508</v>
      </c>
      <c r="C201" t="s">
        <v>1512</v>
      </c>
      <c r="D201">
        <v>399</v>
      </c>
      <c r="E201">
        <v>8.9</v>
      </c>
      <c r="F201">
        <v>3551.1</v>
      </c>
      <c r="G201">
        <v>3671.74</v>
      </c>
      <c r="H201" t="s">
        <v>1515</v>
      </c>
      <c r="I201" t="s">
        <v>1518</v>
      </c>
      <c r="J201">
        <v>4.5</v>
      </c>
      <c r="K201" t="s">
        <v>1583</v>
      </c>
      <c r="L201" t="s">
        <v>1537</v>
      </c>
      <c r="M201" t="s">
        <v>1537</v>
      </c>
      <c r="N201" t="s">
        <v>1912</v>
      </c>
      <c r="O201">
        <v>0.13800000000000001</v>
      </c>
      <c r="P201">
        <v>55</v>
      </c>
      <c r="Q201">
        <v>1.83</v>
      </c>
      <c r="R201">
        <v>934</v>
      </c>
      <c r="S201">
        <v>76</v>
      </c>
      <c r="T201">
        <v>28</v>
      </c>
      <c r="U201">
        <f t="shared" si="18"/>
        <v>0</v>
      </c>
      <c r="V201">
        <f t="shared" si="19"/>
        <v>120.63999999999987</v>
      </c>
      <c r="W201" s="3">
        <f t="shared" si="20"/>
        <v>3.3972571879136007E-2</v>
      </c>
      <c r="X201" t="str">
        <f t="shared" si="21"/>
        <v>August</v>
      </c>
      <c r="Y201" t="str">
        <f t="shared" si="22"/>
        <v>Q3</v>
      </c>
      <c r="Z201">
        <f t="shared" si="23"/>
        <v>0.4271948608137045</v>
      </c>
    </row>
    <row r="202" spans="1:26" x14ac:dyDescent="0.25">
      <c r="A202" t="s">
        <v>220</v>
      </c>
      <c r="B202" t="s">
        <v>1505</v>
      </c>
      <c r="C202" t="s">
        <v>1511</v>
      </c>
      <c r="D202">
        <v>88</v>
      </c>
      <c r="E202">
        <v>12.5</v>
      </c>
      <c r="F202">
        <v>1100</v>
      </c>
      <c r="G202">
        <v>1066.58</v>
      </c>
      <c r="H202" t="s">
        <v>1516</v>
      </c>
      <c r="I202" t="s">
        <v>1520</v>
      </c>
      <c r="J202">
        <v>4.7</v>
      </c>
      <c r="K202" t="s">
        <v>1679</v>
      </c>
      <c r="L202" t="s">
        <v>1650</v>
      </c>
      <c r="M202" t="s">
        <v>1650</v>
      </c>
      <c r="N202" t="s">
        <v>1912</v>
      </c>
      <c r="O202">
        <v>4.2200000000000001E-2</v>
      </c>
      <c r="P202">
        <v>3</v>
      </c>
      <c r="Q202">
        <v>2.87</v>
      </c>
      <c r="R202">
        <v>720</v>
      </c>
      <c r="S202">
        <v>195</v>
      </c>
      <c r="T202">
        <v>53</v>
      </c>
      <c r="U202">
        <f t="shared" si="18"/>
        <v>0</v>
      </c>
      <c r="V202">
        <f t="shared" si="19"/>
        <v>-33.420000000000073</v>
      </c>
      <c r="W202" s="3">
        <f t="shared" si="20"/>
        <v>-3.0381818181818249E-2</v>
      </c>
      <c r="X202" t="str">
        <f t="shared" si="21"/>
        <v>June</v>
      </c>
      <c r="Y202" t="str">
        <f t="shared" si="22"/>
        <v>Q2</v>
      </c>
      <c r="Z202">
        <f t="shared" si="23"/>
        <v>0.12222222222222222</v>
      </c>
    </row>
    <row r="203" spans="1:26" x14ac:dyDescent="0.25">
      <c r="A203" t="s">
        <v>221</v>
      </c>
      <c r="B203" t="s">
        <v>1506</v>
      </c>
      <c r="C203" t="s">
        <v>1512</v>
      </c>
      <c r="D203">
        <v>96</v>
      </c>
      <c r="E203">
        <v>4.2</v>
      </c>
      <c r="F203">
        <v>403.2</v>
      </c>
      <c r="G203">
        <v>412.59</v>
      </c>
      <c r="H203" t="s">
        <v>1515</v>
      </c>
      <c r="I203" t="s">
        <v>1520</v>
      </c>
      <c r="J203">
        <v>4.7</v>
      </c>
      <c r="K203" t="s">
        <v>1680</v>
      </c>
      <c r="L203" t="s">
        <v>1649</v>
      </c>
      <c r="M203" t="s">
        <v>1649</v>
      </c>
      <c r="N203" t="s">
        <v>1912</v>
      </c>
      <c r="O203">
        <v>5.9299999999999999E-2</v>
      </c>
      <c r="P203">
        <v>5</v>
      </c>
      <c r="Q203">
        <v>2.09</v>
      </c>
      <c r="R203">
        <v>988</v>
      </c>
      <c r="S203">
        <v>158</v>
      </c>
      <c r="T203">
        <v>92</v>
      </c>
      <c r="U203">
        <f t="shared" si="18"/>
        <v>0</v>
      </c>
      <c r="V203">
        <f t="shared" si="19"/>
        <v>9.3899999999999864</v>
      </c>
      <c r="W203" s="3">
        <f t="shared" si="20"/>
        <v>2.3288690476190442E-2</v>
      </c>
      <c r="X203" t="str">
        <f t="shared" si="21"/>
        <v>August</v>
      </c>
      <c r="Y203" t="str">
        <f t="shared" si="22"/>
        <v>Q3</v>
      </c>
      <c r="Z203">
        <f t="shared" si="23"/>
        <v>9.7165991902834009E-2</v>
      </c>
    </row>
    <row r="204" spans="1:26" x14ac:dyDescent="0.25">
      <c r="A204" t="s">
        <v>222</v>
      </c>
      <c r="B204" t="s">
        <v>1505</v>
      </c>
      <c r="C204" t="s">
        <v>1511</v>
      </c>
      <c r="D204">
        <v>493</v>
      </c>
      <c r="E204">
        <v>12.5</v>
      </c>
      <c r="F204">
        <v>6162.5</v>
      </c>
      <c r="G204">
        <v>6358.46</v>
      </c>
      <c r="H204" t="s">
        <v>1517</v>
      </c>
      <c r="I204" t="s">
        <v>1518</v>
      </c>
      <c r="J204">
        <v>4.5</v>
      </c>
      <c r="K204" t="s">
        <v>1681</v>
      </c>
      <c r="L204" t="s">
        <v>1604</v>
      </c>
      <c r="M204" t="s">
        <v>1604</v>
      </c>
      <c r="N204" t="s">
        <v>1912</v>
      </c>
      <c r="O204">
        <v>1.6799999999999999E-2</v>
      </c>
      <c r="P204">
        <v>8</v>
      </c>
      <c r="Q204">
        <v>2.71</v>
      </c>
      <c r="R204">
        <v>286</v>
      </c>
      <c r="S204">
        <v>37</v>
      </c>
      <c r="T204">
        <v>100</v>
      </c>
      <c r="U204">
        <f t="shared" si="18"/>
        <v>0</v>
      </c>
      <c r="V204">
        <f t="shared" si="19"/>
        <v>195.96000000000004</v>
      </c>
      <c r="W204" s="3">
        <f t="shared" si="20"/>
        <v>3.1798782961460451E-2</v>
      </c>
      <c r="X204" t="str">
        <f t="shared" si="21"/>
        <v>February</v>
      </c>
      <c r="Y204" t="str">
        <f t="shared" si="22"/>
        <v>Q1</v>
      </c>
      <c r="Z204">
        <f t="shared" si="23"/>
        <v>1.7237762237762237</v>
      </c>
    </row>
    <row r="205" spans="1:26" x14ac:dyDescent="0.25">
      <c r="A205" t="s">
        <v>223</v>
      </c>
      <c r="B205" t="s">
        <v>1507</v>
      </c>
      <c r="C205" t="s">
        <v>1511</v>
      </c>
      <c r="D205">
        <v>243</v>
      </c>
      <c r="E205">
        <v>15.75</v>
      </c>
      <c r="F205">
        <v>3827.25</v>
      </c>
      <c r="G205">
        <v>3778.72</v>
      </c>
      <c r="H205" t="s">
        <v>1513</v>
      </c>
      <c r="I205" t="s">
        <v>1519</v>
      </c>
      <c r="J205">
        <v>3.8</v>
      </c>
      <c r="K205" t="s">
        <v>1652</v>
      </c>
      <c r="L205" t="s">
        <v>1752</v>
      </c>
      <c r="M205" t="s">
        <v>1752</v>
      </c>
      <c r="N205" t="s">
        <v>1912</v>
      </c>
      <c r="O205">
        <v>9.6500000000000002E-2</v>
      </c>
      <c r="P205">
        <v>23</v>
      </c>
      <c r="Q205">
        <v>3.42</v>
      </c>
      <c r="R205">
        <v>725</v>
      </c>
      <c r="S205">
        <v>144</v>
      </c>
      <c r="T205">
        <v>12</v>
      </c>
      <c r="U205">
        <f t="shared" si="18"/>
        <v>0</v>
      </c>
      <c r="V205">
        <f t="shared" si="19"/>
        <v>-48.5300000000002</v>
      </c>
      <c r="W205" s="3">
        <f t="shared" si="20"/>
        <v>-1.2680122803579646E-2</v>
      </c>
      <c r="X205" t="str">
        <f t="shared" si="21"/>
        <v>September</v>
      </c>
      <c r="Y205" t="str">
        <f t="shared" si="22"/>
        <v>Q3</v>
      </c>
      <c r="Z205">
        <f t="shared" si="23"/>
        <v>0.33517241379310347</v>
      </c>
    </row>
    <row r="206" spans="1:26" x14ac:dyDescent="0.25">
      <c r="A206" t="s">
        <v>224</v>
      </c>
      <c r="B206" t="s">
        <v>1505</v>
      </c>
      <c r="C206" t="s">
        <v>1511</v>
      </c>
      <c r="D206">
        <v>18</v>
      </c>
      <c r="E206">
        <v>12.5</v>
      </c>
      <c r="F206">
        <v>225</v>
      </c>
      <c r="G206">
        <v>225.66</v>
      </c>
      <c r="H206" t="s">
        <v>1517</v>
      </c>
      <c r="I206" t="s">
        <v>1520</v>
      </c>
      <c r="J206">
        <v>4.7</v>
      </c>
      <c r="K206" t="s">
        <v>1682</v>
      </c>
      <c r="L206" t="s">
        <v>1864</v>
      </c>
      <c r="M206" t="s">
        <v>1576</v>
      </c>
      <c r="N206" t="s">
        <v>1913</v>
      </c>
      <c r="O206">
        <v>4.8500000000000001E-2</v>
      </c>
      <c r="P206">
        <v>0</v>
      </c>
      <c r="Q206">
        <v>3.25</v>
      </c>
      <c r="R206">
        <v>875</v>
      </c>
      <c r="S206">
        <v>65</v>
      </c>
      <c r="T206">
        <v>23</v>
      </c>
      <c r="U206">
        <f t="shared" si="18"/>
        <v>7</v>
      </c>
      <c r="V206">
        <f t="shared" si="19"/>
        <v>0.65999999999999659</v>
      </c>
      <c r="W206" s="3">
        <f t="shared" si="20"/>
        <v>2.9333333333333182E-3</v>
      </c>
      <c r="X206" t="str">
        <f t="shared" si="21"/>
        <v>January</v>
      </c>
      <c r="Y206" t="str">
        <f t="shared" si="22"/>
        <v>Q1</v>
      </c>
      <c r="Z206">
        <f t="shared" si="23"/>
        <v>2.057142857142857E-2</v>
      </c>
    </row>
    <row r="207" spans="1:26" x14ac:dyDescent="0.25">
      <c r="A207" t="s">
        <v>225</v>
      </c>
      <c r="B207" t="s">
        <v>1505</v>
      </c>
      <c r="C207" t="s">
        <v>1511</v>
      </c>
      <c r="D207">
        <v>108</v>
      </c>
      <c r="E207">
        <v>12.5</v>
      </c>
      <c r="F207">
        <v>1350</v>
      </c>
      <c r="G207">
        <v>1366.17</v>
      </c>
      <c r="H207" t="s">
        <v>1517</v>
      </c>
      <c r="I207" t="s">
        <v>1519</v>
      </c>
      <c r="J207">
        <v>3.8</v>
      </c>
      <c r="K207" t="s">
        <v>1638</v>
      </c>
      <c r="L207" t="s">
        <v>1759</v>
      </c>
      <c r="M207" t="s">
        <v>1759</v>
      </c>
      <c r="N207" t="s">
        <v>1912</v>
      </c>
      <c r="O207">
        <v>4.53E-2</v>
      </c>
      <c r="P207">
        <v>4</v>
      </c>
      <c r="Q207">
        <v>3.69</v>
      </c>
      <c r="R207">
        <v>432</v>
      </c>
      <c r="S207">
        <v>123</v>
      </c>
      <c r="T207">
        <v>68</v>
      </c>
      <c r="U207">
        <f t="shared" si="18"/>
        <v>0</v>
      </c>
      <c r="V207">
        <f t="shared" si="19"/>
        <v>16.170000000000073</v>
      </c>
      <c r="W207" s="3">
        <f t="shared" si="20"/>
        <v>1.1977777777777832E-2</v>
      </c>
      <c r="X207" t="str">
        <f t="shared" si="21"/>
        <v>May</v>
      </c>
      <c r="Y207" t="str">
        <f t="shared" si="22"/>
        <v>Q2</v>
      </c>
      <c r="Z207">
        <f t="shared" si="23"/>
        <v>0.25</v>
      </c>
    </row>
    <row r="208" spans="1:26" x14ac:dyDescent="0.25">
      <c r="A208" t="s">
        <v>226</v>
      </c>
      <c r="B208" t="s">
        <v>1509</v>
      </c>
      <c r="C208" t="s">
        <v>1510</v>
      </c>
      <c r="D208">
        <v>360</v>
      </c>
      <c r="E208">
        <v>25</v>
      </c>
      <c r="F208">
        <v>9000</v>
      </c>
      <c r="G208">
        <v>9295.26</v>
      </c>
      <c r="H208" t="s">
        <v>1514</v>
      </c>
      <c r="I208" t="s">
        <v>1519</v>
      </c>
      <c r="J208">
        <v>3.8</v>
      </c>
      <c r="K208" t="s">
        <v>1683</v>
      </c>
      <c r="L208" t="s">
        <v>1868</v>
      </c>
      <c r="M208" t="s">
        <v>1527</v>
      </c>
      <c r="N208" t="s">
        <v>1913</v>
      </c>
      <c r="O208">
        <v>2.1299999999999999E-2</v>
      </c>
      <c r="P208">
        <v>7</v>
      </c>
      <c r="Q208">
        <v>1.64</v>
      </c>
      <c r="R208">
        <v>438</v>
      </c>
      <c r="S208">
        <v>116</v>
      </c>
      <c r="T208">
        <v>80</v>
      </c>
      <c r="U208">
        <f t="shared" si="18"/>
        <v>7</v>
      </c>
      <c r="V208">
        <f t="shared" si="19"/>
        <v>295.26000000000022</v>
      </c>
      <c r="W208" s="3">
        <f t="shared" si="20"/>
        <v>3.2806666666666692E-2</v>
      </c>
      <c r="X208" t="str">
        <f t="shared" si="21"/>
        <v>June</v>
      </c>
      <c r="Y208" t="str">
        <f t="shared" si="22"/>
        <v>Q2</v>
      </c>
      <c r="Z208">
        <f t="shared" si="23"/>
        <v>0.82191780821917804</v>
      </c>
    </row>
    <row r="209" spans="1:26" x14ac:dyDescent="0.25">
      <c r="A209" t="s">
        <v>227</v>
      </c>
      <c r="B209" t="s">
        <v>1508</v>
      </c>
      <c r="C209" t="s">
        <v>1512</v>
      </c>
      <c r="D209">
        <v>97</v>
      </c>
      <c r="E209">
        <v>8.9</v>
      </c>
      <c r="F209">
        <v>863.3</v>
      </c>
      <c r="G209">
        <v>827.27</v>
      </c>
      <c r="H209" t="s">
        <v>1513</v>
      </c>
      <c r="I209" t="s">
        <v>1518</v>
      </c>
      <c r="J209">
        <v>4.5</v>
      </c>
      <c r="K209" t="s">
        <v>1684</v>
      </c>
      <c r="L209" t="s">
        <v>1891</v>
      </c>
      <c r="M209" t="s">
        <v>1891</v>
      </c>
      <c r="N209" t="s">
        <v>1912</v>
      </c>
      <c r="O209">
        <v>0.1283</v>
      </c>
      <c r="P209">
        <v>12</v>
      </c>
      <c r="Q209">
        <v>1.66</v>
      </c>
      <c r="R209">
        <v>966</v>
      </c>
      <c r="S209">
        <v>155</v>
      </c>
      <c r="T209">
        <v>15</v>
      </c>
      <c r="U209">
        <f t="shared" si="18"/>
        <v>0</v>
      </c>
      <c r="V209">
        <f t="shared" si="19"/>
        <v>-36.029999999999973</v>
      </c>
      <c r="W209" s="3">
        <f t="shared" si="20"/>
        <v>-4.1735202131356397E-2</v>
      </c>
      <c r="X209" t="str">
        <f t="shared" si="21"/>
        <v>December</v>
      </c>
      <c r="Y209" t="str">
        <f t="shared" si="22"/>
        <v>Q4</v>
      </c>
      <c r="Z209">
        <f t="shared" si="23"/>
        <v>0.10041407867494824</v>
      </c>
    </row>
    <row r="210" spans="1:26" x14ac:dyDescent="0.25">
      <c r="A210" t="s">
        <v>228</v>
      </c>
      <c r="B210" t="s">
        <v>1507</v>
      </c>
      <c r="C210" t="s">
        <v>1511</v>
      </c>
      <c r="D210">
        <v>33</v>
      </c>
      <c r="E210">
        <v>15.75</v>
      </c>
      <c r="F210">
        <v>519.75</v>
      </c>
      <c r="G210">
        <v>541.79999999999995</v>
      </c>
      <c r="H210" t="s">
        <v>1514</v>
      </c>
      <c r="I210" t="s">
        <v>1520</v>
      </c>
      <c r="J210">
        <v>4.7</v>
      </c>
      <c r="K210" t="s">
        <v>1528</v>
      </c>
      <c r="L210" t="s">
        <v>1723</v>
      </c>
      <c r="M210" t="s">
        <v>1723</v>
      </c>
      <c r="N210" t="s">
        <v>1912</v>
      </c>
      <c r="O210">
        <v>0.10580000000000001</v>
      </c>
      <c r="P210">
        <v>3</v>
      </c>
      <c r="Q210">
        <v>3.31</v>
      </c>
      <c r="R210">
        <v>83</v>
      </c>
      <c r="S210">
        <v>65</v>
      </c>
      <c r="T210">
        <v>50</v>
      </c>
      <c r="U210">
        <f t="shared" si="18"/>
        <v>0</v>
      </c>
      <c r="V210">
        <f t="shared" si="19"/>
        <v>22.049999999999955</v>
      </c>
      <c r="W210" s="3">
        <f t="shared" si="20"/>
        <v>4.2424242424242337E-2</v>
      </c>
      <c r="X210" t="str">
        <f t="shared" si="21"/>
        <v>May</v>
      </c>
      <c r="Y210" t="str">
        <f t="shared" si="22"/>
        <v>Q2</v>
      </c>
      <c r="Z210">
        <f t="shared" si="23"/>
        <v>0.39759036144578314</v>
      </c>
    </row>
    <row r="211" spans="1:26" x14ac:dyDescent="0.25">
      <c r="A211" t="s">
        <v>229</v>
      </c>
      <c r="B211" t="s">
        <v>1505</v>
      </c>
      <c r="C211" t="s">
        <v>1511</v>
      </c>
      <c r="D211">
        <v>430</v>
      </c>
      <c r="E211">
        <v>12.5</v>
      </c>
      <c r="F211">
        <v>5375</v>
      </c>
      <c r="G211">
        <v>5320.33</v>
      </c>
      <c r="H211" t="s">
        <v>1514</v>
      </c>
      <c r="I211" t="s">
        <v>1519</v>
      </c>
      <c r="J211">
        <v>3.8</v>
      </c>
      <c r="K211" t="s">
        <v>1685</v>
      </c>
      <c r="L211" t="s">
        <v>1888</v>
      </c>
      <c r="M211" t="s">
        <v>1888</v>
      </c>
      <c r="N211" t="s">
        <v>1912</v>
      </c>
      <c r="O211">
        <v>2.0799999999999999E-2</v>
      </c>
      <c r="P211">
        <v>8</v>
      </c>
      <c r="Q211">
        <v>2.86</v>
      </c>
      <c r="R211">
        <v>743</v>
      </c>
      <c r="S211">
        <v>158</v>
      </c>
      <c r="T211">
        <v>52</v>
      </c>
      <c r="U211">
        <f t="shared" si="18"/>
        <v>0</v>
      </c>
      <c r="V211">
        <f t="shared" si="19"/>
        <v>-54.670000000000073</v>
      </c>
      <c r="W211" s="3">
        <f t="shared" si="20"/>
        <v>-1.0171162790697687E-2</v>
      </c>
      <c r="X211" t="str">
        <f t="shared" si="21"/>
        <v>December</v>
      </c>
      <c r="Y211" t="str">
        <f t="shared" si="22"/>
        <v>Q4</v>
      </c>
      <c r="Z211">
        <f t="shared" si="23"/>
        <v>0.57873485868102292</v>
      </c>
    </row>
    <row r="212" spans="1:26" x14ac:dyDescent="0.25">
      <c r="A212" t="s">
        <v>230</v>
      </c>
      <c r="B212" t="s">
        <v>1508</v>
      </c>
      <c r="C212" t="s">
        <v>1512</v>
      </c>
      <c r="D212">
        <v>391</v>
      </c>
      <c r="E212">
        <v>8.9</v>
      </c>
      <c r="F212">
        <v>3479.9</v>
      </c>
      <c r="G212">
        <v>3644.96</v>
      </c>
      <c r="H212" t="s">
        <v>1514</v>
      </c>
      <c r="I212" t="s">
        <v>1518</v>
      </c>
      <c r="J212">
        <v>4.5</v>
      </c>
      <c r="K212" t="s">
        <v>1686</v>
      </c>
      <c r="L212" t="s">
        <v>1558</v>
      </c>
      <c r="M212" t="s">
        <v>1558</v>
      </c>
      <c r="N212" t="s">
        <v>1912</v>
      </c>
      <c r="O212">
        <v>1.7500000000000002E-2</v>
      </c>
      <c r="P212">
        <v>6</v>
      </c>
      <c r="Q212">
        <v>2.68</v>
      </c>
      <c r="R212">
        <v>669</v>
      </c>
      <c r="S212">
        <v>177</v>
      </c>
      <c r="T212">
        <v>86</v>
      </c>
      <c r="U212">
        <f t="shared" si="18"/>
        <v>0</v>
      </c>
      <c r="V212">
        <f t="shared" si="19"/>
        <v>165.05999999999995</v>
      </c>
      <c r="W212" s="3">
        <f t="shared" si="20"/>
        <v>4.7432397482686267E-2</v>
      </c>
      <c r="X212" t="str">
        <f t="shared" si="21"/>
        <v>September</v>
      </c>
      <c r="Y212" t="str">
        <f t="shared" si="22"/>
        <v>Q3</v>
      </c>
      <c r="Z212">
        <f t="shared" si="23"/>
        <v>0.58445440956651717</v>
      </c>
    </row>
    <row r="213" spans="1:26" x14ac:dyDescent="0.25">
      <c r="A213" t="s">
        <v>231</v>
      </c>
      <c r="B213" t="s">
        <v>1508</v>
      </c>
      <c r="C213" t="s">
        <v>1512</v>
      </c>
      <c r="D213">
        <v>149</v>
      </c>
      <c r="E213">
        <v>8.9</v>
      </c>
      <c r="F213">
        <v>1326.1</v>
      </c>
      <c r="G213">
        <v>1363.7</v>
      </c>
      <c r="H213" t="s">
        <v>1516</v>
      </c>
      <c r="I213" t="s">
        <v>1518</v>
      </c>
      <c r="J213">
        <v>4.5</v>
      </c>
      <c r="K213" t="s">
        <v>1687</v>
      </c>
      <c r="L213" t="s">
        <v>1665</v>
      </c>
      <c r="M213" t="s">
        <v>1665</v>
      </c>
      <c r="N213" t="s">
        <v>1912</v>
      </c>
      <c r="O213">
        <v>7.3099999999999998E-2</v>
      </c>
      <c r="P213">
        <v>10</v>
      </c>
      <c r="Q213">
        <v>2.11</v>
      </c>
      <c r="R213">
        <v>492</v>
      </c>
      <c r="S213">
        <v>67</v>
      </c>
      <c r="T213">
        <v>97</v>
      </c>
      <c r="U213">
        <f t="shared" si="18"/>
        <v>0</v>
      </c>
      <c r="V213">
        <f t="shared" si="19"/>
        <v>37.600000000000136</v>
      </c>
      <c r="W213" s="3">
        <f t="shared" si="20"/>
        <v>2.8353819470628261E-2</v>
      </c>
      <c r="X213" t="str">
        <f t="shared" si="21"/>
        <v>November</v>
      </c>
      <c r="Y213" t="str">
        <f t="shared" si="22"/>
        <v>Q4</v>
      </c>
      <c r="Z213">
        <f t="shared" si="23"/>
        <v>0.30284552845528456</v>
      </c>
    </row>
    <row r="214" spans="1:26" x14ac:dyDescent="0.25">
      <c r="A214" t="s">
        <v>232</v>
      </c>
      <c r="B214" t="s">
        <v>1509</v>
      </c>
      <c r="C214" t="s">
        <v>1510</v>
      </c>
      <c r="D214">
        <v>161</v>
      </c>
      <c r="E214">
        <v>25</v>
      </c>
      <c r="F214">
        <v>4025</v>
      </c>
      <c r="G214">
        <v>4144.97</v>
      </c>
      <c r="H214" t="s">
        <v>1515</v>
      </c>
      <c r="I214" t="s">
        <v>1518</v>
      </c>
      <c r="J214">
        <v>4.5</v>
      </c>
      <c r="K214" t="s">
        <v>1688</v>
      </c>
      <c r="L214" t="s">
        <v>1820</v>
      </c>
      <c r="M214" t="s">
        <v>1820</v>
      </c>
      <c r="N214" t="s">
        <v>1912</v>
      </c>
      <c r="O214">
        <v>0.10979999999999999</v>
      </c>
      <c r="P214">
        <v>17</v>
      </c>
      <c r="Q214">
        <v>0.73</v>
      </c>
      <c r="R214">
        <v>207</v>
      </c>
      <c r="S214">
        <v>119</v>
      </c>
      <c r="T214">
        <v>50</v>
      </c>
      <c r="U214">
        <f t="shared" si="18"/>
        <v>0</v>
      </c>
      <c r="V214">
        <f t="shared" si="19"/>
        <v>119.97000000000025</v>
      </c>
      <c r="W214" s="3">
        <f t="shared" si="20"/>
        <v>2.9806211180124286E-2</v>
      </c>
      <c r="X214" t="str">
        <f t="shared" si="21"/>
        <v>November</v>
      </c>
      <c r="Y214" t="str">
        <f t="shared" si="22"/>
        <v>Q4</v>
      </c>
      <c r="Z214">
        <f t="shared" si="23"/>
        <v>0.77777777777777779</v>
      </c>
    </row>
    <row r="215" spans="1:26" x14ac:dyDescent="0.25">
      <c r="A215" t="s">
        <v>233</v>
      </c>
      <c r="B215" t="s">
        <v>1506</v>
      </c>
      <c r="C215" t="s">
        <v>1512</v>
      </c>
      <c r="D215">
        <v>492</v>
      </c>
      <c r="E215">
        <v>4.2</v>
      </c>
      <c r="F215">
        <v>2066.4</v>
      </c>
      <c r="G215">
        <v>2026.78</v>
      </c>
      <c r="H215" t="s">
        <v>1513</v>
      </c>
      <c r="I215" t="s">
        <v>1518</v>
      </c>
      <c r="J215">
        <v>4.5</v>
      </c>
      <c r="K215" t="s">
        <v>1689</v>
      </c>
      <c r="L215" t="s">
        <v>1576</v>
      </c>
      <c r="M215" t="s">
        <v>1576</v>
      </c>
      <c r="N215" t="s">
        <v>1912</v>
      </c>
      <c r="O215">
        <v>6.0400000000000002E-2</v>
      </c>
      <c r="P215">
        <v>29</v>
      </c>
      <c r="Q215">
        <v>1.27</v>
      </c>
      <c r="R215">
        <v>491</v>
      </c>
      <c r="S215">
        <v>134</v>
      </c>
      <c r="T215">
        <v>81</v>
      </c>
      <c r="U215">
        <f t="shared" si="18"/>
        <v>0</v>
      </c>
      <c r="V215">
        <f t="shared" si="19"/>
        <v>-39.620000000000118</v>
      </c>
      <c r="W215" s="3">
        <f t="shared" si="20"/>
        <v>-1.9173441734417401E-2</v>
      </c>
      <c r="X215" t="str">
        <f t="shared" si="21"/>
        <v>January</v>
      </c>
      <c r="Y215" t="str">
        <f t="shared" si="22"/>
        <v>Q1</v>
      </c>
      <c r="Z215">
        <f t="shared" si="23"/>
        <v>1.0020366598778003</v>
      </c>
    </row>
    <row r="216" spans="1:26" x14ac:dyDescent="0.25">
      <c r="A216" t="s">
        <v>234</v>
      </c>
      <c r="B216" t="s">
        <v>1509</v>
      </c>
      <c r="C216" t="s">
        <v>1510</v>
      </c>
      <c r="D216">
        <v>23</v>
      </c>
      <c r="E216">
        <v>25</v>
      </c>
      <c r="F216">
        <v>575</v>
      </c>
      <c r="G216">
        <v>551.4</v>
      </c>
      <c r="H216" t="s">
        <v>1517</v>
      </c>
      <c r="I216" t="s">
        <v>1520</v>
      </c>
      <c r="J216">
        <v>4.7</v>
      </c>
      <c r="K216" t="s">
        <v>1690</v>
      </c>
      <c r="L216" t="s">
        <v>1698</v>
      </c>
      <c r="M216" t="s">
        <v>1698</v>
      </c>
      <c r="N216" t="s">
        <v>1912</v>
      </c>
      <c r="O216">
        <v>8.7599999999999997E-2</v>
      </c>
      <c r="P216">
        <v>2</v>
      </c>
      <c r="Q216">
        <v>1.68</v>
      </c>
      <c r="R216">
        <v>62</v>
      </c>
      <c r="S216">
        <v>94</v>
      </c>
      <c r="T216">
        <v>62</v>
      </c>
      <c r="U216">
        <f t="shared" si="18"/>
        <v>0</v>
      </c>
      <c r="V216">
        <f t="shared" si="19"/>
        <v>-23.600000000000023</v>
      </c>
      <c r="W216" s="3">
        <f t="shared" si="20"/>
        <v>-4.1043478260869605E-2</v>
      </c>
      <c r="X216" t="str">
        <f t="shared" si="21"/>
        <v>February</v>
      </c>
      <c r="Y216" t="str">
        <f t="shared" si="22"/>
        <v>Q1</v>
      </c>
      <c r="Z216">
        <f t="shared" si="23"/>
        <v>0.37096774193548387</v>
      </c>
    </row>
    <row r="217" spans="1:26" x14ac:dyDescent="0.25">
      <c r="A217" t="s">
        <v>235</v>
      </c>
      <c r="B217" t="s">
        <v>1508</v>
      </c>
      <c r="C217" t="s">
        <v>1512</v>
      </c>
      <c r="D217">
        <v>276</v>
      </c>
      <c r="E217">
        <v>8.9</v>
      </c>
      <c r="F217">
        <v>2456.4</v>
      </c>
      <c r="G217">
        <v>2375.2399999999998</v>
      </c>
      <c r="H217" t="s">
        <v>1513</v>
      </c>
      <c r="I217" t="s">
        <v>1519</v>
      </c>
      <c r="J217">
        <v>3.8</v>
      </c>
      <c r="K217" t="s">
        <v>1691</v>
      </c>
      <c r="L217" t="s">
        <v>1824</v>
      </c>
      <c r="M217" t="s">
        <v>1824</v>
      </c>
      <c r="N217" t="s">
        <v>1912</v>
      </c>
      <c r="O217">
        <v>6.3299999999999995E-2</v>
      </c>
      <c r="P217">
        <v>17</v>
      </c>
      <c r="Q217">
        <v>1.6</v>
      </c>
      <c r="R217">
        <v>199</v>
      </c>
      <c r="S217">
        <v>36</v>
      </c>
      <c r="T217">
        <v>31</v>
      </c>
      <c r="U217">
        <f t="shared" si="18"/>
        <v>0</v>
      </c>
      <c r="V217">
        <f t="shared" si="19"/>
        <v>-81.160000000000309</v>
      </c>
      <c r="W217" s="3">
        <f t="shared" si="20"/>
        <v>-3.3040221462302684E-2</v>
      </c>
      <c r="X217" t="str">
        <f t="shared" si="21"/>
        <v>October</v>
      </c>
      <c r="Y217" t="str">
        <f t="shared" si="22"/>
        <v>Q4</v>
      </c>
      <c r="Z217">
        <f t="shared" si="23"/>
        <v>1.3869346733668342</v>
      </c>
    </row>
    <row r="218" spans="1:26" x14ac:dyDescent="0.25">
      <c r="A218" t="s">
        <v>236</v>
      </c>
      <c r="B218" t="s">
        <v>1508</v>
      </c>
      <c r="C218" t="s">
        <v>1512</v>
      </c>
      <c r="D218">
        <v>257</v>
      </c>
      <c r="E218">
        <v>8.9</v>
      </c>
      <c r="F218">
        <v>2287.3000000000002</v>
      </c>
      <c r="G218">
        <v>2351.9499999999998</v>
      </c>
      <c r="H218" t="s">
        <v>1516</v>
      </c>
      <c r="I218" t="s">
        <v>1520</v>
      </c>
      <c r="J218">
        <v>4.7</v>
      </c>
      <c r="K218" t="s">
        <v>1683</v>
      </c>
      <c r="L218" t="s">
        <v>1772</v>
      </c>
      <c r="M218" t="s">
        <v>1780</v>
      </c>
      <c r="N218" t="s">
        <v>1913</v>
      </c>
      <c r="O218">
        <v>6.0600000000000001E-2</v>
      </c>
      <c r="P218">
        <v>15</v>
      </c>
      <c r="Q218">
        <v>2.25</v>
      </c>
      <c r="R218">
        <v>250</v>
      </c>
      <c r="S218">
        <v>137</v>
      </c>
      <c r="T218">
        <v>23</v>
      </c>
      <c r="U218">
        <f t="shared" si="18"/>
        <v>10</v>
      </c>
      <c r="V218">
        <f t="shared" si="19"/>
        <v>64.649999999999636</v>
      </c>
      <c r="W218" s="3">
        <f t="shared" si="20"/>
        <v>2.8264766318366472E-2</v>
      </c>
      <c r="X218" t="str">
        <f t="shared" si="21"/>
        <v>June</v>
      </c>
      <c r="Y218" t="str">
        <f t="shared" si="22"/>
        <v>Q2</v>
      </c>
      <c r="Z218">
        <f t="shared" si="23"/>
        <v>1.028</v>
      </c>
    </row>
    <row r="219" spans="1:26" x14ac:dyDescent="0.25">
      <c r="A219" t="s">
        <v>237</v>
      </c>
      <c r="B219" t="s">
        <v>1507</v>
      </c>
      <c r="C219" t="s">
        <v>1511</v>
      </c>
      <c r="D219">
        <v>180</v>
      </c>
      <c r="E219">
        <v>15.75</v>
      </c>
      <c r="F219">
        <v>2835</v>
      </c>
      <c r="G219">
        <v>2931.85</v>
      </c>
      <c r="H219" t="s">
        <v>1516</v>
      </c>
      <c r="I219" t="s">
        <v>1518</v>
      </c>
      <c r="J219">
        <v>4.5</v>
      </c>
      <c r="K219" t="s">
        <v>1692</v>
      </c>
      <c r="L219" t="s">
        <v>1829</v>
      </c>
      <c r="M219" t="s">
        <v>1829</v>
      </c>
      <c r="N219" t="s">
        <v>1912</v>
      </c>
      <c r="O219">
        <v>6.3200000000000006E-2</v>
      </c>
      <c r="P219">
        <v>11</v>
      </c>
      <c r="Q219">
        <v>3.16</v>
      </c>
      <c r="R219">
        <v>885</v>
      </c>
      <c r="S219">
        <v>186</v>
      </c>
      <c r="T219">
        <v>86</v>
      </c>
      <c r="U219">
        <f t="shared" si="18"/>
        <v>0</v>
      </c>
      <c r="V219">
        <f t="shared" si="19"/>
        <v>96.849999999999909</v>
      </c>
      <c r="W219" s="3">
        <f t="shared" si="20"/>
        <v>3.4162257495590799E-2</v>
      </c>
      <c r="X219" t="str">
        <f t="shared" si="21"/>
        <v>July</v>
      </c>
      <c r="Y219" t="str">
        <f t="shared" si="22"/>
        <v>Q3</v>
      </c>
      <c r="Z219">
        <f t="shared" si="23"/>
        <v>0.20338983050847459</v>
      </c>
    </row>
    <row r="220" spans="1:26" x14ac:dyDescent="0.25">
      <c r="A220" t="s">
        <v>238</v>
      </c>
      <c r="B220" t="s">
        <v>1507</v>
      </c>
      <c r="C220" t="s">
        <v>1511</v>
      </c>
      <c r="D220">
        <v>495</v>
      </c>
      <c r="E220">
        <v>15.75</v>
      </c>
      <c r="F220">
        <v>7796.25</v>
      </c>
      <c r="G220">
        <v>7948.5</v>
      </c>
      <c r="H220" t="s">
        <v>1516</v>
      </c>
      <c r="I220" t="s">
        <v>1521</v>
      </c>
      <c r="J220">
        <v>4.2</v>
      </c>
      <c r="K220" t="s">
        <v>1693</v>
      </c>
      <c r="L220" t="s">
        <v>1820</v>
      </c>
      <c r="M220" t="s">
        <v>1820</v>
      </c>
      <c r="N220" t="s">
        <v>1912</v>
      </c>
      <c r="O220">
        <v>7.7100000000000002E-2</v>
      </c>
      <c r="P220">
        <v>38</v>
      </c>
      <c r="Q220">
        <v>3.1</v>
      </c>
      <c r="R220">
        <v>348</v>
      </c>
      <c r="S220">
        <v>197</v>
      </c>
      <c r="T220">
        <v>91</v>
      </c>
      <c r="U220">
        <f t="shared" si="18"/>
        <v>0</v>
      </c>
      <c r="V220">
        <f t="shared" si="19"/>
        <v>152.25</v>
      </c>
      <c r="W220" s="3">
        <f t="shared" si="20"/>
        <v>1.9528619528619527E-2</v>
      </c>
      <c r="X220" t="str">
        <f t="shared" si="21"/>
        <v>November</v>
      </c>
      <c r="Y220" t="str">
        <f t="shared" si="22"/>
        <v>Q4</v>
      </c>
      <c r="Z220">
        <f t="shared" si="23"/>
        <v>1.4224137931034482</v>
      </c>
    </row>
    <row r="221" spans="1:26" x14ac:dyDescent="0.25">
      <c r="A221" t="s">
        <v>239</v>
      </c>
      <c r="B221" t="s">
        <v>1508</v>
      </c>
      <c r="C221" t="s">
        <v>1512</v>
      </c>
      <c r="D221">
        <v>202</v>
      </c>
      <c r="E221">
        <v>8.9</v>
      </c>
      <c r="F221">
        <v>1797.8</v>
      </c>
      <c r="G221">
        <v>1758.3</v>
      </c>
      <c r="H221" t="s">
        <v>1517</v>
      </c>
      <c r="I221" t="s">
        <v>1519</v>
      </c>
      <c r="J221">
        <v>3.8</v>
      </c>
      <c r="K221" t="s">
        <v>1694</v>
      </c>
      <c r="L221" t="s">
        <v>1799</v>
      </c>
      <c r="M221" t="s">
        <v>1799</v>
      </c>
      <c r="N221" t="s">
        <v>1912</v>
      </c>
      <c r="O221">
        <v>0.12</v>
      </c>
      <c r="P221">
        <v>24</v>
      </c>
      <c r="Q221">
        <v>2.86</v>
      </c>
      <c r="R221">
        <v>656</v>
      </c>
      <c r="S221">
        <v>159</v>
      </c>
      <c r="T221">
        <v>33</v>
      </c>
      <c r="U221">
        <f t="shared" si="18"/>
        <v>0</v>
      </c>
      <c r="V221">
        <f t="shared" si="19"/>
        <v>-39.5</v>
      </c>
      <c r="W221" s="3">
        <f t="shared" si="20"/>
        <v>-2.1971298253420847E-2</v>
      </c>
      <c r="X221" t="str">
        <f t="shared" si="21"/>
        <v>June</v>
      </c>
      <c r="Y221" t="str">
        <f t="shared" si="22"/>
        <v>Q2</v>
      </c>
      <c r="Z221">
        <f t="shared" si="23"/>
        <v>0.30792682926829268</v>
      </c>
    </row>
    <row r="222" spans="1:26" x14ac:dyDescent="0.25">
      <c r="A222" t="s">
        <v>240</v>
      </c>
      <c r="B222" t="s">
        <v>1504</v>
      </c>
      <c r="C222" t="s">
        <v>1510</v>
      </c>
      <c r="D222">
        <v>492</v>
      </c>
      <c r="E222">
        <v>45</v>
      </c>
      <c r="F222">
        <v>22140</v>
      </c>
      <c r="G222">
        <v>22601.32</v>
      </c>
      <c r="H222" t="s">
        <v>1517</v>
      </c>
      <c r="I222" t="s">
        <v>1518</v>
      </c>
      <c r="J222">
        <v>4.5</v>
      </c>
      <c r="K222" t="s">
        <v>1625</v>
      </c>
      <c r="L222" t="s">
        <v>1699</v>
      </c>
      <c r="M222" t="s">
        <v>1699</v>
      </c>
      <c r="N222" t="s">
        <v>1912</v>
      </c>
      <c r="O222">
        <v>7.1400000000000005E-2</v>
      </c>
      <c r="P222">
        <v>35</v>
      </c>
      <c r="Q222">
        <v>1.54</v>
      </c>
      <c r="R222">
        <v>739</v>
      </c>
      <c r="S222">
        <v>147</v>
      </c>
      <c r="T222">
        <v>27</v>
      </c>
      <c r="U222">
        <f t="shared" si="18"/>
        <v>0</v>
      </c>
      <c r="V222">
        <f t="shared" si="19"/>
        <v>461.31999999999971</v>
      </c>
      <c r="W222" s="3">
        <f t="shared" si="20"/>
        <v>2.0836495031616969E-2</v>
      </c>
      <c r="X222" t="str">
        <f t="shared" si="21"/>
        <v>August</v>
      </c>
      <c r="Y222" t="str">
        <f t="shared" si="22"/>
        <v>Q3</v>
      </c>
      <c r="Z222">
        <f t="shared" si="23"/>
        <v>0.66576454668470908</v>
      </c>
    </row>
    <row r="223" spans="1:26" x14ac:dyDescent="0.25">
      <c r="A223" t="s">
        <v>241</v>
      </c>
      <c r="B223" t="s">
        <v>1504</v>
      </c>
      <c r="C223" t="s">
        <v>1510</v>
      </c>
      <c r="D223">
        <v>347</v>
      </c>
      <c r="E223">
        <v>45</v>
      </c>
      <c r="F223">
        <v>15615</v>
      </c>
      <c r="G223">
        <v>15074.94</v>
      </c>
      <c r="H223" t="s">
        <v>1516</v>
      </c>
      <c r="I223" t="s">
        <v>1519</v>
      </c>
      <c r="J223">
        <v>3.8</v>
      </c>
      <c r="K223" t="s">
        <v>1695</v>
      </c>
      <c r="L223" t="s">
        <v>1564</v>
      </c>
      <c r="M223" t="s">
        <v>1564</v>
      </c>
      <c r="N223" t="s">
        <v>1912</v>
      </c>
      <c r="O223">
        <v>6.9199999999999998E-2</v>
      </c>
      <c r="P223">
        <v>24</v>
      </c>
      <c r="Q223">
        <v>1.17</v>
      </c>
      <c r="R223">
        <v>540</v>
      </c>
      <c r="S223">
        <v>169</v>
      </c>
      <c r="T223">
        <v>61</v>
      </c>
      <c r="U223">
        <f t="shared" si="18"/>
        <v>0</v>
      </c>
      <c r="V223">
        <f t="shared" si="19"/>
        <v>-540.05999999999949</v>
      </c>
      <c r="W223" s="3">
        <f t="shared" si="20"/>
        <v>-3.4585975024015336E-2</v>
      </c>
      <c r="X223" t="str">
        <f t="shared" si="21"/>
        <v>May</v>
      </c>
      <c r="Y223" t="str">
        <f t="shared" si="22"/>
        <v>Q2</v>
      </c>
      <c r="Z223">
        <f t="shared" si="23"/>
        <v>0.6425925925925926</v>
      </c>
    </row>
    <row r="224" spans="1:26" x14ac:dyDescent="0.25">
      <c r="A224" t="s">
        <v>242</v>
      </c>
      <c r="B224" t="s">
        <v>1509</v>
      </c>
      <c r="C224" t="s">
        <v>1510</v>
      </c>
      <c r="D224">
        <v>28</v>
      </c>
      <c r="E224">
        <v>25</v>
      </c>
      <c r="F224">
        <v>700</v>
      </c>
      <c r="G224">
        <v>720.35</v>
      </c>
      <c r="H224" t="s">
        <v>1517</v>
      </c>
      <c r="I224" t="s">
        <v>1520</v>
      </c>
      <c r="J224">
        <v>4.7</v>
      </c>
      <c r="K224" t="s">
        <v>1641</v>
      </c>
      <c r="L224" t="s">
        <v>1756</v>
      </c>
      <c r="M224" t="s">
        <v>1756</v>
      </c>
      <c r="N224" t="s">
        <v>1912</v>
      </c>
      <c r="O224">
        <v>6.0299999999999999E-2</v>
      </c>
      <c r="P224">
        <v>1</v>
      </c>
      <c r="Q224">
        <v>1.31</v>
      </c>
      <c r="R224">
        <v>986</v>
      </c>
      <c r="S224">
        <v>41</v>
      </c>
      <c r="T224">
        <v>23</v>
      </c>
      <c r="U224">
        <f t="shared" si="18"/>
        <v>0</v>
      </c>
      <c r="V224">
        <f t="shared" si="19"/>
        <v>20.350000000000023</v>
      </c>
      <c r="W224" s="3">
        <f t="shared" si="20"/>
        <v>2.9071428571428602E-2</v>
      </c>
      <c r="X224" t="str">
        <f t="shared" si="21"/>
        <v>October</v>
      </c>
      <c r="Y224" t="str">
        <f t="shared" si="22"/>
        <v>Q4</v>
      </c>
      <c r="Z224">
        <f t="shared" si="23"/>
        <v>2.8397565922920892E-2</v>
      </c>
    </row>
    <row r="225" spans="1:26" x14ac:dyDescent="0.25">
      <c r="A225" t="s">
        <v>243</v>
      </c>
      <c r="B225" t="s">
        <v>1507</v>
      </c>
      <c r="C225" t="s">
        <v>1511</v>
      </c>
      <c r="D225">
        <v>323</v>
      </c>
      <c r="E225">
        <v>15.75</v>
      </c>
      <c r="F225">
        <v>5087.25</v>
      </c>
      <c r="G225">
        <v>4855.42</v>
      </c>
      <c r="H225" t="s">
        <v>1516</v>
      </c>
      <c r="I225" t="s">
        <v>1519</v>
      </c>
      <c r="J225">
        <v>3.8</v>
      </c>
      <c r="K225" t="s">
        <v>1588</v>
      </c>
      <c r="L225" t="s">
        <v>1846</v>
      </c>
      <c r="M225" t="s">
        <v>1846</v>
      </c>
      <c r="N225" t="s">
        <v>1912</v>
      </c>
      <c r="O225">
        <v>0.1477</v>
      </c>
      <c r="P225">
        <v>47</v>
      </c>
      <c r="Q225">
        <v>3.1</v>
      </c>
      <c r="R225">
        <v>865</v>
      </c>
      <c r="S225">
        <v>130</v>
      </c>
      <c r="T225">
        <v>23</v>
      </c>
      <c r="U225">
        <f t="shared" si="18"/>
        <v>0</v>
      </c>
      <c r="V225">
        <f t="shared" si="19"/>
        <v>-231.82999999999993</v>
      </c>
      <c r="W225" s="3">
        <f t="shared" si="20"/>
        <v>-4.5570789719396515E-2</v>
      </c>
      <c r="X225" t="str">
        <f t="shared" si="21"/>
        <v>November</v>
      </c>
      <c r="Y225" t="str">
        <f t="shared" si="22"/>
        <v>Q4</v>
      </c>
      <c r="Z225">
        <f t="shared" si="23"/>
        <v>0.37341040462427744</v>
      </c>
    </row>
    <row r="226" spans="1:26" x14ac:dyDescent="0.25">
      <c r="A226" t="s">
        <v>244</v>
      </c>
      <c r="B226" t="s">
        <v>1505</v>
      </c>
      <c r="C226" t="s">
        <v>1511</v>
      </c>
      <c r="D226">
        <v>271</v>
      </c>
      <c r="E226">
        <v>12.5</v>
      </c>
      <c r="F226">
        <v>3387.5</v>
      </c>
      <c r="G226">
        <v>3471.12</v>
      </c>
      <c r="H226" t="s">
        <v>1513</v>
      </c>
      <c r="I226" t="s">
        <v>1521</v>
      </c>
      <c r="J226">
        <v>4.2</v>
      </c>
      <c r="K226" t="s">
        <v>1696</v>
      </c>
      <c r="L226" t="s">
        <v>1724</v>
      </c>
      <c r="M226" t="s">
        <v>1724</v>
      </c>
      <c r="N226" t="s">
        <v>1912</v>
      </c>
      <c r="O226">
        <v>8.8099999999999998E-2</v>
      </c>
      <c r="P226">
        <v>23</v>
      </c>
      <c r="Q226">
        <v>2.83</v>
      </c>
      <c r="R226">
        <v>450</v>
      </c>
      <c r="S226">
        <v>138</v>
      </c>
      <c r="T226">
        <v>96</v>
      </c>
      <c r="U226">
        <f t="shared" si="18"/>
        <v>0</v>
      </c>
      <c r="V226">
        <f t="shared" si="19"/>
        <v>83.619999999999891</v>
      </c>
      <c r="W226" s="3">
        <f t="shared" si="20"/>
        <v>2.4684870848708455E-2</v>
      </c>
      <c r="X226" t="str">
        <f t="shared" si="21"/>
        <v>April</v>
      </c>
      <c r="Y226" t="str">
        <f t="shared" si="22"/>
        <v>Q2</v>
      </c>
      <c r="Z226">
        <f t="shared" si="23"/>
        <v>0.60222222222222221</v>
      </c>
    </row>
    <row r="227" spans="1:26" x14ac:dyDescent="0.25">
      <c r="A227" t="s">
        <v>245</v>
      </c>
      <c r="B227" t="s">
        <v>1509</v>
      </c>
      <c r="C227" t="s">
        <v>1510</v>
      </c>
      <c r="D227">
        <v>22</v>
      </c>
      <c r="E227">
        <v>25</v>
      </c>
      <c r="F227">
        <v>550</v>
      </c>
      <c r="G227">
        <v>549.04999999999995</v>
      </c>
      <c r="H227" t="s">
        <v>1517</v>
      </c>
      <c r="I227" t="s">
        <v>1519</v>
      </c>
      <c r="J227">
        <v>3.8</v>
      </c>
      <c r="K227" t="s">
        <v>1555</v>
      </c>
      <c r="L227" t="s">
        <v>1632</v>
      </c>
      <c r="M227" t="s">
        <v>1780</v>
      </c>
      <c r="N227" t="s">
        <v>1913</v>
      </c>
      <c r="O227">
        <v>5.1400000000000001E-2</v>
      </c>
      <c r="P227">
        <v>1</v>
      </c>
      <c r="Q227">
        <v>0.67</v>
      </c>
      <c r="R227">
        <v>369</v>
      </c>
      <c r="S227">
        <v>107</v>
      </c>
      <c r="T227">
        <v>68</v>
      </c>
      <c r="U227">
        <f t="shared" si="18"/>
        <v>6</v>
      </c>
      <c r="V227">
        <f t="shared" si="19"/>
        <v>-0.95000000000004547</v>
      </c>
      <c r="W227" s="3">
        <f t="shared" si="20"/>
        <v>-1.7272727272728099E-3</v>
      </c>
      <c r="X227" t="str">
        <f t="shared" si="21"/>
        <v>June</v>
      </c>
      <c r="Y227" t="str">
        <f t="shared" si="22"/>
        <v>Q2</v>
      </c>
      <c r="Z227">
        <f t="shared" si="23"/>
        <v>5.9620596205962058E-2</v>
      </c>
    </row>
    <row r="228" spans="1:26" x14ac:dyDescent="0.25">
      <c r="A228" t="s">
        <v>246</v>
      </c>
      <c r="B228" t="s">
        <v>1507</v>
      </c>
      <c r="C228" t="s">
        <v>1511</v>
      </c>
      <c r="D228">
        <v>253</v>
      </c>
      <c r="E228">
        <v>15.75</v>
      </c>
      <c r="F228">
        <v>3984.75</v>
      </c>
      <c r="G228">
        <v>3824.41</v>
      </c>
      <c r="H228" t="s">
        <v>1517</v>
      </c>
      <c r="I228" t="s">
        <v>1520</v>
      </c>
      <c r="J228">
        <v>4.7</v>
      </c>
      <c r="K228" t="s">
        <v>1623</v>
      </c>
      <c r="L228" t="s">
        <v>1776</v>
      </c>
      <c r="M228" t="s">
        <v>1776</v>
      </c>
      <c r="N228" t="s">
        <v>1912</v>
      </c>
      <c r="O228">
        <v>0.1111</v>
      </c>
      <c r="P228">
        <v>28</v>
      </c>
      <c r="Q228">
        <v>2.6</v>
      </c>
      <c r="R228">
        <v>879</v>
      </c>
      <c r="S228">
        <v>49</v>
      </c>
      <c r="T228">
        <v>12</v>
      </c>
      <c r="U228">
        <f t="shared" si="18"/>
        <v>0</v>
      </c>
      <c r="V228">
        <f t="shared" si="19"/>
        <v>-160.34000000000015</v>
      </c>
      <c r="W228" s="3">
        <f t="shared" si="20"/>
        <v>-4.0238408934061144E-2</v>
      </c>
      <c r="X228" t="str">
        <f t="shared" si="21"/>
        <v>June</v>
      </c>
      <c r="Y228" t="str">
        <f t="shared" si="22"/>
        <v>Q2</v>
      </c>
      <c r="Z228">
        <f t="shared" si="23"/>
        <v>0.28782707622298065</v>
      </c>
    </row>
    <row r="229" spans="1:26" x14ac:dyDescent="0.25">
      <c r="A229" t="s">
        <v>247</v>
      </c>
      <c r="B229" t="s">
        <v>1506</v>
      </c>
      <c r="C229" t="s">
        <v>1512</v>
      </c>
      <c r="D229">
        <v>274</v>
      </c>
      <c r="E229">
        <v>4.2</v>
      </c>
      <c r="F229">
        <v>1150.8</v>
      </c>
      <c r="G229">
        <v>1113.3399999999999</v>
      </c>
      <c r="H229" t="s">
        <v>1513</v>
      </c>
      <c r="I229" t="s">
        <v>1519</v>
      </c>
      <c r="J229">
        <v>3.8</v>
      </c>
      <c r="K229" t="s">
        <v>1539</v>
      </c>
      <c r="L229" t="s">
        <v>1762</v>
      </c>
      <c r="M229" t="s">
        <v>1762</v>
      </c>
      <c r="N229" t="s">
        <v>1912</v>
      </c>
      <c r="O229">
        <v>3.2399999999999998E-2</v>
      </c>
      <c r="P229">
        <v>8</v>
      </c>
      <c r="Q229">
        <v>2.92</v>
      </c>
      <c r="R229">
        <v>866</v>
      </c>
      <c r="S229">
        <v>123</v>
      </c>
      <c r="T229">
        <v>90</v>
      </c>
      <c r="U229">
        <f t="shared" si="18"/>
        <v>0</v>
      </c>
      <c r="V229">
        <f t="shared" si="19"/>
        <v>-37.460000000000036</v>
      </c>
      <c r="W229" s="3">
        <f t="shared" si="20"/>
        <v>-3.2551268682655579E-2</v>
      </c>
      <c r="X229" t="str">
        <f t="shared" si="21"/>
        <v>May</v>
      </c>
      <c r="Y229" t="str">
        <f t="shared" si="22"/>
        <v>Q2</v>
      </c>
      <c r="Z229">
        <f t="shared" si="23"/>
        <v>0.31639722863741337</v>
      </c>
    </row>
    <row r="230" spans="1:26" x14ac:dyDescent="0.25">
      <c r="A230" t="s">
        <v>248</v>
      </c>
      <c r="B230" t="s">
        <v>1507</v>
      </c>
      <c r="C230" t="s">
        <v>1511</v>
      </c>
      <c r="D230">
        <v>24</v>
      </c>
      <c r="E230">
        <v>15.75</v>
      </c>
      <c r="F230">
        <v>378</v>
      </c>
      <c r="G230">
        <v>386.97</v>
      </c>
      <c r="H230" t="s">
        <v>1514</v>
      </c>
      <c r="I230" t="s">
        <v>1520</v>
      </c>
      <c r="J230">
        <v>4.7</v>
      </c>
      <c r="K230" t="s">
        <v>1692</v>
      </c>
      <c r="L230" t="s">
        <v>1735</v>
      </c>
      <c r="M230" t="s">
        <v>1735</v>
      </c>
      <c r="N230" t="s">
        <v>1912</v>
      </c>
      <c r="O230">
        <v>0.1336</v>
      </c>
      <c r="P230">
        <v>3</v>
      </c>
      <c r="Q230">
        <v>3.14</v>
      </c>
      <c r="R230">
        <v>771</v>
      </c>
      <c r="S230">
        <v>74</v>
      </c>
      <c r="T230">
        <v>36</v>
      </c>
      <c r="U230">
        <f t="shared" si="18"/>
        <v>0</v>
      </c>
      <c r="V230">
        <f t="shared" si="19"/>
        <v>8.9700000000000273</v>
      </c>
      <c r="W230" s="3">
        <f t="shared" si="20"/>
        <v>2.3730158730158803E-2</v>
      </c>
      <c r="X230" t="str">
        <f t="shared" si="21"/>
        <v>July</v>
      </c>
      <c r="Y230" t="str">
        <f t="shared" si="22"/>
        <v>Q3</v>
      </c>
      <c r="Z230">
        <f t="shared" si="23"/>
        <v>3.1128404669260701E-2</v>
      </c>
    </row>
    <row r="231" spans="1:26" x14ac:dyDescent="0.25">
      <c r="A231" t="s">
        <v>249</v>
      </c>
      <c r="B231" t="s">
        <v>1506</v>
      </c>
      <c r="C231" t="s">
        <v>1512</v>
      </c>
      <c r="D231">
        <v>105</v>
      </c>
      <c r="E231">
        <v>4.2</v>
      </c>
      <c r="F231">
        <v>441</v>
      </c>
      <c r="G231">
        <v>435.08</v>
      </c>
      <c r="H231" t="s">
        <v>1513</v>
      </c>
      <c r="I231" t="s">
        <v>1518</v>
      </c>
      <c r="J231">
        <v>4.5</v>
      </c>
      <c r="K231" t="s">
        <v>1525</v>
      </c>
      <c r="L231" t="s">
        <v>1629</v>
      </c>
      <c r="M231" t="s">
        <v>1629</v>
      </c>
      <c r="N231" t="s">
        <v>1912</v>
      </c>
      <c r="O231">
        <v>3.7600000000000001E-2</v>
      </c>
      <c r="P231">
        <v>3</v>
      </c>
      <c r="Q231">
        <v>2.34</v>
      </c>
      <c r="R231">
        <v>590</v>
      </c>
      <c r="S231">
        <v>183</v>
      </c>
      <c r="T231">
        <v>50</v>
      </c>
      <c r="U231">
        <f t="shared" si="18"/>
        <v>0</v>
      </c>
      <c r="V231">
        <f t="shared" si="19"/>
        <v>-5.9200000000000159</v>
      </c>
      <c r="W231" s="3">
        <f t="shared" si="20"/>
        <v>-1.3424036281179174E-2</v>
      </c>
      <c r="X231" t="str">
        <f t="shared" si="21"/>
        <v>October</v>
      </c>
      <c r="Y231" t="str">
        <f t="shared" si="22"/>
        <v>Q4</v>
      </c>
      <c r="Z231">
        <f t="shared" si="23"/>
        <v>0.17796610169491525</v>
      </c>
    </row>
    <row r="232" spans="1:26" x14ac:dyDescent="0.25">
      <c r="A232" t="s">
        <v>250</v>
      </c>
      <c r="B232" t="s">
        <v>1509</v>
      </c>
      <c r="C232" t="s">
        <v>1510</v>
      </c>
      <c r="D232">
        <v>68</v>
      </c>
      <c r="E232">
        <v>25</v>
      </c>
      <c r="F232">
        <v>1700</v>
      </c>
      <c r="G232">
        <v>1674.15</v>
      </c>
      <c r="H232" t="s">
        <v>1515</v>
      </c>
      <c r="I232" t="s">
        <v>1520</v>
      </c>
      <c r="J232">
        <v>4.7</v>
      </c>
      <c r="K232" t="s">
        <v>1697</v>
      </c>
      <c r="L232" t="s">
        <v>1693</v>
      </c>
      <c r="M232" t="s">
        <v>1693</v>
      </c>
      <c r="N232" t="s">
        <v>1912</v>
      </c>
      <c r="O232">
        <v>0.12839999999999999</v>
      </c>
      <c r="P232">
        <v>8</v>
      </c>
      <c r="Q232">
        <v>1.72</v>
      </c>
      <c r="R232">
        <v>990</v>
      </c>
      <c r="S232">
        <v>177</v>
      </c>
      <c r="T232">
        <v>85</v>
      </c>
      <c r="U232">
        <f t="shared" si="18"/>
        <v>0</v>
      </c>
      <c r="V232">
        <f t="shared" si="19"/>
        <v>-25.849999999999909</v>
      </c>
      <c r="W232" s="3">
        <f t="shared" si="20"/>
        <v>-1.5205882352941123E-2</v>
      </c>
      <c r="X232" t="str">
        <f t="shared" si="21"/>
        <v>October</v>
      </c>
      <c r="Y232" t="str">
        <f t="shared" si="22"/>
        <v>Q4</v>
      </c>
      <c r="Z232">
        <f t="shared" si="23"/>
        <v>6.8686868686868685E-2</v>
      </c>
    </row>
    <row r="233" spans="1:26" x14ac:dyDescent="0.25">
      <c r="A233" t="s">
        <v>251</v>
      </c>
      <c r="B233" t="s">
        <v>1505</v>
      </c>
      <c r="C233" t="s">
        <v>1511</v>
      </c>
      <c r="D233">
        <v>132</v>
      </c>
      <c r="E233">
        <v>12.5</v>
      </c>
      <c r="F233">
        <v>1650</v>
      </c>
      <c r="G233">
        <v>1617.89</v>
      </c>
      <c r="H233" t="s">
        <v>1514</v>
      </c>
      <c r="I233" t="s">
        <v>1521</v>
      </c>
      <c r="J233">
        <v>4.2</v>
      </c>
      <c r="K233" t="s">
        <v>1698</v>
      </c>
      <c r="L233" t="s">
        <v>1872</v>
      </c>
      <c r="M233" t="s">
        <v>1872</v>
      </c>
      <c r="N233" t="s">
        <v>1912</v>
      </c>
      <c r="O233">
        <v>3.56E-2</v>
      </c>
      <c r="P233">
        <v>4</v>
      </c>
      <c r="Q233">
        <v>3.27</v>
      </c>
      <c r="R233">
        <v>660</v>
      </c>
      <c r="S233">
        <v>55</v>
      </c>
      <c r="T233">
        <v>83</v>
      </c>
      <c r="U233">
        <f t="shared" si="18"/>
        <v>0</v>
      </c>
      <c r="V233">
        <f t="shared" si="19"/>
        <v>-32.1099999999999</v>
      </c>
      <c r="W233" s="3">
        <f t="shared" si="20"/>
        <v>-1.9460606060606001E-2</v>
      </c>
      <c r="X233" t="str">
        <f t="shared" si="21"/>
        <v>March</v>
      </c>
      <c r="Y233" t="str">
        <f t="shared" si="22"/>
        <v>Q1</v>
      </c>
      <c r="Z233">
        <f t="shared" si="23"/>
        <v>0.2</v>
      </c>
    </row>
    <row r="234" spans="1:26" x14ac:dyDescent="0.25">
      <c r="A234" t="s">
        <v>252</v>
      </c>
      <c r="B234" t="s">
        <v>1508</v>
      </c>
      <c r="C234" t="s">
        <v>1512</v>
      </c>
      <c r="D234">
        <v>335</v>
      </c>
      <c r="E234">
        <v>8.9</v>
      </c>
      <c r="F234">
        <v>2981.5</v>
      </c>
      <c r="G234">
        <v>2992.64</v>
      </c>
      <c r="H234" t="s">
        <v>1515</v>
      </c>
      <c r="I234" t="s">
        <v>1519</v>
      </c>
      <c r="J234">
        <v>3.8</v>
      </c>
      <c r="K234" t="s">
        <v>1699</v>
      </c>
      <c r="L234" t="s">
        <v>1822</v>
      </c>
      <c r="M234" t="s">
        <v>1641</v>
      </c>
      <c r="N234" t="s">
        <v>1913</v>
      </c>
      <c r="O234">
        <v>0.13869999999999999</v>
      </c>
      <c r="P234">
        <v>46</v>
      </c>
      <c r="Q234">
        <v>2.11</v>
      </c>
      <c r="R234">
        <v>193</v>
      </c>
      <c r="S234">
        <v>67</v>
      </c>
      <c r="T234">
        <v>50</v>
      </c>
      <c r="U234">
        <f t="shared" si="18"/>
        <v>5</v>
      </c>
      <c r="V234">
        <f t="shared" si="19"/>
        <v>11.139999999999873</v>
      </c>
      <c r="W234" s="3">
        <f t="shared" si="20"/>
        <v>3.7363743082340678E-3</v>
      </c>
      <c r="X234" t="str">
        <f t="shared" si="21"/>
        <v>September</v>
      </c>
      <c r="Y234" t="str">
        <f t="shared" si="22"/>
        <v>Q3</v>
      </c>
      <c r="Z234">
        <f t="shared" si="23"/>
        <v>1.7357512953367875</v>
      </c>
    </row>
    <row r="235" spans="1:26" x14ac:dyDescent="0.25">
      <c r="A235" t="s">
        <v>253</v>
      </c>
      <c r="B235" t="s">
        <v>1508</v>
      </c>
      <c r="C235" t="s">
        <v>1512</v>
      </c>
      <c r="D235">
        <v>497</v>
      </c>
      <c r="E235">
        <v>8.9</v>
      </c>
      <c r="F235">
        <v>4423.3</v>
      </c>
      <c r="G235">
        <v>4206.37</v>
      </c>
      <c r="H235" t="s">
        <v>1517</v>
      </c>
      <c r="I235" t="s">
        <v>1518</v>
      </c>
      <c r="J235">
        <v>4.5</v>
      </c>
      <c r="K235" t="s">
        <v>1700</v>
      </c>
      <c r="L235" t="s">
        <v>1664</v>
      </c>
      <c r="M235" t="s">
        <v>1664</v>
      </c>
      <c r="N235" t="s">
        <v>1912</v>
      </c>
      <c r="O235">
        <v>2.9100000000000001E-2</v>
      </c>
      <c r="P235">
        <v>14</v>
      </c>
      <c r="Q235">
        <v>2.93</v>
      </c>
      <c r="R235">
        <v>718</v>
      </c>
      <c r="S235">
        <v>146</v>
      </c>
      <c r="T235">
        <v>62</v>
      </c>
      <c r="U235">
        <f t="shared" si="18"/>
        <v>0</v>
      </c>
      <c r="V235">
        <f t="shared" si="19"/>
        <v>-216.93000000000029</v>
      </c>
      <c r="W235" s="3">
        <f t="shared" si="20"/>
        <v>-4.9042570026903057E-2</v>
      </c>
      <c r="X235" t="str">
        <f t="shared" si="21"/>
        <v>July</v>
      </c>
      <c r="Y235" t="str">
        <f t="shared" si="22"/>
        <v>Q3</v>
      </c>
      <c r="Z235">
        <f t="shared" si="23"/>
        <v>0.69220055710306405</v>
      </c>
    </row>
    <row r="236" spans="1:26" x14ac:dyDescent="0.25">
      <c r="A236" t="s">
        <v>254</v>
      </c>
      <c r="B236" t="s">
        <v>1504</v>
      </c>
      <c r="C236" t="s">
        <v>1510</v>
      </c>
      <c r="D236">
        <v>440</v>
      </c>
      <c r="E236">
        <v>45</v>
      </c>
      <c r="F236">
        <v>19800</v>
      </c>
      <c r="G236">
        <v>19688.830000000002</v>
      </c>
      <c r="H236" t="s">
        <v>1515</v>
      </c>
      <c r="I236" t="s">
        <v>1520</v>
      </c>
      <c r="J236">
        <v>4.7</v>
      </c>
      <c r="K236" t="s">
        <v>1701</v>
      </c>
      <c r="L236" t="s">
        <v>1892</v>
      </c>
      <c r="M236" t="s">
        <v>1892</v>
      </c>
      <c r="N236" t="s">
        <v>1912</v>
      </c>
      <c r="O236">
        <v>3.3399999999999999E-2</v>
      </c>
      <c r="P236">
        <v>14</v>
      </c>
      <c r="Q236">
        <v>1.69</v>
      </c>
      <c r="R236">
        <v>349</v>
      </c>
      <c r="S236">
        <v>28</v>
      </c>
      <c r="T236">
        <v>45</v>
      </c>
      <c r="U236">
        <f t="shared" si="18"/>
        <v>0</v>
      </c>
      <c r="V236">
        <f t="shared" si="19"/>
        <v>-111.16999999999825</v>
      </c>
      <c r="W236" s="3">
        <f t="shared" si="20"/>
        <v>-5.6146464646463761E-3</v>
      </c>
      <c r="X236" t="str">
        <f t="shared" si="21"/>
        <v>December</v>
      </c>
      <c r="Y236" t="str">
        <f t="shared" si="22"/>
        <v>Q4</v>
      </c>
      <c r="Z236">
        <f t="shared" si="23"/>
        <v>1.2607449856733524</v>
      </c>
    </row>
    <row r="237" spans="1:26" x14ac:dyDescent="0.25">
      <c r="A237" t="s">
        <v>255</v>
      </c>
      <c r="B237" t="s">
        <v>1507</v>
      </c>
      <c r="C237" t="s">
        <v>1511</v>
      </c>
      <c r="D237">
        <v>409</v>
      </c>
      <c r="E237">
        <v>15.75</v>
      </c>
      <c r="F237">
        <v>6441.75</v>
      </c>
      <c r="G237">
        <v>6414.26</v>
      </c>
      <c r="H237" t="s">
        <v>1517</v>
      </c>
      <c r="I237" t="s">
        <v>1521</v>
      </c>
      <c r="J237">
        <v>4.2</v>
      </c>
      <c r="K237" t="s">
        <v>1559</v>
      </c>
      <c r="L237" t="s">
        <v>1838</v>
      </c>
      <c r="M237" t="s">
        <v>1838</v>
      </c>
      <c r="N237" t="s">
        <v>1912</v>
      </c>
      <c r="O237">
        <v>0.114</v>
      </c>
      <c r="P237">
        <v>46</v>
      </c>
      <c r="Q237">
        <v>3.32</v>
      </c>
      <c r="R237">
        <v>636</v>
      </c>
      <c r="S237">
        <v>49</v>
      </c>
      <c r="T237">
        <v>44</v>
      </c>
      <c r="U237">
        <f t="shared" si="18"/>
        <v>0</v>
      </c>
      <c r="V237">
        <f t="shared" si="19"/>
        <v>-27.489999999999782</v>
      </c>
      <c r="W237" s="3">
        <f t="shared" si="20"/>
        <v>-4.2674739007257005E-3</v>
      </c>
      <c r="X237" t="str">
        <f t="shared" si="21"/>
        <v>March</v>
      </c>
      <c r="Y237" t="str">
        <f t="shared" si="22"/>
        <v>Q1</v>
      </c>
      <c r="Z237">
        <f t="shared" si="23"/>
        <v>0.64308176100628933</v>
      </c>
    </row>
    <row r="238" spans="1:26" x14ac:dyDescent="0.25">
      <c r="A238" t="s">
        <v>256</v>
      </c>
      <c r="B238" t="s">
        <v>1509</v>
      </c>
      <c r="C238" t="s">
        <v>1510</v>
      </c>
      <c r="D238">
        <v>289</v>
      </c>
      <c r="E238">
        <v>25</v>
      </c>
      <c r="F238">
        <v>7225</v>
      </c>
      <c r="G238">
        <v>7021.65</v>
      </c>
      <c r="H238" t="s">
        <v>1516</v>
      </c>
      <c r="I238" t="s">
        <v>1518</v>
      </c>
      <c r="J238">
        <v>4.5</v>
      </c>
      <c r="K238" t="s">
        <v>1601</v>
      </c>
      <c r="L238" t="s">
        <v>1876</v>
      </c>
      <c r="M238" t="s">
        <v>1876</v>
      </c>
      <c r="N238" t="s">
        <v>1912</v>
      </c>
      <c r="O238">
        <v>6.9500000000000006E-2</v>
      </c>
      <c r="P238">
        <v>20</v>
      </c>
      <c r="Q238">
        <v>1.48</v>
      </c>
      <c r="R238">
        <v>354</v>
      </c>
      <c r="S238">
        <v>28</v>
      </c>
      <c r="T238">
        <v>67</v>
      </c>
      <c r="U238">
        <f t="shared" si="18"/>
        <v>0</v>
      </c>
      <c r="V238">
        <f t="shared" si="19"/>
        <v>-203.35000000000036</v>
      </c>
      <c r="W238" s="3">
        <f t="shared" si="20"/>
        <v>-2.8145328719723233E-2</v>
      </c>
      <c r="X238" t="str">
        <f t="shared" si="21"/>
        <v>August</v>
      </c>
      <c r="Y238" t="str">
        <f t="shared" si="22"/>
        <v>Q3</v>
      </c>
      <c r="Z238">
        <f t="shared" si="23"/>
        <v>0.81638418079096042</v>
      </c>
    </row>
    <row r="239" spans="1:26" x14ac:dyDescent="0.25">
      <c r="A239" t="s">
        <v>257</v>
      </c>
      <c r="B239" t="s">
        <v>1506</v>
      </c>
      <c r="C239" t="s">
        <v>1512</v>
      </c>
      <c r="D239">
        <v>453</v>
      </c>
      <c r="E239">
        <v>4.2</v>
      </c>
      <c r="F239">
        <v>1902.6</v>
      </c>
      <c r="G239">
        <v>1996.58</v>
      </c>
      <c r="H239" t="s">
        <v>1516</v>
      </c>
      <c r="I239" t="s">
        <v>1518</v>
      </c>
      <c r="J239">
        <v>4.5</v>
      </c>
      <c r="K239" t="s">
        <v>1581</v>
      </c>
      <c r="L239" t="s">
        <v>1802</v>
      </c>
      <c r="M239" t="s">
        <v>1802</v>
      </c>
      <c r="N239" t="s">
        <v>1912</v>
      </c>
      <c r="O239">
        <v>0.1186</v>
      </c>
      <c r="P239">
        <v>53</v>
      </c>
      <c r="Q239">
        <v>2.62</v>
      </c>
      <c r="R239">
        <v>755</v>
      </c>
      <c r="S239">
        <v>109</v>
      </c>
      <c r="T239">
        <v>100</v>
      </c>
      <c r="U239">
        <f t="shared" si="18"/>
        <v>0</v>
      </c>
      <c r="V239">
        <f t="shared" si="19"/>
        <v>93.980000000000018</v>
      </c>
      <c r="W239" s="3">
        <f t="shared" si="20"/>
        <v>4.9395563965100399E-2</v>
      </c>
      <c r="X239" t="str">
        <f t="shared" si="21"/>
        <v>August</v>
      </c>
      <c r="Y239" t="str">
        <f t="shared" si="22"/>
        <v>Q3</v>
      </c>
      <c r="Z239">
        <f t="shared" si="23"/>
        <v>0.6</v>
      </c>
    </row>
    <row r="240" spans="1:26" x14ac:dyDescent="0.25">
      <c r="A240" t="s">
        <v>258</v>
      </c>
      <c r="B240" t="s">
        <v>1509</v>
      </c>
      <c r="C240" t="s">
        <v>1510</v>
      </c>
      <c r="D240">
        <v>81</v>
      </c>
      <c r="E240">
        <v>25</v>
      </c>
      <c r="F240">
        <v>2025</v>
      </c>
      <c r="G240">
        <v>2082.6799999999998</v>
      </c>
      <c r="H240" t="s">
        <v>1515</v>
      </c>
      <c r="I240" t="s">
        <v>1519</v>
      </c>
      <c r="J240">
        <v>3.8</v>
      </c>
      <c r="K240" t="s">
        <v>1655</v>
      </c>
      <c r="L240" t="s">
        <v>1836</v>
      </c>
      <c r="M240" t="s">
        <v>1836</v>
      </c>
      <c r="N240" t="s">
        <v>1912</v>
      </c>
      <c r="O240">
        <v>0.1239</v>
      </c>
      <c r="P240">
        <v>10</v>
      </c>
      <c r="Q240">
        <v>1.36</v>
      </c>
      <c r="R240">
        <v>337</v>
      </c>
      <c r="S240">
        <v>172</v>
      </c>
      <c r="T240">
        <v>78</v>
      </c>
      <c r="U240">
        <f t="shared" si="18"/>
        <v>0</v>
      </c>
      <c r="V240">
        <f t="shared" si="19"/>
        <v>57.679999999999836</v>
      </c>
      <c r="W240" s="3">
        <f t="shared" si="20"/>
        <v>2.8483950617283871E-2</v>
      </c>
      <c r="X240" t="str">
        <f t="shared" si="21"/>
        <v>November</v>
      </c>
      <c r="Y240" t="str">
        <f t="shared" si="22"/>
        <v>Q4</v>
      </c>
      <c r="Z240">
        <f t="shared" si="23"/>
        <v>0.24035608308605341</v>
      </c>
    </row>
    <row r="241" spans="1:26" x14ac:dyDescent="0.25">
      <c r="A241" t="s">
        <v>259</v>
      </c>
      <c r="B241" t="s">
        <v>1507</v>
      </c>
      <c r="C241" t="s">
        <v>1511</v>
      </c>
      <c r="D241">
        <v>303</v>
      </c>
      <c r="E241">
        <v>15.75</v>
      </c>
      <c r="F241">
        <v>4772.25</v>
      </c>
      <c r="G241">
        <v>4661.22</v>
      </c>
      <c r="H241" t="s">
        <v>1516</v>
      </c>
      <c r="I241" t="s">
        <v>1521</v>
      </c>
      <c r="J241">
        <v>4.2</v>
      </c>
      <c r="K241" t="s">
        <v>1659</v>
      </c>
      <c r="L241" t="s">
        <v>1741</v>
      </c>
      <c r="M241" t="s">
        <v>1844</v>
      </c>
      <c r="N241" t="s">
        <v>1913</v>
      </c>
      <c r="O241">
        <v>0.13009999999999999</v>
      </c>
      <c r="P241">
        <v>39</v>
      </c>
      <c r="Q241">
        <v>3.72</v>
      </c>
      <c r="R241">
        <v>854</v>
      </c>
      <c r="S241">
        <v>125</v>
      </c>
      <c r="T241">
        <v>17</v>
      </c>
      <c r="U241">
        <f t="shared" si="18"/>
        <v>13</v>
      </c>
      <c r="V241">
        <f t="shared" si="19"/>
        <v>-111.02999999999975</v>
      </c>
      <c r="W241" s="3">
        <f t="shared" si="20"/>
        <v>-2.3265755146943214E-2</v>
      </c>
      <c r="X241" t="str">
        <f t="shared" si="21"/>
        <v>May</v>
      </c>
      <c r="Y241" t="str">
        <f t="shared" si="22"/>
        <v>Q2</v>
      </c>
      <c r="Z241">
        <f t="shared" si="23"/>
        <v>0.35480093676814989</v>
      </c>
    </row>
    <row r="242" spans="1:26" x14ac:dyDescent="0.25">
      <c r="A242" t="s">
        <v>260</v>
      </c>
      <c r="B242" t="s">
        <v>1506</v>
      </c>
      <c r="C242" t="s">
        <v>1512</v>
      </c>
      <c r="D242">
        <v>84</v>
      </c>
      <c r="E242">
        <v>4.2</v>
      </c>
      <c r="F242">
        <v>352.8</v>
      </c>
      <c r="G242">
        <v>360.26</v>
      </c>
      <c r="H242" t="s">
        <v>1514</v>
      </c>
      <c r="I242" t="s">
        <v>1519</v>
      </c>
      <c r="J242">
        <v>3.8</v>
      </c>
      <c r="K242" t="s">
        <v>1541</v>
      </c>
      <c r="L242" t="s">
        <v>1659</v>
      </c>
      <c r="M242" t="s">
        <v>1659</v>
      </c>
      <c r="N242" t="s">
        <v>1912</v>
      </c>
      <c r="O242">
        <v>0.126</v>
      </c>
      <c r="P242">
        <v>10</v>
      </c>
      <c r="Q242">
        <v>2.35</v>
      </c>
      <c r="R242">
        <v>195</v>
      </c>
      <c r="S242">
        <v>167</v>
      </c>
      <c r="T242">
        <v>90</v>
      </c>
      <c r="U242">
        <f t="shared" si="18"/>
        <v>0</v>
      </c>
      <c r="V242">
        <f t="shared" si="19"/>
        <v>7.4599999999999795</v>
      </c>
      <c r="W242" s="3">
        <f t="shared" si="20"/>
        <v>2.1145124716553228E-2</v>
      </c>
      <c r="X242" t="str">
        <f t="shared" si="21"/>
        <v>May</v>
      </c>
      <c r="Y242" t="str">
        <f t="shared" si="22"/>
        <v>Q2</v>
      </c>
      <c r="Z242">
        <f t="shared" si="23"/>
        <v>0.43076923076923079</v>
      </c>
    </row>
    <row r="243" spans="1:26" x14ac:dyDescent="0.25">
      <c r="A243" t="s">
        <v>261</v>
      </c>
      <c r="B243" t="s">
        <v>1506</v>
      </c>
      <c r="C243" t="s">
        <v>1512</v>
      </c>
      <c r="D243">
        <v>48</v>
      </c>
      <c r="E243">
        <v>4.2</v>
      </c>
      <c r="F243">
        <v>201.6</v>
      </c>
      <c r="G243">
        <v>204.29</v>
      </c>
      <c r="H243" t="s">
        <v>1515</v>
      </c>
      <c r="I243" t="s">
        <v>1520</v>
      </c>
      <c r="J243">
        <v>4.7</v>
      </c>
      <c r="K243" t="s">
        <v>1610</v>
      </c>
      <c r="L243" t="s">
        <v>1726</v>
      </c>
      <c r="M243" t="s">
        <v>1726</v>
      </c>
      <c r="N243" t="s">
        <v>1912</v>
      </c>
      <c r="O243">
        <v>0.13320000000000001</v>
      </c>
      <c r="P243">
        <v>6</v>
      </c>
      <c r="Q243">
        <v>2.0299999999999998</v>
      </c>
      <c r="R243">
        <v>761</v>
      </c>
      <c r="S243">
        <v>114</v>
      </c>
      <c r="T243">
        <v>68</v>
      </c>
      <c r="U243">
        <f t="shared" si="18"/>
        <v>0</v>
      </c>
      <c r="V243">
        <f t="shared" si="19"/>
        <v>2.6899999999999977</v>
      </c>
      <c r="W243" s="3">
        <f t="shared" si="20"/>
        <v>1.3343253968253957E-2</v>
      </c>
      <c r="X243" t="str">
        <f t="shared" si="21"/>
        <v>August</v>
      </c>
      <c r="Y243" t="str">
        <f t="shared" si="22"/>
        <v>Q3</v>
      </c>
      <c r="Z243">
        <f t="shared" si="23"/>
        <v>6.3074901445466486E-2</v>
      </c>
    </row>
    <row r="244" spans="1:26" x14ac:dyDescent="0.25">
      <c r="A244" t="s">
        <v>262</v>
      </c>
      <c r="B244" t="s">
        <v>1508</v>
      </c>
      <c r="C244" t="s">
        <v>1512</v>
      </c>
      <c r="D244">
        <v>384</v>
      </c>
      <c r="E244">
        <v>8.9</v>
      </c>
      <c r="F244">
        <v>3417.6</v>
      </c>
      <c r="G244">
        <v>3578.96</v>
      </c>
      <c r="H244" t="s">
        <v>1516</v>
      </c>
      <c r="I244" t="s">
        <v>1518</v>
      </c>
      <c r="J244">
        <v>4.5</v>
      </c>
      <c r="K244" t="s">
        <v>1702</v>
      </c>
      <c r="L244" t="s">
        <v>1833</v>
      </c>
      <c r="M244" t="s">
        <v>1833</v>
      </c>
      <c r="N244" t="s">
        <v>1912</v>
      </c>
      <c r="O244">
        <v>9.8900000000000002E-2</v>
      </c>
      <c r="P244">
        <v>37</v>
      </c>
      <c r="Q244">
        <v>2.7</v>
      </c>
      <c r="R244">
        <v>457</v>
      </c>
      <c r="S244">
        <v>75</v>
      </c>
      <c r="T244">
        <v>64</v>
      </c>
      <c r="U244">
        <f t="shared" si="18"/>
        <v>0</v>
      </c>
      <c r="V244">
        <f t="shared" si="19"/>
        <v>161.36000000000013</v>
      </c>
      <c r="W244" s="3">
        <f t="shared" si="20"/>
        <v>4.7214419475655467E-2</v>
      </c>
      <c r="X244" t="str">
        <f t="shared" si="21"/>
        <v>February</v>
      </c>
      <c r="Y244" t="str">
        <f t="shared" si="22"/>
        <v>Q1</v>
      </c>
      <c r="Z244">
        <f t="shared" si="23"/>
        <v>0.84026258205689275</v>
      </c>
    </row>
    <row r="245" spans="1:26" x14ac:dyDescent="0.25">
      <c r="A245" t="s">
        <v>263</v>
      </c>
      <c r="B245" t="s">
        <v>1507</v>
      </c>
      <c r="C245" t="s">
        <v>1511</v>
      </c>
      <c r="D245">
        <v>434</v>
      </c>
      <c r="E245">
        <v>15.75</v>
      </c>
      <c r="F245">
        <v>6835.5</v>
      </c>
      <c r="G245">
        <v>6687.58</v>
      </c>
      <c r="H245" t="s">
        <v>1515</v>
      </c>
      <c r="I245" t="s">
        <v>1521</v>
      </c>
      <c r="J245">
        <v>4.2</v>
      </c>
      <c r="K245" t="s">
        <v>1582</v>
      </c>
      <c r="L245" t="s">
        <v>1556</v>
      </c>
      <c r="M245" t="s">
        <v>1556</v>
      </c>
      <c r="N245" t="s">
        <v>1912</v>
      </c>
      <c r="O245">
        <v>8.6599999999999996E-2</v>
      </c>
      <c r="P245">
        <v>37</v>
      </c>
      <c r="Q245">
        <v>3.78</v>
      </c>
      <c r="R245">
        <v>965</v>
      </c>
      <c r="S245">
        <v>194</v>
      </c>
      <c r="T245">
        <v>16</v>
      </c>
      <c r="U245">
        <f t="shared" si="18"/>
        <v>0</v>
      </c>
      <c r="V245">
        <f t="shared" si="19"/>
        <v>-147.92000000000007</v>
      </c>
      <c r="W245" s="3">
        <f t="shared" si="20"/>
        <v>-2.1639967815083032E-2</v>
      </c>
      <c r="X245" t="str">
        <f t="shared" si="21"/>
        <v>June</v>
      </c>
      <c r="Y245" t="str">
        <f t="shared" si="22"/>
        <v>Q2</v>
      </c>
      <c r="Z245">
        <f t="shared" si="23"/>
        <v>0.44974093264248705</v>
      </c>
    </row>
    <row r="246" spans="1:26" x14ac:dyDescent="0.25">
      <c r="A246" t="s">
        <v>264</v>
      </c>
      <c r="B246" t="s">
        <v>1505</v>
      </c>
      <c r="C246" t="s">
        <v>1511</v>
      </c>
      <c r="D246">
        <v>73</v>
      </c>
      <c r="E246">
        <v>12.5</v>
      </c>
      <c r="F246">
        <v>912.5</v>
      </c>
      <c r="G246">
        <v>951.69</v>
      </c>
      <c r="H246" t="s">
        <v>1513</v>
      </c>
      <c r="I246" t="s">
        <v>1520</v>
      </c>
      <c r="J246">
        <v>4.7</v>
      </c>
      <c r="K246" t="s">
        <v>1703</v>
      </c>
      <c r="L246" t="s">
        <v>1627</v>
      </c>
      <c r="M246" t="s">
        <v>1627</v>
      </c>
      <c r="N246" t="s">
        <v>1912</v>
      </c>
      <c r="O246">
        <v>3.2099999999999997E-2</v>
      </c>
      <c r="P246">
        <v>2</v>
      </c>
      <c r="Q246">
        <v>3.99</v>
      </c>
      <c r="R246">
        <v>257</v>
      </c>
      <c r="S246">
        <v>196</v>
      </c>
      <c r="T246">
        <v>26</v>
      </c>
      <c r="U246">
        <f t="shared" si="18"/>
        <v>0</v>
      </c>
      <c r="V246">
        <f t="shared" si="19"/>
        <v>39.190000000000055</v>
      </c>
      <c r="W246" s="3">
        <f t="shared" si="20"/>
        <v>4.294794520547951E-2</v>
      </c>
      <c r="X246" t="str">
        <f t="shared" si="21"/>
        <v>January</v>
      </c>
      <c r="Y246" t="str">
        <f t="shared" si="22"/>
        <v>Q1</v>
      </c>
      <c r="Z246">
        <f t="shared" si="23"/>
        <v>0.28404669260700388</v>
      </c>
    </row>
    <row r="247" spans="1:26" x14ac:dyDescent="0.25">
      <c r="A247" t="s">
        <v>265</v>
      </c>
      <c r="B247" t="s">
        <v>1504</v>
      </c>
      <c r="C247" t="s">
        <v>1510</v>
      </c>
      <c r="D247">
        <v>57</v>
      </c>
      <c r="E247">
        <v>45</v>
      </c>
      <c r="F247">
        <v>2565</v>
      </c>
      <c r="G247">
        <v>2604.65</v>
      </c>
      <c r="H247" t="s">
        <v>1516</v>
      </c>
      <c r="I247" t="s">
        <v>1519</v>
      </c>
      <c r="J247">
        <v>3.8</v>
      </c>
      <c r="K247" t="s">
        <v>1522</v>
      </c>
      <c r="L247" t="s">
        <v>1723</v>
      </c>
      <c r="M247" t="s">
        <v>1723</v>
      </c>
      <c r="N247" t="s">
        <v>1912</v>
      </c>
      <c r="O247">
        <v>4.5100000000000001E-2</v>
      </c>
      <c r="P247">
        <v>2</v>
      </c>
      <c r="Q247">
        <v>1.86</v>
      </c>
      <c r="R247">
        <v>103</v>
      </c>
      <c r="S247">
        <v>121</v>
      </c>
      <c r="T247">
        <v>90</v>
      </c>
      <c r="U247">
        <f t="shared" si="18"/>
        <v>0</v>
      </c>
      <c r="V247">
        <f t="shared" si="19"/>
        <v>39.650000000000091</v>
      </c>
      <c r="W247" s="3">
        <f t="shared" si="20"/>
        <v>1.545808966861602E-2</v>
      </c>
      <c r="X247" t="str">
        <f t="shared" si="21"/>
        <v>May</v>
      </c>
      <c r="Y247" t="str">
        <f t="shared" si="22"/>
        <v>Q2</v>
      </c>
      <c r="Z247">
        <f t="shared" si="23"/>
        <v>0.55339805825242716</v>
      </c>
    </row>
    <row r="248" spans="1:26" x14ac:dyDescent="0.25">
      <c r="A248" t="s">
        <v>266</v>
      </c>
      <c r="B248" t="s">
        <v>1506</v>
      </c>
      <c r="C248" t="s">
        <v>1512</v>
      </c>
      <c r="D248">
        <v>56</v>
      </c>
      <c r="E248">
        <v>4.2</v>
      </c>
      <c r="F248">
        <v>235.2</v>
      </c>
      <c r="G248">
        <v>239.99</v>
      </c>
      <c r="H248" t="s">
        <v>1514</v>
      </c>
      <c r="I248" t="s">
        <v>1520</v>
      </c>
      <c r="J248">
        <v>4.7</v>
      </c>
      <c r="K248" t="s">
        <v>1704</v>
      </c>
      <c r="L248" t="s">
        <v>1573</v>
      </c>
      <c r="M248" t="s">
        <v>1573</v>
      </c>
      <c r="N248" t="s">
        <v>1912</v>
      </c>
      <c r="O248">
        <v>1.0200000000000001E-2</v>
      </c>
      <c r="P248">
        <v>0</v>
      </c>
      <c r="Q248">
        <v>1.27</v>
      </c>
      <c r="R248">
        <v>581</v>
      </c>
      <c r="S248">
        <v>194</v>
      </c>
      <c r="T248">
        <v>66</v>
      </c>
      <c r="U248">
        <f t="shared" si="18"/>
        <v>0</v>
      </c>
      <c r="V248">
        <f t="shared" si="19"/>
        <v>4.7900000000000205</v>
      </c>
      <c r="W248" s="3">
        <f t="shared" si="20"/>
        <v>2.0365646258503491E-2</v>
      </c>
      <c r="X248" t="str">
        <f t="shared" si="21"/>
        <v>December</v>
      </c>
      <c r="Y248" t="str">
        <f t="shared" si="22"/>
        <v>Q4</v>
      </c>
      <c r="Z248">
        <f t="shared" si="23"/>
        <v>9.6385542168674704E-2</v>
      </c>
    </row>
    <row r="249" spans="1:26" x14ac:dyDescent="0.25">
      <c r="A249" t="s">
        <v>267</v>
      </c>
      <c r="B249" t="s">
        <v>1505</v>
      </c>
      <c r="C249" t="s">
        <v>1511</v>
      </c>
      <c r="D249">
        <v>450</v>
      </c>
      <c r="E249">
        <v>12.5</v>
      </c>
      <c r="F249">
        <v>5625</v>
      </c>
      <c r="G249">
        <v>5581.3</v>
      </c>
      <c r="H249" t="s">
        <v>1513</v>
      </c>
      <c r="I249" t="s">
        <v>1521</v>
      </c>
      <c r="J249">
        <v>4.2</v>
      </c>
      <c r="K249" t="s">
        <v>1705</v>
      </c>
      <c r="L249" t="s">
        <v>1853</v>
      </c>
      <c r="M249" t="s">
        <v>1853</v>
      </c>
      <c r="N249" t="s">
        <v>1912</v>
      </c>
      <c r="O249">
        <v>2.8500000000000001E-2</v>
      </c>
      <c r="P249">
        <v>12</v>
      </c>
      <c r="Q249">
        <v>3.07</v>
      </c>
      <c r="R249">
        <v>155</v>
      </c>
      <c r="S249">
        <v>100</v>
      </c>
      <c r="T249">
        <v>57</v>
      </c>
      <c r="U249">
        <f t="shared" si="18"/>
        <v>0</v>
      </c>
      <c r="V249">
        <f t="shared" si="19"/>
        <v>-43.699999999999818</v>
      </c>
      <c r="W249" s="3">
        <f t="shared" si="20"/>
        <v>-7.7688888888888565E-3</v>
      </c>
      <c r="X249" t="str">
        <f t="shared" si="21"/>
        <v>March</v>
      </c>
      <c r="Y249" t="str">
        <f t="shared" si="22"/>
        <v>Q1</v>
      </c>
      <c r="Z249">
        <f t="shared" si="23"/>
        <v>2.903225806451613</v>
      </c>
    </row>
    <row r="250" spans="1:26" x14ac:dyDescent="0.25">
      <c r="A250" t="s">
        <v>268</v>
      </c>
      <c r="B250" t="s">
        <v>1506</v>
      </c>
      <c r="C250" t="s">
        <v>1512</v>
      </c>
      <c r="D250">
        <v>338</v>
      </c>
      <c r="E250">
        <v>4.2</v>
      </c>
      <c r="F250">
        <v>1419.6</v>
      </c>
      <c r="G250">
        <v>1489.58</v>
      </c>
      <c r="H250" t="s">
        <v>1514</v>
      </c>
      <c r="I250" t="s">
        <v>1520</v>
      </c>
      <c r="J250">
        <v>4.7</v>
      </c>
      <c r="K250" t="s">
        <v>1640</v>
      </c>
      <c r="L250" t="s">
        <v>1597</v>
      </c>
      <c r="M250" t="s">
        <v>1597</v>
      </c>
      <c r="N250" t="s">
        <v>1912</v>
      </c>
      <c r="O250">
        <v>0.03</v>
      </c>
      <c r="P250">
        <v>10</v>
      </c>
      <c r="Q250">
        <v>1.02</v>
      </c>
      <c r="R250">
        <v>218</v>
      </c>
      <c r="S250">
        <v>132</v>
      </c>
      <c r="T250">
        <v>54</v>
      </c>
      <c r="U250">
        <f t="shared" si="18"/>
        <v>0</v>
      </c>
      <c r="V250">
        <f t="shared" si="19"/>
        <v>69.980000000000018</v>
      </c>
      <c r="W250" s="3">
        <f t="shared" si="20"/>
        <v>4.9295576218653159E-2</v>
      </c>
      <c r="X250" t="str">
        <f t="shared" si="21"/>
        <v>March</v>
      </c>
      <c r="Y250" t="str">
        <f t="shared" si="22"/>
        <v>Q1</v>
      </c>
      <c r="Z250">
        <f t="shared" si="23"/>
        <v>1.5504587155963303</v>
      </c>
    </row>
    <row r="251" spans="1:26" x14ac:dyDescent="0.25">
      <c r="A251" t="s">
        <v>269</v>
      </c>
      <c r="B251" t="s">
        <v>1504</v>
      </c>
      <c r="C251" t="s">
        <v>1510</v>
      </c>
      <c r="D251">
        <v>325</v>
      </c>
      <c r="E251">
        <v>45</v>
      </c>
      <c r="F251">
        <v>14625</v>
      </c>
      <c r="G251">
        <v>14897.85</v>
      </c>
      <c r="H251" t="s">
        <v>1514</v>
      </c>
      <c r="I251" t="s">
        <v>1519</v>
      </c>
      <c r="J251">
        <v>3.8</v>
      </c>
      <c r="K251" t="s">
        <v>1552</v>
      </c>
      <c r="L251" t="s">
        <v>1782</v>
      </c>
      <c r="M251" t="s">
        <v>1782</v>
      </c>
      <c r="N251" t="s">
        <v>1912</v>
      </c>
      <c r="O251">
        <v>0.13039999999999999</v>
      </c>
      <c r="P251">
        <v>42</v>
      </c>
      <c r="Q251">
        <v>0.65</v>
      </c>
      <c r="R251">
        <v>653</v>
      </c>
      <c r="S251">
        <v>118</v>
      </c>
      <c r="T251">
        <v>54</v>
      </c>
      <c r="U251">
        <f t="shared" si="18"/>
        <v>0</v>
      </c>
      <c r="V251">
        <f t="shared" si="19"/>
        <v>272.85000000000036</v>
      </c>
      <c r="W251" s="3">
        <f t="shared" si="20"/>
        <v>1.865641025641028E-2</v>
      </c>
      <c r="X251" t="str">
        <f t="shared" si="21"/>
        <v>July</v>
      </c>
      <c r="Y251" t="str">
        <f t="shared" si="22"/>
        <v>Q3</v>
      </c>
      <c r="Z251">
        <f t="shared" si="23"/>
        <v>0.49770290964777947</v>
      </c>
    </row>
    <row r="252" spans="1:26" x14ac:dyDescent="0.25">
      <c r="A252" t="s">
        <v>270</v>
      </c>
      <c r="B252" t="s">
        <v>1508</v>
      </c>
      <c r="C252" t="s">
        <v>1512</v>
      </c>
      <c r="D252">
        <v>151</v>
      </c>
      <c r="E252">
        <v>8.9</v>
      </c>
      <c r="F252">
        <v>1343.9</v>
      </c>
      <c r="G252">
        <v>1363.34</v>
      </c>
      <c r="H252" t="s">
        <v>1516</v>
      </c>
      <c r="I252" t="s">
        <v>1519</v>
      </c>
      <c r="J252">
        <v>3.8</v>
      </c>
      <c r="K252" t="s">
        <v>1530</v>
      </c>
      <c r="L252" t="s">
        <v>1579</v>
      </c>
      <c r="M252" t="s">
        <v>1579</v>
      </c>
      <c r="N252" t="s">
        <v>1912</v>
      </c>
      <c r="O252">
        <v>4.4699999999999997E-2</v>
      </c>
      <c r="P252">
        <v>6</v>
      </c>
      <c r="Q252">
        <v>2.44</v>
      </c>
      <c r="R252">
        <v>847</v>
      </c>
      <c r="S252">
        <v>196</v>
      </c>
      <c r="T252">
        <v>13</v>
      </c>
      <c r="U252">
        <f t="shared" si="18"/>
        <v>0</v>
      </c>
      <c r="V252">
        <f t="shared" si="19"/>
        <v>19.439999999999827</v>
      </c>
      <c r="W252" s="3">
        <f t="shared" si="20"/>
        <v>1.4465362006101514E-2</v>
      </c>
      <c r="X252" t="str">
        <f t="shared" si="21"/>
        <v>May</v>
      </c>
      <c r="Y252" t="str">
        <f t="shared" si="22"/>
        <v>Q2</v>
      </c>
      <c r="Z252">
        <f t="shared" si="23"/>
        <v>0.1782762691853601</v>
      </c>
    </row>
    <row r="253" spans="1:26" x14ac:dyDescent="0.25">
      <c r="A253" t="s">
        <v>271</v>
      </c>
      <c r="B253" t="s">
        <v>1504</v>
      </c>
      <c r="C253" t="s">
        <v>1510</v>
      </c>
      <c r="D253">
        <v>320</v>
      </c>
      <c r="E253">
        <v>45</v>
      </c>
      <c r="F253">
        <v>14400</v>
      </c>
      <c r="G253">
        <v>14413.71</v>
      </c>
      <c r="H253" t="s">
        <v>1516</v>
      </c>
      <c r="I253" t="s">
        <v>1519</v>
      </c>
      <c r="J253">
        <v>3.8</v>
      </c>
      <c r="K253" t="s">
        <v>1586</v>
      </c>
      <c r="L253" t="s">
        <v>1815</v>
      </c>
      <c r="M253" t="s">
        <v>1815</v>
      </c>
      <c r="N253" t="s">
        <v>1912</v>
      </c>
      <c r="O253">
        <v>0.1147</v>
      </c>
      <c r="P253">
        <v>36</v>
      </c>
      <c r="Q253">
        <v>0.57999999999999996</v>
      </c>
      <c r="R253">
        <v>556</v>
      </c>
      <c r="S253">
        <v>118</v>
      </c>
      <c r="T253">
        <v>24</v>
      </c>
      <c r="U253">
        <f t="shared" si="18"/>
        <v>0</v>
      </c>
      <c r="V253">
        <f t="shared" si="19"/>
        <v>13.709999999999127</v>
      </c>
      <c r="W253" s="3">
        <f t="shared" si="20"/>
        <v>9.5208333333327271E-4</v>
      </c>
      <c r="X253" t="str">
        <f t="shared" si="21"/>
        <v>September</v>
      </c>
      <c r="Y253" t="str">
        <f t="shared" si="22"/>
        <v>Q3</v>
      </c>
      <c r="Z253">
        <f t="shared" si="23"/>
        <v>0.57553956834532372</v>
      </c>
    </row>
    <row r="254" spans="1:26" x14ac:dyDescent="0.25">
      <c r="A254" t="s">
        <v>272</v>
      </c>
      <c r="B254" t="s">
        <v>1507</v>
      </c>
      <c r="C254" t="s">
        <v>1511</v>
      </c>
      <c r="D254">
        <v>465</v>
      </c>
      <c r="E254">
        <v>15.75</v>
      </c>
      <c r="F254">
        <v>7323.75</v>
      </c>
      <c r="G254">
        <v>7673.6</v>
      </c>
      <c r="H254" t="s">
        <v>1515</v>
      </c>
      <c r="I254" t="s">
        <v>1518</v>
      </c>
      <c r="J254">
        <v>4.5</v>
      </c>
      <c r="K254" t="s">
        <v>1706</v>
      </c>
      <c r="L254" t="s">
        <v>1831</v>
      </c>
      <c r="M254" t="s">
        <v>1808</v>
      </c>
      <c r="N254" t="s">
        <v>1913</v>
      </c>
      <c r="O254">
        <v>0.1482</v>
      </c>
      <c r="P254">
        <v>68</v>
      </c>
      <c r="Q254">
        <v>3.08</v>
      </c>
      <c r="R254">
        <v>424</v>
      </c>
      <c r="S254">
        <v>159</v>
      </c>
      <c r="T254">
        <v>97</v>
      </c>
      <c r="U254">
        <f t="shared" si="18"/>
        <v>7</v>
      </c>
      <c r="V254">
        <f t="shared" si="19"/>
        <v>349.85000000000036</v>
      </c>
      <c r="W254" s="3">
        <f t="shared" si="20"/>
        <v>4.7769243898276206E-2</v>
      </c>
      <c r="X254" t="str">
        <f t="shared" si="21"/>
        <v>September</v>
      </c>
      <c r="Y254" t="str">
        <f t="shared" si="22"/>
        <v>Q3</v>
      </c>
      <c r="Z254">
        <f t="shared" si="23"/>
        <v>1.0966981132075471</v>
      </c>
    </row>
    <row r="255" spans="1:26" x14ac:dyDescent="0.25">
      <c r="A255" t="s">
        <v>273</v>
      </c>
      <c r="B255" t="s">
        <v>1507</v>
      </c>
      <c r="C255" t="s">
        <v>1511</v>
      </c>
      <c r="D255">
        <v>310</v>
      </c>
      <c r="E255">
        <v>15.75</v>
      </c>
      <c r="F255">
        <v>4882.5</v>
      </c>
      <c r="G255">
        <v>4671.3500000000004</v>
      </c>
      <c r="H255" t="s">
        <v>1515</v>
      </c>
      <c r="I255" t="s">
        <v>1518</v>
      </c>
      <c r="J255">
        <v>4.5</v>
      </c>
      <c r="K255" t="s">
        <v>1703</v>
      </c>
      <c r="L255" t="s">
        <v>1561</v>
      </c>
      <c r="M255" t="s">
        <v>1561</v>
      </c>
      <c r="N255" t="s">
        <v>1912</v>
      </c>
      <c r="O255">
        <v>4.6699999999999998E-2</v>
      </c>
      <c r="P255">
        <v>14</v>
      </c>
      <c r="Q255">
        <v>2.59</v>
      </c>
      <c r="R255">
        <v>568</v>
      </c>
      <c r="S255">
        <v>93</v>
      </c>
      <c r="T255">
        <v>90</v>
      </c>
      <c r="U255">
        <f t="shared" si="18"/>
        <v>0</v>
      </c>
      <c r="V255">
        <f t="shared" si="19"/>
        <v>-211.14999999999964</v>
      </c>
      <c r="W255" s="3">
        <f t="shared" si="20"/>
        <v>-4.3246287762416721E-2</v>
      </c>
      <c r="X255" t="str">
        <f t="shared" si="21"/>
        <v>January</v>
      </c>
      <c r="Y255" t="str">
        <f t="shared" si="22"/>
        <v>Q1</v>
      </c>
      <c r="Z255">
        <f t="shared" si="23"/>
        <v>0.54577464788732399</v>
      </c>
    </row>
    <row r="256" spans="1:26" x14ac:dyDescent="0.25">
      <c r="A256" t="s">
        <v>274</v>
      </c>
      <c r="B256" t="s">
        <v>1504</v>
      </c>
      <c r="C256" t="s">
        <v>1510</v>
      </c>
      <c r="D256">
        <v>369</v>
      </c>
      <c r="E256">
        <v>45</v>
      </c>
      <c r="F256">
        <v>16605</v>
      </c>
      <c r="G256">
        <v>16442.73</v>
      </c>
      <c r="H256" t="s">
        <v>1517</v>
      </c>
      <c r="I256" t="s">
        <v>1520</v>
      </c>
      <c r="J256">
        <v>4.7</v>
      </c>
      <c r="K256" t="s">
        <v>1707</v>
      </c>
      <c r="L256" t="s">
        <v>1581</v>
      </c>
      <c r="M256" t="s">
        <v>1581</v>
      </c>
      <c r="N256" t="s">
        <v>1912</v>
      </c>
      <c r="O256">
        <v>9.9699999999999997E-2</v>
      </c>
      <c r="P256">
        <v>36</v>
      </c>
      <c r="Q256">
        <v>0.73</v>
      </c>
      <c r="R256">
        <v>367</v>
      </c>
      <c r="S256">
        <v>40</v>
      </c>
      <c r="T256">
        <v>75</v>
      </c>
      <c r="U256">
        <f t="shared" si="18"/>
        <v>0</v>
      </c>
      <c r="V256">
        <f t="shared" si="19"/>
        <v>-162.27000000000044</v>
      </c>
      <c r="W256" s="3">
        <f t="shared" si="20"/>
        <v>-9.7723577235772612E-3</v>
      </c>
      <c r="X256" t="str">
        <f t="shared" si="21"/>
        <v>August</v>
      </c>
      <c r="Y256" t="str">
        <f t="shared" si="22"/>
        <v>Q3</v>
      </c>
      <c r="Z256">
        <f t="shared" si="23"/>
        <v>1.005449591280654</v>
      </c>
    </row>
    <row r="257" spans="1:26" x14ac:dyDescent="0.25">
      <c r="A257" t="s">
        <v>275</v>
      </c>
      <c r="B257" t="s">
        <v>1507</v>
      </c>
      <c r="C257" t="s">
        <v>1511</v>
      </c>
      <c r="D257">
        <v>310</v>
      </c>
      <c r="E257">
        <v>15.75</v>
      </c>
      <c r="F257">
        <v>4882.5</v>
      </c>
      <c r="G257">
        <v>4948.07</v>
      </c>
      <c r="H257" t="s">
        <v>1514</v>
      </c>
      <c r="I257" t="s">
        <v>1521</v>
      </c>
      <c r="J257">
        <v>4.2</v>
      </c>
      <c r="K257" t="s">
        <v>1708</v>
      </c>
      <c r="L257" t="s">
        <v>1615</v>
      </c>
      <c r="M257" t="s">
        <v>1615</v>
      </c>
      <c r="N257" t="s">
        <v>1912</v>
      </c>
      <c r="O257">
        <v>0.1268</v>
      </c>
      <c r="P257">
        <v>39</v>
      </c>
      <c r="Q257">
        <v>2.6</v>
      </c>
      <c r="R257">
        <v>797</v>
      </c>
      <c r="S257">
        <v>81</v>
      </c>
      <c r="T257">
        <v>17</v>
      </c>
      <c r="U257">
        <f t="shared" si="18"/>
        <v>0</v>
      </c>
      <c r="V257">
        <f t="shared" si="19"/>
        <v>65.569999999999709</v>
      </c>
      <c r="W257" s="3">
        <f t="shared" si="20"/>
        <v>1.3429595494111563E-2</v>
      </c>
      <c r="X257" t="str">
        <f t="shared" si="21"/>
        <v>July</v>
      </c>
      <c r="Y257" t="str">
        <f t="shared" si="22"/>
        <v>Q3</v>
      </c>
      <c r="Z257">
        <f t="shared" si="23"/>
        <v>0.38895859473023842</v>
      </c>
    </row>
    <row r="258" spans="1:26" x14ac:dyDescent="0.25">
      <c r="A258" t="s">
        <v>276</v>
      </c>
      <c r="B258" t="s">
        <v>1507</v>
      </c>
      <c r="C258" t="s">
        <v>1511</v>
      </c>
      <c r="D258">
        <v>242</v>
      </c>
      <c r="E258">
        <v>15.75</v>
      </c>
      <c r="F258">
        <v>3811.5</v>
      </c>
      <c r="G258">
        <v>3854.3</v>
      </c>
      <c r="H258" t="s">
        <v>1513</v>
      </c>
      <c r="I258" t="s">
        <v>1520</v>
      </c>
      <c r="J258">
        <v>4.7</v>
      </c>
      <c r="K258" t="s">
        <v>1709</v>
      </c>
      <c r="L258" t="s">
        <v>1833</v>
      </c>
      <c r="M258" t="s">
        <v>1833</v>
      </c>
      <c r="N258" t="s">
        <v>1912</v>
      </c>
      <c r="O258">
        <v>1.77E-2</v>
      </c>
      <c r="P258">
        <v>4</v>
      </c>
      <c r="Q258">
        <v>3.49</v>
      </c>
      <c r="R258">
        <v>172</v>
      </c>
      <c r="S258">
        <v>23</v>
      </c>
      <c r="T258">
        <v>100</v>
      </c>
      <c r="U258">
        <f t="shared" si="18"/>
        <v>0</v>
      </c>
      <c r="V258">
        <f t="shared" si="19"/>
        <v>42.800000000000182</v>
      </c>
      <c r="W258" s="3">
        <f t="shared" si="20"/>
        <v>1.122917486553855E-2</v>
      </c>
      <c r="X258" t="str">
        <f t="shared" si="21"/>
        <v>March</v>
      </c>
      <c r="Y258" t="str">
        <f t="shared" si="22"/>
        <v>Q1</v>
      </c>
      <c r="Z258">
        <f t="shared" si="23"/>
        <v>1.4069767441860466</v>
      </c>
    </row>
    <row r="259" spans="1:26" x14ac:dyDescent="0.25">
      <c r="A259" t="s">
        <v>277</v>
      </c>
      <c r="B259" t="s">
        <v>1507</v>
      </c>
      <c r="C259" t="s">
        <v>1511</v>
      </c>
      <c r="D259">
        <v>497</v>
      </c>
      <c r="E259">
        <v>15.75</v>
      </c>
      <c r="F259">
        <v>7827.75</v>
      </c>
      <c r="G259">
        <v>7707.75</v>
      </c>
      <c r="H259" t="s">
        <v>1513</v>
      </c>
      <c r="I259" t="s">
        <v>1519</v>
      </c>
      <c r="J259">
        <v>3.8</v>
      </c>
      <c r="K259" t="s">
        <v>1649</v>
      </c>
      <c r="L259" t="s">
        <v>1622</v>
      </c>
      <c r="M259" t="s">
        <v>1622</v>
      </c>
      <c r="N259" t="s">
        <v>1912</v>
      </c>
      <c r="O259">
        <v>8.2400000000000001E-2</v>
      </c>
      <c r="P259">
        <v>40</v>
      </c>
      <c r="Q259">
        <v>2.89</v>
      </c>
      <c r="R259">
        <v>179</v>
      </c>
      <c r="S259">
        <v>88</v>
      </c>
      <c r="T259">
        <v>25</v>
      </c>
      <c r="U259">
        <f t="shared" ref="U259:U322" si="24">IF(N259="Delayed", M259-L259, 0)</f>
        <v>0</v>
      </c>
      <c r="V259">
        <f t="shared" ref="V259:V322" si="25">G259-F259</f>
        <v>-120</v>
      </c>
      <c r="W259" s="3">
        <f t="shared" ref="W259:W322" si="26">(G259-F259)/F259</f>
        <v>-1.5330075692248731E-2</v>
      </c>
      <c r="X259" t="str">
        <f t="shared" ref="X259:X322" si="27">TEXT(K259,"MMMM")</f>
        <v>September</v>
      </c>
      <c r="Y259" t="str">
        <f t="shared" ref="Y259:Y322" si="28">"Q"&amp;ROUNDUP(MONTH(K259)/3,0)</f>
        <v>Q3</v>
      </c>
      <c r="Z259">
        <f t="shared" ref="Z259:Z322" si="29">D259/R259</f>
        <v>2.7765363128491618</v>
      </c>
    </row>
    <row r="260" spans="1:26" x14ac:dyDescent="0.25">
      <c r="A260" t="s">
        <v>278</v>
      </c>
      <c r="B260" t="s">
        <v>1505</v>
      </c>
      <c r="C260" t="s">
        <v>1511</v>
      </c>
      <c r="D260">
        <v>278</v>
      </c>
      <c r="E260">
        <v>12.5</v>
      </c>
      <c r="F260">
        <v>3475</v>
      </c>
      <c r="G260">
        <v>3323.45</v>
      </c>
      <c r="H260" t="s">
        <v>1516</v>
      </c>
      <c r="I260" t="s">
        <v>1520</v>
      </c>
      <c r="J260">
        <v>4.7</v>
      </c>
      <c r="K260" t="s">
        <v>1564</v>
      </c>
      <c r="L260" t="s">
        <v>1679</v>
      </c>
      <c r="M260" t="s">
        <v>1679</v>
      </c>
      <c r="N260" t="s">
        <v>1912</v>
      </c>
      <c r="O260">
        <v>0.10970000000000001</v>
      </c>
      <c r="P260">
        <v>30</v>
      </c>
      <c r="Q260">
        <v>2.62</v>
      </c>
      <c r="R260">
        <v>573</v>
      </c>
      <c r="S260">
        <v>112</v>
      </c>
      <c r="T260">
        <v>17</v>
      </c>
      <c r="U260">
        <f t="shared" si="24"/>
        <v>0</v>
      </c>
      <c r="V260">
        <f t="shared" si="25"/>
        <v>-151.55000000000018</v>
      </c>
      <c r="W260" s="3">
        <f t="shared" si="26"/>
        <v>-4.3611510791366957E-2</v>
      </c>
      <c r="X260" t="str">
        <f t="shared" si="27"/>
        <v>May</v>
      </c>
      <c r="Y260" t="str">
        <f t="shared" si="28"/>
        <v>Q2</v>
      </c>
      <c r="Z260">
        <f t="shared" si="29"/>
        <v>0.4851657940663176</v>
      </c>
    </row>
    <row r="261" spans="1:26" x14ac:dyDescent="0.25">
      <c r="A261" t="s">
        <v>279</v>
      </c>
      <c r="B261" t="s">
        <v>1508</v>
      </c>
      <c r="C261" t="s">
        <v>1512</v>
      </c>
      <c r="D261">
        <v>90</v>
      </c>
      <c r="E261">
        <v>8.9</v>
      </c>
      <c r="F261">
        <v>801</v>
      </c>
      <c r="G261">
        <v>781.38</v>
      </c>
      <c r="H261" t="s">
        <v>1517</v>
      </c>
      <c r="I261" t="s">
        <v>1519</v>
      </c>
      <c r="J261">
        <v>3.8</v>
      </c>
      <c r="K261" t="s">
        <v>1632</v>
      </c>
      <c r="L261" t="s">
        <v>1712</v>
      </c>
      <c r="M261" t="s">
        <v>1712</v>
      </c>
      <c r="N261" t="s">
        <v>1912</v>
      </c>
      <c r="O261">
        <v>2.4400000000000002E-2</v>
      </c>
      <c r="P261">
        <v>2</v>
      </c>
      <c r="Q261">
        <v>2.4500000000000002</v>
      </c>
      <c r="R261">
        <v>808</v>
      </c>
      <c r="S261">
        <v>150</v>
      </c>
      <c r="T261">
        <v>10</v>
      </c>
      <c r="U261">
        <f t="shared" si="24"/>
        <v>0</v>
      </c>
      <c r="V261">
        <f t="shared" si="25"/>
        <v>-19.620000000000005</v>
      </c>
      <c r="W261" s="3">
        <f t="shared" si="26"/>
        <v>-2.4494382022471915E-2</v>
      </c>
      <c r="X261" t="str">
        <f t="shared" si="27"/>
        <v>July</v>
      </c>
      <c r="Y261" t="str">
        <f t="shared" si="28"/>
        <v>Q3</v>
      </c>
      <c r="Z261">
        <f t="shared" si="29"/>
        <v>0.11138613861386139</v>
      </c>
    </row>
    <row r="262" spans="1:26" x14ac:dyDescent="0.25">
      <c r="A262" t="s">
        <v>280</v>
      </c>
      <c r="B262" t="s">
        <v>1505</v>
      </c>
      <c r="C262" t="s">
        <v>1511</v>
      </c>
      <c r="D262">
        <v>251</v>
      </c>
      <c r="E262">
        <v>12.5</v>
      </c>
      <c r="F262">
        <v>3137.5</v>
      </c>
      <c r="G262">
        <v>3094.82</v>
      </c>
      <c r="H262" t="s">
        <v>1513</v>
      </c>
      <c r="I262" t="s">
        <v>1519</v>
      </c>
      <c r="J262">
        <v>3.8</v>
      </c>
      <c r="K262" t="s">
        <v>1560</v>
      </c>
      <c r="L262" t="s">
        <v>1858</v>
      </c>
      <c r="M262" t="s">
        <v>1858</v>
      </c>
      <c r="N262" t="s">
        <v>1912</v>
      </c>
      <c r="O262">
        <v>0.13880000000000001</v>
      </c>
      <c r="P262">
        <v>34</v>
      </c>
      <c r="Q262">
        <v>3.94</v>
      </c>
      <c r="R262">
        <v>616</v>
      </c>
      <c r="S262">
        <v>187</v>
      </c>
      <c r="T262">
        <v>63</v>
      </c>
      <c r="U262">
        <f t="shared" si="24"/>
        <v>0</v>
      </c>
      <c r="V262">
        <f t="shared" si="25"/>
        <v>-42.679999999999836</v>
      </c>
      <c r="W262" s="3">
        <f t="shared" si="26"/>
        <v>-1.3603187250995965E-2</v>
      </c>
      <c r="X262" t="str">
        <f t="shared" si="27"/>
        <v>January</v>
      </c>
      <c r="Y262" t="str">
        <f t="shared" si="28"/>
        <v>Q1</v>
      </c>
      <c r="Z262">
        <f t="shared" si="29"/>
        <v>0.40746753246753248</v>
      </c>
    </row>
    <row r="263" spans="1:26" x14ac:dyDescent="0.25">
      <c r="A263" t="s">
        <v>281</v>
      </c>
      <c r="B263" t="s">
        <v>1507</v>
      </c>
      <c r="C263" t="s">
        <v>1511</v>
      </c>
      <c r="D263">
        <v>478</v>
      </c>
      <c r="E263">
        <v>15.75</v>
      </c>
      <c r="F263">
        <v>7528.5</v>
      </c>
      <c r="G263">
        <v>7694.34</v>
      </c>
      <c r="H263" t="s">
        <v>1516</v>
      </c>
      <c r="I263" t="s">
        <v>1519</v>
      </c>
      <c r="J263">
        <v>3.8</v>
      </c>
      <c r="K263" t="s">
        <v>1710</v>
      </c>
      <c r="L263" t="s">
        <v>1874</v>
      </c>
      <c r="M263" t="s">
        <v>1874</v>
      </c>
      <c r="N263" t="s">
        <v>1912</v>
      </c>
      <c r="O263">
        <v>4.8000000000000001E-2</v>
      </c>
      <c r="P263">
        <v>22</v>
      </c>
      <c r="Q263">
        <v>3.06</v>
      </c>
      <c r="R263">
        <v>739</v>
      </c>
      <c r="S263">
        <v>33</v>
      </c>
      <c r="T263">
        <v>32</v>
      </c>
      <c r="U263">
        <f t="shared" si="24"/>
        <v>0</v>
      </c>
      <c r="V263">
        <f t="shared" si="25"/>
        <v>165.84000000000015</v>
      </c>
      <c r="W263" s="3">
        <f t="shared" si="26"/>
        <v>2.2028292488543554E-2</v>
      </c>
      <c r="X263" t="str">
        <f t="shared" si="27"/>
        <v>August</v>
      </c>
      <c r="Y263" t="str">
        <f t="shared" si="28"/>
        <v>Q3</v>
      </c>
      <c r="Z263">
        <f t="shared" si="29"/>
        <v>0.64682002706359942</v>
      </c>
    </row>
    <row r="264" spans="1:26" x14ac:dyDescent="0.25">
      <c r="A264" t="s">
        <v>282</v>
      </c>
      <c r="B264" t="s">
        <v>1507</v>
      </c>
      <c r="C264" t="s">
        <v>1511</v>
      </c>
      <c r="D264">
        <v>45</v>
      </c>
      <c r="E264">
        <v>15.75</v>
      </c>
      <c r="F264">
        <v>708.75</v>
      </c>
      <c r="G264">
        <v>735.47</v>
      </c>
      <c r="H264" t="s">
        <v>1517</v>
      </c>
      <c r="I264" t="s">
        <v>1518</v>
      </c>
      <c r="J264">
        <v>4.5</v>
      </c>
      <c r="K264" t="s">
        <v>1711</v>
      </c>
      <c r="L264" t="s">
        <v>1791</v>
      </c>
      <c r="M264" t="s">
        <v>1791</v>
      </c>
      <c r="N264" t="s">
        <v>1912</v>
      </c>
      <c r="O264">
        <v>0.13120000000000001</v>
      </c>
      <c r="P264">
        <v>5</v>
      </c>
      <c r="Q264">
        <v>2.97</v>
      </c>
      <c r="R264">
        <v>616</v>
      </c>
      <c r="S264">
        <v>136</v>
      </c>
      <c r="T264">
        <v>11</v>
      </c>
      <c r="U264">
        <f t="shared" si="24"/>
        <v>0</v>
      </c>
      <c r="V264">
        <f t="shared" si="25"/>
        <v>26.720000000000027</v>
      </c>
      <c r="W264" s="3">
        <f t="shared" si="26"/>
        <v>3.7700176366843072E-2</v>
      </c>
      <c r="X264" t="str">
        <f t="shared" si="27"/>
        <v>July</v>
      </c>
      <c r="Y264" t="str">
        <f t="shared" si="28"/>
        <v>Q3</v>
      </c>
      <c r="Z264">
        <f t="shared" si="29"/>
        <v>7.3051948051948049E-2</v>
      </c>
    </row>
    <row r="265" spans="1:26" x14ac:dyDescent="0.25">
      <c r="A265" t="s">
        <v>283</v>
      </c>
      <c r="B265" t="s">
        <v>1506</v>
      </c>
      <c r="C265" t="s">
        <v>1512</v>
      </c>
      <c r="D265">
        <v>411</v>
      </c>
      <c r="E265">
        <v>4.2</v>
      </c>
      <c r="F265">
        <v>1726.2</v>
      </c>
      <c r="G265">
        <v>1692.35</v>
      </c>
      <c r="H265" t="s">
        <v>1514</v>
      </c>
      <c r="I265" t="s">
        <v>1521</v>
      </c>
      <c r="J265">
        <v>4.2</v>
      </c>
      <c r="K265" t="s">
        <v>1577</v>
      </c>
      <c r="L265" t="s">
        <v>1688</v>
      </c>
      <c r="M265" t="s">
        <v>1688</v>
      </c>
      <c r="N265" t="s">
        <v>1912</v>
      </c>
      <c r="O265">
        <v>9.7199999999999995E-2</v>
      </c>
      <c r="P265">
        <v>39</v>
      </c>
      <c r="Q265">
        <v>2.1800000000000002</v>
      </c>
      <c r="R265">
        <v>841</v>
      </c>
      <c r="S265">
        <v>70</v>
      </c>
      <c r="T265">
        <v>79</v>
      </c>
      <c r="U265">
        <f t="shared" si="24"/>
        <v>0</v>
      </c>
      <c r="V265">
        <f t="shared" si="25"/>
        <v>-33.850000000000136</v>
      </c>
      <c r="W265" s="3">
        <f t="shared" si="26"/>
        <v>-1.9609546981809833E-2</v>
      </c>
      <c r="X265" t="str">
        <f t="shared" si="27"/>
        <v>October</v>
      </c>
      <c r="Y265" t="str">
        <f t="shared" si="28"/>
        <v>Q4</v>
      </c>
      <c r="Z265">
        <f t="shared" si="29"/>
        <v>0.48870392390011891</v>
      </c>
    </row>
    <row r="266" spans="1:26" x14ac:dyDescent="0.25">
      <c r="A266" t="s">
        <v>284</v>
      </c>
      <c r="B266" t="s">
        <v>1507</v>
      </c>
      <c r="C266" t="s">
        <v>1511</v>
      </c>
      <c r="D266">
        <v>22</v>
      </c>
      <c r="E266">
        <v>15.75</v>
      </c>
      <c r="F266">
        <v>346.5</v>
      </c>
      <c r="G266">
        <v>337.25</v>
      </c>
      <c r="H266" t="s">
        <v>1514</v>
      </c>
      <c r="I266" t="s">
        <v>1518</v>
      </c>
      <c r="J266">
        <v>4.5</v>
      </c>
      <c r="K266" t="s">
        <v>1712</v>
      </c>
      <c r="L266" t="s">
        <v>1578</v>
      </c>
      <c r="M266" t="s">
        <v>1578</v>
      </c>
      <c r="N266" t="s">
        <v>1912</v>
      </c>
      <c r="O266">
        <v>5.8500000000000003E-2</v>
      </c>
      <c r="P266">
        <v>1</v>
      </c>
      <c r="Q266">
        <v>3.82</v>
      </c>
      <c r="R266">
        <v>51</v>
      </c>
      <c r="S266">
        <v>188</v>
      </c>
      <c r="T266">
        <v>58</v>
      </c>
      <c r="U266">
        <f t="shared" si="24"/>
        <v>0</v>
      </c>
      <c r="V266">
        <f t="shared" si="25"/>
        <v>-9.25</v>
      </c>
      <c r="W266" s="3">
        <f t="shared" si="26"/>
        <v>-2.6695526695526696E-2</v>
      </c>
      <c r="X266" t="str">
        <f t="shared" si="27"/>
        <v>July</v>
      </c>
      <c r="Y266" t="str">
        <f t="shared" si="28"/>
        <v>Q3</v>
      </c>
      <c r="Z266">
        <f t="shared" si="29"/>
        <v>0.43137254901960786</v>
      </c>
    </row>
    <row r="267" spans="1:26" x14ac:dyDescent="0.25">
      <c r="A267" t="s">
        <v>285</v>
      </c>
      <c r="B267" t="s">
        <v>1504</v>
      </c>
      <c r="C267" t="s">
        <v>1510</v>
      </c>
      <c r="D267">
        <v>281</v>
      </c>
      <c r="E267">
        <v>45</v>
      </c>
      <c r="F267">
        <v>12645</v>
      </c>
      <c r="G267">
        <v>13255.9</v>
      </c>
      <c r="H267" t="s">
        <v>1516</v>
      </c>
      <c r="I267" t="s">
        <v>1518</v>
      </c>
      <c r="J267">
        <v>4.5</v>
      </c>
      <c r="K267" t="s">
        <v>1713</v>
      </c>
      <c r="L267" t="s">
        <v>1784</v>
      </c>
      <c r="M267" t="s">
        <v>1678</v>
      </c>
      <c r="N267" t="s">
        <v>1913</v>
      </c>
      <c r="O267">
        <v>6.88E-2</v>
      </c>
      <c r="P267">
        <v>19</v>
      </c>
      <c r="Q267">
        <v>1.57</v>
      </c>
      <c r="R267">
        <v>993</v>
      </c>
      <c r="S267">
        <v>79</v>
      </c>
      <c r="T267">
        <v>76</v>
      </c>
      <c r="U267">
        <f t="shared" si="24"/>
        <v>1</v>
      </c>
      <c r="V267">
        <f t="shared" si="25"/>
        <v>610.89999999999964</v>
      </c>
      <c r="W267" s="3">
        <f t="shared" si="26"/>
        <v>4.8311585606959244E-2</v>
      </c>
      <c r="X267" t="str">
        <f t="shared" si="27"/>
        <v>April</v>
      </c>
      <c r="Y267" t="str">
        <f t="shared" si="28"/>
        <v>Q2</v>
      </c>
      <c r="Z267">
        <f t="shared" si="29"/>
        <v>0.28298086606243705</v>
      </c>
    </row>
    <row r="268" spans="1:26" x14ac:dyDescent="0.25">
      <c r="A268" t="s">
        <v>286</v>
      </c>
      <c r="B268" t="s">
        <v>1508</v>
      </c>
      <c r="C268" t="s">
        <v>1512</v>
      </c>
      <c r="D268">
        <v>307</v>
      </c>
      <c r="E268">
        <v>8.9</v>
      </c>
      <c r="F268">
        <v>2732.3</v>
      </c>
      <c r="G268">
        <v>2621.8</v>
      </c>
      <c r="H268" t="s">
        <v>1516</v>
      </c>
      <c r="I268" t="s">
        <v>1520</v>
      </c>
      <c r="J268">
        <v>4.7</v>
      </c>
      <c r="K268" t="s">
        <v>1714</v>
      </c>
      <c r="L268" t="s">
        <v>1771</v>
      </c>
      <c r="M268" t="s">
        <v>1771</v>
      </c>
      <c r="N268" t="s">
        <v>1912</v>
      </c>
      <c r="O268">
        <v>2.87E-2</v>
      </c>
      <c r="P268">
        <v>8</v>
      </c>
      <c r="Q268">
        <v>1.1499999999999999</v>
      </c>
      <c r="R268">
        <v>113</v>
      </c>
      <c r="S268">
        <v>131</v>
      </c>
      <c r="T268">
        <v>94</v>
      </c>
      <c r="U268">
        <f t="shared" si="24"/>
        <v>0</v>
      </c>
      <c r="V268">
        <f t="shared" si="25"/>
        <v>-110.5</v>
      </c>
      <c r="W268" s="3">
        <f t="shared" si="26"/>
        <v>-4.0442118361819712E-2</v>
      </c>
      <c r="X268" t="str">
        <f t="shared" si="27"/>
        <v>February</v>
      </c>
      <c r="Y268" t="str">
        <f t="shared" si="28"/>
        <v>Q1</v>
      </c>
      <c r="Z268">
        <f t="shared" si="29"/>
        <v>2.7168141592920354</v>
      </c>
    </row>
    <row r="269" spans="1:26" x14ac:dyDescent="0.25">
      <c r="A269" t="s">
        <v>287</v>
      </c>
      <c r="B269" t="s">
        <v>1507</v>
      </c>
      <c r="C269" t="s">
        <v>1511</v>
      </c>
      <c r="D269">
        <v>445</v>
      </c>
      <c r="E269">
        <v>15.75</v>
      </c>
      <c r="F269">
        <v>7008.75</v>
      </c>
      <c r="G269">
        <v>6879.09</v>
      </c>
      <c r="H269" t="s">
        <v>1514</v>
      </c>
      <c r="I269" t="s">
        <v>1521</v>
      </c>
      <c r="J269">
        <v>4.2</v>
      </c>
      <c r="K269" t="s">
        <v>1715</v>
      </c>
      <c r="L269" t="s">
        <v>1812</v>
      </c>
      <c r="M269" t="s">
        <v>1812</v>
      </c>
      <c r="N269" t="s">
        <v>1912</v>
      </c>
      <c r="O269">
        <v>0.1221</v>
      </c>
      <c r="P269">
        <v>54</v>
      </c>
      <c r="Q269">
        <v>3.6</v>
      </c>
      <c r="R269">
        <v>513</v>
      </c>
      <c r="S269">
        <v>89</v>
      </c>
      <c r="T269">
        <v>39</v>
      </c>
      <c r="U269">
        <f t="shared" si="24"/>
        <v>0</v>
      </c>
      <c r="V269">
        <f t="shared" si="25"/>
        <v>-129.65999999999985</v>
      </c>
      <c r="W269" s="3">
        <f t="shared" si="26"/>
        <v>-1.8499732477260545E-2</v>
      </c>
      <c r="X269" t="str">
        <f t="shared" si="27"/>
        <v>May</v>
      </c>
      <c r="Y269" t="str">
        <f t="shared" si="28"/>
        <v>Q2</v>
      </c>
      <c r="Z269">
        <f t="shared" si="29"/>
        <v>0.86744639376218324</v>
      </c>
    </row>
    <row r="270" spans="1:26" x14ac:dyDescent="0.25">
      <c r="A270" t="s">
        <v>288</v>
      </c>
      <c r="B270" t="s">
        <v>1505</v>
      </c>
      <c r="C270" t="s">
        <v>1511</v>
      </c>
      <c r="D270">
        <v>65</v>
      </c>
      <c r="E270">
        <v>12.5</v>
      </c>
      <c r="F270">
        <v>812.5</v>
      </c>
      <c r="G270">
        <v>784.5</v>
      </c>
      <c r="H270" t="s">
        <v>1514</v>
      </c>
      <c r="I270" t="s">
        <v>1519</v>
      </c>
      <c r="J270">
        <v>3.8</v>
      </c>
      <c r="K270" t="s">
        <v>1716</v>
      </c>
      <c r="L270" t="s">
        <v>1824</v>
      </c>
      <c r="M270" t="s">
        <v>1824</v>
      </c>
      <c r="N270" t="s">
        <v>1912</v>
      </c>
      <c r="O270">
        <v>3.3000000000000002E-2</v>
      </c>
      <c r="P270">
        <v>2</v>
      </c>
      <c r="Q270">
        <v>3.11</v>
      </c>
      <c r="R270">
        <v>416</v>
      </c>
      <c r="S270">
        <v>73</v>
      </c>
      <c r="T270">
        <v>67</v>
      </c>
      <c r="U270">
        <f t="shared" si="24"/>
        <v>0</v>
      </c>
      <c r="V270">
        <f t="shared" si="25"/>
        <v>-28</v>
      </c>
      <c r="W270" s="3">
        <f t="shared" si="26"/>
        <v>-3.446153846153846E-2</v>
      </c>
      <c r="X270" t="str">
        <f t="shared" si="27"/>
        <v>October</v>
      </c>
      <c r="Y270" t="str">
        <f t="shared" si="28"/>
        <v>Q4</v>
      </c>
      <c r="Z270">
        <f t="shared" si="29"/>
        <v>0.15625</v>
      </c>
    </row>
    <row r="271" spans="1:26" x14ac:dyDescent="0.25">
      <c r="A271" t="s">
        <v>289</v>
      </c>
      <c r="B271" t="s">
        <v>1506</v>
      </c>
      <c r="C271" t="s">
        <v>1512</v>
      </c>
      <c r="D271">
        <v>56</v>
      </c>
      <c r="E271">
        <v>4.2</v>
      </c>
      <c r="F271">
        <v>235.2</v>
      </c>
      <c r="G271">
        <v>227.15</v>
      </c>
      <c r="H271" t="s">
        <v>1515</v>
      </c>
      <c r="I271" t="s">
        <v>1521</v>
      </c>
      <c r="J271">
        <v>4.2</v>
      </c>
      <c r="K271" t="s">
        <v>1705</v>
      </c>
      <c r="L271" t="s">
        <v>1889</v>
      </c>
      <c r="M271" t="s">
        <v>1889</v>
      </c>
      <c r="N271" t="s">
        <v>1912</v>
      </c>
      <c r="O271">
        <v>0.106</v>
      </c>
      <c r="P271">
        <v>5</v>
      </c>
      <c r="Q271">
        <v>2.39</v>
      </c>
      <c r="R271">
        <v>270</v>
      </c>
      <c r="S271">
        <v>103</v>
      </c>
      <c r="T271">
        <v>28</v>
      </c>
      <c r="U271">
        <f t="shared" si="24"/>
        <v>0</v>
      </c>
      <c r="V271">
        <f t="shared" si="25"/>
        <v>-8.0499999999999829</v>
      </c>
      <c r="W271" s="3">
        <f t="shared" si="26"/>
        <v>-3.4226190476190403E-2</v>
      </c>
      <c r="X271" t="str">
        <f t="shared" si="27"/>
        <v>March</v>
      </c>
      <c r="Y271" t="str">
        <f t="shared" si="28"/>
        <v>Q1</v>
      </c>
      <c r="Z271">
        <f t="shared" si="29"/>
        <v>0.2074074074074074</v>
      </c>
    </row>
    <row r="272" spans="1:26" x14ac:dyDescent="0.25">
      <c r="A272" t="s">
        <v>290</v>
      </c>
      <c r="B272" t="s">
        <v>1505</v>
      </c>
      <c r="C272" t="s">
        <v>1511</v>
      </c>
      <c r="D272">
        <v>272</v>
      </c>
      <c r="E272">
        <v>12.5</v>
      </c>
      <c r="F272">
        <v>3400</v>
      </c>
      <c r="G272">
        <v>3246.64</v>
      </c>
      <c r="H272" t="s">
        <v>1514</v>
      </c>
      <c r="I272" t="s">
        <v>1521</v>
      </c>
      <c r="J272">
        <v>4.2</v>
      </c>
      <c r="K272" t="s">
        <v>1692</v>
      </c>
      <c r="L272" t="s">
        <v>1620</v>
      </c>
      <c r="M272" t="s">
        <v>1620</v>
      </c>
      <c r="N272" t="s">
        <v>1912</v>
      </c>
      <c r="O272">
        <v>5.1799999999999999E-2</v>
      </c>
      <c r="P272">
        <v>14</v>
      </c>
      <c r="Q272">
        <v>2.76</v>
      </c>
      <c r="R272">
        <v>925</v>
      </c>
      <c r="S272">
        <v>135</v>
      </c>
      <c r="T272">
        <v>81</v>
      </c>
      <c r="U272">
        <f t="shared" si="24"/>
        <v>0</v>
      </c>
      <c r="V272">
        <f t="shared" si="25"/>
        <v>-153.36000000000013</v>
      </c>
      <c r="W272" s="3">
        <f t="shared" si="26"/>
        <v>-4.5105882352941211E-2</v>
      </c>
      <c r="X272" t="str">
        <f t="shared" si="27"/>
        <v>July</v>
      </c>
      <c r="Y272" t="str">
        <f t="shared" si="28"/>
        <v>Q3</v>
      </c>
      <c r="Z272">
        <f t="shared" si="29"/>
        <v>0.29405405405405405</v>
      </c>
    </row>
    <row r="273" spans="1:26" x14ac:dyDescent="0.25">
      <c r="A273" t="s">
        <v>291</v>
      </c>
      <c r="B273" t="s">
        <v>1504</v>
      </c>
      <c r="C273" t="s">
        <v>1510</v>
      </c>
      <c r="D273">
        <v>246</v>
      </c>
      <c r="E273">
        <v>45</v>
      </c>
      <c r="F273">
        <v>11070</v>
      </c>
      <c r="G273">
        <v>10629.31</v>
      </c>
      <c r="H273" t="s">
        <v>1517</v>
      </c>
      <c r="I273" t="s">
        <v>1519</v>
      </c>
      <c r="J273">
        <v>3.8</v>
      </c>
      <c r="K273" t="s">
        <v>1717</v>
      </c>
      <c r="L273" t="s">
        <v>1580</v>
      </c>
      <c r="M273" t="s">
        <v>1580</v>
      </c>
      <c r="N273" t="s">
        <v>1912</v>
      </c>
      <c r="O273">
        <v>0.1211</v>
      </c>
      <c r="P273">
        <v>29</v>
      </c>
      <c r="Q273">
        <v>0.59</v>
      </c>
      <c r="R273">
        <v>183</v>
      </c>
      <c r="S273">
        <v>70</v>
      </c>
      <c r="T273">
        <v>61</v>
      </c>
      <c r="U273">
        <f t="shared" si="24"/>
        <v>0</v>
      </c>
      <c r="V273">
        <f t="shared" si="25"/>
        <v>-440.69000000000051</v>
      </c>
      <c r="W273" s="3">
        <f t="shared" si="26"/>
        <v>-3.9809394760614319E-2</v>
      </c>
      <c r="X273" t="str">
        <f t="shared" si="27"/>
        <v>February</v>
      </c>
      <c r="Y273" t="str">
        <f t="shared" si="28"/>
        <v>Q1</v>
      </c>
      <c r="Z273">
        <f t="shared" si="29"/>
        <v>1.3442622950819672</v>
      </c>
    </row>
    <row r="274" spans="1:26" x14ac:dyDescent="0.25">
      <c r="A274" t="s">
        <v>292</v>
      </c>
      <c r="B274" t="s">
        <v>1506</v>
      </c>
      <c r="C274" t="s">
        <v>1512</v>
      </c>
      <c r="D274">
        <v>21</v>
      </c>
      <c r="E274">
        <v>4.2</v>
      </c>
      <c r="F274">
        <v>88.2</v>
      </c>
      <c r="G274">
        <v>92.58</v>
      </c>
      <c r="H274" t="s">
        <v>1513</v>
      </c>
      <c r="I274" t="s">
        <v>1521</v>
      </c>
      <c r="J274">
        <v>4.2</v>
      </c>
      <c r="K274" t="s">
        <v>1681</v>
      </c>
      <c r="L274" t="s">
        <v>1746</v>
      </c>
      <c r="M274" t="s">
        <v>1746</v>
      </c>
      <c r="N274" t="s">
        <v>1912</v>
      </c>
      <c r="O274">
        <v>3.7699999999999997E-2</v>
      </c>
      <c r="P274">
        <v>0</v>
      </c>
      <c r="Q274">
        <v>2.62</v>
      </c>
      <c r="R274">
        <v>976</v>
      </c>
      <c r="S274">
        <v>104</v>
      </c>
      <c r="T274">
        <v>25</v>
      </c>
      <c r="U274">
        <f t="shared" si="24"/>
        <v>0</v>
      </c>
      <c r="V274">
        <f t="shared" si="25"/>
        <v>4.3799999999999955</v>
      </c>
      <c r="W274" s="3">
        <f t="shared" si="26"/>
        <v>4.9659863945578177E-2</v>
      </c>
      <c r="X274" t="str">
        <f t="shared" si="27"/>
        <v>February</v>
      </c>
      <c r="Y274" t="str">
        <f t="shared" si="28"/>
        <v>Q1</v>
      </c>
      <c r="Z274">
        <f t="shared" si="29"/>
        <v>2.151639344262295E-2</v>
      </c>
    </row>
    <row r="275" spans="1:26" x14ac:dyDescent="0.25">
      <c r="A275" t="s">
        <v>293</v>
      </c>
      <c r="B275" t="s">
        <v>1505</v>
      </c>
      <c r="C275" t="s">
        <v>1511</v>
      </c>
      <c r="D275">
        <v>483</v>
      </c>
      <c r="E275">
        <v>12.5</v>
      </c>
      <c r="F275">
        <v>6037.5</v>
      </c>
      <c r="G275">
        <v>6082.11</v>
      </c>
      <c r="H275" t="s">
        <v>1515</v>
      </c>
      <c r="I275" t="s">
        <v>1518</v>
      </c>
      <c r="J275">
        <v>4.5</v>
      </c>
      <c r="K275" t="s">
        <v>1559</v>
      </c>
      <c r="L275" t="s">
        <v>1842</v>
      </c>
      <c r="M275" t="s">
        <v>1842</v>
      </c>
      <c r="N275" t="s">
        <v>1912</v>
      </c>
      <c r="O275">
        <v>0.125</v>
      </c>
      <c r="P275">
        <v>60</v>
      </c>
      <c r="Q275">
        <v>2.54</v>
      </c>
      <c r="R275">
        <v>486</v>
      </c>
      <c r="S275">
        <v>64</v>
      </c>
      <c r="T275">
        <v>55</v>
      </c>
      <c r="U275">
        <f t="shared" si="24"/>
        <v>0</v>
      </c>
      <c r="V275">
        <f t="shared" si="25"/>
        <v>44.609999999999673</v>
      </c>
      <c r="W275" s="3">
        <f t="shared" si="26"/>
        <v>7.3888198757763434E-3</v>
      </c>
      <c r="X275" t="str">
        <f t="shared" si="27"/>
        <v>March</v>
      </c>
      <c r="Y275" t="str">
        <f t="shared" si="28"/>
        <v>Q1</v>
      </c>
      <c r="Z275">
        <f t="shared" si="29"/>
        <v>0.99382716049382713</v>
      </c>
    </row>
    <row r="276" spans="1:26" x14ac:dyDescent="0.25">
      <c r="A276" t="s">
        <v>294</v>
      </c>
      <c r="B276" t="s">
        <v>1507</v>
      </c>
      <c r="C276" t="s">
        <v>1511</v>
      </c>
      <c r="D276">
        <v>238</v>
      </c>
      <c r="E276">
        <v>15.75</v>
      </c>
      <c r="F276">
        <v>3748.5</v>
      </c>
      <c r="G276">
        <v>3892.23</v>
      </c>
      <c r="H276" t="s">
        <v>1514</v>
      </c>
      <c r="I276" t="s">
        <v>1521</v>
      </c>
      <c r="J276">
        <v>4.2</v>
      </c>
      <c r="K276" t="s">
        <v>1606</v>
      </c>
      <c r="L276" t="s">
        <v>1732</v>
      </c>
      <c r="M276" t="s">
        <v>1732</v>
      </c>
      <c r="N276" t="s">
        <v>1912</v>
      </c>
      <c r="O276">
        <v>1.49E-2</v>
      </c>
      <c r="P276">
        <v>3</v>
      </c>
      <c r="Q276">
        <v>2.87</v>
      </c>
      <c r="R276">
        <v>560</v>
      </c>
      <c r="S276">
        <v>125</v>
      </c>
      <c r="T276">
        <v>80</v>
      </c>
      <c r="U276">
        <f t="shared" si="24"/>
        <v>0</v>
      </c>
      <c r="V276">
        <f t="shared" si="25"/>
        <v>143.73000000000002</v>
      </c>
      <c r="W276" s="3">
        <f t="shared" si="26"/>
        <v>3.8343337334933981E-2</v>
      </c>
      <c r="X276" t="str">
        <f t="shared" si="27"/>
        <v>May</v>
      </c>
      <c r="Y276" t="str">
        <f t="shared" si="28"/>
        <v>Q2</v>
      </c>
      <c r="Z276">
        <f t="shared" si="29"/>
        <v>0.42499999999999999</v>
      </c>
    </row>
    <row r="277" spans="1:26" x14ac:dyDescent="0.25">
      <c r="A277" t="s">
        <v>295</v>
      </c>
      <c r="B277" t="s">
        <v>1508</v>
      </c>
      <c r="C277" t="s">
        <v>1512</v>
      </c>
      <c r="D277">
        <v>206</v>
      </c>
      <c r="E277">
        <v>8.9</v>
      </c>
      <c r="F277">
        <v>1833.4</v>
      </c>
      <c r="G277">
        <v>1766.89</v>
      </c>
      <c r="H277" t="s">
        <v>1513</v>
      </c>
      <c r="I277" t="s">
        <v>1518</v>
      </c>
      <c r="J277">
        <v>4.5</v>
      </c>
      <c r="K277" t="s">
        <v>1606</v>
      </c>
      <c r="L277" t="s">
        <v>1840</v>
      </c>
      <c r="M277" t="s">
        <v>1840</v>
      </c>
      <c r="N277" t="s">
        <v>1912</v>
      </c>
      <c r="O277">
        <v>3.7900000000000003E-2</v>
      </c>
      <c r="P277">
        <v>7</v>
      </c>
      <c r="Q277">
        <v>2.0499999999999998</v>
      </c>
      <c r="R277">
        <v>871</v>
      </c>
      <c r="S277">
        <v>159</v>
      </c>
      <c r="T277">
        <v>12</v>
      </c>
      <c r="U277">
        <f t="shared" si="24"/>
        <v>0</v>
      </c>
      <c r="V277">
        <f t="shared" si="25"/>
        <v>-66.509999999999991</v>
      </c>
      <c r="W277" s="3">
        <f t="shared" si="26"/>
        <v>-3.6276862659539645E-2</v>
      </c>
      <c r="X277" t="str">
        <f t="shared" si="27"/>
        <v>May</v>
      </c>
      <c r="Y277" t="str">
        <f t="shared" si="28"/>
        <v>Q2</v>
      </c>
      <c r="Z277">
        <f t="shared" si="29"/>
        <v>0.23650975889781861</v>
      </c>
    </row>
    <row r="278" spans="1:26" x14ac:dyDescent="0.25">
      <c r="A278" t="s">
        <v>296</v>
      </c>
      <c r="B278" t="s">
        <v>1508</v>
      </c>
      <c r="C278" t="s">
        <v>1512</v>
      </c>
      <c r="D278">
        <v>410</v>
      </c>
      <c r="E278">
        <v>8.9</v>
      </c>
      <c r="F278">
        <v>3649</v>
      </c>
      <c r="G278">
        <v>3643.41</v>
      </c>
      <c r="H278" t="s">
        <v>1516</v>
      </c>
      <c r="I278" t="s">
        <v>1520</v>
      </c>
      <c r="J278">
        <v>4.7</v>
      </c>
      <c r="K278" t="s">
        <v>1641</v>
      </c>
      <c r="L278" t="s">
        <v>1808</v>
      </c>
      <c r="M278" t="s">
        <v>1808</v>
      </c>
      <c r="N278" t="s">
        <v>1912</v>
      </c>
      <c r="O278">
        <v>0.13780000000000001</v>
      </c>
      <c r="P278">
        <v>56</v>
      </c>
      <c r="Q278">
        <v>1.78</v>
      </c>
      <c r="R278">
        <v>76</v>
      </c>
      <c r="S278">
        <v>101</v>
      </c>
      <c r="T278">
        <v>86</v>
      </c>
      <c r="U278">
        <f t="shared" si="24"/>
        <v>0</v>
      </c>
      <c r="V278">
        <f t="shared" si="25"/>
        <v>-5.5900000000001455</v>
      </c>
      <c r="W278" s="3">
        <f t="shared" si="26"/>
        <v>-1.5319265552206482E-3</v>
      </c>
      <c r="X278" t="str">
        <f t="shared" si="27"/>
        <v>October</v>
      </c>
      <c r="Y278" t="str">
        <f t="shared" si="28"/>
        <v>Q4</v>
      </c>
      <c r="Z278">
        <f t="shared" si="29"/>
        <v>5.3947368421052628</v>
      </c>
    </row>
    <row r="279" spans="1:26" x14ac:dyDescent="0.25">
      <c r="A279" t="s">
        <v>297</v>
      </c>
      <c r="B279" t="s">
        <v>1507</v>
      </c>
      <c r="C279" t="s">
        <v>1511</v>
      </c>
      <c r="D279">
        <v>424</v>
      </c>
      <c r="E279">
        <v>15.75</v>
      </c>
      <c r="F279">
        <v>6678</v>
      </c>
      <c r="G279">
        <v>7006.24</v>
      </c>
      <c r="H279" t="s">
        <v>1513</v>
      </c>
      <c r="I279" t="s">
        <v>1521</v>
      </c>
      <c r="J279">
        <v>4.2</v>
      </c>
      <c r="K279" t="s">
        <v>1544</v>
      </c>
      <c r="L279" t="s">
        <v>1613</v>
      </c>
      <c r="M279" t="s">
        <v>1613</v>
      </c>
      <c r="N279" t="s">
        <v>1912</v>
      </c>
      <c r="O279">
        <v>8.4099999999999994E-2</v>
      </c>
      <c r="P279">
        <v>35</v>
      </c>
      <c r="Q279">
        <v>4</v>
      </c>
      <c r="R279">
        <v>152</v>
      </c>
      <c r="S279">
        <v>83</v>
      </c>
      <c r="T279">
        <v>94</v>
      </c>
      <c r="U279">
        <f t="shared" si="24"/>
        <v>0</v>
      </c>
      <c r="V279">
        <f t="shared" si="25"/>
        <v>328.23999999999978</v>
      </c>
      <c r="W279" s="3">
        <f t="shared" si="26"/>
        <v>4.9152440850554029E-2</v>
      </c>
      <c r="X279" t="str">
        <f t="shared" si="27"/>
        <v>January</v>
      </c>
      <c r="Y279" t="str">
        <f t="shared" si="28"/>
        <v>Q1</v>
      </c>
      <c r="Z279">
        <f t="shared" si="29"/>
        <v>2.7894736842105261</v>
      </c>
    </row>
    <row r="280" spans="1:26" x14ac:dyDescent="0.25">
      <c r="A280" t="s">
        <v>298</v>
      </c>
      <c r="B280" t="s">
        <v>1507</v>
      </c>
      <c r="C280" t="s">
        <v>1511</v>
      </c>
      <c r="D280">
        <v>304</v>
      </c>
      <c r="E280">
        <v>15.75</v>
      </c>
      <c r="F280">
        <v>4788</v>
      </c>
      <c r="G280">
        <v>4953.91</v>
      </c>
      <c r="H280" t="s">
        <v>1516</v>
      </c>
      <c r="I280" t="s">
        <v>1518</v>
      </c>
      <c r="J280">
        <v>4.5</v>
      </c>
      <c r="K280" t="s">
        <v>1600</v>
      </c>
      <c r="L280" t="s">
        <v>1695</v>
      </c>
      <c r="M280" t="s">
        <v>1695</v>
      </c>
      <c r="N280" t="s">
        <v>1912</v>
      </c>
      <c r="O280">
        <v>0.1216</v>
      </c>
      <c r="P280">
        <v>36</v>
      </c>
      <c r="Q280">
        <v>3.76</v>
      </c>
      <c r="R280">
        <v>230</v>
      </c>
      <c r="S280">
        <v>80</v>
      </c>
      <c r="T280">
        <v>85</v>
      </c>
      <c r="U280">
        <f t="shared" si="24"/>
        <v>0</v>
      </c>
      <c r="V280">
        <f t="shared" si="25"/>
        <v>165.90999999999985</v>
      </c>
      <c r="W280" s="3">
        <f t="shared" si="26"/>
        <v>3.4651211361737648E-2</v>
      </c>
      <c r="X280" t="str">
        <f t="shared" si="27"/>
        <v>April</v>
      </c>
      <c r="Y280" t="str">
        <f t="shared" si="28"/>
        <v>Q2</v>
      </c>
      <c r="Z280">
        <f t="shared" si="29"/>
        <v>1.3217391304347825</v>
      </c>
    </row>
    <row r="281" spans="1:26" x14ac:dyDescent="0.25">
      <c r="A281" t="s">
        <v>299</v>
      </c>
      <c r="B281" t="s">
        <v>1506</v>
      </c>
      <c r="C281" t="s">
        <v>1512</v>
      </c>
      <c r="D281">
        <v>368</v>
      </c>
      <c r="E281">
        <v>4.2</v>
      </c>
      <c r="F281">
        <v>1545.6</v>
      </c>
      <c r="G281">
        <v>1522.68</v>
      </c>
      <c r="H281" t="s">
        <v>1516</v>
      </c>
      <c r="I281" t="s">
        <v>1518</v>
      </c>
      <c r="J281">
        <v>4.5</v>
      </c>
      <c r="K281" t="s">
        <v>1645</v>
      </c>
      <c r="L281" t="s">
        <v>1882</v>
      </c>
      <c r="M281" t="s">
        <v>1882</v>
      </c>
      <c r="N281" t="s">
        <v>1912</v>
      </c>
      <c r="O281">
        <v>8.9499999999999996E-2</v>
      </c>
      <c r="P281">
        <v>32</v>
      </c>
      <c r="Q281">
        <v>2.9</v>
      </c>
      <c r="R281">
        <v>605</v>
      </c>
      <c r="S281">
        <v>99</v>
      </c>
      <c r="T281">
        <v>32</v>
      </c>
      <c r="U281">
        <f t="shared" si="24"/>
        <v>0</v>
      </c>
      <c r="V281">
        <f t="shared" si="25"/>
        <v>-22.919999999999845</v>
      </c>
      <c r="W281" s="3">
        <f t="shared" si="26"/>
        <v>-1.4829192546583752E-2</v>
      </c>
      <c r="X281" t="str">
        <f t="shared" si="27"/>
        <v>December</v>
      </c>
      <c r="Y281" t="str">
        <f t="shared" si="28"/>
        <v>Q4</v>
      </c>
      <c r="Z281">
        <f t="shared" si="29"/>
        <v>0.60826446280991731</v>
      </c>
    </row>
    <row r="282" spans="1:26" x14ac:dyDescent="0.25">
      <c r="A282" t="s">
        <v>300</v>
      </c>
      <c r="B282" t="s">
        <v>1508</v>
      </c>
      <c r="C282" t="s">
        <v>1512</v>
      </c>
      <c r="D282">
        <v>129</v>
      </c>
      <c r="E282">
        <v>8.9</v>
      </c>
      <c r="F282">
        <v>1148.0999999999999</v>
      </c>
      <c r="G282">
        <v>1159.77</v>
      </c>
      <c r="H282" t="s">
        <v>1513</v>
      </c>
      <c r="I282" t="s">
        <v>1518</v>
      </c>
      <c r="J282">
        <v>4.5</v>
      </c>
      <c r="K282" t="s">
        <v>1667</v>
      </c>
      <c r="L282" t="s">
        <v>1690</v>
      </c>
      <c r="M282" t="s">
        <v>1690</v>
      </c>
      <c r="N282" t="s">
        <v>1912</v>
      </c>
      <c r="O282">
        <v>1.2800000000000001E-2</v>
      </c>
      <c r="P282">
        <v>1</v>
      </c>
      <c r="Q282">
        <v>1.66</v>
      </c>
      <c r="R282">
        <v>256</v>
      </c>
      <c r="S282">
        <v>53</v>
      </c>
      <c r="T282">
        <v>53</v>
      </c>
      <c r="U282">
        <f t="shared" si="24"/>
        <v>0</v>
      </c>
      <c r="V282">
        <f t="shared" si="25"/>
        <v>11.670000000000073</v>
      </c>
      <c r="W282" s="3">
        <f t="shared" si="26"/>
        <v>1.0164619806637116E-2</v>
      </c>
      <c r="X282" t="str">
        <f t="shared" si="27"/>
        <v>January</v>
      </c>
      <c r="Y282" t="str">
        <f t="shared" si="28"/>
        <v>Q1</v>
      </c>
      <c r="Z282">
        <f t="shared" si="29"/>
        <v>0.50390625</v>
      </c>
    </row>
    <row r="283" spans="1:26" x14ac:dyDescent="0.25">
      <c r="A283" t="s">
        <v>301</v>
      </c>
      <c r="B283" t="s">
        <v>1504</v>
      </c>
      <c r="C283" t="s">
        <v>1510</v>
      </c>
      <c r="D283">
        <v>21</v>
      </c>
      <c r="E283">
        <v>45</v>
      </c>
      <c r="F283">
        <v>945</v>
      </c>
      <c r="G283">
        <v>911.71</v>
      </c>
      <c r="H283" t="s">
        <v>1514</v>
      </c>
      <c r="I283" t="s">
        <v>1521</v>
      </c>
      <c r="J283">
        <v>4.2</v>
      </c>
      <c r="K283" t="s">
        <v>1718</v>
      </c>
      <c r="L283" t="s">
        <v>1702</v>
      </c>
      <c r="M283" t="s">
        <v>1702</v>
      </c>
      <c r="N283" t="s">
        <v>1912</v>
      </c>
      <c r="O283">
        <v>0.1087</v>
      </c>
      <c r="P283">
        <v>2</v>
      </c>
      <c r="Q283">
        <v>0.67</v>
      </c>
      <c r="R283">
        <v>931</v>
      </c>
      <c r="S283">
        <v>113</v>
      </c>
      <c r="T283">
        <v>19</v>
      </c>
      <c r="U283">
        <f t="shared" si="24"/>
        <v>0</v>
      </c>
      <c r="V283">
        <f t="shared" si="25"/>
        <v>-33.289999999999964</v>
      </c>
      <c r="W283" s="3">
        <f t="shared" si="26"/>
        <v>-3.5227513227513191E-2</v>
      </c>
      <c r="X283" t="str">
        <f t="shared" si="27"/>
        <v>January</v>
      </c>
      <c r="Y283" t="str">
        <f t="shared" si="28"/>
        <v>Q1</v>
      </c>
      <c r="Z283">
        <f t="shared" si="29"/>
        <v>2.2556390977443608E-2</v>
      </c>
    </row>
    <row r="284" spans="1:26" x14ac:dyDescent="0.25">
      <c r="A284" t="s">
        <v>302</v>
      </c>
      <c r="B284" t="s">
        <v>1506</v>
      </c>
      <c r="C284" t="s">
        <v>1512</v>
      </c>
      <c r="D284">
        <v>164</v>
      </c>
      <c r="E284">
        <v>4.2</v>
      </c>
      <c r="F284">
        <v>688.8</v>
      </c>
      <c r="G284">
        <v>676.58</v>
      </c>
      <c r="H284" t="s">
        <v>1515</v>
      </c>
      <c r="I284" t="s">
        <v>1518</v>
      </c>
      <c r="J284">
        <v>4.5</v>
      </c>
      <c r="K284" t="s">
        <v>1719</v>
      </c>
      <c r="L284" t="s">
        <v>1589</v>
      </c>
      <c r="M284" t="s">
        <v>1589</v>
      </c>
      <c r="N284" t="s">
        <v>1912</v>
      </c>
      <c r="O284">
        <v>0.14660000000000001</v>
      </c>
      <c r="P284">
        <v>24</v>
      </c>
      <c r="Q284">
        <v>1.87</v>
      </c>
      <c r="R284">
        <v>548</v>
      </c>
      <c r="S284">
        <v>186</v>
      </c>
      <c r="T284">
        <v>50</v>
      </c>
      <c r="U284">
        <f t="shared" si="24"/>
        <v>0</v>
      </c>
      <c r="V284">
        <f t="shared" si="25"/>
        <v>-12.219999999999914</v>
      </c>
      <c r="W284" s="3">
        <f t="shared" si="26"/>
        <v>-1.7740998838559691E-2</v>
      </c>
      <c r="X284" t="str">
        <f t="shared" si="27"/>
        <v>June</v>
      </c>
      <c r="Y284" t="str">
        <f t="shared" si="28"/>
        <v>Q2</v>
      </c>
      <c r="Z284">
        <f t="shared" si="29"/>
        <v>0.29927007299270075</v>
      </c>
    </row>
    <row r="285" spans="1:26" x14ac:dyDescent="0.25">
      <c r="A285" t="s">
        <v>303</v>
      </c>
      <c r="B285" t="s">
        <v>1507</v>
      </c>
      <c r="C285" t="s">
        <v>1511</v>
      </c>
      <c r="D285">
        <v>350</v>
      </c>
      <c r="E285">
        <v>15.75</v>
      </c>
      <c r="F285">
        <v>5512.5</v>
      </c>
      <c r="G285">
        <v>5561.53</v>
      </c>
      <c r="H285" t="s">
        <v>1517</v>
      </c>
      <c r="I285" t="s">
        <v>1521</v>
      </c>
      <c r="J285">
        <v>4.2</v>
      </c>
      <c r="K285" t="s">
        <v>1720</v>
      </c>
      <c r="L285" t="s">
        <v>1536</v>
      </c>
      <c r="M285" t="s">
        <v>1536</v>
      </c>
      <c r="N285" t="s">
        <v>1912</v>
      </c>
      <c r="O285">
        <v>3.4500000000000003E-2</v>
      </c>
      <c r="P285">
        <v>12</v>
      </c>
      <c r="Q285">
        <v>3.53</v>
      </c>
      <c r="R285">
        <v>231</v>
      </c>
      <c r="S285">
        <v>20</v>
      </c>
      <c r="T285">
        <v>99</v>
      </c>
      <c r="U285">
        <f t="shared" si="24"/>
        <v>0</v>
      </c>
      <c r="V285">
        <f t="shared" si="25"/>
        <v>49.029999999999745</v>
      </c>
      <c r="W285" s="3">
        <f t="shared" si="26"/>
        <v>8.8943310657595906E-3</v>
      </c>
      <c r="X285" t="str">
        <f t="shared" si="27"/>
        <v>April</v>
      </c>
      <c r="Y285" t="str">
        <f t="shared" si="28"/>
        <v>Q2</v>
      </c>
      <c r="Z285">
        <f t="shared" si="29"/>
        <v>1.5151515151515151</v>
      </c>
    </row>
    <row r="286" spans="1:26" x14ac:dyDescent="0.25">
      <c r="A286" t="s">
        <v>304</v>
      </c>
      <c r="B286" t="s">
        <v>1509</v>
      </c>
      <c r="C286" t="s">
        <v>1510</v>
      </c>
      <c r="D286">
        <v>318</v>
      </c>
      <c r="E286">
        <v>25</v>
      </c>
      <c r="F286">
        <v>7950</v>
      </c>
      <c r="G286">
        <v>7805.48</v>
      </c>
      <c r="H286" t="s">
        <v>1515</v>
      </c>
      <c r="I286" t="s">
        <v>1518</v>
      </c>
      <c r="J286">
        <v>4.5</v>
      </c>
      <c r="K286" t="s">
        <v>1721</v>
      </c>
      <c r="L286" t="s">
        <v>1787</v>
      </c>
      <c r="M286" t="s">
        <v>1787</v>
      </c>
      <c r="N286" t="s">
        <v>1912</v>
      </c>
      <c r="O286">
        <v>0.1232</v>
      </c>
      <c r="P286">
        <v>39</v>
      </c>
      <c r="Q286">
        <v>1.46</v>
      </c>
      <c r="R286">
        <v>558</v>
      </c>
      <c r="S286">
        <v>56</v>
      </c>
      <c r="T286">
        <v>52</v>
      </c>
      <c r="U286">
        <f t="shared" si="24"/>
        <v>0</v>
      </c>
      <c r="V286">
        <f t="shared" si="25"/>
        <v>-144.52000000000044</v>
      </c>
      <c r="W286" s="3">
        <f t="shared" si="26"/>
        <v>-1.8178616352201311E-2</v>
      </c>
      <c r="X286" t="str">
        <f t="shared" si="27"/>
        <v>April</v>
      </c>
      <c r="Y286" t="str">
        <f t="shared" si="28"/>
        <v>Q2</v>
      </c>
      <c r="Z286">
        <f t="shared" si="29"/>
        <v>0.56989247311827962</v>
      </c>
    </row>
    <row r="287" spans="1:26" x14ac:dyDescent="0.25">
      <c r="A287" t="s">
        <v>305</v>
      </c>
      <c r="B287" t="s">
        <v>1504</v>
      </c>
      <c r="C287" t="s">
        <v>1510</v>
      </c>
      <c r="D287">
        <v>173</v>
      </c>
      <c r="E287">
        <v>45</v>
      </c>
      <c r="F287">
        <v>7785</v>
      </c>
      <c r="G287">
        <v>7526.45</v>
      </c>
      <c r="H287" t="s">
        <v>1513</v>
      </c>
      <c r="I287" t="s">
        <v>1519</v>
      </c>
      <c r="J287">
        <v>3.8</v>
      </c>
      <c r="K287" t="s">
        <v>1722</v>
      </c>
      <c r="L287" t="s">
        <v>1799</v>
      </c>
      <c r="M287" t="s">
        <v>1799</v>
      </c>
      <c r="N287" t="s">
        <v>1912</v>
      </c>
      <c r="O287">
        <v>0.13389999999999999</v>
      </c>
      <c r="P287">
        <v>23</v>
      </c>
      <c r="Q287">
        <v>1.56</v>
      </c>
      <c r="R287">
        <v>796</v>
      </c>
      <c r="S287">
        <v>105</v>
      </c>
      <c r="T287">
        <v>67</v>
      </c>
      <c r="U287">
        <f t="shared" si="24"/>
        <v>0</v>
      </c>
      <c r="V287">
        <f t="shared" si="25"/>
        <v>-258.55000000000018</v>
      </c>
      <c r="W287" s="3">
        <f t="shared" si="26"/>
        <v>-3.3211303789338495E-2</v>
      </c>
      <c r="X287" t="str">
        <f t="shared" si="27"/>
        <v>June</v>
      </c>
      <c r="Y287" t="str">
        <f t="shared" si="28"/>
        <v>Q2</v>
      </c>
      <c r="Z287">
        <f t="shared" si="29"/>
        <v>0.21733668341708542</v>
      </c>
    </row>
    <row r="288" spans="1:26" x14ac:dyDescent="0.25">
      <c r="A288" t="s">
        <v>306</v>
      </c>
      <c r="B288" t="s">
        <v>1505</v>
      </c>
      <c r="C288" t="s">
        <v>1511</v>
      </c>
      <c r="D288">
        <v>364</v>
      </c>
      <c r="E288">
        <v>12.5</v>
      </c>
      <c r="F288">
        <v>4550</v>
      </c>
      <c r="G288">
        <v>4353.3500000000004</v>
      </c>
      <c r="H288" t="s">
        <v>1516</v>
      </c>
      <c r="I288" t="s">
        <v>1519</v>
      </c>
      <c r="J288">
        <v>3.8</v>
      </c>
      <c r="K288" t="s">
        <v>1541</v>
      </c>
      <c r="L288" t="s">
        <v>1788</v>
      </c>
      <c r="M288" t="s">
        <v>1788</v>
      </c>
      <c r="N288" t="s">
        <v>1912</v>
      </c>
      <c r="O288">
        <v>4.5900000000000003E-2</v>
      </c>
      <c r="P288">
        <v>16</v>
      </c>
      <c r="Q288">
        <v>2.5</v>
      </c>
      <c r="R288">
        <v>498</v>
      </c>
      <c r="S288">
        <v>127</v>
      </c>
      <c r="T288">
        <v>31</v>
      </c>
      <c r="U288">
        <f t="shared" si="24"/>
        <v>0</v>
      </c>
      <c r="V288">
        <f t="shared" si="25"/>
        <v>-196.64999999999964</v>
      </c>
      <c r="W288" s="3">
        <f t="shared" si="26"/>
        <v>-4.3219780219780138E-2</v>
      </c>
      <c r="X288" t="str">
        <f t="shared" si="27"/>
        <v>May</v>
      </c>
      <c r="Y288" t="str">
        <f t="shared" si="28"/>
        <v>Q2</v>
      </c>
      <c r="Z288">
        <f t="shared" si="29"/>
        <v>0.73092369477911645</v>
      </c>
    </row>
    <row r="289" spans="1:26" x14ac:dyDescent="0.25">
      <c r="A289" t="s">
        <v>307</v>
      </c>
      <c r="B289" t="s">
        <v>1508</v>
      </c>
      <c r="C289" t="s">
        <v>1512</v>
      </c>
      <c r="D289">
        <v>289</v>
      </c>
      <c r="E289">
        <v>8.9</v>
      </c>
      <c r="F289">
        <v>2572.1</v>
      </c>
      <c r="G289">
        <v>2540.04</v>
      </c>
      <c r="H289" t="s">
        <v>1515</v>
      </c>
      <c r="I289" t="s">
        <v>1520</v>
      </c>
      <c r="J289">
        <v>4.7</v>
      </c>
      <c r="K289" t="s">
        <v>1553</v>
      </c>
      <c r="L289" t="s">
        <v>1675</v>
      </c>
      <c r="M289" t="s">
        <v>1675</v>
      </c>
      <c r="N289" t="s">
        <v>1912</v>
      </c>
      <c r="O289">
        <v>0.126</v>
      </c>
      <c r="P289">
        <v>36</v>
      </c>
      <c r="Q289">
        <v>2.16</v>
      </c>
      <c r="R289">
        <v>216</v>
      </c>
      <c r="S289">
        <v>135</v>
      </c>
      <c r="T289">
        <v>19</v>
      </c>
      <c r="U289">
        <f t="shared" si="24"/>
        <v>0</v>
      </c>
      <c r="V289">
        <f t="shared" si="25"/>
        <v>-32.059999999999945</v>
      </c>
      <c r="W289" s="3">
        <f t="shared" si="26"/>
        <v>-1.2464523152287993E-2</v>
      </c>
      <c r="X289" t="str">
        <f t="shared" si="27"/>
        <v>June</v>
      </c>
      <c r="Y289" t="str">
        <f t="shared" si="28"/>
        <v>Q2</v>
      </c>
      <c r="Z289">
        <f t="shared" si="29"/>
        <v>1.337962962962963</v>
      </c>
    </row>
    <row r="290" spans="1:26" x14ac:dyDescent="0.25">
      <c r="A290" t="s">
        <v>308</v>
      </c>
      <c r="B290" t="s">
        <v>1505</v>
      </c>
      <c r="C290" t="s">
        <v>1511</v>
      </c>
      <c r="D290">
        <v>143</v>
      </c>
      <c r="E290">
        <v>12.5</v>
      </c>
      <c r="F290">
        <v>1787.5</v>
      </c>
      <c r="G290">
        <v>1868.23</v>
      </c>
      <c r="H290" t="s">
        <v>1516</v>
      </c>
      <c r="I290" t="s">
        <v>1518</v>
      </c>
      <c r="J290">
        <v>4.5</v>
      </c>
      <c r="K290" t="s">
        <v>1650</v>
      </c>
      <c r="L290" t="s">
        <v>1741</v>
      </c>
      <c r="M290" t="s">
        <v>1741</v>
      </c>
      <c r="N290" t="s">
        <v>1912</v>
      </c>
      <c r="O290">
        <v>2.0400000000000001E-2</v>
      </c>
      <c r="P290">
        <v>2</v>
      </c>
      <c r="Q290">
        <v>3.06</v>
      </c>
      <c r="R290">
        <v>610</v>
      </c>
      <c r="S290">
        <v>43</v>
      </c>
      <c r="T290">
        <v>53</v>
      </c>
      <c r="U290">
        <f t="shared" si="24"/>
        <v>0</v>
      </c>
      <c r="V290">
        <f t="shared" si="25"/>
        <v>80.730000000000018</v>
      </c>
      <c r="W290" s="3">
        <f t="shared" si="26"/>
        <v>4.5163636363636371E-2</v>
      </c>
      <c r="X290" t="str">
        <f t="shared" si="27"/>
        <v>June</v>
      </c>
      <c r="Y290" t="str">
        <f t="shared" si="28"/>
        <v>Q2</v>
      </c>
      <c r="Z290">
        <f t="shared" si="29"/>
        <v>0.23442622950819672</v>
      </c>
    </row>
    <row r="291" spans="1:26" x14ac:dyDescent="0.25">
      <c r="A291" t="s">
        <v>309</v>
      </c>
      <c r="B291" t="s">
        <v>1509</v>
      </c>
      <c r="C291" t="s">
        <v>1510</v>
      </c>
      <c r="D291">
        <v>25</v>
      </c>
      <c r="E291">
        <v>25</v>
      </c>
      <c r="F291">
        <v>625</v>
      </c>
      <c r="G291">
        <v>620.71</v>
      </c>
      <c r="H291" t="s">
        <v>1517</v>
      </c>
      <c r="I291" t="s">
        <v>1520</v>
      </c>
      <c r="J291">
        <v>4.7</v>
      </c>
      <c r="K291" t="s">
        <v>1645</v>
      </c>
      <c r="L291" t="s">
        <v>1893</v>
      </c>
      <c r="M291" t="s">
        <v>1893</v>
      </c>
      <c r="N291" t="s">
        <v>1912</v>
      </c>
      <c r="O291">
        <v>0.10150000000000001</v>
      </c>
      <c r="P291">
        <v>2</v>
      </c>
      <c r="Q291">
        <v>1.1499999999999999</v>
      </c>
      <c r="R291">
        <v>153</v>
      </c>
      <c r="S291">
        <v>104</v>
      </c>
      <c r="T291">
        <v>36</v>
      </c>
      <c r="U291">
        <f t="shared" si="24"/>
        <v>0</v>
      </c>
      <c r="V291">
        <f t="shared" si="25"/>
        <v>-4.2899999999999636</v>
      </c>
      <c r="W291" s="3">
        <f t="shared" si="26"/>
        <v>-6.8639999999999422E-3</v>
      </c>
      <c r="X291" t="str">
        <f t="shared" si="27"/>
        <v>December</v>
      </c>
      <c r="Y291" t="str">
        <f t="shared" si="28"/>
        <v>Q4</v>
      </c>
      <c r="Z291">
        <f t="shared" si="29"/>
        <v>0.16339869281045752</v>
      </c>
    </row>
    <row r="292" spans="1:26" x14ac:dyDescent="0.25">
      <c r="A292" t="s">
        <v>310</v>
      </c>
      <c r="B292" t="s">
        <v>1507</v>
      </c>
      <c r="C292" t="s">
        <v>1511</v>
      </c>
      <c r="D292">
        <v>154</v>
      </c>
      <c r="E292">
        <v>15.75</v>
      </c>
      <c r="F292">
        <v>2425.5</v>
      </c>
      <c r="G292">
        <v>2376.36</v>
      </c>
      <c r="H292" t="s">
        <v>1515</v>
      </c>
      <c r="I292" t="s">
        <v>1521</v>
      </c>
      <c r="J292">
        <v>4.2</v>
      </c>
      <c r="K292" t="s">
        <v>1526</v>
      </c>
      <c r="L292" t="s">
        <v>1684</v>
      </c>
      <c r="M292" t="s">
        <v>1684</v>
      </c>
      <c r="N292" t="s">
        <v>1912</v>
      </c>
      <c r="O292">
        <v>2.3400000000000001E-2</v>
      </c>
      <c r="P292">
        <v>3</v>
      </c>
      <c r="Q292">
        <v>3.32</v>
      </c>
      <c r="R292">
        <v>207</v>
      </c>
      <c r="S292">
        <v>33</v>
      </c>
      <c r="T292">
        <v>56</v>
      </c>
      <c r="U292">
        <f t="shared" si="24"/>
        <v>0</v>
      </c>
      <c r="V292">
        <f t="shared" si="25"/>
        <v>-49.139999999999873</v>
      </c>
      <c r="W292" s="3">
        <f t="shared" si="26"/>
        <v>-2.0259740259740207E-2</v>
      </c>
      <c r="X292" t="str">
        <f t="shared" si="27"/>
        <v>December</v>
      </c>
      <c r="Y292" t="str">
        <f t="shared" si="28"/>
        <v>Q4</v>
      </c>
      <c r="Z292">
        <f t="shared" si="29"/>
        <v>0.7439613526570048</v>
      </c>
    </row>
    <row r="293" spans="1:26" x14ac:dyDescent="0.25">
      <c r="A293" t="s">
        <v>311</v>
      </c>
      <c r="B293" t="s">
        <v>1505</v>
      </c>
      <c r="C293" t="s">
        <v>1511</v>
      </c>
      <c r="D293">
        <v>431</v>
      </c>
      <c r="E293">
        <v>12.5</v>
      </c>
      <c r="F293">
        <v>5387.5</v>
      </c>
      <c r="G293">
        <v>5474.79</v>
      </c>
      <c r="H293" t="s">
        <v>1515</v>
      </c>
      <c r="I293" t="s">
        <v>1518</v>
      </c>
      <c r="J293">
        <v>4.5</v>
      </c>
      <c r="K293" t="s">
        <v>1723</v>
      </c>
      <c r="L293" t="s">
        <v>1840</v>
      </c>
      <c r="M293" t="s">
        <v>1840</v>
      </c>
      <c r="N293" t="s">
        <v>1912</v>
      </c>
      <c r="O293">
        <v>9.4E-2</v>
      </c>
      <c r="P293">
        <v>40</v>
      </c>
      <c r="Q293">
        <v>2.54</v>
      </c>
      <c r="R293">
        <v>703</v>
      </c>
      <c r="S293">
        <v>94</v>
      </c>
      <c r="T293">
        <v>20</v>
      </c>
      <c r="U293">
        <f t="shared" si="24"/>
        <v>0</v>
      </c>
      <c r="V293">
        <f t="shared" si="25"/>
        <v>87.289999999999964</v>
      </c>
      <c r="W293" s="3">
        <f t="shared" si="26"/>
        <v>1.6202320185614842E-2</v>
      </c>
      <c r="X293" t="str">
        <f t="shared" si="27"/>
        <v>May</v>
      </c>
      <c r="Y293" t="str">
        <f t="shared" si="28"/>
        <v>Q2</v>
      </c>
      <c r="Z293">
        <f t="shared" si="29"/>
        <v>0.61308677098150788</v>
      </c>
    </row>
    <row r="294" spans="1:26" x14ac:dyDescent="0.25">
      <c r="A294" t="s">
        <v>312</v>
      </c>
      <c r="B294" t="s">
        <v>1508</v>
      </c>
      <c r="C294" t="s">
        <v>1512</v>
      </c>
      <c r="D294">
        <v>251</v>
      </c>
      <c r="E294">
        <v>8.9</v>
      </c>
      <c r="F294">
        <v>2233.9</v>
      </c>
      <c r="G294">
        <v>2231.46</v>
      </c>
      <c r="H294" t="s">
        <v>1513</v>
      </c>
      <c r="I294" t="s">
        <v>1521</v>
      </c>
      <c r="J294">
        <v>4.2</v>
      </c>
      <c r="K294" t="s">
        <v>1607</v>
      </c>
      <c r="L294" t="s">
        <v>1610</v>
      </c>
      <c r="M294" t="s">
        <v>1610</v>
      </c>
      <c r="N294" t="s">
        <v>1912</v>
      </c>
      <c r="O294">
        <v>0.10249999999999999</v>
      </c>
      <c r="P294">
        <v>25</v>
      </c>
      <c r="Q294">
        <v>2.09</v>
      </c>
      <c r="R294">
        <v>429</v>
      </c>
      <c r="S294">
        <v>117</v>
      </c>
      <c r="T294">
        <v>57</v>
      </c>
      <c r="U294">
        <f t="shared" si="24"/>
        <v>0</v>
      </c>
      <c r="V294">
        <f t="shared" si="25"/>
        <v>-2.4400000000000546</v>
      </c>
      <c r="W294" s="3">
        <f t="shared" si="26"/>
        <v>-1.0922601727920026E-3</v>
      </c>
      <c r="X294" t="str">
        <f t="shared" si="27"/>
        <v>July</v>
      </c>
      <c r="Y294" t="str">
        <f t="shared" si="28"/>
        <v>Q3</v>
      </c>
      <c r="Z294">
        <f t="shared" si="29"/>
        <v>0.58508158508158503</v>
      </c>
    </row>
    <row r="295" spans="1:26" x14ac:dyDescent="0.25">
      <c r="A295" t="s">
        <v>313</v>
      </c>
      <c r="B295" t="s">
        <v>1507</v>
      </c>
      <c r="C295" t="s">
        <v>1511</v>
      </c>
      <c r="D295">
        <v>235</v>
      </c>
      <c r="E295">
        <v>15.75</v>
      </c>
      <c r="F295">
        <v>3701.25</v>
      </c>
      <c r="G295">
        <v>3688.32</v>
      </c>
      <c r="H295" t="s">
        <v>1515</v>
      </c>
      <c r="I295" t="s">
        <v>1518</v>
      </c>
      <c r="J295">
        <v>4.5</v>
      </c>
      <c r="K295" t="s">
        <v>1724</v>
      </c>
      <c r="L295" t="s">
        <v>1679</v>
      </c>
      <c r="M295" t="s">
        <v>1679</v>
      </c>
      <c r="N295" t="s">
        <v>1912</v>
      </c>
      <c r="O295">
        <v>4.1700000000000001E-2</v>
      </c>
      <c r="P295">
        <v>9</v>
      </c>
      <c r="Q295">
        <v>2.59</v>
      </c>
      <c r="R295">
        <v>149</v>
      </c>
      <c r="S295">
        <v>41</v>
      </c>
      <c r="T295">
        <v>95</v>
      </c>
      <c r="U295">
        <f t="shared" si="24"/>
        <v>0</v>
      </c>
      <c r="V295">
        <f t="shared" si="25"/>
        <v>-12.929999999999836</v>
      </c>
      <c r="W295" s="3">
        <f t="shared" si="26"/>
        <v>-3.4934143870313642E-3</v>
      </c>
      <c r="X295" t="str">
        <f t="shared" si="27"/>
        <v>May</v>
      </c>
      <c r="Y295" t="str">
        <f t="shared" si="28"/>
        <v>Q2</v>
      </c>
      <c r="Z295">
        <f t="shared" si="29"/>
        <v>1.5771812080536913</v>
      </c>
    </row>
    <row r="296" spans="1:26" x14ac:dyDescent="0.25">
      <c r="A296" t="s">
        <v>314</v>
      </c>
      <c r="B296" t="s">
        <v>1506</v>
      </c>
      <c r="C296" t="s">
        <v>1512</v>
      </c>
      <c r="D296">
        <v>126</v>
      </c>
      <c r="E296">
        <v>4.2</v>
      </c>
      <c r="F296">
        <v>529.20000000000005</v>
      </c>
      <c r="G296">
        <v>532.04</v>
      </c>
      <c r="H296" t="s">
        <v>1517</v>
      </c>
      <c r="I296" t="s">
        <v>1520</v>
      </c>
      <c r="J296">
        <v>4.7</v>
      </c>
      <c r="K296" t="s">
        <v>1609</v>
      </c>
      <c r="L296" t="s">
        <v>1773</v>
      </c>
      <c r="M296" t="s">
        <v>1773</v>
      </c>
      <c r="N296" t="s">
        <v>1912</v>
      </c>
      <c r="O296">
        <v>0.12770000000000001</v>
      </c>
      <c r="P296">
        <v>16</v>
      </c>
      <c r="Q296">
        <v>1.84</v>
      </c>
      <c r="R296">
        <v>753</v>
      </c>
      <c r="S296">
        <v>141</v>
      </c>
      <c r="T296">
        <v>83</v>
      </c>
      <c r="U296">
        <f t="shared" si="24"/>
        <v>0</v>
      </c>
      <c r="V296">
        <f t="shared" si="25"/>
        <v>2.8399999999999181</v>
      </c>
      <c r="W296" s="3">
        <f t="shared" si="26"/>
        <v>5.36659108087664E-3</v>
      </c>
      <c r="X296" t="str">
        <f t="shared" si="27"/>
        <v>October</v>
      </c>
      <c r="Y296" t="str">
        <f t="shared" si="28"/>
        <v>Q4</v>
      </c>
      <c r="Z296">
        <f t="shared" si="29"/>
        <v>0.16733067729083664</v>
      </c>
    </row>
    <row r="297" spans="1:26" x14ac:dyDescent="0.25">
      <c r="A297" t="s">
        <v>315</v>
      </c>
      <c r="B297" t="s">
        <v>1507</v>
      </c>
      <c r="C297" t="s">
        <v>1511</v>
      </c>
      <c r="D297">
        <v>212</v>
      </c>
      <c r="E297">
        <v>15.75</v>
      </c>
      <c r="F297">
        <v>3339</v>
      </c>
      <c r="G297">
        <v>3473.49</v>
      </c>
      <c r="H297" t="s">
        <v>1515</v>
      </c>
      <c r="I297" t="s">
        <v>1521</v>
      </c>
      <c r="J297">
        <v>4.2</v>
      </c>
      <c r="K297" t="s">
        <v>1642</v>
      </c>
      <c r="L297" t="s">
        <v>1705</v>
      </c>
      <c r="M297" t="s">
        <v>1705</v>
      </c>
      <c r="N297" t="s">
        <v>1912</v>
      </c>
      <c r="O297">
        <v>0.11</v>
      </c>
      <c r="P297">
        <v>23</v>
      </c>
      <c r="Q297">
        <v>3.85</v>
      </c>
      <c r="R297">
        <v>743</v>
      </c>
      <c r="S297">
        <v>178</v>
      </c>
      <c r="T297">
        <v>28</v>
      </c>
      <c r="U297">
        <f t="shared" si="24"/>
        <v>0</v>
      </c>
      <c r="V297">
        <f t="shared" si="25"/>
        <v>134.48999999999978</v>
      </c>
      <c r="W297" s="3">
        <f t="shared" si="26"/>
        <v>4.0278526504941535E-2</v>
      </c>
      <c r="X297" t="str">
        <f t="shared" si="27"/>
        <v>February</v>
      </c>
      <c r="Y297" t="str">
        <f t="shared" si="28"/>
        <v>Q1</v>
      </c>
      <c r="Z297">
        <f t="shared" si="29"/>
        <v>0.28532974427994617</v>
      </c>
    </row>
    <row r="298" spans="1:26" x14ac:dyDescent="0.25">
      <c r="A298" t="s">
        <v>316</v>
      </c>
      <c r="B298" t="s">
        <v>1505</v>
      </c>
      <c r="C298" t="s">
        <v>1511</v>
      </c>
      <c r="D298">
        <v>118</v>
      </c>
      <c r="E298">
        <v>12.5</v>
      </c>
      <c r="F298">
        <v>1475</v>
      </c>
      <c r="G298">
        <v>1520.5</v>
      </c>
      <c r="H298" t="s">
        <v>1515</v>
      </c>
      <c r="I298" t="s">
        <v>1519</v>
      </c>
      <c r="J298">
        <v>3.8</v>
      </c>
      <c r="K298" t="s">
        <v>1643</v>
      </c>
      <c r="L298" t="s">
        <v>1745</v>
      </c>
      <c r="M298" t="s">
        <v>1745</v>
      </c>
      <c r="N298" t="s">
        <v>1912</v>
      </c>
      <c r="O298">
        <v>2.7699999999999999E-2</v>
      </c>
      <c r="P298">
        <v>3</v>
      </c>
      <c r="Q298">
        <v>3.98</v>
      </c>
      <c r="R298">
        <v>256</v>
      </c>
      <c r="S298">
        <v>180</v>
      </c>
      <c r="T298">
        <v>28</v>
      </c>
      <c r="U298">
        <f t="shared" si="24"/>
        <v>0</v>
      </c>
      <c r="V298">
        <f t="shared" si="25"/>
        <v>45.5</v>
      </c>
      <c r="W298" s="3">
        <f t="shared" si="26"/>
        <v>3.0847457627118643E-2</v>
      </c>
      <c r="X298" t="str">
        <f t="shared" si="27"/>
        <v>March</v>
      </c>
      <c r="Y298" t="str">
        <f t="shared" si="28"/>
        <v>Q1</v>
      </c>
      <c r="Z298">
        <f t="shared" si="29"/>
        <v>0.4609375</v>
      </c>
    </row>
    <row r="299" spans="1:26" x14ac:dyDescent="0.25">
      <c r="A299" t="s">
        <v>317</v>
      </c>
      <c r="B299" t="s">
        <v>1509</v>
      </c>
      <c r="C299" t="s">
        <v>1510</v>
      </c>
      <c r="D299">
        <v>54</v>
      </c>
      <c r="E299">
        <v>25</v>
      </c>
      <c r="F299">
        <v>1350</v>
      </c>
      <c r="G299">
        <v>1334.89</v>
      </c>
      <c r="H299" t="s">
        <v>1516</v>
      </c>
      <c r="I299" t="s">
        <v>1521</v>
      </c>
      <c r="J299">
        <v>4.2</v>
      </c>
      <c r="K299" t="s">
        <v>1538</v>
      </c>
      <c r="L299" t="s">
        <v>1575</v>
      </c>
      <c r="M299" t="s">
        <v>1575</v>
      </c>
      <c r="N299" t="s">
        <v>1912</v>
      </c>
      <c r="O299">
        <v>6.5600000000000006E-2</v>
      </c>
      <c r="P299">
        <v>3</v>
      </c>
      <c r="Q299">
        <v>0.91</v>
      </c>
      <c r="R299">
        <v>989</v>
      </c>
      <c r="S299">
        <v>23</v>
      </c>
      <c r="T299">
        <v>99</v>
      </c>
      <c r="U299">
        <f t="shared" si="24"/>
        <v>0</v>
      </c>
      <c r="V299">
        <f t="shared" si="25"/>
        <v>-15.1099999999999</v>
      </c>
      <c r="W299" s="3">
        <f t="shared" si="26"/>
        <v>-1.1192592592592518E-2</v>
      </c>
      <c r="X299" t="str">
        <f t="shared" si="27"/>
        <v>February</v>
      </c>
      <c r="Y299" t="str">
        <f t="shared" si="28"/>
        <v>Q1</v>
      </c>
      <c r="Z299">
        <f t="shared" si="29"/>
        <v>5.4600606673407485E-2</v>
      </c>
    </row>
    <row r="300" spans="1:26" x14ac:dyDescent="0.25">
      <c r="A300" t="s">
        <v>318</v>
      </c>
      <c r="B300" t="s">
        <v>1509</v>
      </c>
      <c r="C300" t="s">
        <v>1510</v>
      </c>
      <c r="D300">
        <v>222</v>
      </c>
      <c r="E300">
        <v>25</v>
      </c>
      <c r="F300">
        <v>5550</v>
      </c>
      <c r="G300">
        <v>5355.55</v>
      </c>
      <c r="H300" t="s">
        <v>1517</v>
      </c>
      <c r="I300" t="s">
        <v>1520</v>
      </c>
      <c r="J300">
        <v>4.7</v>
      </c>
      <c r="K300" t="s">
        <v>1672</v>
      </c>
      <c r="L300" t="s">
        <v>1630</v>
      </c>
      <c r="M300" t="s">
        <v>1630</v>
      </c>
      <c r="N300" t="s">
        <v>1912</v>
      </c>
      <c r="O300">
        <v>8.9300000000000004E-2</v>
      </c>
      <c r="P300">
        <v>19</v>
      </c>
      <c r="Q300">
        <v>1.95</v>
      </c>
      <c r="R300">
        <v>997</v>
      </c>
      <c r="S300">
        <v>47</v>
      </c>
      <c r="T300">
        <v>82</v>
      </c>
      <c r="U300">
        <f t="shared" si="24"/>
        <v>0</v>
      </c>
      <c r="V300">
        <f t="shared" si="25"/>
        <v>-194.44999999999982</v>
      </c>
      <c r="W300" s="3">
        <f t="shared" si="26"/>
        <v>-3.5036036036036E-2</v>
      </c>
      <c r="X300" t="str">
        <f t="shared" si="27"/>
        <v>February</v>
      </c>
      <c r="Y300" t="str">
        <f t="shared" si="28"/>
        <v>Q1</v>
      </c>
      <c r="Z300">
        <f t="shared" si="29"/>
        <v>0.2226680040120361</v>
      </c>
    </row>
    <row r="301" spans="1:26" x14ac:dyDescent="0.25">
      <c r="A301" t="s">
        <v>319</v>
      </c>
      <c r="B301" t="s">
        <v>1505</v>
      </c>
      <c r="C301" t="s">
        <v>1511</v>
      </c>
      <c r="D301">
        <v>145</v>
      </c>
      <c r="E301">
        <v>12.5</v>
      </c>
      <c r="F301">
        <v>1812.5</v>
      </c>
      <c r="G301">
        <v>1791.3</v>
      </c>
      <c r="H301" t="s">
        <v>1516</v>
      </c>
      <c r="I301" t="s">
        <v>1521</v>
      </c>
      <c r="J301">
        <v>4.2</v>
      </c>
      <c r="K301" t="s">
        <v>1552</v>
      </c>
      <c r="L301" t="s">
        <v>1610</v>
      </c>
      <c r="M301" t="s">
        <v>1610</v>
      </c>
      <c r="N301" t="s">
        <v>1912</v>
      </c>
      <c r="O301">
        <v>7.8E-2</v>
      </c>
      <c r="P301">
        <v>11</v>
      </c>
      <c r="Q301">
        <v>2.56</v>
      </c>
      <c r="R301">
        <v>462</v>
      </c>
      <c r="S301">
        <v>56</v>
      </c>
      <c r="T301">
        <v>89</v>
      </c>
      <c r="U301">
        <f t="shared" si="24"/>
        <v>0</v>
      </c>
      <c r="V301">
        <f t="shared" si="25"/>
        <v>-21.200000000000045</v>
      </c>
      <c r="W301" s="3">
        <f t="shared" si="26"/>
        <v>-1.1696551724137956E-2</v>
      </c>
      <c r="X301" t="str">
        <f t="shared" si="27"/>
        <v>July</v>
      </c>
      <c r="Y301" t="str">
        <f t="shared" si="28"/>
        <v>Q3</v>
      </c>
      <c r="Z301">
        <f t="shared" si="29"/>
        <v>0.31385281385281383</v>
      </c>
    </row>
    <row r="302" spans="1:26" x14ac:dyDescent="0.25">
      <c r="A302" t="s">
        <v>320</v>
      </c>
      <c r="B302" t="s">
        <v>1509</v>
      </c>
      <c r="C302" t="s">
        <v>1510</v>
      </c>
      <c r="D302">
        <v>465</v>
      </c>
      <c r="E302">
        <v>25</v>
      </c>
      <c r="F302">
        <v>11625</v>
      </c>
      <c r="G302">
        <v>12065.54</v>
      </c>
      <c r="H302" t="s">
        <v>1515</v>
      </c>
      <c r="I302" t="s">
        <v>1518</v>
      </c>
      <c r="J302">
        <v>4.5</v>
      </c>
      <c r="K302" t="s">
        <v>1692</v>
      </c>
      <c r="L302" t="s">
        <v>1854</v>
      </c>
      <c r="M302" t="s">
        <v>1854</v>
      </c>
      <c r="N302" t="s">
        <v>1912</v>
      </c>
      <c r="O302">
        <v>0.1067</v>
      </c>
      <c r="P302">
        <v>49</v>
      </c>
      <c r="Q302">
        <v>1.21</v>
      </c>
      <c r="R302">
        <v>968</v>
      </c>
      <c r="S302">
        <v>115</v>
      </c>
      <c r="T302">
        <v>12</v>
      </c>
      <c r="U302">
        <f t="shared" si="24"/>
        <v>0</v>
      </c>
      <c r="V302">
        <f t="shared" si="25"/>
        <v>440.54000000000087</v>
      </c>
      <c r="W302" s="3">
        <f t="shared" si="26"/>
        <v>3.7895913978494698E-2</v>
      </c>
      <c r="X302" t="str">
        <f t="shared" si="27"/>
        <v>July</v>
      </c>
      <c r="Y302" t="str">
        <f t="shared" si="28"/>
        <v>Q3</v>
      </c>
      <c r="Z302">
        <f t="shared" si="29"/>
        <v>0.48037190082644626</v>
      </c>
    </row>
    <row r="303" spans="1:26" x14ac:dyDescent="0.25">
      <c r="A303" t="s">
        <v>321</v>
      </c>
      <c r="B303" t="s">
        <v>1506</v>
      </c>
      <c r="C303" t="s">
        <v>1512</v>
      </c>
      <c r="D303">
        <v>441</v>
      </c>
      <c r="E303">
        <v>4.2</v>
      </c>
      <c r="F303">
        <v>1852.2</v>
      </c>
      <c r="G303">
        <v>1850.65</v>
      </c>
      <c r="H303" t="s">
        <v>1516</v>
      </c>
      <c r="I303" t="s">
        <v>1521</v>
      </c>
      <c r="J303">
        <v>4.2</v>
      </c>
      <c r="K303" t="s">
        <v>1606</v>
      </c>
      <c r="L303" t="s">
        <v>1761</v>
      </c>
      <c r="M303" t="s">
        <v>1761</v>
      </c>
      <c r="N303" t="s">
        <v>1912</v>
      </c>
      <c r="O303">
        <v>0.1075</v>
      </c>
      <c r="P303">
        <v>47</v>
      </c>
      <c r="Q303">
        <v>2.74</v>
      </c>
      <c r="R303">
        <v>357</v>
      </c>
      <c r="S303">
        <v>133</v>
      </c>
      <c r="T303">
        <v>51</v>
      </c>
      <c r="U303">
        <f t="shared" si="24"/>
        <v>0</v>
      </c>
      <c r="V303">
        <f t="shared" si="25"/>
        <v>-1.5499999999999545</v>
      </c>
      <c r="W303" s="3">
        <f t="shared" si="26"/>
        <v>-8.3684267357734285E-4</v>
      </c>
      <c r="X303" t="str">
        <f t="shared" si="27"/>
        <v>May</v>
      </c>
      <c r="Y303" t="str">
        <f t="shared" si="28"/>
        <v>Q2</v>
      </c>
      <c r="Z303">
        <f t="shared" si="29"/>
        <v>1.2352941176470589</v>
      </c>
    </row>
    <row r="304" spans="1:26" x14ac:dyDescent="0.25">
      <c r="A304" t="s">
        <v>322</v>
      </c>
      <c r="B304" t="s">
        <v>1506</v>
      </c>
      <c r="C304" t="s">
        <v>1512</v>
      </c>
      <c r="D304">
        <v>236</v>
      </c>
      <c r="E304">
        <v>4.2</v>
      </c>
      <c r="F304">
        <v>991.2</v>
      </c>
      <c r="G304">
        <v>962.59</v>
      </c>
      <c r="H304" t="s">
        <v>1515</v>
      </c>
      <c r="I304" t="s">
        <v>1518</v>
      </c>
      <c r="J304">
        <v>4.5</v>
      </c>
      <c r="K304" t="s">
        <v>1725</v>
      </c>
      <c r="L304" t="s">
        <v>1595</v>
      </c>
      <c r="M304" t="s">
        <v>1595</v>
      </c>
      <c r="N304" t="s">
        <v>1912</v>
      </c>
      <c r="O304">
        <v>0.12540000000000001</v>
      </c>
      <c r="P304">
        <v>29</v>
      </c>
      <c r="Q304">
        <v>2.52</v>
      </c>
      <c r="R304">
        <v>890</v>
      </c>
      <c r="S304">
        <v>34</v>
      </c>
      <c r="T304">
        <v>75</v>
      </c>
      <c r="U304">
        <f t="shared" si="24"/>
        <v>0</v>
      </c>
      <c r="V304">
        <f t="shared" si="25"/>
        <v>-28.610000000000014</v>
      </c>
      <c r="W304" s="3">
        <f t="shared" si="26"/>
        <v>-2.8864003228410019E-2</v>
      </c>
      <c r="X304" t="str">
        <f t="shared" si="27"/>
        <v>April</v>
      </c>
      <c r="Y304" t="str">
        <f t="shared" si="28"/>
        <v>Q2</v>
      </c>
      <c r="Z304">
        <f t="shared" si="29"/>
        <v>0.26516853932584272</v>
      </c>
    </row>
    <row r="305" spans="1:26" x14ac:dyDescent="0.25">
      <c r="A305" t="s">
        <v>323</v>
      </c>
      <c r="B305" t="s">
        <v>1507</v>
      </c>
      <c r="C305" t="s">
        <v>1511</v>
      </c>
      <c r="D305">
        <v>269</v>
      </c>
      <c r="E305">
        <v>15.75</v>
      </c>
      <c r="F305">
        <v>4236.75</v>
      </c>
      <c r="G305">
        <v>4195.82</v>
      </c>
      <c r="H305" t="s">
        <v>1513</v>
      </c>
      <c r="I305" t="s">
        <v>1521</v>
      </c>
      <c r="J305">
        <v>4.2</v>
      </c>
      <c r="K305" t="s">
        <v>1701</v>
      </c>
      <c r="L305" t="s">
        <v>1882</v>
      </c>
      <c r="M305" t="s">
        <v>1882</v>
      </c>
      <c r="N305" t="s">
        <v>1912</v>
      </c>
      <c r="O305">
        <v>0.1193</v>
      </c>
      <c r="P305">
        <v>32</v>
      </c>
      <c r="Q305">
        <v>3.35</v>
      </c>
      <c r="R305">
        <v>247</v>
      </c>
      <c r="S305">
        <v>71</v>
      </c>
      <c r="T305">
        <v>17</v>
      </c>
      <c r="U305">
        <f t="shared" si="24"/>
        <v>0</v>
      </c>
      <c r="V305">
        <f t="shared" si="25"/>
        <v>-40.930000000000291</v>
      </c>
      <c r="W305" s="3">
        <f t="shared" si="26"/>
        <v>-9.6607069097776107E-3</v>
      </c>
      <c r="X305" t="str">
        <f t="shared" si="27"/>
        <v>December</v>
      </c>
      <c r="Y305" t="str">
        <f t="shared" si="28"/>
        <v>Q4</v>
      </c>
      <c r="Z305">
        <f t="shared" si="29"/>
        <v>1.0890688259109311</v>
      </c>
    </row>
    <row r="306" spans="1:26" x14ac:dyDescent="0.25">
      <c r="A306" t="s">
        <v>324</v>
      </c>
      <c r="B306" t="s">
        <v>1507</v>
      </c>
      <c r="C306" t="s">
        <v>1511</v>
      </c>
      <c r="D306">
        <v>480</v>
      </c>
      <c r="E306">
        <v>15.75</v>
      </c>
      <c r="F306">
        <v>7560</v>
      </c>
      <c r="G306">
        <v>7454.44</v>
      </c>
      <c r="H306" t="s">
        <v>1513</v>
      </c>
      <c r="I306" t="s">
        <v>1520</v>
      </c>
      <c r="J306">
        <v>4.7</v>
      </c>
      <c r="K306" t="s">
        <v>1561</v>
      </c>
      <c r="L306" t="s">
        <v>1858</v>
      </c>
      <c r="M306" t="s">
        <v>1858</v>
      </c>
      <c r="N306" t="s">
        <v>1912</v>
      </c>
      <c r="O306">
        <v>3.7900000000000003E-2</v>
      </c>
      <c r="P306">
        <v>18</v>
      </c>
      <c r="Q306">
        <v>3.2</v>
      </c>
      <c r="R306">
        <v>700</v>
      </c>
      <c r="S306">
        <v>51</v>
      </c>
      <c r="T306">
        <v>97</v>
      </c>
      <c r="U306">
        <f t="shared" si="24"/>
        <v>0</v>
      </c>
      <c r="V306">
        <f t="shared" si="25"/>
        <v>-105.5600000000004</v>
      </c>
      <c r="W306" s="3">
        <f t="shared" si="26"/>
        <v>-1.3962962962963016E-2</v>
      </c>
      <c r="X306" t="str">
        <f t="shared" si="27"/>
        <v>January</v>
      </c>
      <c r="Y306" t="str">
        <f t="shared" si="28"/>
        <v>Q1</v>
      </c>
      <c r="Z306">
        <f t="shared" si="29"/>
        <v>0.68571428571428572</v>
      </c>
    </row>
    <row r="307" spans="1:26" x14ac:dyDescent="0.25">
      <c r="A307" t="s">
        <v>325</v>
      </c>
      <c r="B307" t="s">
        <v>1505</v>
      </c>
      <c r="C307" t="s">
        <v>1511</v>
      </c>
      <c r="D307">
        <v>314</v>
      </c>
      <c r="E307">
        <v>12.5</v>
      </c>
      <c r="F307">
        <v>3925</v>
      </c>
      <c r="G307">
        <v>3903.85</v>
      </c>
      <c r="H307" t="s">
        <v>1514</v>
      </c>
      <c r="I307" t="s">
        <v>1521</v>
      </c>
      <c r="J307">
        <v>4.2</v>
      </c>
      <c r="K307" t="s">
        <v>1726</v>
      </c>
      <c r="L307" t="s">
        <v>1729</v>
      </c>
      <c r="M307" t="s">
        <v>1729</v>
      </c>
      <c r="N307" t="s">
        <v>1912</v>
      </c>
      <c r="O307">
        <v>0.14449999999999999</v>
      </c>
      <c r="P307">
        <v>45</v>
      </c>
      <c r="Q307">
        <v>3.33</v>
      </c>
      <c r="R307">
        <v>217</v>
      </c>
      <c r="S307">
        <v>86</v>
      </c>
      <c r="T307">
        <v>98</v>
      </c>
      <c r="U307">
        <f t="shared" si="24"/>
        <v>0</v>
      </c>
      <c r="V307">
        <f t="shared" si="25"/>
        <v>-21.150000000000091</v>
      </c>
      <c r="W307" s="3">
        <f t="shared" si="26"/>
        <v>-5.3885350318471567E-3</v>
      </c>
      <c r="X307" t="str">
        <f t="shared" si="27"/>
        <v>September</v>
      </c>
      <c r="Y307" t="str">
        <f t="shared" si="28"/>
        <v>Q3</v>
      </c>
      <c r="Z307">
        <f t="shared" si="29"/>
        <v>1.4470046082949308</v>
      </c>
    </row>
    <row r="308" spans="1:26" x14ac:dyDescent="0.25">
      <c r="A308" t="s">
        <v>326</v>
      </c>
      <c r="B308" t="s">
        <v>1505</v>
      </c>
      <c r="C308" t="s">
        <v>1511</v>
      </c>
      <c r="D308">
        <v>35</v>
      </c>
      <c r="E308">
        <v>12.5</v>
      </c>
      <c r="F308">
        <v>437.5</v>
      </c>
      <c r="G308">
        <v>422.75</v>
      </c>
      <c r="H308" t="s">
        <v>1516</v>
      </c>
      <c r="I308" t="s">
        <v>1518</v>
      </c>
      <c r="J308">
        <v>4.5</v>
      </c>
      <c r="K308" t="s">
        <v>1592</v>
      </c>
      <c r="L308" t="s">
        <v>1673</v>
      </c>
      <c r="M308" t="s">
        <v>1767</v>
      </c>
      <c r="N308" t="s">
        <v>1913</v>
      </c>
      <c r="O308">
        <v>9.01E-2</v>
      </c>
      <c r="P308">
        <v>3</v>
      </c>
      <c r="Q308">
        <v>2.83</v>
      </c>
      <c r="R308">
        <v>261</v>
      </c>
      <c r="S308">
        <v>88</v>
      </c>
      <c r="T308">
        <v>93</v>
      </c>
      <c r="U308">
        <f t="shared" si="24"/>
        <v>11</v>
      </c>
      <c r="V308">
        <f t="shared" si="25"/>
        <v>-14.75</v>
      </c>
      <c r="W308" s="3">
        <f t="shared" si="26"/>
        <v>-3.3714285714285717E-2</v>
      </c>
      <c r="X308" t="str">
        <f t="shared" si="27"/>
        <v>July</v>
      </c>
      <c r="Y308" t="str">
        <f t="shared" si="28"/>
        <v>Q3</v>
      </c>
      <c r="Z308">
        <f t="shared" si="29"/>
        <v>0.13409961685823754</v>
      </c>
    </row>
    <row r="309" spans="1:26" x14ac:dyDescent="0.25">
      <c r="A309" t="s">
        <v>327</v>
      </c>
      <c r="B309" t="s">
        <v>1508</v>
      </c>
      <c r="C309" t="s">
        <v>1512</v>
      </c>
      <c r="D309">
        <v>14</v>
      </c>
      <c r="E309">
        <v>8.9</v>
      </c>
      <c r="F309">
        <v>124.6</v>
      </c>
      <c r="G309">
        <v>124.28</v>
      </c>
      <c r="H309" t="s">
        <v>1517</v>
      </c>
      <c r="I309" t="s">
        <v>1518</v>
      </c>
      <c r="J309">
        <v>4.5</v>
      </c>
      <c r="K309" t="s">
        <v>1670</v>
      </c>
      <c r="L309" t="s">
        <v>1887</v>
      </c>
      <c r="M309" t="s">
        <v>1887</v>
      </c>
      <c r="N309" t="s">
        <v>1912</v>
      </c>
      <c r="O309">
        <v>2.8500000000000001E-2</v>
      </c>
      <c r="P309">
        <v>0</v>
      </c>
      <c r="Q309">
        <v>2.6</v>
      </c>
      <c r="R309">
        <v>308</v>
      </c>
      <c r="S309">
        <v>175</v>
      </c>
      <c r="T309">
        <v>49</v>
      </c>
      <c r="U309">
        <f t="shared" si="24"/>
        <v>0</v>
      </c>
      <c r="V309">
        <f t="shared" si="25"/>
        <v>-0.31999999999999318</v>
      </c>
      <c r="W309" s="3">
        <f t="shared" si="26"/>
        <v>-2.5682182985553225E-3</v>
      </c>
      <c r="X309" t="str">
        <f t="shared" si="27"/>
        <v>December</v>
      </c>
      <c r="Y309" t="str">
        <f t="shared" si="28"/>
        <v>Q4</v>
      </c>
      <c r="Z309">
        <f t="shared" si="29"/>
        <v>4.5454545454545456E-2</v>
      </c>
    </row>
    <row r="310" spans="1:26" x14ac:dyDescent="0.25">
      <c r="A310" t="s">
        <v>328</v>
      </c>
      <c r="B310" t="s">
        <v>1504</v>
      </c>
      <c r="C310" t="s">
        <v>1510</v>
      </c>
      <c r="D310">
        <v>446</v>
      </c>
      <c r="E310">
        <v>45</v>
      </c>
      <c r="F310">
        <v>20070</v>
      </c>
      <c r="G310">
        <v>19766.36</v>
      </c>
      <c r="H310" t="s">
        <v>1516</v>
      </c>
      <c r="I310" t="s">
        <v>1520</v>
      </c>
      <c r="J310">
        <v>4.7</v>
      </c>
      <c r="K310" t="s">
        <v>1727</v>
      </c>
      <c r="L310" t="s">
        <v>1708</v>
      </c>
      <c r="M310" t="s">
        <v>1708</v>
      </c>
      <c r="N310" t="s">
        <v>1912</v>
      </c>
      <c r="O310">
        <v>4.53E-2</v>
      </c>
      <c r="P310">
        <v>20</v>
      </c>
      <c r="Q310">
        <v>1.52</v>
      </c>
      <c r="R310">
        <v>456</v>
      </c>
      <c r="S310">
        <v>169</v>
      </c>
      <c r="T310">
        <v>23</v>
      </c>
      <c r="U310">
        <f t="shared" si="24"/>
        <v>0</v>
      </c>
      <c r="V310">
        <f t="shared" si="25"/>
        <v>-303.63999999999942</v>
      </c>
      <c r="W310" s="3">
        <f t="shared" si="26"/>
        <v>-1.5129048330842023E-2</v>
      </c>
      <c r="X310" t="str">
        <f t="shared" si="27"/>
        <v>July</v>
      </c>
      <c r="Y310" t="str">
        <f t="shared" si="28"/>
        <v>Q3</v>
      </c>
      <c r="Z310">
        <f t="shared" si="29"/>
        <v>0.97807017543859653</v>
      </c>
    </row>
    <row r="311" spans="1:26" x14ac:dyDescent="0.25">
      <c r="A311" t="s">
        <v>329</v>
      </c>
      <c r="B311" t="s">
        <v>1505</v>
      </c>
      <c r="C311" t="s">
        <v>1511</v>
      </c>
      <c r="D311">
        <v>341</v>
      </c>
      <c r="E311">
        <v>12.5</v>
      </c>
      <c r="F311">
        <v>4262.5</v>
      </c>
      <c r="G311">
        <v>4302.47</v>
      </c>
      <c r="H311" t="s">
        <v>1517</v>
      </c>
      <c r="I311" t="s">
        <v>1521</v>
      </c>
      <c r="J311">
        <v>4.2</v>
      </c>
      <c r="K311" t="s">
        <v>1660</v>
      </c>
      <c r="L311" t="s">
        <v>1693</v>
      </c>
      <c r="M311" t="s">
        <v>1693</v>
      </c>
      <c r="N311" t="s">
        <v>1912</v>
      </c>
      <c r="O311">
        <v>4.9599999999999998E-2</v>
      </c>
      <c r="P311">
        <v>16</v>
      </c>
      <c r="Q311">
        <v>3.22</v>
      </c>
      <c r="R311">
        <v>333</v>
      </c>
      <c r="S311">
        <v>183</v>
      </c>
      <c r="T311">
        <v>51</v>
      </c>
      <c r="U311">
        <f t="shared" si="24"/>
        <v>0</v>
      </c>
      <c r="V311">
        <f t="shared" si="25"/>
        <v>39.970000000000255</v>
      </c>
      <c r="W311" s="3">
        <f t="shared" si="26"/>
        <v>9.3771260997068048E-3</v>
      </c>
      <c r="X311" t="str">
        <f t="shared" si="27"/>
        <v>October</v>
      </c>
      <c r="Y311" t="str">
        <f t="shared" si="28"/>
        <v>Q4</v>
      </c>
      <c r="Z311">
        <f t="shared" si="29"/>
        <v>1.0240240240240239</v>
      </c>
    </row>
    <row r="312" spans="1:26" x14ac:dyDescent="0.25">
      <c r="A312" t="s">
        <v>330</v>
      </c>
      <c r="B312" t="s">
        <v>1506</v>
      </c>
      <c r="C312" t="s">
        <v>1512</v>
      </c>
      <c r="D312">
        <v>86</v>
      </c>
      <c r="E312">
        <v>4.2</v>
      </c>
      <c r="F312">
        <v>361.2</v>
      </c>
      <c r="G312">
        <v>361.82</v>
      </c>
      <c r="H312" t="s">
        <v>1516</v>
      </c>
      <c r="I312" t="s">
        <v>1521</v>
      </c>
      <c r="J312">
        <v>4.2</v>
      </c>
      <c r="K312" t="s">
        <v>1725</v>
      </c>
      <c r="L312" t="s">
        <v>1539</v>
      </c>
      <c r="M312" t="s">
        <v>1539</v>
      </c>
      <c r="N312" t="s">
        <v>1912</v>
      </c>
      <c r="O312">
        <v>4.36E-2</v>
      </c>
      <c r="P312">
        <v>3</v>
      </c>
      <c r="Q312">
        <v>2.71</v>
      </c>
      <c r="R312">
        <v>463</v>
      </c>
      <c r="S312">
        <v>189</v>
      </c>
      <c r="T312">
        <v>50</v>
      </c>
      <c r="U312">
        <f t="shared" si="24"/>
        <v>0</v>
      </c>
      <c r="V312">
        <f t="shared" si="25"/>
        <v>0.62000000000000455</v>
      </c>
      <c r="W312" s="3">
        <f t="shared" si="26"/>
        <v>1.7165005537098687E-3</v>
      </c>
      <c r="X312" t="str">
        <f t="shared" si="27"/>
        <v>April</v>
      </c>
      <c r="Y312" t="str">
        <f t="shared" si="28"/>
        <v>Q2</v>
      </c>
      <c r="Z312">
        <f t="shared" si="29"/>
        <v>0.18574514038876891</v>
      </c>
    </row>
    <row r="313" spans="1:26" x14ac:dyDescent="0.25">
      <c r="A313" t="s">
        <v>331</v>
      </c>
      <c r="B313" t="s">
        <v>1504</v>
      </c>
      <c r="C313" t="s">
        <v>1510</v>
      </c>
      <c r="D313">
        <v>264</v>
      </c>
      <c r="E313">
        <v>45</v>
      </c>
      <c r="F313">
        <v>11880</v>
      </c>
      <c r="G313">
        <v>12470.99</v>
      </c>
      <c r="H313" t="s">
        <v>1514</v>
      </c>
      <c r="I313" t="s">
        <v>1518</v>
      </c>
      <c r="J313">
        <v>4.5</v>
      </c>
      <c r="K313" t="s">
        <v>1704</v>
      </c>
      <c r="L313" t="s">
        <v>1665</v>
      </c>
      <c r="M313" t="s">
        <v>1665</v>
      </c>
      <c r="N313" t="s">
        <v>1912</v>
      </c>
      <c r="O313">
        <v>4.6300000000000001E-2</v>
      </c>
      <c r="P313">
        <v>12</v>
      </c>
      <c r="Q313">
        <v>1.08</v>
      </c>
      <c r="R313">
        <v>647</v>
      </c>
      <c r="S313">
        <v>166</v>
      </c>
      <c r="T313">
        <v>34</v>
      </c>
      <c r="U313">
        <f t="shared" si="24"/>
        <v>0</v>
      </c>
      <c r="V313">
        <f t="shared" si="25"/>
        <v>590.98999999999978</v>
      </c>
      <c r="W313" s="3">
        <f t="shared" si="26"/>
        <v>4.9746632996632976E-2</v>
      </c>
      <c r="X313" t="str">
        <f t="shared" si="27"/>
        <v>December</v>
      </c>
      <c r="Y313" t="str">
        <f t="shared" si="28"/>
        <v>Q4</v>
      </c>
      <c r="Z313">
        <f t="shared" si="29"/>
        <v>0.40803709428129831</v>
      </c>
    </row>
    <row r="314" spans="1:26" x14ac:dyDescent="0.25">
      <c r="A314" t="s">
        <v>332</v>
      </c>
      <c r="B314" t="s">
        <v>1506</v>
      </c>
      <c r="C314" t="s">
        <v>1512</v>
      </c>
      <c r="D314">
        <v>193</v>
      </c>
      <c r="E314">
        <v>4.2</v>
      </c>
      <c r="F314">
        <v>810.6</v>
      </c>
      <c r="G314">
        <v>811.19</v>
      </c>
      <c r="H314" t="s">
        <v>1514</v>
      </c>
      <c r="I314" t="s">
        <v>1520</v>
      </c>
      <c r="J314">
        <v>4.7</v>
      </c>
      <c r="K314" t="s">
        <v>1546</v>
      </c>
      <c r="L314" t="s">
        <v>1881</v>
      </c>
      <c r="M314" t="s">
        <v>1881</v>
      </c>
      <c r="N314" t="s">
        <v>1912</v>
      </c>
      <c r="O314">
        <v>0.12839999999999999</v>
      </c>
      <c r="P314">
        <v>24</v>
      </c>
      <c r="Q314">
        <v>2.75</v>
      </c>
      <c r="R314">
        <v>350</v>
      </c>
      <c r="S314">
        <v>44</v>
      </c>
      <c r="T314">
        <v>70</v>
      </c>
      <c r="U314">
        <f t="shared" si="24"/>
        <v>0</v>
      </c>
      <c r="V314">
        <f t="shared" si="25"/>
        <v>0.59000000000003183</v>
      </c>
      <c r="W314" s="3">
        <f t="shared" si="26"/>
        <v>7.2785590920309868E-4</v>
      </c>
      <c r="X314" t="str">
        <f t="shared" si="27"/>
        <v>December</v>
      </c>
      <c r="Y314" t="str">
        <f t="shared" si="28"/>
        <v>Q4</v>
      </c>
      <c r="Z314">
        <f t="shared" si="29"/>
        <v>0.55142857142857138</v>
      </c>
    </row>
    <row r="315" spans="1:26" x14ac:dyDescent="0.25">
      <c r="A315" t="s">
        <v>333</v>
      </c>
      <c r="B315" t="s">
        <v>1507</v>
      </c>
      <c r="C315" t="s">
        <v>1511</v>
      </c>
      <c r="D315">
        <v>470</v>
      </c>
      <c r="E315">
        <v>15.75</v>
      </c>
      <c r="F315">
        <v>7402.5</v>
      </c>
      <c r="G315">
        <v>7280.83</v>
      </c>
      <c r="H315" t="s">
        <v>1516</v>
      </c>
      <c r="I315" t="s">
        <v>1519</v>
      </c>
      <c r="J315">
        <v>3.8</v>
      </c>
      <c r="K315" t="s">
        <v>1665</v>
      </c>
      <c r="L315" t="s">
        <v>1881</v>
      </c>
      <c r="M315" t="s">
        <v>1881</v>
      </c>
      <c r="N315" t="s">
        <v>1912</v>
      </c>
      <c r="O315">
        <v>2.2499999999999999E-2</v>
      </c>
      <c r="P315">
        <v>10</v>
      </c>
      <c r="Q315">
        <v>3.62</v>
      </c>
      <c r="R315">
        <v>480</v>
      </c>
      <c r="S315">
        <v>104</v>
      </c>
      <c r="T315">
        <v>57</v>
      </c>
      <c r="U315">
        <f t="shared" si="24"/>
        <v>0</v>
      </c>
      <c r="V315">
        <f t="shared" si="25"/>
        <v>-121.67000000000007</v>
      </c>
      <c r="W315" s="3">
        <f t="shared" si="26"/>
        <v>-1.6436339074636958E-2</v>
      </c>
      <c r="X315" t="str">
        <f t="shared" si="27"/>
        <v>December</v>
      </c>
      <c r="Y315" t="str">
        <f t="shared" si="28"/>
        <v>Q4</v>
      </c>
      <c r="Z315">
        <f t="shared" si="29"/>
        <v>0.97916666666666663</v>
      </c>
    </row>
    <row r="316" spans="1:26" x14ac:dyDescent="0.25">
      <c r="A316" t="s">
        <v>334</v>
      </c>
      <c r="B316" t="s">
        <v>1506</v>
      </c>
      <c r="C316" t="s">
        <v>1512</v>
      </c>
      <c r="D316">
        <v>445</v>
      </c>
      <c r="E316">
        <v>4.2</v>
      </c>
      <c r="F316">
        <v>1869</v>
      </c>
      <c r="G316">
        <v>1797.56</v>
      </c>
      <c r="H316" t="s">
        <v>1517</v>
      </c>
      <c r="I316" t="s">
        <v>1521</v>
      </c>
      <c r="J316">
        <v>4.2</v>
      </c>
      <c r="K316" t="s">
        <v>1728</v>
      </c>
      <c r="L316" t="s">
        <v>1586</v>
      </c>
      <c r="M316" t="s">
        <v>1586</v>
      </c>
      <c r="N316" t="s">
        <v>1912</v>
      </c>
      <c r="O316">
        <v>1.7500000000000002E-2</v>
      </c>
      <c r="P316">
        <v>7</v>
      </c>
      <c r="Q316">
        <v>2.16</v>
      </c>
      <c r="R316">
        <v>122</v>
      </c>
      <c r="S316">
        <v>140</v>
      </c>
      <c r="T316">
        <v>34</v>
      </c>
      <c r="U316">
        <f t="shared" si="24"/>
        <v>0</v>
      </c>
      <c r="V316">
        <f t="shared" si="25"/>
        <v>-71.440000000000055</v>
      </c>
      <c r="W316" s="3">
        <f t="shared" si="26"/>
        <v>-3.8223649010165894E-2</v>
      </c>
      <c r="X316" t="str">
        <f t="shared" si="27"/>
        <v>August</v>
      </c>
      <c r="Y316" t="str">
        <f t="shared" si="28"/>
        <v>Q3</v>
      </c>
      <c r="Z316">
        <f t="shared" si="29"/>
        <v>3.6475409836065573</v>
      </c>
    </row>
    <row r="317" spans="1:26" x14ac:dyDescent="0.25">
      <c r="A317" t="s">
        <v>335</v>
      </c>
      <c r="B317" t="s">
        <v>1509</v>
      </c>
      <c r="C317" t="s">
        <v>1510</v>
      </c>
      <c r="D317">
        <v>162</v>
      </c>
      <c r="E317">
        <v>25</v>
      </c>
      <c r="F317">
        <v>4050</v>
      </c>
      <c r="G317">
        <v>4014.81</v>
      </c>
      <c r="H317" t="s">
        <v>1513</v>
      </c>
      <c r="I317" t="s">
        <v>1520</v>
      </c>
      <c r="J317">
        <v>4.7</v>
      </c>
      <c r="K317" t="s">
        <v>1729</v>
      </c>
      <c r="L317" t="s">
        <v>1551</v>
      </c>
      <c r="M317" t="s">
        <v>1551</v>
      </c>
      <c r="N317" t="s">
        <v>1912</v>
      </c>
      <c r="O317">
        <v>0.13189999999999999</v>
      </c>
      <c r="P317">
        <v>21</v>
      </c>
      <c r="Q317">
        <v>1.99</v>
      </c>
      <c r="R317">
        <v>469</v>
      </c>
      <c r="S317">
        <v>165</v>
      </c>
      <c r="T317">
        <v>68</v>
      </c>
      <c r="U317">
        <f t="shared" si="24"/>
        <v>0</v>
      </c>
      <c r="V317">
        <f t="shared" si="25"/>
        <v>-35.190000000000055</v>
      </c>
      <c r="W317" s="3">
        <f t="shared" si="26"/>
        <v>-8.6888888888889022E-3</v>
      </c>
      <c r="X317" t="str">
        <f t="shared" si="27"/>
        <v>September</v>
      </c>
      <c r="Y317" t="str">
        <f t="shared" si="28"/>
        <v>Q3</v>
      </c>
      <c r="Z317">
        <f t="shared" si="29"/>
        <v>0.34541577825159914</v>
      </c>
    </row>
    <row r="318" spans="1:26" x14ac:dyDescent="0.25">
      <c r="A318" t="s">
        <v>336</v>
      </c>
      <c r="B318" t="s">
        <v>1507</v>
      </c>
      <c r="C318" t="s">
        <v>1511</v>
      </c>
      <c r="D318">
        <v>259</v>
      </c>
      <c r="E318">
        <v>15.75</v>
      </c>
      <c r="F318">
        <v>4079.25</v>
      </c>
      <c r="G318">
        <v>4010.98</v>
      </c>
      <c r="H318" t="s">
        <v>1516</v>
      </c>
      <c r="I318" t="s">
        <v>1519</v>
      </c>
      <c r="J318">
        <v>3.8</v>
      </c>
      <c r="K318" t="s">
        <v>1730</v>
      </c>
      <c r="L318" t="s">
        <v>1604</v>
      </c>
      <c r="M318" t="s">
        <v>1604</v>
      </c>
      <c r="N318" t="s">
        <v>1912</v>
      </c>
      <c r="O318">
        <v>0.14810000000000001</v>
      </c>
      <c r="P318">
        <v>38</v>
      </c>
      <c r="Q318">
        <v>2.59</v>
      </c>
      <c r="R318">
        <v>330</v>
      </c>
      <c r="S318">
        <v>73</v>
      </c>
      <c r="T318">
        <v>31</v>
      </c>
      <c r="U318">
        <f t="shared" si="24"/>
        <v>0</v>
      </c>
      <c r="V318">
        <f t="shared" si="25"/>
        <v>-68.269999999999982</v>
      </c>
      <c r="W318" s="3">
        <f t="shared" si="26"/>
        <v>-1.6735919593062445E-2</v>
      </c>
      <c r="X318" t="str">
        <f t="shared" si="27"/>
        <v>February</v>
      </c>
      <c r="Y318" t="str">
        <f t="shared" si="28"/>
        <v>Q1</v>
      </c>
      <c r="Z318">
        <f t="shared" si="29"/>
        <v>0.7848484848484848</v>
      </c>
    </row>
    <row r="319" spans="1:26" x14ac:dyDescent="0.25">
      <c r="A319" t="s">
        <v>337</v>
      </c>
      <c r="B319" t="s">
        <v>1509</v>
      </c>
      <c r="C319" t="s">
        <v>1510</v>
      </c>
      <c r="D319">
        <v>76</v>
      </c>
      <c r="E319">
        <v>25</v>
      </c>
      <c r="F319">
        <v>1900</v>
      </c>
      <c r="G319">
        <v>1921.75</v>
      </c>
      <c r="H319" t="s">
        <v>1514</v>
      </c>
      <c r="I319" t="s">
        <v>1520</v>
      </c>
      <c r="J319">
        <v>4.7</v>
      </c>
      <c r="K319" t="s">
        <v>1731</v>
      </c>
      <c r="L319" t="s">
        <v>1775</v>
      </c>
      <c r="M319" t="s">
        <v>1775</v>
      </c>
      <c r="N319" t="s">
        <v>1912</v>
      </c>
      <c r="O319">
        <v>9.8699999999999996E-2</v>
      </c>
      <c r="P319">
        <v>7</v>
      </c>
      <c r="Q319">
        <v>1.95</v>
      </c>
      <c r="R319">
        <v>54</v>
      </c>
      <c r="S319">
        <v>29</v>
      </c>
      <c r="T319">
        <v>78</v>
      </c>
      <c r="U319">
        <f t="shared" si="24"/>
        <v>0</v>
      </c>
      <c r="V319">
        <f t="shared" si="25"/>
        <v>21.75</v>
      </c>
      <c r="W319" s="3">
        <f t="shared" si="26"/>
        <v>1.1447368421052631E-2</v>
      </c>
      <c r="X319" t="str">
        <f t="shared" si="27"/>
        <v>February</v>
      </c>
      <c r="Y319" t="str">
        <f t="shared" si="28"/>
        <v>Q1</v>
      </c>
      <c r="Z319">
        <f t="shared" si="29"/>
        <v>1.4074074074074074</v>
      </c>
    </row>
    <row r="320" spans="1:26" x14ac:dyDescent="0.25">
      <c r="A320" t="s">
        <v>338</v>
      </c>
      <c r="B320" t="s">
        <v>1507</v>
      </c>
      <c r="C320" t="s">
        <v>1511</v>
      </c>
      <c r="D320">
        <v>397</v>
      </c>
      <c r="E320">
        <v>15.75</v>
      </c>
      <c r="F320">
        <v>6252.75</v>
      </c>
      <c r="G320">
        <v>6461.11</v>
      </c>
      <c r="H320" t="s">
        <v>1516</v>
      </c>
      <c r="I320" t="s">
        <v>1518</v>
      </c>
      <c r="J320">
        <v>4.5</v>
      </c>
      <c r="K320" t="s">
        <v>1732</v>
      </c>
      <c r="L320" t="s">
        <v>1527</v>
      </c>
      <c r="M320" t="s">
        <v>1527</v>
      </c>
      <c r="N320" t="s">
        <v>1912</v>
      </c>
      <c r="O320">
        <v>3.6700000000000003E-2</v>
      </c>
      <c r="P320">
        <v>14</v>
      </c>
      <c r="Q320">
        <v>3.44</v>
      </c>
      <c r="R320">
        <v>281</v>
      </c>
      <c r="S320">
        <v>197</v>
      </c>
      <c r="T320">
        <v>54</v>
      </c>
      <c r="U320">
        <f t="shared" si="24"/>
        <v>0</v>
      </c>
      <c r="V320">
        <f t="shared" si="25"/>
        <v>208.35999999999967</v>
      </c>
      <c r="W320" s="3">
        <f t="shared" si="26"/>
        <v>3.3322937907320729E-2</v>
      </c>
      <c r="X320" t="str">
        <f t="shared" si="27"/>
        <v>June</v>
      </c>
      <c r="Y320" t="str">
        <f t="shared" si="28"/>
        <v>Q2</v>
      </c>
      <c r="Z320">
        <f t="shared" si="29"/>
        <v>1.4128113879003559</v>
      </c>
    </row>
    <row r="321" spans="1:26" x14ac:dyDescent="0.25">
      <c r="A321" t="s">
        <v>339</v>
      </c>
      <c r="B321" t="s">
        <v>1506</v>
      </c>
      <c r="C321" t="s">
        <v>1512</v>
      </c>
      <c r="D321">
        <v>267</v>
      </c>
      <c r="E321">
        <v>4.2</v>
      </c>
      <c r="F321">
        <v>1121.4000000000001</v>
      </c>
      <c r="G321">
        <v>1131.3399999999999</v>
      </c>
      <c r="H321" t="s">
        <v>1514</v>
      </c>
      <c r="I321" t="s">
        <v>1518</v>
      </c>
      <c r="J321">
        <v>4.5</v>
      </c>
      <c r="K321" t="s">
        <v>1589</v>
      </c>
      <c r="L321" t="s">
        <v>1782</v>
      </c>
      <c r="M321" t="s">
        <v>1782</v>
      </c>
      <c r="N321" t="s">
        <v>1912</v>
      </c>
      <c r="O321">
        <v>3.3399999999999999E-2</v>
      </c>
      <c r="P321">
        <v>8</v>
      </c>
      <c r="Q321">
        <v>1.6</v>
      </c>
      <c r="R321">
        <v>516</v>
      </c>
      <c r="S321">
        <v>153</v>
      </c>
      <c r="T321">
        <v>86</v>
      </c>
      <c r="U321">
        <f t="shared" si="24"/>
        <v>0</v>
      </c>
      <c r="V321">
        <f t="shared" si="25"/>
        <v>9.9399999999998272</v>
      </c>
      <c r="W321" s="3">
        <f t="shared" si="26"/>
        <v>8.8639200998750015E-3</v>
      </c>
      <c r="X321" t="str">
        <f t="shared" si="27"/>
        <v>July</v>
      </c>
      <c r="Y321" t="str">
        <f t="shared" si="28"/>
        <v>Q3</v>
      </c>
      <c r="Z321">
        <f t="shared" si="29"/>
        <v>0.51744186046511631</v>
      </c>
    </row>
    <row r="322" spans="1:26" x14ac:dyDescent="0.25">
      <c r="A322" t="s">
        <v>340</v>
      </c>
      <c r="B322" t="s">
        <v>1509</v>
      </c>
      <c r="C322" t="s">
        <v>1510</v>
      </c>
      <c r="D322">
        <v>78</v>
      </c>
      <c r="E322">
        <v>25</v>
      </c>
      <c r="F322">
        <v>1950</v>
      </c>
      <c r="G322">
        <v>1919.33</v>
      </c>
      <c r="H322" t="s">
        <v>1516</v>
      </c>
      <c r="I322" t="s">
        <v>1520</v>
      </c>
      <c r="J322">
        <v>4.7</v>
      </c>
      <c r="K322" t="s">
        <v>1733</v>
      </c>
      <c r="L322" t="s">
        <v>1684</v>
      </c>
      <c r="M322" t="s">
        <v>1684</v>
      </c>
      <c r="N322" t="s">
        <v>1912</v>
      </c>
      <c r="O322">
        <v>0.13619999999999999</v>
      </c>
      <c r="P322">
        <v>10</v>
      </c>
      <c r="Q322">
        <v>0.78</v>
      </c>
      <c r="R322">
        <v>69</v>
      </c>
      <c r="S322">
        <v>78</v>
      </c>
      <c r="T322">
        <v>38</v>
      </c>
      <c r="U322">
        <f t="shared" si="24"/>
        <v>0</v>
      </c>
      <c r="V322">
        <f t="shared" si="25"/>
        <v>-30.670000000000073</v>
      </c>
      <c r="W322" s="3">
        <f t="shared" si="26"/>
        <v>-1.5728205128205164E-2</v>
      </c>
      <c r="X322" t="str">
        <f t="shared" si="27"/>
        <v>December</v>
      </c>
      <c r="Y322" t="str">
        <f t="shared" si="28"/>
        <v>Q4</v>
      </c>
      <c r="Z322">
        <f t="shared" si="29"/>
        <v>1.1304347826086956</v>
      </c>
    </row>
    <row r="323" spans="1:26" x14ac:dyDescent="0.25">
      <c r="A323" t="s">
        <v>341</v>
      </c>
      <c r="B323" t="s">
        <v>1504</v>
      </c>
      <c r="C323" t="s">
        <v>1510</v>
      </c>
      <c r="D323">
        <v>311</v>
      </c>
      <c r="E323">
        <v>45</v>
      </c>
      <c r="F323">
        <v>13995</v>
      </c>
      <c r="G323">
        <v>14001.48</v>
      </c>
      <c r="H323" t="s">
        <v>1514</v>
      </c>
      <c r="I323" t="s">
        <v>1519</v>
      </c>
      <c r="J323">
        <v>3.8</v>
      </c>
      <c r="K323" t="s">
        <v>1671</v>
      </c>
      <c r="L323" t="s">
        <v>1870</v>
      </c>
      <c r="M323" t="s">
        <v>1870</v>
      </c>
      <c r="N323" t="s">
        <v>1912</v>
      </c>
      <c r="O323">
        <v>2.7199999999999998E-2</v>
      </c>
      <c r="P323">
        <v>8</v>
      </c>
      <c r="Q323">
        <v>1.69</v>
      </c>
      <c r="R323">
        <v>947</v>
      </c>
      <c r="S323">
        <v>183</v>
      </c>
      <c r="T323">
        <v>42</v>
      </c>
      <c r="U323">
        <f t="shared" ref="U323:U386" si="30">IF(N323="Delayed", M323-L323, 0)</f>
        <v>0</v>
      </c>
      <c r="V323">
        <f t="shared" ref="V323:V386" si="31">G323-F323</f>
        <v>6.4799999999995634</v>
      </c>
      <c r="W323" s="3">
        <f t="shared" ref="W323:W386" si="32">(G323-F323)/F323</f>
        <v>4.6302250803855404E-4</v>
      </c>
      <c r="X323" t="str">
        <f t="shared" ref="X323:X386" si="33">TEXT(K323,"MMMM")</f>
        <v>January</v>
      </c>
      <c r="Y323" t="str">
        <f t="shared" ref="Y323:Y386" si="34">"Q"&amp;ROUNDUP(MONTH(K323)/3,0)</f>
        <v>Q1</v>
      </c>
      <c r="Z323">
        <f t="shared" ref="Z323:Z386" si="35">D323/R323</f>
        <v>0.32840549102428723</v>
      </c>
    </row>
    <row r="324" spans="1:26" x14ac:dyDescent="0.25">
      <c r="A324" t="s">
        <v>342</v>
      </c>
      <c r="B324" t="s">
        <v>1509</v>
      </c>
      <c r="C324" t="s">
        <v>1510</v>
      </c>
      <c r="D324">
        <v>34</v>
      </c>
      <c r="E324">
        <v>25</v>
      </c>
      <c r="F324">
        <v>850</v>
      </c>
      <c r="G324">
        <v>863.77</v>
      </c>
      <c r="H324" t="s">
        <v>1517</v>
      </c>
      <c r="I324" t="s">
        <v>1518</v>
      </c>
      <c r="J324">
        <v>4.5</v>
      </c>
      <c r="K324" t="s">
        <v>1734</v>
      </c>
      <c r="L324" t="s">
        <v>1545</v>
      </c>
      <c r="M324" t="s">
        <v>1545</v>
      </c>
      <c r="N324" t="s">
        <v>1912</v>
      </c>
      <c r="O324">
        <v>0.10150000000000001</v>
      </c>
      <c r="P324">
        <v>3</v>
      </c>
      <c r="Q324">
        <v>1.53</v>
      </c>
      <c r="R324">
        <v>504</v>
      </c>
      <c r="S324">
        <v>117</v>
      </c>
      <c r="T324">
        <v>25</v>
      </c>
      <c r="U324">
        <f t="shared" si="30"/>
        <v>0</v>
      </c>
      <c r="V324">
        <f t="shared" si="31"/>
        <v>13.769999999999982</v>
      </c>
      <c r="W324" s="3">
        <f t="shared" si="32"/>
        <v>1.6199999999999978E-2</v>
      </c>
      <c r="X324" t="str">
        <f t="shared" si="33"/>
        <v>November</v>
      </c>
      <c r="Y324" t="str">
        <f t="shared" si="34"/>
        <v>Q4</v>
      </c>
      <c r="Z324">
        <f t="shared" si="35"/>
        <v>6.7460317460317457E-2</v>
      </c>
    </row>
    <row r="325" spans="1:26" x14ac:dyDescent="0.25">
      <c r="A325" t="s">
        <v>343</v>
      </c>
      <c r="B325" t="s">
        <v>1509</v>
      </c>
      <c r="C325" t="s">
        <v>1510</v>
      </c>
      <c r="D325">
        <v>88</v>
      </c>
      <c r="E325">
        <v>25</v>
      </c>
      <c r="F325">
        <v>2200</v>
      </c>
      <c r="G325">
        <v>2135.21</v>
      </c>
      <c r="H325" t="s">
        <v>1516</v>
      </c>
      <c r="I325" t="s">
        <v>1520</v>
      </c>
      <c r="J325">
        <v>4.7</v>
      </c>
      <c r="K325" t="s">
        <v>1684</v>
      </c>
      <c r="L325" t="s">
        <v>1894</v>
      </c>
      <c r="M325" t="s">
        <v>1894</v>
      </c>
      <c r="N325" t="s">
        <v>1912</v>
      </c>
      <c r="O325">
        <v>0.106</v>
      </c>
      <c r="P325">
        <v>9</v>
      </c>
      <c r="Q325">
        <v>1.1299999999999999</v>
      </c>
      <c r="R325">
        <v>728</v>
      </c>
      <c r="S325">
        <v>153</v>
      </c>
      <c r="T325">
        <v>44</v>
      </c>
      <c r="U325">
        <f t="shared" si="30"/>
        <v>0</v>
      </c>
      <c r="V325">
        <f t="shared" si="31"/>
        <v>-64.789999999999964</v>
      </c>
      <c r="W325" s="3">
        <f t="shared" si="32"/>
        <v>-2.9449999999999983E-2</v>
      </c>
      <c r="X325" t="str">
        <f t="shared" si="33"/>
        <v>December</v>
      </c>
      <c r="Y325" t="str">
        <f t="shared" si="34"/>
        <v>Q4</v>
      </c>
      <c r="Z325">
        <f t="shared" si="35"/>
        <v>0.12087912087912088</v>
      </c>
    </row>
    <row r="326" spans="1:26" x14ac:dyDescent="0.25">
      <c r="A326" t="s">
        <v>344</v>
      </c>
      <c r="B326" t="s">
        <v>1509</v>
      </c>
      <c r="C326" t="s">
        <v>1510</v>
      </c>
      <c r="D326">
        <v>435</v>
      </c>
      <c r="E326">
        <v>25</v>
      </c>
      <c r="F326">
        <v>10875</v>
      </c>
      <c r="G326">
        <v>11308.5</v>
      </c>
      <c r="H326" t="s">
        <v>1517</v>
      </c>
      <c r="I326" t="s">
        <v>1519</v>
      </c>
      <c r="J326">
        <v>3.8</v>
      </c>
      <c r="K326" t="s">
        <v>1735</v>
      </c>
      <c r="L326" t="s">
        <v>1581</v>
      </c>
      <c r="M326" t="s">
        <v>1581</v>
      </c>
      <c r="N326" t="s">
        <v>1912</v>
      </c>
      <c r="O326">
        <v>8.1600000000000006E-2</v>
      </c>
      <c r="P326">
        <v>35</v>
      </c>
      <c r="Q326">
        <v>0.92</v>
      </c>
      <c r="R326">
        <v>559</v>
      </c>
      <c r="S326">
        <v>70</v>
      </c>
      <c r="T326">
        <v>87</v>
      </c>
      <c r="U326">
        <f t="shared" si="30"/>
        <v>0</v>
      </c>
      <c r="V326">
        <f t="shared" si="31"/>
        <v>433.5</v>
      </c>
      <c r="W326" s="3">
        <f t="shared" si="32"/>
        <v>3.9862068965517243E-2</v>
      </c>
      <c r="X326" t="str">
        <f t="shared" si="33"/>
        <v>August</v>
      </c>
      <c r="Y326" t="str">
        <f t="shared" si="34"/>
        <v>Q3</v>
      </c>
      <c r="Z326">
        <f t="shared" si="35"/>
        <v>0.77817531305903398</v>
      </c>
    </row>
    <row r="327" spans="1:26" x14ac:dyDescent="0.25">
      <c r="A327" t="s">
        <v>345</v>
      </c>
      <c r="B327" t="s">
        <v>1507</v>
      </c>
      <c r="C327" t="s">
        <v>1511</v>
      </c>
      <c r="D327">
        <v>370</v>
      </c>
      <c r="E327">
        <v>15.75</v>
      </c>
      <c r="F327">
        <v>5827.5</v>
      </c>
      <c r="G327">
        <v>5774.91</v>
      </c>
      <c r="H327" t="s">
        <v>1516</v>
      </c>
      <c r="I327" t="s">
        <v>1519</v>
      </c>
      <c r="J327">
        <v>3.8</v>
      </c>
      <c r="K327" t="s">
        <v>1700</v>
      </c>
      <c r="L327" t="s">
        <v>1592</v>
      </c>
      <c r="M327" t="s">
        <v>1592</v>
      </c>
      <c r="N327" t="s">
        <v>1912</v>
      </c>
      <c r="O327">
        <v>3.2500000000000001E-2</v>
      </c>
      <c r="P327">
        <v>12</v>
      </c>
      <c r="Q327">
        <v>3.87</v>
      </c>
      <c r="R327">
        <v>388</v>
      </c>
      <c r="S327">
        <v>80</v>
      </c>
      <c r="T327">
        <v>10</v>
      </c>
      <c r="U327">
        <f t="shared" si="30"/>
        <v>0</v>
      </c>
      <c r="V327">
        <f t="shared" si="31"/>
        <v>-52.590000000000146</v>
      </c>
      <c r="W327" s="3">
        <f t="shared" si="32"/>
        <v>-9.0244530244530489E-3</v>
      </c>
      <c r="X327" t="str">
        <f t="shared" si="33"/>
        <v>July</v>
      </c>
      <c r="Y327" t="str">
        <f t="shared" si="34"/>
        <v>Q3</v>
      </c>
      <c r="Z327">
        <f t="shared" si="35"/>
        <v>0.95360824742268047</v>
      </c>
    </row>
    <row r="328" spans="1:26" x14ac:dyDescent="0.25">
      <c r="A328" t="s">
        <v>346</v>
      </c>
      <c r="B328" t="s">
        <v>1505</v>
      </c>
      <c r="C328" t="s">
        <v>1511</v>
      </c>
      <c r="D328">
        <v>352</v>
      </c>
      <c r="E328">
        <v>12.5</v>
      </c>
      <c r="F328">
        <v>4400</v>
      </c>
      <c r="G328">
        <v>4397.41</v>
      </c>
      <c r="H328" t="s">
        <v>1513</v>
      </c>
      <c r="I328" t="s">
        <v>1518</v>
      </c>
      <c r="J328">
        <v>4.5</v>
      </c>
      <c r="K328" t="s">
        <v>1666</v>
      </c>
      <c r="L328" t="s">
        <v>1866</v>
      </c>
      <c r="M328" t="s">
        <v>1866</v>
      </c>
      <c r="N328" t="s">
        <v>1912</v>
      </c>
      <c r="O328">
        <v>0.1429</v>
      </c>
      <c r="P328">
        <v>50</v>
      </c>
      <c r="Q328">
        <v>2.61</v>
      </c>
      <c r="R328">
        <v>976</v>
      </c>
      <c r="S328">
        <v>85</v>
      </c>
      <c r="T328">
        <v>92</v>
      </c>
      <c r="U328">
        <f t="shared" si="30"/>
        <v>0</v>
      </c>
      <c r="V328">
        <f t="shared" si="31"/>
        <v>-2.5900000000001455</v>
      </c>
      <c r="W328" s="3">
        <f t="shared" si="32"/>
        <v>-5.8863636363639673E-4</v>
      </c>
      <c r="X328" t="str">
        <f t="shared" si="33"/>
        <v>October</v>
      </c>
      <c r="Y328" t="str">
        <f t="shared" si="34"/>
        <v>Q4</v>
      </c>
      <c r="Z328">
        <f t="shared" si="35"/>
        <v>0.36065573770491804</v>
      </c>
    </row>
    <row r="329" spans="1:26" x14ac:dyDescent="0.25">
      <c r="A329" t="s">
        <v>347</v>
      </c>
      <c r="B329" t="s">
        <v>1507</v>
      </c>
      <c r="C329" t="s">
        <v>1511</v>
      </c>
      <c r="D329">
        <v>247</v>
      </c>
      <c r="E329">
        <v>15.75</v>
      </c>
      <c r="F329">
        <v>3890.25</v>
      </c>
      <c r="G329">
        <v>3715.22</v>
      </c>
      <c r="H329" t="s">
        <v>1515</v>
      </c>
      <c r="I329" t="s">
        <v>1521</v>
      </c>
      <c r="J329">
        <v>4.2</v>
      </c>
      <c r="K329" t="s">
        <v>1536</v>
      </c>
      <c r="L329" t="s">
        <v>1574</v>
      </c>
      <c r="M329" t="s">
        <v>1574</v>
      </c>
      <c r="N329" t="s">
        <v>1912</v>
      </c>
      <c r="O329">
        <v>0.12379999999999999</v>
      </c>
      <c r="P329">
        <v>30</v>
      </c>
      <c r="Q329">
        <v>3.78</v>
      </c>
      <c r="R329">
        <v>870</v>
      </c>
      <c r="S329">
        <v>193</v>
      </c>
      <c r="T329">
        <v>50</v>
      </c>
      <c r="U329">
        <f t="shared" si="30"/>
        <v>0</v>
      </c>
      <c r="V329">
        <f t="shared" si="31"/>
        <v>-175.0300000000002</v>
      </c>
      <c r="W329" s="3">
        <f t="shared" si="32"/>
        <v>-4.4991967097230308E-2</v>
      </c>
      <c r="X329" t="str">
        <f t="shared" si="33"/>
        <v>May</v>
      </c>
      <c r="Y329" t="str">
        <f t="shared" si="34"/>
        <v>Q2</v>
      </c>
      <c r="Z329">
        <f t="shared" si="35"/>
        <v>0.28390804597701147</v>
      </c>
    </row>
    <row r="330" spans="1:26" x14ac:dyDescent="0.25">
      <c r="A330" t="s">
        <v>348</v>
      </c>
      <c r="B330" t="s">
        <v>1508</v>
      </c>
      <c r="C330" t="s">
        <v>1512</v>
      </c>
      <c r="D330">
        <v>14</v>
      </c>
      <c r="E330">
        <v>8.9</v>
      </c>
      <c r="F330">
        <v>124.6</v>
      </c>
      <c r="G330">
        <v>128.99</v>
      </c>
      <c r="H330" t="s">
        <v>1513</v>
      </c>
      <c r="I330" t="s">
        <v>1518</v>
      </c>
      <c r="J330">
        <v>4.5</v>
      </c>
      <c r="K330" t="s">
        <v>1560</v>
      </c>
      <c r="L330" t="s">
        <v>1702</v>
      </c>
      <c r="M330" t="s">
        <v>1702</v>
      </c>
      <c r="N330" t="s">
        <v>1912</v>
      </c>
      <c r="O330">
        <v>0.10290000000000001</v>
      </c>
      <c r="P330">
        <v>1</v>
      </c>
      <c r="Q330">
        <v>1.72</v>
      </c>
      <c r="R330">
        <v>686</v>
      </c>
      <c r="S330">
        <v>88</v>
      </c>
      <c r="T330">
        <v>21</v>
      </c>
      <c r="U330">
        <f t="shared" si="30"/>
        <v>0</v>
      </c>
      <c r="V330">
        <f t="shared" si="31"/>
        <v>4.3900000000000148</v>
      </c>
      <c r="W330" s="3">
        <f t="shared" si="32"/>
        <v>3.5232744783306701E-2</v>
      </c>
      <c r="X330" t="str">
        <f t="shared" si="33"/>
        <v>January</v>
      </c>
      <c r="Y330" t="str">
        <f t="shared" si="34"/>
        <v>Q1</v>
      </c>
      <c r="Z330">
        <f t="shared" si="35"/>
        <v>2.0408163265306121E-2</v>
      </c>
    </row>
    <row r="331" spans="1:26" x14ac:dyDescent="0.25">
      <c r="A331" t="s">
        <v>349</v>
      </c>
      <c r="B331" t="s">
        <v>1506</v>
      </c>
      <c r="C331" t="s">
        <v>1512</v>
      </c>
      <c r="D331">
        <v>215</v>
      </c>
      <c r="E331">
        <v>4.2</v>
      </c>
      <c r="F331">
        <v>903</v>
      </c>
      <c r="G331">
        <v>893.99</v>
      </c>
      <c r="H331" t="s">
        <v>1516</v>
      </c>
      <c r="I331" t="s">
        <v>1519</v>
      </c>
      <c r="J331">
        <v>3.8</v>
      </c>
      <c r="K331" t="s">
        <v>1580</v>
      </c>
      <c r="L331" t="s">
        <v>1543</v>
      </c>
      <c r="M331" t="s">
        <v>1543</v>
      </c>
      <c r="N331" t="s">
        <v>1912</v>
      </c>
      <c r="O331">
        <v>7.3899999999999993E-2</v>
      </c>
      <c r="P331">
        <v>15</v>
      </c>
      <c r="Q331">
        <v>2.38</v>
      </c>
      <c r="R331">
        <v>869</v>
      </c>
      <c r="S331">
        <v>127</v>
      </c>
      <c r="T331">
        <v>93</v>
      </c>
      <c r="U331">
        <f t="shared" si="30"/>
        <v>0</v>
      </c>
      <c r="V331">
        <f t="shared" si="31"/>
        <v>-9.0099999999999909</v>
      </c>
      <c r="W331" s="3">
        <f t="shared" si="32"/>
        <v>-9.9778516057585729E-3</v>
      </c>
      <c r="X331" t="str">
        <f t="shared" si="33"/>
        <v>February</v>
      </c>
      <c r="Y331" t="str">
        <f t="shared" si="34"/>
        <v>Q1</v>
      </c>
      <c r="Z331">
        <f t="shared" si="35"/>
        <v>0.24741081703107021</v>
      </c>
    </row>
    <row r="332" spans="1:26" x14ac:dyDescent="0.25">
      <c r="A332" t="s">
        <v>350</v>
      </c>
      <c r="B332" t="s">
        <v>1507</v>
      </c>
      <c r="C332" t="s">
        <v>1511</v>
      </c>
      <c r="D332">
        <v>381</v>
      </c>
      <c r="E332">
        <v>15.75</v>
      </c>
      <c r="F332">
        <v>6000.75</v>
      </c>
      <c r="G332">
        <v>5735.9</v>
      </c>
      <c r="H332" t="s">
        <v>1513</v>
      </c>
      <c r="I332" t="s">
        <v>1519</v>
      </c>
      <c r="J332">
        <v>3.8</v>
      </c>
      <c r="K332" t="s">
        <v>1569</v>
      </c>
      <c r="L332" t="s">
        <v>1895</v>
      </c>
      <c r="M332" t="s">
        <v>1895</v>
      </c>
      <c r="N332" t="s">
        <v>1912</v>
      </c>
      <c r="O332">
        <v>0.1419</v>
      </c>
      <c r="P332">
        <v>54</v>
      </c>
      <c r="Q332">
        <v>3.12</v>
      </c>
      <c r="R332">
        <v>544</v>
      </c>
      <c r="S332">
        <v>165</v>
      </c>
      <c r="T332">
        <v>96</v>
      </c>
      <c r="U332">
        <f t="shared" si="30"/>
        <v>0</v>
      </c>
      <c r="V332">
        <f t="shared" si="31"/>
        <v>-264.85000000000036</v>
      </c>
      <c r="W332" s="3">
        <f t="shared" si="32"/>
        <v>-4.4136149647960733E-2</v>
      </c>
      <c r="X332" t="str">
        <f t="shared" si="33"/>
        <v>December</v>
      </c>
      <c r="Y332" t="str">
        <f t="shared" si="34"/>
        <v>Q4</v>
      </c>
      <c r="Z332">
        <f t="shared" si="35"/>
        <v>0.70036764705882348</v>
      </c>
    </row>
    <row r="333" spans="1:26" x14ac:dyDescent="0.25">
      <c r="A333" t="s">
        <v>351</v>
      </c>
      <c r="B333" t="s">
        <v>1508</v>
      </c>
      <c r="C333" t="s">
        <v>1512</v>
      </c>
      <c r="D333">
        <v>323</v>
      </c>
      <c r="E333">
        <v>8.9</v>
      </c>
      <c r="F333">
        <v>2874.7</v>
      </c>
      <c r="G333">
        <v>2739.25</v>
      </c>
      <c r="H333" t="s">
        <v>1514</v>
      </c>
      <c r="I333" t="s">
        <v>1520</v>
      </c>
      <c r="J333">
        <v>4.7</v>
      </c>
      <c r="K333" t="s">
        <v>1700</v>
      </c>
      <c r="L333" t="s">
        <v>1692</v>
      </c>
      <c r="M333" t="s">
        <v>1692</v>
      </c>
      <c r="N333" t="s">
        <v>1912</v>
      </c>
      <c r="O333">
        <v>0.10580000000000001</v>
      </c>
      <c r="P333">
        <v>34</v>
      </c>
      <c r="Q333">
        <v>2.95</v>
      </c>
      <c r="R333">
        <v>544</v>
      </c>
      <c r="S333">
        <v>144</v>
      </c>
      <c r="T333">
        <v>24</v>
      </c>
      <c r="U333">
        <f t="shared" si="30"/>
        <v>0</v>
      </c>
      <c r="V333">
        <f t="shared" si="31"/>
        <v>-135.44999999999982</v>
      </c>
      <c r="W333" s="3">
        <f t="shared" si="32"/>
        <v>-4.7117960134970542E-2</v>
      </c>
      <c r="X333" t="str">
        <f t="shared" si="33"/>
        <v>July</v>
      </c>
      <c r="Y333" t="str">
        <f t="shared" si="34"/>
        <v>Q3</v>
      </c>
      <c r="Z333">
        <f t="shared" si="35"/>
        <v>0.59375</v>
      </c>
    </row>
    <row r="334" spans="1:26" x14ac:dyDescent="0.25">
      <c r="A334" t="s">
        <v>352</v>
      </c>
      <c r="B334" t="s">
        <v>1508</v>
      </c>
      <c r="C334" t="s">
        <v>1512</v>
      </c>
      <c r="D334">
        <v>143</v>
      </c>
      <c r="E334">
        <v>8.9</v>
      </c>
      <c r="F334">
        <v>1272.7</v>
      </c>
      <c r="G334">
        <v>1292.42</v>
      </c>
      <c r="H334" t="s">
        <v>1515</v>
      </c>
      <c r="I334" t="s">
        <v>1518</v>
      </c>
      <c r="J334">
        <v>4.5</v>
      </c>
      <c r="K334" t="s">
        <v>1637</v>
      </c>
      <c r="L334" t="s">
        <v>1793</v>
      </c>
      <c r="M334" t="s">
        <v>1793</v>
      </c>
      <c r="N334" t="s">
        <v>1912</v>
      </c>
      <c r="O334">
        <v>1.17E-2</v>
      </c>
      <c r="P334">
        <v>1</v>
      </c>
      <c r="Q334">
        <v>2.0499999999999998</v>
      </c>
      <c r="R334">
        <v>791</v>
      </c>
      <c r="S334">
        <v>164</v>
      </c>
      <c r="T334">
        <v>38</v>
      </c>
      <c r="U334">
        <f t="shared" si="30"/>
        <v>0</v>
      </c>
      <c r="V334">
        <f t="shared" si="31"/>
        <v>19.720000000000027</v>
      </c>
      <c r="W334" s="3">
        <f t="shared" si="32"/>
        <v>1.5494617741808775E-2</v>
      </c>
      <c r="X334" t="str">
        <f t="shared" si="33"/>
        <v>February</v>
      </c>
      <c r="Y334" t="str">
        <f t="shared" si="34"/>
        <v>Q1</v>
      </c>
      <c r="Z334">
        <f t="shared" si="35"/>
        <v>0.18078381795195955</v>
      </c>
    </row>
    <row r="335" spans="1:26" x14ac:dyDescent="0.25">
      <c r="A335" t="s">
        <v>353</v>
      </c>
      <c r="B335" t="s">
        <v>1504</v>
      </c>
      <c r="C335" t="s">
        <v>1510</v>
      </c>
      <c r="D335">
        <v>348</v>
      </c>
      <c r="E335">
        <v>45</v>
      </c>
      <c r="F335">
        <v>15660</v>
      </c>
      <c r="G335">
        <v>16014.94</v>
      </c>
      <c r="H335" t="s">
        <v>1516</v>
      </c>
      <c r="I335" t="s">
        <v>1518</v>
      </c>
      <c r="J335">
        <v>4.5</v>
      </c>
      <c r="K335" t="s">
        <v>1615</v>
      </c>
      <c r="L335" t="s">
        <v>1738</v>
      </c>
      <c r="M335" t="s">
        <v>1738</v>
      </c>
      <c r="N335" t="s">
        <v>1912</v>
      </c>
      <c r="O335">
        <v>7.7499999999999999E-2</v>
      </c>
      <c r="P335">
        <v>26</v>
      </c>
      <c r="Q335">
        <v>1.46</v>
      </c>
      <c r="R335">
        <v>909</v>
      </c>
      <c r="S335">
        <v>162</v>
      </c>
      <c r="T335">
        <v>88</v>
      </c>
      <c r="U335">
        <f t="shared" si="30"/>
        <v>0</v>
      </c>
      <c r="V335">
        <f t="shared" si="31"/>
        <v>354.94000000000051</v>
      </c>
      <c r="W335" s="3">
        <f t="shared" si="32"/>
        <v>2.2665389527458526E-2</v>
      </c>
      <c r="X335" t="str">
        <f t="shared" si="33"/>
        <v>August</v>
      </c>
      <c r="Y335" t="str">
        <f t="shared" si="34"/>
        <v>Q3</v>
      </c>
      <c r="Z335">
        <f t="shared" si="35"/>
        <v>0.38283828382838286</v>
      </c>
    </row>
    <row r="336" spans="1:26" x14ac:dyDescent="0.25">
      <c r="A336" t="s">
        <v>354</v>
      </c>
      <c r="B336" t="s">
        <v>1505</v>
      </c>
      <c r="C336" t="s">
        <v>1511</v>
      </c>
      <c r="D336">
        <v>444</v>
      </c>
      <c r="E336">
        <v>12.5</v>
      </c>
      <c r="F336">
        <v>5550</v>
      </c>
      <c r="G336">
        <v>5532.96</v>
      </c>
      <c r="H336" t="s">
        <v>1513</v>
      </c>
      <c r="I336" t="s">
        <v>1519</v>
      </c>
      <c r="J336">
        <v>3.8</v>
      </c>
      <c r="K336" t="s">
        <v>1652</v>
      </c>
      <c r="L336" t="s">
        <v>1752</v>
      </c>
      <c r="M336" t="s">
        <v>1752</v>
      </c>
      <c r="N336" t="s">
        <v>1912</v>
      </c>
      <c r="O336">
        <v>7.9399999999999998E-2</v>
      </c>
      <c r="P336">
        <v>35</v>
      </c>
      <c r="Q336">
        <v>3.63</v>
      </c>
      <c r="R336">
        <v>296</v>
      </c>
      <c r="S336">
        <v>104</v>
      </c>
      <c r="T336">
        <v>45</v>
      </c>
      <c r="U336">
        <f t="shared" si="30"/>
        <v>0</v>
      </c>
      <c r="V336">
        <f t="shared" si="31"/>
        <v>-17.039999999999964</v>
      </c>
      <c r="W336" s="3">
        <f t="shared" si="32"/>
        <v>-3.0702702702702636E-3</v>
      </c>
      <c r="X336" t="str">
        <f t="shared" si="33"/>
        <v>September</v>
      </c>
      <c r="Y336" t="str">
        <f t="shared" si="34"/>
        <v>Q3</v>
      </c>
      <c r="Z336">
        <f t="shared" si="35"/>
        <v>1.5</v>
      </c>
    </row>
    <row r="337" spans="1:26" x14ac:dyDescent="0.25">
      <c r="A337" t="s">
        <v>355</v>
      </c>
      <c r="B337" t="s">
        <v>1505</v>
      </c>
      <c r="C337" t="s">
        <v>1511</v>
      </c>
      <c r="D337">
        <v>339</v>
      </c>
      <c r="E337">
        <v>12.5</v>
      </c>
      <c r="F337">
        <v>4237.5</v>
      </c>
      <c r="G337">
        <v>4186.07</v>
      </c>
      <c r="H337" t="s">
        <v>1517</v>
      </c>
      <c r="I337" t="s">
        <v>1519</v>
      </c>
      <c r="J337">
        <v>3.8</v>
      </c>
      <c r="K337" t="s">
        <v>1736</v>
      </c>
      <c r="L337" t="s">
        <v>1651</v>
      </c>
      <c r="M337" t="s">
        <v>1651</v>
      </c>
      <c r="N337" t="s">
        <v>1912</v>
      </c>
      <c r="O337">
        <v>0.1244</v>
      </c>
      <c r="P337">
        <v>42</v>
      </c>
      <c r="Q337">
        <v>3.17</v>
      </c>
      <c r="R337">
        <v>508</v>
      </c>
      <c r="S337">
        <v>42</v>
      </c>
      <c r="T337">
        <v>73</v>
      </c>
      <c r="U337">
        <f t="shared" si="30"/>
        <v>0</v>
      </c>
      <c r="V337">
        <f t="shared" si="31"/>
        <v>-51.430000000000291</v>
      </c>
      <c r="W337" s="3">
        <f t="shared" si="32"/>
        <v>-1.2136873156342251E-2</v>
      </c>
      <c r="X337" t="str">
        <f t="shared" si="33"/>
        <v>October</v>
      </c>
      <c r="Y337" t="str">
        <f t="shared" si="34"/>
        <v>Q4</v>
      </c>
      <c r="Z337">
        <f t="shared" si="35"/>
        <v>0.66732283464566933</v>
      </c>
    </row>
    <row r="338" spans="1:26" x14ac:dyDescent="0.25">
      <c r="A338" t="s">
        <v>356</v>
      </c>
      <c r="B338" t="s">
        <v>1508</v>
      </c>
      <c r="C338" t="s">
        <v>1512</v>
      </c>
      <c r="D338">
        <v>391</v>
      </c>
      <c r="E338">
        <v>8.9</v>
      </c>
      <c r="F338">
        <v>3479.9</v>
      </c>
      <c r="G338">
        <v>3533.27</v>
      </c>
      <c r="H338" t="s">
        <v>1516</v>
      </c>
      <c r="I338" t="s">
        <v>1518</v>
      </c>
      <c r="J338">
        <v>4.5</v>
      </c>
      <c r="K338" t="s">
        <v>1649</v>
      </c>
      <c r="L338" t="s">
        <v>1641</v>
      </c>
      <c r="M338" t="s">
        <v>1641</v>
      </c>
      <c r="N338" t="s">
        <v>1912</v>
      </c>
      <c r="O338">
        <v>2.4400000000000002E-2</v>
      </c>
      <c r="P338">
        <v>9</v>
      </c>
      <c r="Q338">
        <v>2.11</v>
      </c>
      <c r="R338">
        <v>895</v>
      </c>
      <c r="S338">
        <v>43</v>
      </c>
      <c r="T338">
        <v>87</v>
      </c>
      <c r="U338">
        <f t="shared" si="30"/>
        <v>0</v>
      </c>
      <c r="V338">
        <f t="shared" si="31"/>
        <v>53.369999999999891</v>
      </c>
      <c r="W338" s="3">
        <f t="shared" si="32"/>
        <v>1.5336647604816199E-2</v>
      </c>
      <c r="X338" t="str">
        <f t="shared" si="33"/>
        <v>September</v>
      </c>
      <c r="Y338" t="str">
        <f t="shared" si="34"/>
        <v>Q3</v>
      </c>
      <c r="Z338">
        <f t="shared" si="35"/>
        <v>0.43687150837988825</v>
      </c>
    </row>
    <row r="339" spans="1:26" x14ac:dyDescent="0.25">
      <c r="A339" t="s">
        <v>357</v>
      </c>
      <c r="B339" t="s">
        <v>1509</v>
      </c>
      <c r="C339" t="s">
        <v>1510</v>
      </c>
      <c r="D339">
        <v>353</v>
      </c>
      <c r="E339">
        <v>25</v>
      </c>
      <c r="F339">
        <v>8825</v>
      </c>
      <c r="G339">
        <v>8786.35</v>
      </c>
      <c r="H339" t="s">
        <v>1516</v>
      </c>
      <c r="I339" t="s">
        <v>1519</v>
      </c>
      <c r="J339">
        <v>3.8</v>
      </c>
      <c r="K339" t="s">
        <v>1704</v>
      </c>
      <c r="L339" t="s">
        <v>1846</v>
      </c>
      <c r="M339" t="s">
        <v>1846</v>
      </c>
      <c r="N339" t="s">
        <v>1912</v>
      </c>
      <c r="O339">
        <v>5.7700000000000001E-2</v>
      </c>
      <c r="P339">
        <v>20</v>
      </c>
      <c r="Q339">
        <v>1.72</v>
      </c>
      <c r="R339">
        <v>389</v>
      </c>
      <c r="S339">
        <v>163</v>
      </c>
      <c r="T339">
        <v>89</v>
      </c>
      <c r="U339">
        <f t="shared" si="30"/>
        <v>0</v>
      </c>
      <c r="V339">
        <f t="shared" si="31"/>
        <v>-38.649999999999636</v>
      </c>
      <c r="W339" s="3">
        <f t="shared" si="32"/>
        <v>-4.3796033994333867E-3</v>
      </c>
      <c r="X339" t="str">
        <f t="shared" si="33"/>
        <v>December</v>
      </c>
      <c r="Y339" t="str">
        <f t="shared" si="34"/>
        <v>Q4</v>
      </c>
      <c r="Z339">
        <f t="shared" si="35"/>
        <v>0.90745501285347041</v>
      </c>
    </row>
    <row r="340" spans="1:26" x14ac:dyDescent="0.25">
      <c r="A340" t="s">
        <v>358</v>
      </c>
      <c r="B340" t="s">
        <v>1509</v>
      </c>
      <c r="C340" t="s">
        <v>1510</v>
      </c>
      <c r="D340">
        <v>68</v>
      </c>
      <c r="E340">
        <v>25</v>
      </c>
      <c r="F340">
        <v>1700</v>
      </c>
      <c r="G340">
        <v>1631.56</v>
      </c>
      <c r="H340" t="s">
        <v>1515</v>
      </c>
      <c r="I340" t="s">
        <v>1521</v>
      </c>
      <c r="J340">
        <v>4.2</v>
      </c>
      <c r="K340" t="s">
        <v>1610</v>
      </c>
      <c r="L340" t="s">
        <v>1802</v>
      </c>
      <c r="M340" t="s">
        <v>1802</v>
      </c>
      <c r="N340" t="s">
        <v>1912</v>
      </c>
      <c r="O340">
        <v>0.1022</v>
      </c>
      <c r="P340">
        <v>6</v>
      </c>
      <c r="Q340">
        <v>1.03</v>
      </c>
      <c r="R340">
        <v>869</v>
      </c>
      <c r="S340">
        <v>94</v>
      </c>
      <c r="T340">
        <v>80</v>
      </c>
      <c r="U340">
        <f t="shared" si="30"/>
        <v>0</v>
      </c>
      <c r="V340">
        <f t="shared" si="31"/>
        <v>-68.440000000000055</v>
      </c>
      <c r="W340" s="3">
        <f t="shared" si="32"/>
        <v>-4.0258823529411798E-2</v>
      </c>
      <c r="X340" t="str">
        <f t="shared" si="33"/>
        <v>August</v>
      </c>
      <c r="Y340" t="str">
        <f t="shared" si="34"/>
        <v>Q3</v>
      </c>
      <c r="Z340">
        <f t="shared" si="35"/>
        <v>7.8250863060989648E-2</v>
      </c>
    </row>
    <row r="341" spans="1:26" x14ac:dyDescent="0.25">
      <c r="A341" t="s">
        <v>359</v>
      </c>
      <c r="B341" t="s">
        <v>1509</v>
      </c>
      <c r="C341" t="s">
        <v>1510</v>
      </c>
      <c r="D341">
        <v>469</v>
      </c>
      <c r="E341">
        <v>25</v>
      </c>
      <c r="F341">
        <v>11725</v>
      </c>
      <c r="G341">
        <v>11331.22</v>
      </c>
      <c r="H341" t="s">
        <v>1516</v>
      </c>
      <c r="I341" t="s">
        <v>1518</v>
      </c>
      <c r="J341">
        <v>4.5</v>
      </c>
      <c r="K341" t="s">
        <v>1560</v>
      </c>
      <c r="L341" t="s">
        <v>1795</v>
      </c>
      <c r="M341" t="s">
        <v>1795</v>
      </c>
      <c r="N341" t="s">
        <v>1912</v>
      </c>
      <c r="O341">
        <v>2.9700000000000001E-2</v>
      </c>
      <c r="P341">
        <v>13</v>
      </c>
      <c r="Q341">
        <v>1.58</v>
      </c>
      <c r="R341">
        <v>310</v>
      </c>
      <c r="S341">
        <v>176</v>
      </c>
      <c r="T341">
        <v>35</v>
      </c>
      <c r="U341">
        <f t="shared" si="30"/>
        <v>0</v>
      </c>
      <c r="V341">
        <f t="shared" si="31"/>
        <v>-393.78000000000065</v>
      </c>
      <c r="W341" s="3">
        <f t="shared" si="32"/>
        <v>-3.358464818763332E-2</v>
      </c>
      <c r="X341" t="str">
        <f t="shared" si="33"/>
        <v>January</v>
      </c>
      <c r="Y341" t="str">
        <f t="shared" si="34"/>
        <v>Q1</v>
      </c>
      <c r="Z341">
        <f t="shared" si="35"/>
        <v>1.5129032258064516</v>
      </c>
    </row>
    <row r="342" spans="1:26" x14ac:dyDescent="0.25">
      <c r="A342" t="s">
        <v>360</v>
      </c>
      <c r="B342" t="s">
        <v>1507</v>
      </c>
      <c r="C342" t="s">
        <v>1511</v>
      </c>
      <c r="D342">
        <v>244</v>
      </c>
      <c r="E342">
        <v>15.75</v>
      </c>
      <c r="F342">
        <v>3843</v>
      </c>
      <c r="G342">
        <v>3967.73</v>
      </c>
      <c r="H342" t="s">
        <v>1513</v>
      </c>
      <c r="I342" t="s">
        <v>1520</v>
      </c>
      <c r="J342">
        <v>4.7</v>
      </c>
      <c r="K342" t="s">
        <v>1737</v>
      </c>
      <c r="L342" t="s">
        <v>1678</v>
      </c>
      <c r="M342" t="s">
        <v>1678</v>
      </c>
      <c r="N342" t="s">
        <v>1912</v>
      </c>
      <c r="O342">
        <v>3.6700000000000003E-2</v>
      </c>
      <c r="P342">
        <v>8</v>
      </c>
      <c r="Q342">
        <v>3.64</v>
      </c>
      <c r="R342">
        <v>998</v>
      </c>
      <c r="S342">
        <v>182</v>
      </c>
      <c r="T342">
        <v>96</v>
      </c>
      <c r="U342">
        <f t="shared" si="30"/>
        <v>0</v>
      </c>
      <c r="V342">
        <f t="shared" si="31"/>
        <v>124.73000000000002</v>
      </c>
      <c r="W342" s="3">
        <f t="shared" si="32"/>
        <v>3.2456414259692951E-2</v>
      </c>
      <c r="X342" t="str">
        <f t="shared" si="33"/>
        <v>April</v>
      </c>
      <c r="Y342" t="str">
        <f t="shared" si="34"/>
        <v>Q2</v>
      </c>
      <c r="Z342">
        <f t="shared" si="35"/>
        <v>0.24448897795591182</v>
      </c>
    </row>
    <row r="343" spans="1:26" x14ac:dyDescent="0.25">
      <c r="A343" t="s">
        <v>361</v>
      </c>
      <c r="B343" t="s">
        <v>1509</v>
      </c>
      <c r="C343" t="s">
        <v>1510</v>
      </c>
      <c r="D343">
        <v>347</v>
      </c>
      <c r="E343">
        <v>25</v>
      </c>
      <c r="F343">
        <v>8675</v>
      </c>
      <c r="G343">
        <v>8752.48</v>
      </c>
      <c r="H343" t="s">
        <v>1513</v>
      </c>
      <c r="I343" t="s">
        <v>1520</v>
      </c>
      <c r="J343">
        <v>4.7</v>
      </c>
      <c r="K343" t="s">
        <v>1738</v>
      </c>
      <c r="L343" t="s">
        <v>1896</v>
      </c>
      <c r="M343" t="s">
        <v>1879</v>
      </c>
      <c r="N343" t="s">
        <v>1913</v>
      </c>
      <c r="O343">
        <v>8.0600000000000005E-2</v>
      </c>
      <c r="P343">
        <v>27</v>
      </c>
      <c r="Q343">
        <v>1.3</v>
      </c>
      <c r="R343">
        <v>493</v>
      </c>
      <c r="S343">
        <v>169</v>
      </c>
      <c r="T343">
        <v>71</v>
      </c>
      <c r="U343">
        <f t="shared" si="30"/>
        <v>9</v>
      </c>
      <c r="V343">
        <f t="shared" si="31"/>
        <v>77.479999999999563</v>
      </c>
      <c r="W343" s="3">
        <f t="shared" si="32"/>
        <v>8.931412103746348E-3</v>
      </c>
      <c r="X343" t="str">
        <f t="shared" si="33"/>
        <v>August</v>
      </c>
      <c r="Y343" t="str">
        <f t="shared" si="34"/>
        <v>Q3</v>
      </c>
      <c r="Z343">
        <f t="shared" si="35"/>
        <v>0.70385395537525353</v>
      </c>
    </row>
    <row r="344" spans="1:26" x14ac:dyDescent="0.25">
      <c r="A344" t="s">
        <v>362</v>
      </c>
      <c r="B344" t="s">
        <v>1509</v>
      </c>
      <c r="C344" t="s">
        <v>1510</v>
      </c>
      <c r="D344">
        <v>63</v>
      </c>
      <c r="E344">
        <v>25</v>
      </c>
      <c r="F344">
        <v>1575</v>
      </c>
      <c r="G344">
        <v>1557.27</v>
      </c>
      <c r="H344" t="s">
        <v>1514</v>
      </c>
      <c r="I344" t="s">
        <v>1519</v>
      </c>
      <c r="J344">
        <v>3.8</v>
      </c>
      <c r="K344" t="s">
        <v>1630</v>
      </c>
      <c r="L344" t="s">
        <v>1848</v>
      </c>
      <c r="M344" t="s">
        <v>1848</v>
      </c>
      <c r="N344" t="s">
        <v>1912</v>
      </c>
      <c r="O344">
        <v>9.4100000000000003E-2</v>
      </c>
      <c r="P344">
        <v>5</v>
      </c>
      <c r="Q344">
        <v>1.26</v>
      </c>
      <c r="R344">
        <v>478</v>
      </c>
      <c r="S344">
        <v>175</v>
      </c>
      <c r="T344">
        <v>98</v>
      </c>
      <c r="U344">
        <f t="shared" si="30"/>
        <v>0</v>
      </c>
      <c r="V344">
        <f t="shared" si="31"/>
        <v>-17.730000000000018</v>
      </c>
      <c r="W344" s="3">
        <f t="shared" si="32"/>
        <v>-1.1257142857142868E-2</v>
      </c>
      <c r="X344" t="str">
        <f t="shared" si="33"/>
        <v>March</v>
      </c>
      <c r="Y344" t="str">
        <f t="shared" si="34"/>
        <v>Q1</v>
      </c>
      <c r="Z344">
        <f t="shared" si="35"/>
        <v>0.13179916317991633</v>
      </c>
    </row>
    <row r="345" spans="1:26" x14ac:dyDescent="0.25">
      <c r="A345" t="s">
        <v>363</v>
      </c>
      <c r="B345" t="s">
        <v>1507</v>
      </c>
      <c r="C345" t="s">
        <v>1511</v>
      </c>
      <c r="D345">
        <v>160</v>
      </c>
      <c r="E345">
        <v>15.75</v>
      </c>
      <c r="F345">
        <v>2520</v>
      </c>
      <c r="G345">
        <v>2508.12</v>
      </c>
      <c r="H345" t="s">
        <v>1516</v>
      </c>
      <c r="I345" t="s">
        <v>1520</v>
      </c>
      <c r="J345">
        <v>4.7</v>
      </c>
      <c r="K345" t="s">
        <v>1739</v>
      </c>
      <c r="L345" t="s">
        <v>1799</v>
      </c>
      <c r="M345" t="s">
        <v>1799</v>
      </c>
      <c r="N345" t="s">
        <v>1912</v>
      </c>
      <c r="O345">
        <v>2.87E-2</v>
      </c>
      <c r="P345">
        <v>4</v>
      </c>
      <c r="Q345">
        <v>3.55</v>
      </c>
      <c r="R345">
        <v>356</v>
      </c>
      <c r="S345">
        <v>199</v>
      </c>
      <c r="T345">
        <v>80</v>
      </c>
      <c r="U345">
        <f t="shared" si="30"/>
        <v>0</v>
      </c>
      <c r="V345">
        <f t="shared" si="31"/>
        <v>-11.880000000000109</v>
      </c>
      <c r="W345" s="3">
        <f t="shared" si="32"/>
        <v>-4.7142857142857576E-3</v>
      </c>
      <c r="X345" t="str">
        <f t="shared" si="33"/>
        <v>June</v>
      </c>
      <c r="Y345" t="str">
        <f t="shared" si="34"/>
        <v>Q2</v>
      </c>
      <c r="Z345">
        <f t="shared" si="35"/>
        <v>0.449438202247191</v>
      </c>
    </row>
    <row r="346" spans="1:26" x14ac:dyDescent="0.25">
      <c r="A346" t="s">
        <v>364</v>
      </c>
      <c r="B346" t="s">
        <v>1506</v>
      </c>
      <c r="C346" t="s">
        <v>1512</v>
      </c>
      <c r="D346">
        <v>117</v>
      </c>
      <c r="E346">
        <v>4.2</v>
      </c>
      <c r="F346">
        <v>491.4</v>
      </c>
      <c r="G346">
        <v>497.5</v>
      </c>
      <c r="H346" t="s">
        <v>1517</v>
      </c>
      <c r="I346" t="s">
        <v>1519</v>
      </c>
      <c r="J346">
        <v>3.8</v>
      </c>
      <c r="K346" t="s">
        <v>1740</v>
      </c>
      <c r="L346" t="s">
        <v>1638</v>
      </c>
      <c r="M346" t="s">
        <v>1638</v>
      </c>
      <c r="N346" t="s">
        <v>1912</v>
      </c>
      <c r="O346">
        <v>5.0700000000000002E-2</v>
      </c>
      <c r="P346">
        <v>5</v>
      </c>
      <c r="Q346">
        <v>2.34</v>
      </c>
      <c r="R346">
        <v>232</v>
      </c>
      <c r="S346">
        <v>148</v>
      </c>
      <c r="T346">
        <v>79</v>
      </c>
      <c r="U346">
        <f t="shared" si="30"/>
        <v>0</v>
      </c>
      <c r="V346">
        <f t="shared" si="31"/>
        <v>6.1000000000000227</v>
      </c>
      <c r="W346" s="3">
        <f t="shared" si="32"/>
        <v>1.241351241351246E-2</v>
      </c>
      <c r="X346" t="str">
        <f t="shared" si="33"/>
        <v>April</v>
      </c>
      <c r="Y346" t="str">
        <f t="shared" si="34"/>
        <v>Q2</v>
      </c>
      <c r="Z346">
        <f t="shared" si="35"/>
        <v>0.50431034482758619</v>
      </c>
    </row>
    <row r="347" spans="1:26" x14ac:dyDescent="0.25">
      <c r="A347" t="s">
        <v>365</v>
      </c>
      <c r="B347" t="s">
        <v>1504</v>
      </c>
      <c r="C347" t="s">
        <v>1510</v>
      </c>
      <c r="D347">
        <v>297</v>
      </c>
      <c r="E347">
        <v>45</v>
      </c>
      <c r="F347">
        <v>13365</v>
      </c>
      <c r="G347">
        <v>13338.76</v>
      </c>
      <c r="H347" t="s">
        <v>1516</v>
      </c>
      <c r="I347" t="s">
        <v>1518</v>
      </c>
      <c r="J347">
        <v>4.5</v>
      </c>
      <c r="K347" t="s">
        <v>1741</v>
      </c>
      <c r="L347" t="s">
        <v>1844</v>
      </c>
      <c r="M347" t="s">
        <v>1844</v>
      </c>
      <c r="N347" t="s">
        <v>1912</v>
      </c>
      <c r="O347">
        <v>8.9899999999999994E-2</v>
      </c>
      <c r="P347">
        <v>26</v>
      </c>
      <c r="Q347">
        <v>1.1299999999999999</v>
      </c>
      <c r="R347">
        <v>342</v>
      </c>
      <c r="S347">
        <v>128</v>
      </c>
      <c r="T347">
        <v>11</v>
      </c>
      <c r="U347">
        <f t="shared" si="30"/>
        <v>0</v>
      </c>
      <c r="V347">
        <f t="shared" si="31"/>
        <v>-26.239999999999782</v>
      </c>
      <c r="W347" s="3">
        <f t="shared" si="32"/>
        <v>-1.9633370744481693E-3</v>
      </c>
      <c r="X347" t="str">
        <f t="shared" si="33"/>
        <v>June</v>
      </c>
      <c r="Y347" t="str">
        <f t="shared" si="34"/>
        <v>Q2</v>
      </c>
      <c r="Z347">
        <f t="shared" si="35"/>
        <v>0.86842105263157898</v>
      </c>
    </row>
    <row r="348" spans="1:26" x14ac:dyDescent="0.25">
      <c r="A348" t="s">
        <v>366</v>
      </c>
      <c r="B348" t="s">
        <v>1509</v>
      </c>
      <c r="C348" t="s">
        <v>1510</v>
      </c>
      <c r="D348">
        <v>84</v>
      </c>
      <c r="E348">
        <v>25</v>
      </c>
      <c r="F348">
        <v>2100</v>
      </c>
      <c r="G348">
        <v>2006.14</v>
      </c>
      <c r="H348" t="s">
        <v>1513</v>
      </c>
      <c r="I348" t="s">
        <v>1518</v>
      </c>
      <c r="J348">
        <v>4.5</v>
      </c>
      <c r="K348" t="s">
        <v>1742</v>
      </c>
      <c r="L348" t="s">
        <v>1542</v>
      </c>
      <c r="M348" t="s">
        <v>1542</v>
      </c>
      <c r="N348" t="s">
        <v>1912</v>
      </c>
      <c r="O348">
        <v>1.7899999999999999E-2</v>
      </c>
      <c r="P348">
        <v>1</v>
      </c>
      <c r="Q348">
        <v>1.68</v>
      </c>
      <c r="R348">
        <v>749</v>
      </c>
      <c r="S348">
        <v>84</v>
      </c>
      <c r="T348">
        <v>28</v>
      </c>
      <c r="U348">
        <f t="shared" si="30"/>
        <v>0</v>
      </c>
      <c r="V348">
        <f t="shared" si="31"/>
        <v>-93.8599999999999</v>
      </c>
      <c r="W348" s="3">
        <f t="shared" si="32"/>
        <v>-4.4695238095238045E-2</v>
      </c>
      <c r="X348" t="str">
        <f t="shared" si="33"/>
        <v>July</v>
      </c>
      <c r="Y348" t="str">
        <f t="shared" si="34"/>
        <v>Q3</v>
      </c>
      <c r="Z348">
        <f t="shared" si="35"/>
        <v>0.11214953271028037</v>
      </c>
    </row>
    <row r="349" spans="1:26" x14ac:dyDescent="0.25">
      <c r="A349" t="s">
        <v>367</v>
      </c>
      <c r="B349" t="s">
        <v>1505</v>
      </c>
      <c r="C349" t="s">
        <v>1511</v>
      </c>
      <c r="D349">
        <v>26</v>
      </c>
      <c r="E349">
        <v>12.5</v>
      </c>
      <c r="F349">
        <v>325</v>
      </c>
      <c r="G349">
        <v>320.41000000000003</v>
      </c>
      <c r="H349" t="s">
        <v>1516</v>
      </c>
      <c r="I349" t="s">
        <v>1519</v>
      </c>
      <c r="J349">
        <v>3.8</v>
      </c>
      <c r="K349" t="s">
        <v>1743</v>
      </c>
      <c r="L349" t="s">
        <v>1827</v>
      </c>
      <c r="M349" t="s">
        <v>1827</v>
      </c>
      <c r="N349" t="s">
        <v>1912</v>
      </c>
      <c r="O349">
        <v>7.3400000000000007E-2</v>
      </c>
      <c r="P349">
        <v>1</v>
      </c>
      <c r="Q349">
        <v>3.51</v>
      </c>
      <c r="R349">
        <v>935</v>
      </c>
      <c r="S349">
        <v>77</v>
      </c>
      <c r="T349">
        <v>92</v>
      </c>
      <c r="U349">
        <f t="shared" si="30"/>
        <v>0</v>
      </c>
      <c r="V349">
        <f t="shared" si="31"/>
        <v>-4.589999999999975</v>
      </c>
      <c r="W349" s="3">
        <f t="shared" si="32"/>
        <v>-1.4123076923076846E-2</v>
      </c>
      <c r="X349" t="str">
        <f t="shared" si="33"/>
        <v>October</v>
      </c>
      <c r="Y349" t="str">
        <f t="shared" si="34"/>
        <v>Q4</v>
      </c>
      <c r="Z349">
        <f t="shared" si="35"/>
        <v>2.7807486631016044E-2</v>
      </c>
    </row>
    <row r="350" spans="1:26" x14ac:dyDescent="0.25">
      <c r="A350" t="s">
        <v>368</v>
      </c>
      <c r="B350" t="s">
        <v>1509</v>
      </c>
      <c r="C350" t="s">
        <v>1510</v>
      </c>
      <c r="D350">
        <v>411</v>
      </c>
      <c r="E350">
        <v>25</v>
      </c>
      <c r="F350">
        <v>10275</v>
      </c>
      <c r="G350">
        <v>10580</v>
      </c>
      <c r="H350" t="s">
        <v>1515</v>
      </c>
      <c r="I350" t="s">
        <v>1519</v>
      </c>
      <c r="J350">
        <v>3.8</v>
      </c>
      <c r="K350" t="s">
        <v>1744</v>
      </c>
      <c r="L350" t="s">
        <v>1729</v>
      </c>
      <c r="M350" t="s">
        <v>1729</v>
      </c>
      <c r="N350" t="s">
        <v>1912</v>
      </c>
      <c r="O350">
        <v>0.1075</v>
      </c>
      <c r="P350">
        <v>44</v>
      </c>
      <c r="Q350">
        <v>0.56999999999999995</v>
      </c>
      <c r="R350">
        <v>446</v>
      </c>
      <c r="S350">
        <v>126</v>
      </c>
      <c r="T350">
        <v>97</v>
      </c>
      <c r="U350">
        <f t="shared" si="30"/>
        <v>0</v>
      </c>
      <c r="V350">
        <f t="shared" si="31"/>
        <v>305</v>
      </c>
      <c r="W350" s="3">
        <f t="shared" si="32"/>
        <v>2.9683698296836983E-2</v>
      </c>
      <c r="X350" t="str">
        <f t="shared" si="33"/>
        <v>September</v>
      </c>
      <c r="Y350" t="str">
        <f t="shared" si="34"/>
        <v>Q3</v>
      </c>
      <c r="Z350">
        <f t="shared" si="35"/>
        <v>0.92152466367713004</v>
      </c>
    </row>
    <row r="351" spans="1:26" x14ac:dyDescent="0.25">
      <c r="A351" t="s">
        <v>369</v>
      </c>
      <c r="B351" t="s">
        <v>1506</v>
      </c>
      <c r="C351" t="s">
        <v>1512</v>
      </c>
      <c r="D351">
        <v>390</v>
      </c>
      <c r="E351">
        <v>4.2</v>
      </c>
      <c r="F351">
        <v>1638</v>
      </c>
      <c r="G351">
        <v>1597.27</v>
      </c>
      <c r="H351" t="s">
        <v>1517</v>
      </c>
      <c r="I351" t="s">
        <v>1518</v>
      </c>
      <c r="J351">
        <v>4.5</v>
      </c>
      <c r="K351" t="s">
        <v>1682</v>
      </c>
      <c r="L351" t="s">
        <v>1718</v>
      </c>
      <c r="M351" t="s">
        <v>1718</v>
      </c>
      <c r="N351" t="s">
        <v>1912</v>
      </c>
      <c r="O351">
        <v>9.69E-2</v>
      </c>
      <c r="P351">
        <v>37</v>
      </c>
      <c r="Q351">
        <v>2.74</v>
      </c>
      <c r="R351">
        <v>983</v>
      </c>
      <c r="S351">
        <v>182</v>
      </c>
      <c r="T351">
        <v>100</v>
      </c>
      <c r="U351">
        <f t="shared" si="30"/>
        <v>0</v>
      </c>
      <c r="V351">
        <f t="shared" si="31"/>
        <v>-40.730000000000018</v>
      </c>
      <c r="W351" s="3">
        <f t="shared" si="32"/>
        <v>-2.4865689865689877E-2</v>
      </c>
      <c r="X351" t="str">
        <f t="shared" si="33"/>
        <v>January</v>
      </c>
      <c r="Y351" t="str">
        <f t="shared" si="34"/>
        <v>Q1</v>
      </c>
      <c r="Z351">
        <f t="shared" si="35"/>
        <v>0.3967446592065107</v>
      </c>
    </row>
    <row r="352" spans="1:26" x14ac:dyDescent="0.25">
      <c r="A352" t="s">
        <v>370</v>
      </c>
      <c r="B352" t="s">
        <v>1504</v>
      </c>
      <c r="C352" t="s">
        <v>1510</v>
      </c>
      <c r="D352">
        <v>160</v>
      </c>
      <c r="E352">
        <v>45</v>
      </c>
      <c r="F352">
        <v>7200</v>
      </c>
      <c r="G352">
        <v>7163.15</v>
      </c>
      <c r="H352" t="s">
        <v>1516</v>
      </c>
      <c r="I352" t="s">
        <v>1519</v>
      </c>
      <c r="J352">
        <v>3.8</v>
      </c>
      <c r="K352" t="s">
        <v>1745</v>
      </c>
      <c r="L352" t="s">
        <v>1631</v>
      </c>
      <c r="M352" t="s">
        <v>1631</v>
      </c>
      <c r="N352" t="s">
        <v>1912</v>
      </c>
      <c r="O352">
        <v>0.1477</v>
      </c>
      <c r="P352">
        <v>23</v>
      </c>
      <c r="Q352">
        <v>1.94</v>
      </c>
      <c r="R352">
        <v>172</v>
      </c>
      <c r="S352">
        <v>116</v>
      </c>
      <c r="T352">
        <v>15</v>
      </c>
      <c r="U352">
        <f t="shared" si="30"/>
        <v>0</v>
      </c>
      <c r="V352">
        <f t="shared" si="31"/>
        <v>-36.850000000000364</v>
      </c>
      <c r="W352" s="3">
        <f t="shared" si="32"/>
        <v>-5.1180555555556057E-3</v>
      </c>
      <c r="X352" t="str">
        <f t="shared" si="33"/>
        <v>April</v>
      </c>
      <c r="Y352" t="str">
        <f t="shared" si="34"/>
        <v>Q2</v>
      </c>
      <c r="Z352">
        <f t="shared" si="35"/>
        <v>0.93023255813953487</v>
      </c>
    </row>
    <row r="353" spans="1:26" x14ac:dyDescent="0.25">
      <c r="A353" t="s">
        <v>371</v>
      </c>
      <c r="B353" t="s">
        <v>1508</v>
      </c>
      <c r="C353" t="s">
        <v>1512</v>
      </c>
      <c r="D353">
        <v>92</v>
      </c>
      <c r="E353">
        <v>8.9</v>
      </c>
      <c r="F353">
        <v>818.8</v>
      </c>
      <c r="G353">
        <v>825.68</v>
      </c>
      <c r="H353" t="s">
        <v>1516</v>
      </c>
      <c r="I353" t="s">
        <v>1521</v>
      </c>
      <c r="J353">
        <v>4.2</v>
      </c>
      <c r="K353" t="s">
        <v>1746</v>
      </c>
      <c r="L353" t="s">
        <v>1765</v>
      </c>
      <c r="M353" t="s">
        <v>1765</v>
      </c>
      <c r="N353" t="s">
        <v>1912</v>
      </c>
      <c r="O353">
        <v>4.5699999999999998E-2</v>
      </c>
      <c r="P353">
        <v>4</v>
      </c>
      <c r="Q353">
        <v>2.42</v>
      </c>
      <c r="R353">
        <v>90</v>
      </c>
      <c r="S353">
        <v>59</v>
      </c>
      <c r="T353">
        <v>51</v>
      </c>
      <c r="U353">
        <f t="shared" si="30"/>
        <v>0</v>
      </c>
      <c r="V353">
        <f t="shared" si="31"/>
        <v>6.8799999999999955</v>
      </c>
      <c r="W353" s="3">
        <f t="shared" si="32"/>
        <v>8.4025403028822609E-3</v>
      </c>
      <c r="X353" t="str">
        <f t="shared" si="33"/>
        <v>March</v>
      </c>
      <c r="Y353" t="str">
        <f t="shared" si="34"/>
        <v>Q1</v>
      </c>
      <c r="Z353">
        <f t="shared" si="35"/>
        <v>1.0222222222222221</v>
      </c>
    </row>
    <row r="354" spans="1:26" x14ac:dyDescent="0.25">
      <c r="A354" t="s">
        <v>372</v>
      </c>
      <c r="B354" t="s">
        <v>1509</v>
      </c>
      <c r="C354" t="s">
        <v>1510</v>
      </c>
      <c r="D354">
        <v>414</v>
      </c>
      <c r="E354">
        <v>25</v>
      </c>
      <c r="F354">
        <v>10350</v>
      </c>
      <c r="G354">
        <v>10425.219999999999</v>
      </c>
      <c r="H354" t="s">
        <v>1513</v>
      </c>
      <c r="I354" t="s">
        <v>1521</v>
      </c>
      <c r="J354">
        <v>4.2</v>
      </c>
      <c r="K354" t="s">
        <v>1747</v>
      </c>
      <c r="L354" t="s">
        <v>1622</v>
      </c>
      <c r="M354" t="s">
        <v>1622</v>
      </c>
      <c r="N354" t="s">
        <v>1912</v>
      </c>
      <c r="O354">
        <v>6.0100000000000001E-2</v>
      </c>
      <c r="P354">
        <v>24</v>
      </c>
      <c r="Q354">
        <v>0.98</v>
      </c>
      <c r="R354">
        <v>238</v>
      </c>
      <c r="S354">
        <v>153</v>
      </c>
      <c r="T354">
        <v>18</v>
      </c>
      <c r="U354">
        <f t="shared" si="30"/>
        <v>0</v>
      </c>
      <c r="V354">
        <f t="shared" si="31"/>
        <v>75.219999999999345</v>
      </c>
      <c r="W354" s="3">
        <f t="shared" si="32"/>
        <v>7.2676328502414827E-3</v>
      </c>
      <c r="X354" t="str">
        <f t="shared" si="33"/>
        <v>September</v>
      </c>
      <c r="Y354" t="str">
        <f t="shared" si="34"/>
        <v>Q3</v>
      </c>
      <c r="Z354">
        <f t="shared" si="35"/>
        <v>1.7394957983193278</v>
      </c>
    </row>
    <row r="355" spans="1:26" x14ac:dyDescent="0.25">
      <c r="A355" t="s">
        <v>373</v>
      </c>
      <c r="B355" t="s">
        <v>1509</v>
      </c>
      <c r="C355" t="s">
        <v>1510</v>
      </c>
      <c r="D355">
        <v>284</v>
      </c>
      <c r="E355">
        <v>25</v>
      </c>
      <c r="F355">
        <v>7100</v>
      </c>
      <c r="G355">
        <v>7031.43</v>
      </c>
      <c r="H355" t="s">
        <v>1514</v>
      </c>
      <c r="I355" t="s">
        <v>1520</v>
      </c>
      <c r="J355">
        <v>4.7</v>
      </c>
      <c r="K355" t="s">
        <v>1641</v>
      </c>
      <c r="L355" t="s">
        <v>1756</v>
      </c>
      <c r="M355" t="s">
        <v>1756</v>
      </c>
      <c r="N355" t="s">
        <v>1912</v>
      </c>
      <c r="O355">
        <v>5.8900000000000001E-2</v>
      </c>
      <c r="P355">
        <v>16</v>
      </c>
      <c r="Q355">
        <v>1.5</v>
      </c>
      <c r="R355">
        <v>419</v>
      </c>
      <c r="S355">
        <v>95</v>
      </c>
      <c r="T355">
        <v>37</v>
      </c>
      <c r="U355">
        <f t="shared" si="30"/>
        <v>0</v>
      </c>
      <c r="V355">
        <f t="shared" si="31"/>
        <v>-68.569999999999709</v>
      </c>
      <c r="W355" s="3">
        <f t="shared" si="32"/>
        <v>-9.6577464788731981E-3</v>
      </c>
      <c r="X355" t="str">
        <f t="shared" si="33"/>
        <v>October</v>
      </c>
      <c r="Y355" t="str">
        <f t="shared" si="34"/>
        <v>Q4</v>
      </c>
      <c r="Z355">
        <f t="shared" si="35"/>
        <v>0.67780429594272074</v>
      </c>
    </row>
    <row r="356" spans="1:26" x14ac:dyDescent="0.25">
      <c r="A356" t="s">
        <v>374</v>
      </c>
      <c r="B356" t="s">
        <v>1509</v>
      </c>
      <c r="C356" t="s">
        <v>1510</v>
      </c>
      <c r="D356">
        <v>431</v>
      </c>
      <c r="E356">
        <v>25</v>
      </c>
      <c r="F356">
        <v>10775</v>
      </c>
      <c r="G356">
        <v>11046.67</v>
      </c>
      <c r="H356" t="s">
        <v>1517</v>
      </c>
      <c r="I356" t="s">
        <v>1520</v>
      </c>
      <c r="J356">
        <v>4.7</v>
      </c>
      <c r="K356" t="s">
        <v>1660</v>
      </c>
      <c r="L356" t="s">
        <v>1651</v>
      </c>
      <c r="M356" t="s">
        <v>1651</v>
      </c>
      <c r="N356" t="s">
        <v>1912</v>
      </c>
      <c r="O356">
        <v>0.1009</v>
      </c>
      <c r="P356">
        <v>43</v>
      </c>
      <c r="Q356">
        <v>1.02</v>
      </c>
      <c r="R356">
        <v>976</v>
      </c>
      <c r="S356">
        <v>184</v>
      </c>
      <c r="T356">
        <v>88</v>
      </c>
      <c r="U356">
        <f t="shared" si="30"/>
        <v>0</v>
      </c>
      <c r="V356">
        <f t="shared" si="31"/>
        <v>271.67000000000007</v>
      </c>
      <c r="W356" s="3">
        <f t="shared" si="32"/>
        <v>2.5212993039443164E-2</v>
      </c>
      <c r="X356" t="str">
        <f t="shared" si="33"/>
        <v>October</v>
      </c>
      <c r="Y356" t="str">
        <f t="shared" si="34"/>
        <v>Q4</v>
      </c>
      <c r="Z356">
        <f t="shared" si="35"/>
        <v>0.44159836065573771</v>
      </c>
    </row>
    <row r="357" spans="1:26" x14ac:dyDescent="0.25">
      <c r="A357" t="s">
        <v>375</v>
      </c>
      <c r="B357" t="s">
        <v>1509</v>
      </c>
      <c r="C357" t="s">
        <v>1510</v>
      </c>
      <c r="D357">
        <v>463</v>
      </c>
      <c r="E357">
        <v>25</v>
      </c>
      <c r="F357">
        <v>11575</v>
      </c>
      <c r="G357">
        <v>11367.73</v>
      </c>
      <c r="H357" t="s">
        <v>1514</v>
      </c>
      <c r="I357" t="s">
        <v>1518</v>
      </c>
      <c r="J357">
        <v>4.5</v>
      </c>
      <c r="K357" t="s">
        <v>1670</v>
      </c>
      <c r="L357" t="s">
        <v>1886</v>
      </c>
      <c r="M357" t="s">
        <v>1895</v>
      </c>
      <c r="N357" t="s">
        <v>1913</v>
      </c>
      <c r="O357">
        <v>0.13819999999999999</v>
      </c>
      <c r="P357">
        <v>64</v>
      </c>
      <c r="Q357">
        <v>0.88</v>
      </c>
      <c r="R357">
        <v>983</v>
      </c>
      <c r="S357">
        <v>152</v>
      </c>
      <c r="T357">
        <v>57</v>
      </c>
      <c r="U357">
        <f t="shared" si="30"/>
        <v>1</v>
      </c>
      <c r="V357">
        <f t="shared" si="31"/>
        <v>-207.27000000000044</v>
      </c>
      <c r="W357" s="3">
        <f t="shared" si="32"/>
        <v>-1.7906695464362889E-2</v>
      </c>
      <c r="X357" t="str">
        <f t="shared" si="33"/>
        <v>December</v>
      </c>
      <c r="Y357" t="str">
        <f t="shared" si="34"/>
        <v>Q4</v>
      </c>
      <c r="Z357">
        <f t="shared" si="35"/>
        <v>0.47100712105798576</v>
      </c>
    </row>
    <row r="358" spans="1:26" x14ac:dyDescent="0.25">
      <c r="A358" t="s">
        <v>376</v>
      </c>
      <c r="B358" t="s">
        <v>1509</v>
      </c>
      <c r="C358" t="s">
        <v>1510</v>
      </c>
      <c r="D358">
        <v>32</v>
      </c>
      <c r="E358">
        <v>25</v>
      </c>
      <c r="F358">
        <v>800</v>
      </c>
      <c r="G358">
        <v>783.71</v>
      </c>
      <c r="H358" t="s">
        <v>1517</v>
      </c>
      <c r="I358" t="s">
        <v>1520</v>
      </c>
      <c r="J358">
        <v>4.7</v>
      </c>
      <c r="K358" t="s">
        <v>1699</v>
      </c>
      <c r="L358" t="s">
        <v>1634</v>
      </c>
      <c r="M358" t="s">
        <v>1634</v>
      </c>
      <c r="N358" t="s">
        <v>1912</v>
      </c>
      <c r="O358">
        <v>0.1012</v>
      </c>
      <c r="P358">
        <v>3</v>
      </c>
      <c r="Q358">
        <v>0.62</v>
      </c>
      <c r="R358">
        <v>221</v>
      </c>
      <c r="S358">
        <v>157</v>
      </c>
      <c r="T358">
        <v>78</v>
      </c>
      <c r="U358">
        <f t="shared" si="30"/>
        <v>0</v>
      </c>
      <c r="V358">
        <f t="shared" si="31"/>
        <v>-16.289999999999964</v>
      </c>
      <c r="W358" s="3">
        <f t="shared" si="32"/>
        <v>-2.0362499999999954E-2</v>
      </c>
      <c r="X358" t="str">
        <f t="shared" si="33"/>
        <v>September</v>
      </c>
      <c r="Y358" t="str">
        <f t="shared" si="34"/>
        <v>Q3</v>
      </c>
      <c r="Z358">
        <f t="shared" si="35"/>
        <v>0.14479638009049775</v>
      </c>
    </row>
    <row r="359" spans="1:26" x14ac:dyDescent="0.25">
      <c r="A359" t="s">
        <v>377</v>
      </c>
      <c r="B359" t="s">
        <v>1505</v>
      </c>
      <c r="C359" t="s">
        <v>1511</v>
      </c>
      <c r="D359">
        <v>332</v>
      </c>
      <c r="E359">
        <v>12.5</v>
      </c>
      <c r="F359">
        <v>4150</v>
      </c>
      <c r="G359">
        <v>4263.54</v>
      </c>
      <c r="H359" t="s">
        <v>1513</v>
      </c>
      <c r="I359" t="s">
        <v>1519</v>
      </c>
      <c r="J359">
        <v>3.8</v>
      </c>
      <c r="K359" t="s">
        <v>1546</v>
      </c>
      <c r="L359" t="s">
        <v>1524</v>
      </c>
      <c r="M359" t="s">
        <v>1524</v>
      </c>
      <c r="N359" t="s">
        <v>1912</v>
      </c>
      <c r="O359">
        <v>0.13109999999999999</v>
      </c>
      <c r="P359">
        <v>43</v>
      </c>
      <c r="Q359">
        <v>2.66</v>
      </c>
      <c r="R359">
        <v>898</v>
      </c>
      <c r="S359">
        <v>199</v>
      </c>
      <c r="T359">
        <v>65</v>
      </c>
      <c r="U359">
        <f t="shared" si="30"/>
        <v>0</v>
      </c>
      <c r="V359">
        <f t="shared" si="31"/>
        <v>113.53999999999996</v>
      </c>
      <c r="W359" s="3">
        <f t="shared" si="32"/>
        <v>2.7359036144578304E-2</v>
      </c>
      <c r="X359" t="str">
        <f t="shared" si="33"/>
        <v>December</v>
      </c>
      <c r="Y359" t="str">
        <f t="shared" si="34"/>
        <v>Q4</v>
      </c>
      <c r="Z359">
        <f t="shared" si="35"/>
        <v>0.36971046770601335</v>
      </c>
    </row>
    <row r="360" spans="1:26" x14ac:dyDescent="0.25">
      <c r="A360" t="s">
        <v>378</v>
      </c>
      <c r="B360" t="s">
        <v>1504</v>
      </c>
      <c r="C360" t="s">
        <v>1510</v>
      </c>
      <c r="D360">
        <v>245</v>
      </c>
      <c r="E360">
        <v>45</v>
      </c>
      <c r="F360">
        <v>11025</v>
      </c>
      <c r="G360">
        <v>11264.1</v>
      </c>
      <c r="H360" t="s">
        <v>1513</v>
      </c>
      <c r="I360" t="s">
        <v>1519</v>
      </c>
      <c r="J360">
        <v>3.8</v>
      </c>
      <c r="K360" t="s">
        <v>1748</v>
      </c>
      <c r="L360" t="s">
        <v>1550</v>
      </c>
      <c r="M360" t="s">
        <v>1550</v>
      </c>
      <c r="N360" t="s">
        <v>1912</v>
      </c>
      <c r="O360">
        <v>1.5299999999999999E-2</v>
      </c>
      <c r="P360">
        <v>3</v>
      </c>
      <c r="Q360">
        <v>0.77</v>
      </c>
      <c r="R360">
        <v>621</v>
      </c>
      <c r="S360">
        <v>38</v>
      </c>
      <c r="T360">
        <v>83</v>
      </c>
      <c r="U360">
        <f t="shared" si="30"/>
        <v>0</v>
      </c>
      <c r="V360">
        <f t="shared" si="31"/>
        <v>239.10000000000036</v>
      </c>
      <c r="W360" s="3">
        <f t="shared" si="32"/>
        <v>2.1687074829932006E-2</v>
      </c>
      <c r="X360" t="str">
        <f t="shared" si="33"/>
        <v>January</v>
      </c>
      <c r="Y360" t="str">
        <f t="shared" si="34"/>
        <v>Q1</v>
      </c>
      <c r="Z360">
        <f t="shared" si="35"/>
        <v>0.39452495974235102</v>
      </c>
    </row>
    <row r="361" spans="1:26" x14ac:dyDescent="0.25">
      <c r="A361" t="s">
        <v>379</v>
      </c>
      <c r="B361" t="s">
        <v>1507</v>
      </c>
      <c r="C361" t="s">
        <v>1511</v>
      </c>
      <c r="D361">
        <v>240</v>
      </c>
      <c r="E361">
        <v>15.75</v>
      </c>
      <c r="F361">
        <v>3780</v>
      </c>
      <c r="G361">
        <v>3829.22</v>
      </c>
      <c r="H361" t="s">
        <v>1516</v>
      </c>
      <c r="I361" t="s">
        <v>1520</v>
      </c>
      <c r="J361">
        <v>4.7</v>
      </c>
      <c r="K361" t="s">
        <v>1675</v>
      </c>
      <c r="L361" t="s">
        <v>1552</v>
      </c>
      <c r="M361" t="s">
        <v>1552</v>
      </c>
      <c r="N361" t="s">
        <v>1912</v>
      </c>
      <c r="O361">
        <v>7.0599999999999996E-2</v>
      </c>
      <c r="P361">
        <v>16</v>
      </c>
      <c r="Q361">
        <v>3.51</v>
      </c>
      <c r="R361">
        <v>56</v>
      </c>
      <c r="S361">
        <v>184</v>
      </c>
      <c r="T361">
        <v>89</v>
      </c>
      <c r="U361">
        <f t="shared" si="30"/>
        <v>0</v>
      </c>
      <c r="V361">
        <f t="shared" si="31"/>
        <v>49.2199999999998</v>
      </c>
      <c r="W361" s="3">
        <f t="shared" si="32"/>
        <v>1.3021164021163968E-2</v>
      </c>
      <c r="X361" t="str">
        <f t="shared" si="33"/>
        <v>July</v>
      </c>
      <c r="Y361" t="str">
        <f t="shared" si="34"/>
        <v>Q3</v>
      </c>
      <c r="Z361">
        <f t="shared" si="35"/>
        <v>4.2857142857142856</v>
      </c>
    </row>
    <row r="362" spans="1:26" x14ac:dyDescent="0.25">
      <c r="A362" t="s">
        <v>380</v>
      </c>
      <c r="B362" t="s">
        <v>1505</v>
      </c>
      <c r="C362" t="s">
        <v>1511</v>
      </c>
      <c r="D362">
        <v>444</v>
      </c>
      <c r="E362">
        <v>12.5</v>
      </c>
      <c r="F362">
        <v>5550</v>
      </c>
      <c r="G362">
        <v>5312.79</v>
      </c>
      <c r="H362" t="s">
        <v>1517</v>
      </c>
      <c r="I362" t="s">
        <v>1518</v>
      </c>
      <c r="J362">
        <v>4.5</v>
      </c>
      <c r="K362" t="s">
        <v>1749</v>
      </c>
      <c r="L362" t="s">
        <v>1885</v>
      </c>
      <c r="M362" t="s">
        <v>1885</v>
      </c>
      <c r="N362" t="s">
        <v>1912</v>
      </c>
      <c r="O362">
        <v>0.1399</v>
      </c>
      <c r="P362">
        <v>62</v>
      </c>
      <c r="Q362">
        <v>3.68</v>
      </c>
      <c r="R362">
        <v>671</v>
      </c>
      <c r="S362">
        <v>42</v>
      </c>
      <c r="T362">
        <v>46</v>
      </c>
      <c r="U362">
        <f t="shared" si="30"/>
        <v>0</v>
      </c>
      <c r="V362">
        <f t="shared" si="31"/>
        <v>-237.21000000000004</v>
      </c>
      <c r="W362" s="3">
        <f t="shared" si="32"/>
        <v>-4.274054054054055E-2</v>
      </c>
      <c r="X362" t="str">
        <f t="shared" si="33"/>
        <v>December</v>
      </c>
      <c r="Y362" t="str">
        <f t="shared" si="34"/>
        <v>Q4</v>
      </c>
      <c r="Z362">
        <f t="shared" si="35"/>
        <v>0.66169895678092394</v>
      </c>
    </row>
    <row r="363" spans="1:26" x14ac:dyDescent="0.25">
      <c r="A363" t="s">
        <v>381</v>
      </c>
      <c r="B363" t="s">
        <v>1508</v>
      </c>
      <c r="C363" t="s">
        <v>1512</v>
      </c>
      <c r="D363">
        <v>25</v>
      </c>
      <c r="E363">
        <v>8.9</v>
      </c>
      <c r="F363">
        <v>222.5</v>
      </c>
      <c r="G363">
        <v>221.92</v>
      </c>
      <c r="H363" t="s">
        <v>1515</v>
      </c>
      <c r="I363" t="s">
        <v>1520</v>
      </c>
      <c r="J363">
        <v>4.7</v>
      </c>
      <c r="K363" t="s">
        <v>1526</v>
      </c>
      <c r="L363" t="s">
        <v>1524</v>
      </c>
      <c r="M363" t="s">
        <v>1524</v>
      </c>
      <c r="N363" t="s">
        <v>1912</v>
      </c>
      <c r="O363">
        <v>8.4699999999999998E-2</v>
      </c>
      <c r="P363">
        <v>2</v>
      </c>
      <c r="Q363">
        <v>1.78</v>
      </c>
      <c r="R363">
        <v>352</v>
      </c>
      <c r="S363">
        <v>182</v>
      </c>
      <c r="T363">
        <v>28</v>
      </c>
      <c r="U363">
        <f t="shared" si="30"/>
        <v>0</v>
      </c>
      <c r="V363">
        <f t="shared" si="31"/>
        <v>-0.58000000000001251</v>
      </c>
      <c r="W363" s="3">
        <f t="shared" si="32"/>
        <v>-2.6067415730337642E-3</v>
      </c>
      <c r="X363" t="str">
        <f t="shared" si="33"/>
        <v>December</v>
      </c>
      <c r="Y363" t="str">
        <f t="shared" si="34"/>
        <v>Q4</v>
      </c>
      <c r="Z363">
        <f t="shared" si="35"/>
        <v>7.1022727272727279E-2</v>
      </c>
    </row>
    <row r="364" spans="1:26" x14ac:dyDescent="0.25">
      <c r="A364" t="s">
        <v>382</v>
      </c>
      <c r="B364" t="s">
        <v>1506</v>
      </c>
      <c r="C364" t="s">
        <v>1512</v>
      </c>
      <c r="D364">
        <v>457</v>
      </c>
      <c r="E364">
        <v>4.2</v>
      </c>
      <c r="F364">
        <v>1919.4</v>
      </c>
      <c r="G364">
        <v>1929.97</v>
      </c>
      <c r="H364" t="s">
        <v>1516</v>
      </c>
      <c r="I364" t="s">
        <v>1518</v>
      </c>
      <c r="J364">
        <v>4.5</v>
      </c>
      <c r="K364" t="s">
        <v>1532</v>
      </c>
      <c r="L364" t="s">
        <v>1841</v>
      </c>
      <c r="M364" t="s">
        <v>1841</v>
      </c>
      <c r="N364" t="s">
        <v>1912</v>
      </c>
      <c r="O364">
        <v>2.7300000000000001E-2</v>
      </c>
      <c r="P364">
        <v>12</v>
      </c>
      <c r="Q364">
        <v>2.19</v>
      </c>
      <c r="R364">
        <v>610</v>
      </c>
      <c r="S364">
        <v>41</v>
      </c>
      <c r="T364">
        <v>49</v>
      </c>
      <c r="U364">
        <f t="shared" si="30"/>
        <v>0</v>
      </c>
      <c r="V364">
        <f t="shared" si="31"/>
        <v>10.569999999999936</v>
      </c>
      <c r="W364" s="3">
        <f t="shared" si="32"/>
        <v>5.506929248723526E-3</v>
      </c>
      <c r="X364" t="str">
        <f t="shared" si="33"/>
        <v>October</v>
      </c>
      <c r="Y364" t="str">
        <f t="shared" si="34"/>
        <v>Q4</v>
      </c>
      <c r="Z364">
        <f t="shared" si="35"/>
        <v>0.74918032786885247</v>
      </c>
    </row>
    <row r="365" spans="1:26" x14ac:dyDescent="0.25">
      <c r="A365" t="s">
        <v>383</v>
      </c>
      <c r="B365" t="s">
        <v>1507</v>
      </c>
      <c r="C365" t="s">
        <v>1511</v>
      </c>
      <c r="D365">
        <v>473</v>
      </c>
      <c r="E365">
        <v>15.75</v>
      </c>
      <c r="F365">
        <v>7449.75</v>
      </c>
      <c r="G365">
        <v>7558.47</v>
      </c>
      <c r="H365" t="s">
        <v>1516</v>
      </c>
      <c r="I365" t="s">
        <v>1519</v>
      </c>
      <c r="J365">
        <v>3.8</v>
      </c>
      <c r="K365" t="s">
        <v>1674</v>
      </c>
      <c r="L365" t="s">
        <v>1601</v>
      </c>
      <c r="M365" t="s">
        <v>1601</v>
      </c>
      <c r="N365" t="s">
        <v>1912</v>
      </c>
      <c r="O365">
        <v>8.1799999999999998E-2</v>
      </c>
      <c r="P365">
        <v>38</v>
      </c>
      <c r="Q365">
        <v>2.83</v>
      </c>
      <c r="R365">
        <v>248</v>
      </c>
      <c r="S365">
        <v>49</v>
      </c>
      <c r="T365">
        <v>33</v>
      </c>
      <c r="U365">
        <f t="shared" si="30"/>
        <v>0</v>
      </c>
      <c r="V365">
        <f t="shared" si="31"/>
        <v>108.72000000000025</v>
      </c>
      <c r="W365" s="3">
        <f t="shared" si="32"/>
        <v>1.4593778314708582E-2</v>
      </c>
      <c r="X365" t="str">
        <f t="shared" si="33"/>
        <v>July</v>
      </c>
      <c r="Y365" t="str">
        <f t="shared" si="34"/>
        <v>Q3</v>
      </c>
      <c r="Z365">
        <f t="shared" si="35"/>
        <v>1.907258064516129</v>
      </c>
    </row>
    <row r="366" spans="1:26" x14ac:dyDescent="0.25">
      <c r="A366" t="s">
        <v>384</v>
      </c>
      <c r="B366" t="s">
        <v>1504</v>
      </c>
      <c r="C366" t="s">
        <v>1510</v>
      </c>
      <c r="D366">
        <v>246</v>
      </c>
      <c r="E366">
        <v>45</v>
      </c>
      <c r="F366">
        <v>11070</v>
      </c>
      <c r="G366">
        <v>11230.15</v>
      </c>
      <c r="H366" t="s">
        <v>1517</v>
      </c>
      <c r="I366" t="s">
        <v>1518</v>
      </c>
      <c r="J366">
        <v>4.5</v>
      </c>
      <c r="K366" t="s">
        <v>1736</v>
      </c>
      <c r="L366" t="s">
        <v>1823</v>
      </c>
      <c r="M366" t="s">
        <v>1823</v>
      </c>
      <c r="N366" t="s">
        <v>1912</v>
      </c>
      <c r="O366">
        <v>2.0199999999999999E-2</v>
      </c>
      <c r="P366">
        <v>4</v>
      </c>
      <c r="Q366">
        <v>0.88</v>
      </c>
      <c r="R366">
        <v>793</v>
      </c>
      <c r="S366">
        <v>168</v>
      </c>
      <c r="T366">
        <v>72</v>
      </c>
      <c r="U366">
        <f t="shared" si="30"/>
        <v>0</v>
      </c>
      <c r="V366">
        <f t="shared" si="31"/>
        <v>160.14999999999964</v>
      </c>
      <c r="W366" s="3">
        <f t="shared" si="32"/>
        <v>1.4467028003613337E-2</v>
      </c>
      <c r="X366" t="str">
        <f t="shared" si="33"/>
        <v>October</v>
      </c>
      <c r="Y366" t="str">
        <f t="shared" si="34"/>
        <v>Q4</v>
      </c>
      <c r="Z366">
        <f t="shared" si="35"/>
        <v>0.31021437578814626</v>
      </c>
    </row>
    <row r="367" spans="1:26" x14ac:dyDescent="0.25">
      <c r="A367" t="s">
        <v>385</v>
      </c>
      <c r="B367" t="s">
        <v>1506</v>
      </c>
      <c r="C367" t="s">
        <v>1512</v>
      </c>
      <c r="D367">
        <v>345</v>
      </c>
      <c r="E367">
        <v>4.2</v>
      </c>
      <c r="F367">
        <v>1449</v>
      </c>
      <c r="G367">
        <v>1410.53</v>
      </c>
      <c r="H367" t="s">
        <v>1516</v>
      </c>
      <c r="I367" t="s">
        <v>1519</v>
      </c>
      <c r="J367">
        <v>3.8</v>
      </c>
      <c r="K367" t="s">
        <v>1546</v>
      </c>
      <c r="L367" t="s">
        <v>1685</v>
      </c>
      <c r="M367" t="s">
        <v>1685</v>
      </c>
      <c r="N367" t="s">
        <v>1912</v>
      </c>
      <c r="O367">
        <v>4.99E-2</v>
      </c>
      <c r="P367">
        <v>17</v>
      </c>
      <c r="Q367">
        <v>1.39</v>
      </c>
      <c r="R367">
        <v>511</v>
      </c>
      <c r="S367">
        <v>104</v>
      </c>
      <c r="T367">
        <v>88</v>
      </c>
      <c r="U367">
        <f t="shared" si="30"/>
        <v>0</v>
      </c>
      <c r="V367">
        <f t="shared" si="31"/>
        <v>-38.470000000000027</v>
      </c>
      <c r="W367" s="3">
        <f t="shared" si="32"/>
        <v>-2.6549344375431352E-2</v>
      </c>
      <c r="X367" t="str">
        <f t="shared" si="33"/>
        <v>December</v>
      </c>
      <c r="Y367" t="str">
        <f t="shared" si="34"/>
        <v>Q4</v>
      </c>
      <c r="Z367">
        <f t="shared" si="35"/>
        <v>0.67514677103718201</v>
      </c>
    </row>
    <row r="368" spans="1:26" x14ac:dyDescent="0.25">
      <c r="A368" t="s">
        <v>386</v>
      </c>
      <c r="B368" t="s">
        <v>1504</v>
      </c>
      <c r="C368" t="s">
        <v>1510</v>
      </c>
      <c r="D368">
        <v>300</v>
      </c>
      <c r="E368">
        <v>45</v>
      </c>
      <c r="F368">
        <v>13500</v>
      </c>
      <c r="G368">
        <v>13317.07</v>
      </c>
      <c r="H368" t="s">
        <v>1516</v>
      </c>
      <c r="I368" t="s">
        <v>1519</v>
      </c>
      <c r="J368">
        <v>3.8</v>
      </c>
      <c r="K368" t="s">
        <v>1618</v>
      </c>
      <c r="L368" t="s">
        <v>1716</v>
      </c>
      <c r="M368" t="s">
        <v>1716</v>
      </c>
      <c r="N368" t="s">
        <v>1912</v>
      </c>
      <c r="O368">
        <v>5.4300000000000001E-2</v>
      </c>
      <c r="P368">
        <v>16</v>
      </c>
      <c r="Q368">
        <v>0.51</v>
      </c>
      <c r="R368">
        <v>854</v>
      </c>
      <c r="S368">
        <v>76</v>
      </c>
      <c r="T368">
        <v>92</v>
      </c>
      <c r="U368">
        <f t="shared" si="30"/>
        <v>0</v>
      </c>
      <c r="V368">
        <f t="shared" si="31"/>
        <v>-182.93000000000029</v>
      </c>
      <c r="W368" s="3">
        <f t="shared" si="32"/>
        <v>-1.3550370370370391E-2</v>
      </c>
      <c r="X368" t="str">
        <f t="shared" si="33"/>
        <v>October</v>
      </c>
      <c r="Y368" t="str">
        <f t="shared" si="34"/>
        <v>Q4</v>
      </c>
      <c r="Z368">
        <f t="shared" si="35"/>
        <v>0.35128805620608899</v>
      </c>
    </row>
    <row r="369" spans="1:26" x14ac:dyDescent="0.25">
      <c r="A369" t="s">
        <v>387</v>
      </c>
      <c r="B369" t="s">
        <v>1508</v>
      </c>
      <c r="C369" t="s">
        <v>1512</v>
      </c>
      <c r="D369">
        <v>357</v>
      </c>
      <c r="E369">
        <v>8.9</v>
      </c>
      <c r="F369">
        <v>3177.3</v>
      </c>
      <c r="G369">
        <v>3251.32</v>
      </c>
      <c r="H369" t="s">
        <v>1516</v>
      </c>
      <c r="I369" t="s">
        <v>1521</v>
      </c>
      <c r="J369">
        <v>4.2</v>
      </c>
      <c r="K369" t="s">
        <v>1640</v>
      </c>
      <c r="L369" t="s">
        <v>1725</v>
      </c>
      <c r="M369" t="s">
        <v>1725</v>
      </c>
      <c r="N369" t="s">
        <v>1912</v>
      </c>
      <c r="O369">
        <v>0.13289999999999999</v>
      </c>
      <c r="P369">
        <v>47</v>
      </c>
      <c r="Q369">
        <v>1.72</v>
      </c>
      <c r="R369">
        <v>548</v>
      </c>
      <c r="S369">
        <v>161</v>
      </c>
      <c r="T369">
        <v>23</v>
      </c>
      <c r="U369">
        <f t="shared" si="30"/>
        <v>0</v>
      </c>
      <c r="V369">
        <f t="shared" si="31"/>
        <v>74.019999999999982</v>
      </c>
      <c r="W369" s="3">
        <f t="shared" si="32"/>
        <v>2.3296509615081982E-2</v>
      </c>
      <c r="X369" t="str">
        <f t="shared" si="33"/>
        <v>March</v>
      </c>
      <c r="Y369" t="str">
        <f t="shared" si="34"/>
        <v>Q1</v>
      </c>
      <c r="Z369">
        <f t="shared" si="35"/>
        <v>0.65145985401459849</v>
      </c>
    </row>
    <row r="370" spans="1:26" x14ac:dyDescent="0.25">
      <c r="A370" t="s">
        <v>388</v>
      </c>
      <c r="B370" t="s">
        <v>1507</v>
      </c>
      <c r="C370" t="s">
        <v>1511</v>
      </c>
      <c r="D370">
        <v>449</v>
      </c>
      <c r="E370">
        <v>15.75</v>
      </c>
      <c r="F370">
        <v>7071.75</v>
      </c>
      <c r="G370">
        <v>7302.6</v>
      </c>
      <c r="H370" t="s">
        <v>1517</v>
      </c>
      <c r="I370" t="s">
        <v>1518</v>
      </c>
      <c r="J370">
        <v>4.5</v>
      </c>
      <c r="K370" t="s">
        <v>1606</v>
      </c>
      <c r="L370" t="s">
        <v>1877</v>
      </c>
      <c r="M370" t="s">
        <v>1877</v>
      </c>
      <c r="N370" t="s">
        <v>1912</v>
      </c>
      <c r="O370">
        <v>0.1348</v>
      </c>
      <c r="P370">
        <v>60</v>
      </c>
      <c r="Q370">
        <v>3.6</v>
      </c>
      <c r="R370">
        <v>128</v>
      </c>
      <c r="S370">
        <v>39</v>
      </c>
      <c r="T370">
        <v>12</v>
      </c>
      <c r="U370">
        <f t="shared" si="30"/>
        <v>0</v>
      </c>
      <c r="V370">
        <f t="shared" si="31"/>
        <v>230.85000000000036</v>
      </c>
      <c r="W370" s="3">
        <f t="shared" si="32"/>
        <v>3.2643970728603297E-2</v>
      </c>
      <c r="X370" t="str">
        <f t="shared" si="33"/>
        <v>May</v>
      </c>
      <c r="Y370" t="str">
        <f t="shared" si="34"/>
        <v>Q2</v>
      </c>
      <c r="Z370">
        <f t="shared" si="35"/>
        <v>3.5078125</v>
      </c>
    </row>
    <row r="371" spans="1:26" x14ac:dyDescent="0.25">
      <c r="A371" t="s">
        <v>389</v>
      </c>
      <c r="B371" t="s">
        <v>1509</v>
      </c>
      <c r="C371" t="s">
        <v>1510</v>
      </c>
      <c r="D371">
        <v>118</v>
      </c>
      <c r="E371">
        <v>25</v>
      </c>
      <c r="F371">
        <v>2950</v>
      </c>
      <c r="G371">
        <v>3069.86</v>
      </c>
      <c r="H371" t="s">
        <v>1513</v>
      </c>
      <c r="I371" t="s">
        <v>1520</v>
      </c>
      <c r="J371">
        <v>4.7</v>
      </c>
      <c r="K371" t="s">
        <v>1750</v>
      </c>
      <c r="L371" t="s">
        <v>1866</v>
      </c>
      <c r="M371" t="s">
        <v>1866</v>
      </c>
      <c r="N371" t="s">
        <v>1912</v>
      </c>
      <c r="O371">
        <v>8.72E-2</v>
      </c>
      <c r="P371">
        <v>10</v>
      </c>
      <c r="Q371">
        <v>2</v>
      </c>
      <c r="R371">
        <v>719</v>
      </c>
      <c r="S371">
        <v>58</v>
      </c>
      <c r="T371">
        <v>56</v>
      </c>
      <c r="U371">
        <f t="shared" si="30"/>
        <v>0</v>
      </c>
      <c r="V371">
        <f t="shared" si="31"/>
        <v>119.86000000000013</v>
      </c>
      <c r="W371" s="3">
        <f t="shared" si="32"/>
        <v>4.0630508474576311E-2</v>
      </c>
      <c r="X371" t="str">
        <f t="shared" si="33"/>
        <v>October</v>
      </c>
      <c r="Y371" t="str">
        <f t="shared" si="34"/>
        <v>Q4</v>
      </c>
      <c r="Z371">
        <f t="shared" si="35"/>
        <v>0.16411682892906815</v>
      </c>
    </row>
    <row r="372" spans="1:26" x14ac:dyDescent="0.25">
      <c r="A372" t="s">
        <v>390</v>
      </c>
      <c r="B372" t="s">
        <v>1508</v>
      </c>
      <c r="C372" t="s">
        <v>1512</v>
      </c>
      <c r="D372">
        <v>247</v>
      </c>
      <c r="E372">
        <v>8.9</v>
      </c>
      <c r="F372">
        <v>2198.3000000000002</v>
      </c>
      <c r="G372">
        <v>2198.5500000000002</v>
      </c>
      <c r="H372" t="s">
        <v>1514</v>
      </c>
      <c r="I372" t="s">
        <v>1521</v>
      </c>
      <c r="J372">
        <v>4.2</v>
      </c>
      <c r="K372" t="s">
        <v>1640</v>
      </c>
      <c r="L372" t="s">
        <v>1725</v>
      </c>
      <c r="M372" t="s">
        <v>1725</v>
      </c>
      <c r="N372" t="s">
        <v>1912</v>
      </c>
      <c r="O372">
        <v>2.2700000000000001E-2</v>
      </c>
      <c r="P372">
        <v>5</v>
      </c>
      <c r="Q372">
        <v>1.02</v>
      </c>
      <c r="R372">
        <v>918</v>
      </c>
      <c r="S372">
        <v>177</v>
      </c>
      <c r="T372">
        <v>97</v>
      </c>
      <c r="U372">
        <f t="shared" si="30"/>
        <v>0</v>
      </c>
      <c r="V372">
        <f t="shared" si="31"/>
        <v>0.25</v>
      </c>
      <c r="W372" s="3">
        <f t="shared" si="32"/>
        <v>1.1372424145930945E-4</v>
      </c>
      <c r="X372" t="str">
        <f t="shared" si="33"/>
        <v>March</v>
      </c>
      <c r="Y372" t="str">
        <f t="shared" si="34"/>
        <v>Q1</v>
      </c>
      <c r="Z372">
        <f t="shared" si="35"/>
        <v>0.26906318082788672</v>
      </c>
    </row>
    <row r="373" spans="1:26" x14ac:dyDescent="0.25">
      <c r="A373" t="s">
        <v>391</v>
      </c>
      <c r="B373" t="s">
        <v>1507</v>
      </c>
      <c r="C373" t="s">
        <v>1511</v>
      </c>
      <c r="D373">
        <v>91</v>
      </c>
      <c r="E373">
        <v>15.75</v>
      </c>
      <c r="F373">
        <v>1433.25</v>
      </c>
      <c r="G373">
        <v>1387.26</v>
      </c>
      <c r="H373" t="s">
        <v>1517</v>
      </c>
      <c r="I373" t="s">
        <v>1519</v>
      </c>
      <c r="J373">
        <v>3.8</v>
      </c>
      <c r="K373" t="s">
        <v>1673</v>
      </c>
      <c r="L373" t="s">
        <v>1567</v>
      </c>
      <c r="M373" t="s">
        <v>1567</v>
      </c>
      <c r="N373" t="s">
        <v>1912</v>
      </c>
      <c r="O373">
        <v>0.14280000000000001</v>
      </c>
      <c r="P373">
        <v>12</v>
      </c>
      <c r="Q373">
        <v>3.95</v>
      </c>
      <c r="R373">
        <v>417</v>
      </c>
      <c r="S373">
        <v>30</v>
      </c>
      <c r="T373">
        <v>38</v>
      </c>
      <c r="U373">
        <f t="shared" si="30"/>
        <v>0</v>
      </c>
      <c r="V373">
        <f t="shared" si="31"/>
        <v>-45.990000000000009</v>
      </c>
      <c r="W373" s="3">
        <f t="shared" si="32"/>
        <v>-3.2087912087912097E-2</v>
      </c>
      <c r="X373" t="str">
        <f t="shared" si="33"/>
        <v>August</v>
      </c>
      <c r="Y373" t="str">
        <f t="shared" si="34"/>
        <v>Q3</v>
      </c>
      <c r="Z373">
        <f t="shared" si="35"/>
        <v>0.21822541966426859</v>
      </c>
    </row>
    <row r="374" spans="1:26" x14ac:dyDescent="0.25">
      <c r="A374" t="s">
        <v>392</v>
      </c>
      <c r="B374" t="s">
        <v>1508</v>
      </c>
      <c r="C374" t="s">
        <v>1512</v>
      </c>
      <c r="D374">
        <v>199</v>
      </c>
      <c r="E374">
        <v>8.9</v>
      </c>
      <c r="F374">
        <v>1771.1</v>
      </c>
      <c r="G374">
        <v>1723.99</v>
      </c>
      <c r="H374" t="s">
        <v>1514</v>
      </c>
      <c r="I374" t="s">
        <v>1518</v>
      </c>
      <c r="J374">
        <v>4.5</v>
      </c>
      <c r="K374" t="s">
        <v>1536</v>
      </c>
      <c r="L374" t="s">
        <v>1568</v>
      </c>
      <c r="M374" t="s">
        <v>1568</v>
      </c>
      <c r="N374" t="s">
        <v>1912</v>
      </c>
      <c r="O374">
        <v>0.1036</v>
      </c>
      <c r="P374">
        <v>20</v>
      </c>
      <c r="Q374">
        <v>2.58</v>
      </c>
      <c r="R374">
        <v>530</v>
      </c>
      <c r="S374">
        <v>136</v>
      </c>
      <c r="T374">
        <v>15</v>
      </c>
      <c r="U374">
        <f t="shared" si="30"/>
        <v>0</v>
      </c>
      <c r="V374">
        <f t="shared" si="31"/>
        <v>-47.1099999999999</v>
      </c>
      <c r="W374" s="3">
        <f t="shared" si="32"/>
        <v>-2.6599288577720006E-2</v>
      </c>
      <c r="X374" t="str">
        <f t="shared" si="33"/>
        <v>May</v>
      </c>
      <c r="Y374" t="str">
        <f t="shared" si="34"/>
        <v>Q2</v>
      </c>
      <c r="Z374">
        <f t="shared" si="35"/>
        <v>0.37547169811320757</v>
      </c>
    </row>
    <row r="375" spans="1:26" x14ac:dyDescent="0.25">
      <c r="A375" t="s">
        <v>393</v>
      </c>
      <c r="B375" t="s">
        <v>1505</v>
      </c>
      <c r="C375" t="s">
        <v>1511</v>
      </c>
      <c r="D375">
        <v>276</v>
      </c>
      <c r="E375">
        <v>12.5</v>
      </c>
      <c r="F375">
        <v>3450</v>
      </c>
      <c r="G375">
        <v>3496.08</v>
      </c>
      <c r="H375" t="s">
        <v>1516</v>
      </c>
      <c r="I375" t="s">
        <v>1518</v>
      </c>
      <c r="J375">
        <v>4.5</v>
      </c>
      <c r="K375" t="s">
        <v>1645</v>
      </c>
      <c r="L375" t="s">
        <v>1897</v>
      </c>
      <c r="M375" t="s">
        <v>1897</v>
      </c>
      <c r="N375" t="s">
        <v>1912</v>
      </c>
      <c r="O375">
        <v>4.8300000000000003E-2</v>
      </c>
      <c r="P375">
        <v>13</v>
      </c>
      <c r="Q375">
        <v>3.37</v>
      </c>
      <c r="R375">
        <v>228</v>
      </c>
      <c r="S375">
        <v>116</v>
      </c>
      <c r="T375">
        <v>93</v>
      </c>
      <c r="U375">
        <f t="shared" si="30"/>
        <v>0</v>
      </c>
      <c r="V375">
        <f t="shared" si="31"/>
        <v>46.079999999999927</v>
      </c>
      <c r="W375" s="3">
        <f t="shared" si="32"/>
        <v>1.3356521739130415E-2</v>
      </c>
      <c r="X375" t="str">
        <f t="shared" si="33"/>
        <v>December</v>
      </c>
      <c r="Y375" t="str">
        <f t="shared" si="34"/>
        <v>Q4</v>
      </c>
      <c r="Z375">
        <f t="shared" si="35"/>
        <v>1.2105263157894737</v>
      </c>
    </row>
    <row r="376" spans="1:26" x14ac:dyDescent="0.25">
      <c r="A376" t="s">
        <v>394</v>
      </c>
      <c r="B376" t="s">
        <v>1508</v>
      </c>
      <c r="C376" t="s">
        <v>1512</v>
      </c>
      <c r="D376">
        <v>138</v>
      </c>
      <c r="E376">
        <v>8.9</v>
      </c>
      <c r="F376">
        <v>1228.2</v>
      </c>
      <c r="G376">
        <v>1213.01</v>
      </c>
      <c r="H376" t="s">
        <v>1516</v>
      </c>
      <c r="I376" t="s">
        <v>1518</v>
      </c>
      <c r="J376">
        <v>4.5</v>
      </c>
      <c r="K376" t="s">
        <v>1537</v>
      </c>
      <c r="L376" t="s">
        <v>1577</v>
      </c>
      <c r="M376" t="s">
        <v>1577</v>
      </c>
      <c r="N376" t="s">
        <v>1912</v>
      </c>
      <c r="O376">
        <v>0.13700000000000001</v>
      </c>
      <c r="P376">
        <v>18</v>
      </c>
      <c r="Q376">
        <v>1.71</v>
      </c>
      <c r="R376">
        <v>548</v>
      </c>
      <c r="S376">
        <v>143</v>
      </c>
      <c r="T376">
        <v>87</v>
      </c>
      <c r="U376">
        <f t="shared" si="30"/>
        <v>0</v>
      </c>
      <c r="V376">
        <f t="shared" si="31"/>
        <v>-15.190000000000055</v>
      </c>
      <c r="W376" s="3">
        <f t="shared" si="32"/>
        <v>-1.2367692558215319E-2</v>
      </c>
      <c r="X376" t="str">
        <f t="shared" si="33"/>
        <v>September</v>
      </c>
      <c r="Y376" t="str">
        <f t="shared" si="34"/>
        <v>Q3</v>
      </c>
      <c r="Z376">
        <f t="shared" si="35"/>
        <v>0.2518248175182482</v>
      </c>
    </row>
    <row r="377" spans="1:26" x14ac:dyDescent="0.25">
      <c r="A377" t="s">
        <v>395</v>
      </c>
      <c r="B377" t="s">
        <v>1505</v>
      </c>
      <c r="C377" t="s">
        <v>1511</v>
      </c>
      <c r="D377">
        <v>94</v>
      </c>
      <c r="E377">
        <v>12.5</v>
      </c>
      <c r="F377">
        <v>1175</v>
      </c>
      <c r="G377">
        <v>1143.27</v>
      </c>
      <c r="H377" t="s">
        <v>1517</v>
      </c>
      <c r="I377" t="s">
        <v>1519</v>
      </c>
      <c r="J377">
        <v>3.8</v>
      </c>
      <c r="K377" t="s">
        <v>1601</v>
      </c>
      <c r="L377" t="s">
        <v>1767</v>
      </c>
      <c r="M377" t="s">
        <v>1767</v>
      </c>
      <c r="N377" t="s">
        <v>1912</v>
      </c>
      <c r="O377">
        <v>8.2000000000000003E-2</v>
      </c>
      <c r="P377">
        <v>7</v>
      </c>
      <c r="Q377">
        <v>2.73</v>
      </c>
      <c r="R377">
        <v>420</v>
      </c>
      <c r="S377">
        <v>174</v>
      </c>
      <c r="T377">
        <v>25</v>
      </c>
      <c r="U377">
        <f t="shared" si="30"/>
        <v>0</v>
      </c>
      <c r="V377">
        <f t="shared" si="31"/>
        <v>-31.730000000000018</v>
      </c>
      <c r="W377" s="3">
        <f t="shared" si="32"/>
        <v>-2.7004255319148952E-2</v>
      </c>
      <c r="X377" t="str">
        <f t="shared" si="33"/>
        <v>August</v>
      </c>
      <c r="Y377" t="str">
        <f t="shared" si="34"/>
        <v>Q3</v>
      </c>
      <c r="Z377">
        <f t="shared" si="35"/>
        <v>0.22380952380952382</v>
      </c>
    </row>
    <row r="378" spans="1:26" x14ac:dyDescent="0.25">
      <c r="A378" t="s">
        <v>396</v>
      </c>
      <c r="B378" t="s">
        <v>1504</v>
      </c>
      <c r="C378" t="s">
        <v>1510</v>
      </c>
      <c r="D378">
        <v>378</v>
      </c>
      <c r="E378">
        <v>45</v>
      </c>
      <c r="F378">
        <v>17010</v>
      </c>
      <c r="G378">
        <v>16352.29</v>
      </c>
      <c r="H378" t="s">
        <v>1514</v>
      </c>
      <c r="I378" t="s">
        <v>1520</v>
      </c>
      <c r="J378">
        <v>4.7</v>
      </c>
      <c r="K378" t="s">
        <v>1656</v>
      </c>
      <c r="L378" t="s">
        <v>1722</v>
      </c>
      <c r="M378" t="s">
        <v>1722</v>
      </c>
      <c r="N378" t="s">
        <v>1912</v>
      </c>
      <c r="O378">
        <v>0.1045</v>
      </c>
      <c r="P378">
        <v>39</v>
      </c>
      <c r="Q378">
        <v>1.39</v>
      </c>
      <c r="R378">
        <v>903</v>
      </c>
      <c r="S378">
        <v>125</v>
      </c>
      <c r="T378">
        <v>12</v>
      </c>
      <c r="U378">
        <f t="shared" si="30"/>
        <v>0</v>
      </c>
      <c r="V378">
        <f t="shared" si="31"/>
        <v>-657.70999999999913</v>
      </c>
      <c r="W378" s="3">
        <f t="shared" si="32"/>
        <v>-3.866607877718984E-2</v>
      </c>
      <c r="X378" t="str">
        <f t="shared" si="33"/>
        <v>June</v>
      </c>
      <c r="Y378" t="str">
        <f t="shared" si="34"/>
        <v>Q2</v>
      </c>
      <c r="Z378">
        <f t="shared" si="35"/>
        <v>0.41860465116279072</v>
      </c>
    </row>
    <row r="379" spans="1:26" x14ac:dyDescent="0.25">
      <c r="A379" t="s">
        <v>397</v>
      </c>
      <c r="B379" t="s">
        <v>1507</v>
      </c>
      <c r="C379" t="s">
        <v>1511</v>
      </c>
      <c r="D379">
        <v>313</v>
      </c>
      <c r="E379">
        <v>15.75</v>
      </c>
      <c r="F379">
        <v>4929.75</v>
      </c>
      <c r="G379">
        <v>4762.7</v>
      </c>
      <c r="H379" t="s">
        <v>1513</v>
      </c>
      <c r="I379" t="s">
        <v>1519</v>
      </c>
      <c r="J379">
        <v>3.8</v>
      </c>
      <c r="K379" t="s">
        <v>1666</v>
      </c>
      <c r="L379" t="s">
        <v>1841</v>
      </c>
      <c r="M379" t="s">
        <v>1841</v>
      </c>
      <c r="N379" t="s">
        <v>1912</v>
      </c>
      <c r="O379">
        <v>9.8100000000000007E-2</v>
      </c>
      <c r="P379">
        <v>30</v>
      </c>
      <c r="Q379">
        <v>3.36</v>
      </c>
      <c r="R379">
        <v>220</v>
      </c>
      <c r="S379">
        <v>86</v>
      </c>
      <c r="T379">
        <v>33</v>
      </c>
      <c r="U379">
        <f t="shared" si="30"/>
        <v>0</v>
      </c>
      <c r="V379">
        <f t="shared" si="31"/>
        <v>-167.05000000000018</v>
      </c>
      <c r="W379" s="3">
        <f t="shared" si="32"/>
        <v>-3.3886099700796223E-2</v>
      </c>
      <c r="X379" t="str">
        <f t="shared" si="33"/>
        <v>October</v>
      </c>
      <c r="Y379" t="str">
        <f t="shared" si="34"/>
        <v>Q4</v>
      </c>
      <c r="Z379">
        <f t="shared" si="35"/>
        <v>1.4227272727272726</v>
      </c>
    </row>
    <row r="380" spans="1:26" x14ac:dyDescent="0.25">
      <c r="A380" t="s">
        <v>398</v>
      </c>
      <c r="B380" t="s">
        <v>1509</v>
      </c>
      <c r="C380" t="s">
        <v>1510</v>
      </c>
      <c r="D380">
        <v>430</v>
      </c>
      <c r="E380">
        <v>25</v>
      </c>
      <c r="F380">
        <v>10750</v>
      </c>
      <c r="G380">
        <v>10517.21</v>
      </c>
      <c r="H380" t="s">
        <v>1515</v>
      </c>
      <c r="I380" t="s">
        <v>1518</v>
      </c>
      <c r="J380">
        <v>4.5</v>
      </c>
      <c r="K380" t="s">
        <v>1526</v>
      </c>
      <c r="L380" t="s">
        <v>1733</v>
      </c>
      <c r="M380" t="s">
        <v>1733</v>
      </c>
      <c r="N380" t="s">
        <v>1912</v>
      </c>
      <c r="O380">
        <v>2.1999999999999999E-2</v>
      </c>
      <c r="P380">
        <v>9</v>
      </c>
      <c r="Q380">
        <v>1.99</v>
      </c>
      <c r="R380">
        <v>224</v>
      </c>
      <c r="S380">
        <v>76</v>
      </c>
      <c r="T380">
        <v>62</v>
      </c>
      <c r="U380">
        <f t="shared" si="30"/>
        <v>0</v>
      </c>
      <c r="V380">
        <f t="shared" si="31"/>
        <v>-232.79000000000087</v>
      </c>
      <c r="W380" s="3">
        <f t="shared" si="32"/>
        <v>-2.1654883720930315E-2</v>
      </c>
      <c r="X380" t="str">
        <f t="shared" si="33"/>
        <v>December</v>
      </c>
      <c r="Y380" t="str">
        <f t="shared" si="34"/>
        <v>Q4</v>
      </c>
      <c r="Z380">
        <f t="shared" si="35"/>
        <v>1.9196428571428572</v>
      </c>
    </row>
    <row r="381" spans="1:26" x14ac:dyDescent="0.25">
      <c r="A381" t="s">
        <v>399</v>
      </c>
      <c r="B381" t="s">
        <v>1509</v>
      </c>
      <c r="C381" t="s">
        <v>1510</v>
      </c>
      <c r="D381">
        <v>347</v>
      </c>
      <c r="E381">
        <v>25</v>
      </c>
      <c r="F381">
        <v>8675</v>
      </c>
      <c r="G381">
        <v>8684.3700000000008</v>
      </c>
      <c r="H381" t="s">
        <v>1514</v>
      </c>
      <c r="I381" t="s">
        <v>1519</v>
      </c>
      <c r="J381">
        <v>3.8</v>
      </c>
      <c r="K381" t="s">
        <v>1751</v>
      </c>
      <c r="L381" t="s">
        <v>1820</v>
      </c>
      <c r="M381" t="s">
        <v>1820</v>
      </c>
      <c r="N381" t="s">
        <v>1912</v>
      </c>
      <c r="O381">
        <v>3.3500000000000002E-2</v>
      </c>
      <c r="P381">
        <v>11</v>
      </c>
      <c r="Q381">
        <v>1.88</v>
      </c>
      <c r="R381">
        <v>654</v>
      </c>
      <c r="S381">
        <v>37</v>
      </c>
      <c r="T381">
        <v>39</v>
      </c>
      <c r="U381">
        <f t="shared" si="30"/>
        <v>0</v>
      </c>
      <c r="V381">
        <f t="shared" si="31"/>
        <v>9.3700000000008004</v>
      </c>
      <c r="W381" s="3">
        <f t="shared" si="32"/>
        <v>1.0801152737753084E-3</v>
      </c>
      <c r="X381" t="str">
        <f t="shared" si="33"/>
        <v>November</v>
      </c>
      <c r="Y381" t="str">
        <f t="shared" si="34"/>
        <v>Q4</v>
      </c>
      <c r="Z381">
        <f t="shared" si="35"/>
        <v>0.53058103975535165</v>
      </c>
    </row>
    <row r="382" spans="1:26" x14ac:dyDescent="0.25">
      <c r="A382" t="s">
        <v>400</v>
      </c>
      <c r="B382" t="s">
        <v>1508</v>
      </c>
      <c r="C382" t="s">
        <v>1512</v>
      </c>
      <c r="D382">
        <v>18</v>
      </c>
      <c r="E382">
        <v>8.9</v>
      </c>
      <c r="F382">
        <v>160.19999999999999</v>
      </c>
      <c r="G382">
        <v>155.43</v>
      </c>
      <c r="H382" t="s">
        <v>1515</v>
      </c>
      <c r="I382" t="s">
        <v>1519</v>
      </c>
      <c r="J382">
        <v>3.8</v>
      </c>
      <c r="K382" t="s">
        <v>1604</v>
      </c>
      <c r="L382" t="s">
        <v>1636</v>
      </c>
      <c r="M382" t="s">
        <v>1636</v>
      </c>
      <c r="N382" t="s">
        <v>1912</v>
      </c>
      <c r="O382">
        <v>0.1303</v>
      </c>
      <c r="P382">
        <v>2</v>
      </c>
      <c r="Q382">
        <v>1.84</v>
      </c>
      <c r="R382">
        <v>670</v>
      </c>
      <c r="S382">
        <v>44</v>
      </c>
      <c r="T382">
        <v>32</v>
      </c>
      <c r="U382">
        <f t="shared" si="30"/>
        <v>0</v>
      </c>
      <c r="V382">
        <f t="shared" si="31"/>
        <v>-4.7699999999999818</v>
      </c>
      <c r="W382" s="3">
        <f t="shared" si="32"/>
        <v>-2.9775280898876294E-2</v>
      </c>
      <c r="X382" t="str">
        <f t="shared" si="33"/>
        <v>February</v>
      </c>
      <c r="Y382" t="str">
        <f t="shared" si="34"/>
        <v>Q1</v>
      </c>
      <c r="Z382">
        <f t="shared" si="35"/>
        <v>2.6865671641791045E-2</v>
      </c>
    </row>
    <row r="383" spans="1:26" x14ac:dyDescent="0.25">
      <c r="A383" t="s">
        <v>401</v>
      </c>
      <c r="B383" t="s">
        <v>1508</v>
      </c>
      <c r="C383" t="s">
        <v>1512</v>
      </c>
      <c r="D383">
        <v>267</v>
      </c>
      <c r="E383">
        <v>8.9</v>
      </c>
      <c r="F383">
        <v>2376.3000000000002</v>
      </c>
      <c r="G383">
        <v>2436.27</v>
      </c>
      <c r="H383" t="s">
        <v>1517</v>
      </c>
      <c r="I383" t="s">
        <v>1518</v>
      </c>
      <c r="J383">
        <v>4.5</v>
      </c>
      <c r="K383" t="s">
        <v>1752</v>
      </c>
      <c r="L383" t="s">
        <v>1800</v>
      </c>
      <c r="M383" t="s">
        <v>1800</v>
      </c>
      <c r="N383" t="s">
        <v>1912</v>
      </c>
      <c r="O383">
        <v>2.3E-2</v>
      </c>
      <c r="P383">
        <v>6</v>
      </c>
      <c r="Q383">
        <v>2.8</v>
      </c>
      <c r="R383">
        <v>897</v>
      </c>
      <c r="S383">
        <v>20</v>
      </c>
      <c r="T383">
        <v>96</v>
      </c>
      <c r="U383">
        <f t="shared" si="30"/>
        <v>0</v>
      </c>
      <c r="V383">
        <f t="shared" si="31"/>
        <v>59.9699999999998</v>
      </c>
      <c r="W383" s="3">
        <f t="shared" si="32"/>
        <v>2.5236712536295836E-2</v>
      </c>
      <c r="X383" t="str">
        <f t="shared" si="33"/>
        <v>September</v>
      </c>
      <c r="Y383" t="str">
        <f t="shared" si="34"/>
        <v>Q3</v>
      </c>
      <c r="Z383">
        <f t="shared" si="35"/>
        <v>0.2976588628762542</v>
      </c>
    </row>
    <row r="384" spans="1:26" x14ac:dyDescent="0.25">
      <c r="A384" t="s">
        <v>402</v>
      </c>
      <c r="B384" t="s">
        <v>1504</v>
      </c>
      <c r="C384" t="s">
        <v>1510</v>
      </c>
      <c r="D384">
        <v>457</v>
      </c>
      <c r="E384">
        <v>45</v>
      </c>
      <c r="F384">
        <v>20565</v>
      </c>
      <c r="G384">
        <v>19626.080000000002</v>
      </c>
      <c r="H384" t="s">
        <v>1515</v>
      </c>
      <c r="I384" t="s">
        <v>1520</v>
      </c>
      <c r="J384">
        <v>4.7</v>
      </c>
      <c r="K384" t="s">
        <v>1605</v>
      </c>
      <c r="L384" t="s">
        <v>1592</v>
      </c>
      <c r="M384" t="s">
        <v>1592</v>
      </c>
      <c r="N384" t="s">
        <v>1912</v>
      </c>
      <c r="O384">
        <v>8.4199999999999997E-2</v>
      </c>
      <c r="P384">
        <v>38</v>
      </c>
      <c r="Q384">
        <v>1.7</v>
      </c>
      <c r="R384">
        <v>408</v>
      </c>
      <c r="S384">
        <v>170</v>
      </c>
      <c r="T384">
        <v>99</v>
      </c>
      <c r="U384">
        <f t="shared" si="30"/>
        <v>0</v>
      </c>
      <c r="V384">
        <f t="shared" si="31"/>
        <v>-938.91999999999825</v>
      </c>
      <c r="W384" s="3">
        <f t="shared" si="32"/>
        <v>-4.5656212010697701E-2</v>
      </c>
      <c r="X384" t="str">
        <f t="shared" si="33"/>
        <v>July</v>
      </c>
      <c r="Y384" t="str">
        <f t="shared" si="34"/>
        <v>Q3</v>
      </c>
      <c r="Z384">
        <f t="shared" si="35"/>
        <v>1.1200980392156863</v>
      </c>
    </row>
    <row r="385" spans="1:26" x14ac:dyDescent="0.25">
      <c r="A385" t="s">
        <v>403</v>
      </c>
      <c r="B385" t="s">
        <v>1509</v>
      </c>
      <c r="C385" t="s">
        <v>1510</v>
      </c>
      <c r="D385">
        <v>140</v>
      </c>
      <c r="E385">
        <v>25</v>
      </c>
      <c r="F385">
        <v>3500</v>
      </c>
      <c r="G385">
        <v>3492</v>
      </c>
      <c r="H385" t="s">
        <v>1513</v>
      </c>
      <c r="I385" t="s">
        <v>1520</v>
      </c>
      <c r="J385">
        <v>4.7</v>
      </c>
      <c r="K385" t="s">
        <v>1640</v>
      </c>
      <c r="L385" t="s">
        <v>1636</v>
      </c>
      <c r="M385" t="s">
        <v>1636</v>
      </c>
      <c r="N385" t="s">
        <v>1912</v>
      </c>
      <c r="O385">
        <v>4.2599999999999999E-2</v>
      </c>
      <c r="P385">
        <v>5</v>
      </c>
      <c r="Q385">
        <v>0.92</v>
      </c>
      <c r="R385">
        <v>468</v>
      </c>
      <c r="S385">
        <v>85</v>
      </c>
      <c r="T385">
        <v>34</v>
      </c>
      <c r="U385">
        <f t="shared" si="30"/>
        <v>0</v>
      </c>
      <c r="V385">
        <f t="shared" si="31"/>
        <v>-8</v>
      </c>
      <c r="W385" s="3">
        <f t="shared" si="32"/>
        <v>-2.2857142857142859E-3</v>
      </c>
      <c r="X385" t="str">
        <f t="shared" si="33"/>
        <v>March</v>
      </c>
      <c r="Y385" t="str">
        <f t="shared" si="34"/>
        <v>Q1</v>
      </c>
      <c r="Z385">
        <f t="shared" si="35"/>
        <v>0.29914529914529914</v>
      </c>
    </row>
    <row r="386" spans="1:26" x14ac:dyDescent="0.25">
      <c r="A386" t="s">
        <v>60</v>
      </c>
      <c r="B386" t="s">
        <v>1505</v>
      </c>
      <c r="C386" t="s">
        <v>1511</v>
      </c>
      <c r="D386">
        <v>13</v>
      </c>
      <c r="E386">
        <v>12.5</v>
      </c>
      <c r="F386">
        <v>162.5</v>
      </c>
      <c r="G386">
        <v>160.47</v>
      </c>
      <c r="H386" t="s">
        <v>1513</v>
      </c>
      <c r="I386" t="s">
        <v>1518</v>
      </c>
      <c r="J386">
        <v>4.5</v>
      </c>
      <c r="K386" t="s">
        <v>1753</v>
      </c>
      <c r="L386" t="s">
        <v>1532</v>
      </c>
      <c r="M386" t="s">
        <v>1532</v>
      </c>
      <c r="N386" t="s">
        <v>1912</v>
      </c>
      <c r="O386">
        <v>3.8800000000000001E-2</v>
      </c>
      <c r="P386">
        <v>0</v>
      </c>
      <c r="Q386">
        <v>3.11</v>
      </c>
      <c r="R386">
        <v>208</v>
      </c>
      <c r="S386">
        <v>129</v>
      </c>
      <c r="T386">
        <v>93</v>
      </c>
      <c r="U386">
        <f t="shared" si="30"/>
        <v>0</v>
      </c>
      <c r="V386">
        <f t="shared" si="31"/>
        <v>-2.0300000000000011</v>
      </c>
      <c r="W386" s="3">
        <f t="shared" si="32"/>
        <v>-1.24923076923077E-2</v>
      </c>
      <c r="X386" t="str">
        <f t="shared" si="33"/>
        <v>September</v>
      </c>
      <c r="Y386" t="str">
        <f t="shared" si="34"/>
        <v>Q3</v>
      </c>
      <c r="Z386">
        <f t="shared" si="35"/>
        <v>6.25E-2</v>
      </c>
    </row>
    <row r="387" spans="1:26" x14ac:dyDescent="0.25">
      <c r="A387" t="s">
        <v>404</v>
      </c>
      <c r="B387" t="s">
        <v>1509</v>
      </c>
      <c r="C387" t="s">
        <v>1510</v>
      </c>
      <c r="D387">
        <v>226</v>
      </c>
      <c r="E387">
        <v>25</v>
      </c>
      <c r="F387">
        <v>5650</v>
      </c>
      <c r="G387">
        <v>5686.54</v>
      </c>
      <c r="H387" t="s">
        <v>1516</v>
      </c>
      <c r="I387" t="s">
        <v>1521</v>
      </c>
      <c r="J387">
        <v>4.2</v>
      </c>
      <c r="K387" t="s">
        <v>1525</v>
      </c>
      <c r="L387" t="s">
        <v>1629</v>
      </c>
      <c r="M387" t="s">
        <v>1841</v>
      </c>
      <c r="N387" t="s">
        <v>1913</v>
      </c>
      <c r="O387">
        <v>9.5699999999999993E-2</v>
      </c>
      <c r="P387">
        <v>21</v>
      </c>
      <c r="Q387">
        <v>1.63</v>
      </c>
      <c r="R387">
        <v>852</v>
      </c>
      <c r="S387">
        <v>162</v>
      </c>
      <c r="T387">
        <v>71</v>
      </c>
      <c r="U387">
        <f t="shared" ref="U387:U450" si="36">IF(N387="Delayed", M387-L387, 0)</f>
        <v>9</v>
      </c>
      <c r="V387">
        <f t="shared" ref="V387:V450" si="37">G387-F387</f>
        <v>36.539999999999964</v>
      </c>
      <c r="W387" s="3">
        <f t="shared" ref="W387:W450" si="38">(G387-F387)/F387</f>
        <v>6.4672566371681353E-3</v>
      </c>
      <c r="X387" t="str">
        <f t="shared" ref="X387:X450" si="39">TEXT(K387,"MMMM")</f>
        <v>October</v>
      </c>
      <c r="Y387" t="str">
        <f t="shared" ref="Y387:Y450" si="40">"Q"&amp;ROUNDUP(MONTH(K387)/3,0)</f>
        <v>Q4</v>
      </c>
      <c r="Z387">
        <f t="shared" ref="Z387:Z450" si="41">D387/R387</f>
        <v>0.26525821596244131</v>
      </c>
    </row>
    <row r="388" spans="1:26" x14ac:dyDescent="0.25">
      <c r="A388" t="s">
        <v>405</v>
      </c>
      <c r="B388" t="s">
        <v>1507</v>
      </c>
      <c r="C388" t="s">
        <v>1511</v>
      </c>
      <c r="D388">
        <v>167</v>
      </c>
      <c r="E388">
        <v>15.75</v>
      </c>
      <c r="F388">
        <v>2630.25</v>
      </c>
      <c r="G388">
        <v>2650.67</v>
      </c>
      <c r="H388" t="s">
        <v>1516</v>
      </c>
      <c r="I388" t="s">
        <v>1520</v>
      </c>
      <c r="J388">
        <v>4.7</v>
      </c>
      <c r="K388" t="s">
        <v>1695</v>
      </c>
      <c r="L388" t="s">
        <v>1788</v>
      </c>
      <c r="M388" t="s">
        <v>1788</v>
      </c>
      <c r="N388" t="s">
        <v>1912</v>
      </c>
      <c r="O388">
        <v>0.11840000000000001</v>
      </c>
      <c r="P388">
        <v>19</v>
      </c>
      <c r="Q388">
        <v>2.71</v>
      </c>
      <c r="R388">
        <v>171</v>
      </c>
      <c r="S388">
        <v>78</v>
      </c>
      <c r="T388">
        <v>67</v>
      </c>
      <c r="U388">
        <f t="shared" si="36"/>
        <v>0</v>
      </c>
      <c r="V388">
        <f t="shared" si="37"/>
        <v>20.420000000000073</v>
      </c>
      <c r="W388" s="3">
        <f t="shared" si="38"/>
        <v>7.7635205778918632E-3</v>
      </c>
      <c r="X388" t="str">
        <f t="shared" si="39"/>
        <v>May</v>
      </c>
      <c r="Y388" t="str">
        <f t="shared" si="40"/>
        <v>Q2</v>
      </c>
      <c r="Z388">
        <f t="shared" si="41"/>
        <v>0.97660818713450293</v>
      </c>
    </row>
    <row r="389" spans="1:26" x14ac:dyDescent="0.25">
      <c r="A389" t="s">
        <v>406</v>
      </c>
      <c r="B389" t="s">
        <v>1504</v>
      </c>
      <c r="C389" t="s">
        <v>1510</v>
      </c>
      <c r="D389">
        <v>270</v>
      </c>
      <c r="E389">
        <v>45</v>
      </c>
      <c r="F389">
        <v>12150</v>
      </c>
      <c r="G389">
        <v>12029.18</v>
      </c>
      <c r="H389" t="s">
        <v>1514</v>
      </c>
      <c r="I389" t="s">
        <v>1518</v>
      </c>
      <c r="J389">
        <v>4.5</v>
      </c>
      <c r="K389" t="s">
        <v>1631</v>
      </c>
      <c r="L389" t="s">
        <v>1678</v>
      </c>
      <c r="M389" t="s">
        <v>1678</v>
      </c>
      <c r="N389" t="s">
        <v>1912</v>
      </c>
      <c r="O389">
        <v>5.74E-2</v>
      </c>
      <c r="P389">
        <v>15</v>
      </c>
      <c r="Q389">
        <v>1.55</v>
      </c>
      <c r="R389">
        <v>214</v>
      </c>
      <c r="S389">
        <v>119</v>
      </c>
      <c r="T389">
        <v>91</v>
      </c>
      <c r="U389">
        <f t="shared" si="36"/>
        <v>0</v>
      </c>
      <c r="V389">
        <f t="shared" si="37"/>
        <v>-120.81999999999971</v>
      </c>
      <c r="W389" s="3">
        <f t="shared" si="38"/>
        <v>-9.9440329218106749E-3</v>
      </c>
      <c r="X389" t="str">
        <f t="shared" si="39"/>
        <v>April</v>
      </c>
      <c r="Y389" t="str">
        <f t="shared" si="40"/>
        <v>Q2</v>
      </c>
      <c r="Z389">
        <f t="shared" si="41"/>
        <v>1.2616822429906542</v>
      </c>
    </row>
    <row r="390" spans="1:26" x14ac:dyDescent="0.25">
      <c r="A390" t="s">
        <v>407</v>
      </c>
      <c r="B390" t="s">
        <v>1505</v>
      </c>
      <c r="C390" t="s">
        <v>1511</v>
      </c>
      <c r="D390">
        <v>484</v>
      </c>
      <c r="E390">
        <v>12.5</v>
      </c>
      <c r="F390">
        <v>6050</v>
      </c>
      <c r="G390">
        <v>6110.65</v>
      </c>
      <c r="H390" t="s">
        <v>1513</v>
      </c>
      <c r="I390" t="s">
        <v>1519</v>
      </c>
      <c r="J390">
        <v>3.8</v>
      </c>
      <c r="K390" t="s">
        <v>1754</v>
      </c>
      <c r="L390" t="s">
        <v>1826</v>
      </c>
      <c r="M390" t="s">
        <v>1826</v>
      </c>
      <c r="N390" t="s">
        <v>1912</v>
      </c>
      <c r="O390">
        <v>2.23E-2</v>
      </c>
      <c r="P390">
        <v>10</v>
      </c>
      <c r="Q390">
        <v>3.06</v>
      </c>
      <c r="R390">
        <v>88</v>
      </c>
      <c r="S390">
        <v>118</v>
      </c>
      <c r="T390">
        <v>61</v>
      </c>
      <c r="U390">
        <f t="shared" si="36"/>
        <v>0</v>
      </c>
      <c r="V390">
        <f t="shared" si="37"/>
        <v>60.649999999999636</v>
      </c>
      <c r="W390" s="3">
        <f t="shared" si="38"/>
        <v>1.0024793388429692E-2</v>
      </c>
      <c r="X390" t="str">
        <f t="shared" si="39"/>
        <v>August</v>
      </c>
      <c r="Y390" t="str">
        <f t="shared" si="40"/>
        <v>Q3</v>
      </c>
      <c r="Z390">
        <f t="shared" si="41"/>
        <v>5.5</v>
      </c>
    </row>
    <row r="391" spans="1:26" x14ac:dyDescent="0.25">
      <c r="A391" t="s">
        <v>408</v>
      </c>
      <c r="B391" t="s">
        <v>1509</v>
      </c>
      <c r="C391" t="s">
        <v>1510</v>
      </c>
      <c r="D391">
        <v>315</v>
      </c>
      <c r="E391">
        <v>25</v>
      </c>
      <c r="F391">
        <v>7875</v>
      </c>
      <c r="G391">
        <v>7526.5</v>
      </c>
      <c r="H391" t="s">
        <v>1517</v>
      </c>
      <c r="I391" t="s">
        <v>1521</v>
      </c>
      <c r="J391">
        <v>4.2</v>
      </c>
      <c r="K391" t="s">
        <v>1685</v>
      </c>
      <c r="L391" t="s">
        <v>1890</v>
      </c>
      <c r="M391" t="s">
        <v>1890</v>
      </c>
      <c r="N391" t="s">
        <v>1912</v>
      </c>
      <c r="O391">
        <v>0.1183</v>
      </c>
      <c r="P391">
        <v>37</v>
      </c>
      <c r="Q391">
        <v>1.24</v>
      </c>
      <c r="R391">
        <v>256</v>
      </c>
      <c r="S391">
        <v>188</v>
      </c>
      <c r="T391">
        <v>76</v>
      </c>
      <c r="U391">
        <f t="shared" si="36"/>
        <v>0</v>
      </c>
      <c r="V391">
        <f t="shared" si="37"/>
        <v>-348.5</v>
      </c>
      <c r="W391" s="3">
        <f t="shared" si="38"/>
        <v>-4.4253968253968254E-2</v>
      </c>
      <c r="X391" t="str">
        <f t="shared" si="39"/>
        <v>December</v>
      </c>
      <c r="Y391" t="str">
        <f t="shared" si="40"/>
        <v>Q4</v>
      </c>
      <c r="Z391">
        <f t="shared" si="41"/>
        <v>1.23046875</v>
      </c>
    </row>
    <row r="392" spans="1:26" x14ac:dyDescent="0.25">
      <c r="A392" t="s">
        <v>409</v>
      </c>
      <c r="B392" t="s">
        <v>1506</v>
      </c>
      <c r="C392" t="s">
        <v>1512</v>
      </c>
      <c r="D392">
        <v>271</v>
      </c>
      <c r="E392">
        <v>4.2</v>
      </c>
      <c r="F392">
        <v>1138.2</v>
      </c>
      <c r="G392">
        <v>1140</v>
      </c>
      <c r="H392" t="s">
        <v>1514</v>
      </c>
      <c r="I392" t="s">
        <v>1518</v>
      </c>
      <c r="J392">
        <v>4.5</v>
      </c>
      <c r="K392" t="s">
        <v>1755</v>
      </c>
      <c r="L392" t="s">
        <v>1792</v>
      </c>
      <c r="M392" t="s">
        <v>1792</v>
      </c>
      <c r="N392" t="s">
        <v>1912</v>
      </c>
      <c r="O392">
        <v>4.24E-2</v>
      </c>
      <c r="P392">
        <v>11</v>
      </c>
      <c r="Q392">
        <v>1.07</v>
      </c>
      <c r="R392">
        <v>720</v>
      </c>
      <c r="S392">
        <v>20</v>
      </c>
      <c r="T392">
        <v>30</v>
      </c>
      <c r="U392">
        <f t="shared" si="36"/>
        <v>0</v>
      </c>
      <c r="V392">
        <f t="shared" si="37"/>
        <v>1.7999999999999545</v>
      </c>
      <c r="W392" s="3">
        <f t="shared" si="38"/>
        <v>1.5814443858723902E-3</v>
      </c>
      <c r="X392" t="str">
        <f t="shared" si="39"/>
        <v>November</v>
      </c>
      <c r="Y392" t="str">
        <f t="shared" si="40"/>
        <v>Q4</v>
      </c>
      <c r="Z392">
        <f t="shared" si="41"/>
        <v>0.37638888888888888</v>
      </c>
    </row>
    <row r="393" spans="1:26" x14ac:dyDescent="0.25">
      <c r="A393" t="s">
        <v>410</v>
      </c>
      <c r="B393" t="s">
        <v>1505</v>
      </c>
      <c r="C393" t="s">
        <v>1511</v>
      </c>
      <c r="D393">
        <v>352</v>
      </c>
      <c r="E393">
        <v>12.5</v>
      </c>
      <c r="F393">
        <v>4400</v>
      </c>
      <c r="G393">
        <v>4353.8599999999997</v>
      </c>
      <c r="H393" t="s">
        <v>1516</v>
      </c>
      <c r="I393" t="s">
        <v>1520</v>
      </c>
      <c r="J393">
        <v>4.7</v>
      </c>
      <c r="K393" t="s">
        <v>1741</v>
      </c>
      <c r="L393" t="s">
        <v>1727</v>
      </c>
      <c r="M393" t="s">
        <v>1727</v>
      </c>
      <c r="N393" t="s">
        <v>1912</v>
      </c>
      <c r="O393">
        <v>9.2100000000000001E-2</v>
      </c>
      <c r="P393">
        <v>32</v>
      </c>
      <c r="Q393">
        <v>3.61</v>
      </c>
      <c r="R393">
        <v>991</v>
      </c>
      <c r="S393">
        <v>43</v>
      </c>
      <c r="T393">
        <v>80</v>
      </c>
      <c r="U393">
        <f t="shared" si="36"/>
        <v>0</v>
      </c>
      <c r="V393">
        <f t="shared" si="37"/>
        <v>-46.140000000000327</v>
      </c>
      <c r="W393" s="3">
        <f t="shared" si="38"/>
        <v>-1.048636363636371E-2</v>
      </c>
      <c r="X393" t="str">
        <f t="shared" si="39"/>
        <v>June</v>
      </c>
      <c r="Y393" t="str">
        <f t="shared" si="40"/>
        <v>Q2</v>
      </c>
      <c r="Z393">
        <f t="shared" si="41"/>
        <v>0.35519677093844604</v>
      </c>
    </row>
    <row r="394" spans="1:26" x14ac:dyDescent="0.25">
      <c r="A394" t="s">
        <v>411</v>
      </c>
      <c r="B394" t="s">
        <v>1506</v>
      </c>
      <c r="C394" t="s">
        <v>1512</v>
      </c>
      <c r="D394">
        <v>427</v>
      </c>
      <c r="E394">
        <v>4.2</v>
      </c>
      <c r="F394">
        <v>1793.4</v>
      </c>
      <c r="G394">
        <v>1753.32</v>
      </c>
      <c r="H394" t="s">
        <v>1517</v>
      </c>
      <c r="I394" t="s">
        <v>1521</v>
      </c>
      <c r="J394">
        <v>4.2</v>
      </c>
      <c r="K394" t="s">
        <v>1722</v>
      </c>
      <c r="L394" t="s">
        <v>1711</v>
      </c>
      <c r="M394" t="s">
        <v>1711</v>
      </c>
      <c r="N394" t="s">
        <v>1912</v>
      </c>
      <c r="O394">
        <v>9.4899999999999998E-2</v>
      </c>
      <c r="P394">
        <v>40</v>
      </c>
      <c r="Q394">
        <v>2.86</v>
      </c>
      <c r="R394">
        <v>54</v>
      </c>
      <c r="S394">
        <v>86</v>
      </c>
      <c r="T394">
        <v>32</v>
      </c>
      <c r="U394">
        <f t="shared" si="36"/>
        <v>0</v>
      </c>
      <c r="V394">
        <f t="shared" si="37"/>
        <v>-40.080000000000155</v>
      </c>
      <c r="W394" s="3">
        <f t="shared" si="38"/>
        <v>-2.2348611575777937E-2</v>
      </c>
      <c r="X394" t="str">
        <f t="shared" si="39"/>
        <v>June</v>
      </c>
      <c r="Y394" t="str">
        <f t="shared" si="40"/>
        <v>Q2</v>
      </c>
      <c r="Z394">
        <f t="shared" si="41"/>
        <v>7.9074074074074074</v>
      </c>
    </row>
    <row r="395" spans="1:26" x14ac:dyDescent="0.25">
      <c r="A395" t="s">
        <v>412</v>
      </c>
      <c r="B395" t="s">
        <v>1508</v>
      </c>
      <c r="C395" t="s">
        <v>1512</v>
      </c>
      <c r="D395">
        <v>47</v>
      </c>
      <c r="E395">
        <v>8.9</v>
      </c>
      <c r="F395">
        <v>418.3</v>
      </c>
      <c r="G395">
        <v>418.43</v>
      </c>
      <c r="H395" t="s">
        <v>1517</v>
      </c>
      <c r="I395" t="s">
        <v>1518</v>
      </c>
      <c r="J395">
        <v>4.5</v>
      </c>
      <c r="K395" t="s">
        <v>1756</v>
      </c>
      <c r="L395" t="s">
        <v>1866</v>
      </c>
      <c r="M395" t="s">
        <v>1866</v>
      </c>
      <c r="N395" t="s">
        <v>1912</v>
      </c>
      <c r="O395">
        <v>5.7599999999999998E-2</v>
      </c>
      <c r="P395">
        <v>2</v>
      </c>
      <c r="Q395">
        <v>2.0299999999999998</v>
      </c>
      <c r="R395">
        <v>947</v>
      </c>
      <c r="S395">
        <v>157</v>
      </c>
      <c r="T395">
        <v>83</v>
      </c>
      <c r="U395">
        <f t="shared" si="36"/>
        <v>0</v>
      </c>
      <c r="V395">
        <f t="shared" si="37"/>
        <v>0.12999999999999545</v>
      </c>
      <c r="W395" s="3">
        <f t="shared" si="38"/>
        <v>3.1078173559645098E-4</v>
      </c>
      <c r="X395" t="str">
        <f t="shared" si="39"/>
        <v>October</v>
      </c>
      <c r="Y395" t="str">
        <f t="shared" si="40"/>
        <v>Q4</v>
      </c>
      <c r="Z395">
        <f t="shared" si="41"/>
        <v>4.9630411826821541E-2</v>
      </c>
    </row>
    <row r="396" spans="1:26" x14ac:dyDescent="0.25">
      <c r="A396" t="s">
        <v>413</v>
      </c>
      <c r="B396" t="s">
        <v>1506</v>
      </c>
      <c r="C396" t="s">
        <v>1512</v>
      </c>
      <c r="D396">
        <v>257</v>
      </c>
      <c r="E396">
        <v>4.2</v>
      </c>
      <c r="F396">
        <v>1079.4000000000001</v>
      </c>
      <c r="G396">
        <v>1108.54</v>
      </c>
      <c r="H396" t="s">
        <v>1515</v>
      </c>
      <c r="I396" t="s">
        <v>1520</v>
      </c>
      <c r="J396">
        <v>4.7</v>
      </c>
      <c r="K396" t="s">
        <v>1577</v>
      </c>
      <c r="L396" t="s">
        <v>1655</v>
      </c>
      <c r="M396" t="s">
        <v>1820</v>
      </c>
      <c r="N396" t="s">
        <v>1913</v>
      </c>
      <c r="O396">
        <v>0.11600000000000001</v>
      </c>
      <c r="P396">
        <v>29</v>
      </c>
      <c r="Q396">
        <v>2.36</v>
      </c>
      <c r="R396">
        <v>78</v>
      </c>
      <c r="S396">
        <v>143</v>
      </c>
      <c r="T396">
        <v>24</v>
      </c>
      <c r="U396">
        <f t="shared" si="36"/>
        <v>14</v>
      </c>
      <c r="V396">
        <f t="shared" si="37"/>
        <v>29.139999999999873</v>
      </c>
      <c r="W396" s="3">
        <f t="shared" si="38"/>
        <v>2.6996479525662285E-2</v>
      </c>
      <c r="X396" t="str">
        <f t="shared" si="39"/>
        <v>October</v>
      </c>
      <c r="Y396" t="str">
        <f t="shared" si="40"/>
        <v>Q4</v>
      </c>
      <c r="Z396">
        <f t="shared" si="41"/>
        <v>3.2948717948717947</v>
      </c>
    </row>
    <row r="397" spans="1:26" x14ac:dyDescent="0.25">
      <c r="A397" t="s">
        <v>414</v>
      </c>
      <c r="B397" t="s">
        <v>1506</v>
      </c>
      <c r="C397" t="s">
        <v>1512</v>
      </c>
      <c r="D397">
        <v>413</v>
      </c>
      <c r="E397">
        <v>4.2</v>
      </c>
      <c r="F397">
        <v>1734.6</v>
      </c>
      <c r="G397">
        <v>1820.32</v>
      </c>
      <c r="H397" t="s">
        <v>1513</v>
      </c>
      <c r="I397" t="s">
        <v>1520</v>
      </c>
      <c r="J397">
        <v>4.7</v>
      </c>
      <c r="K397" t="s">
        <v>1687</v>
      </c>
      <c r="L397" t="s">
        <v>1546</v>
      </c>
      <c r="M397" t="s">
        <v>1546</v>
      </c>
      <c r="N397" t="s">
        <v>1912</v>
      </c>
      <c r="O397">
        <v>0.1048</v>
      </c>
      <c r="P397">
        <v>43</v>
      </c>
      <c r="Q397">
        <v>1.63</v>
      </c>
      <c r="R397">
        <v>578</v>
      </c>
      <c r="S397">
        <v>157</v>
      </c>
      <c r="T397">
        <v>11</v>
      </c>
      <c r="U397">
        <f t="shared" si="36"/>
        <v>0</v>
      </c>
      <c r="V397">
        <f t="shared" si="37"/>
        <v>85.720000000000027</v>
      </c>
      <c r="W397" s="3">
        <f t="shared" si="38"/>
        <v>4.9417733194972925E-2</v>
      </c>
      <c r="X397" t="str">
        <f t="shared" si="39"/>
        <v>November</v>
      </c>
      <c r="Y397" t="str">
        <f t="shared" si="40"/>
        <v>Q4</v>
      </c>
      <c r="Z397">
        <f t="shared" si="41"/>
        <v>0.7145328719723183</v>
      </c>
    </row>
    <row r="398" spans="1:26" x14ac:dyDescent="0.25">
      <c r="A398" t="s">
        <v>415</v>
      </c>
      <c r="B398" t="s">
        <v>1504</v>
      </c>
      <c r="C398" t="s">
        <v>1510</v>
      </c>
      <c r="D398">
        <v>57</v>
      </c>
      <c r="E398">
        <v>45</v>
      </c>
      <c r="F398">
        <v>2565</v>
      </c>
      <c r="G398">
        <v>2539.08</v>
      </c>
      <c r="H398" t="s">
        <v>1516</v>
      </c>
      <c r="I398" t="s">
        <v>1519</v>
      </c>
      <c r="J398">
        <v>3.8</v>
      </c>
      <c r="K398" t="s">
        <v>1579</v>
      </c>
      <c r="L398" t="s">
        <v>1535</v>
      </c>
      <c r="M398" t="s">
        <v>1535</v>
      </c>
      <c r="N398" t="s">
        <v>1912</v>
      </c>
      <c r="O398">
        <v>0.1148</v>
      </c>
      <c r="P398">
        <v>6</v>
      </c>
      <c r="Q398">
        <v>1.33</v>
      </c>
      <c r="R398">
        <v>537</v>
      </c>
      <c r="S398">
        <v>100</v>
      </c>
      <c r="T398">
        <v>55</v>
      </c>
      <c r="U398">
        <f t="shared" si="36"/>
        <v>0</v>
      </c>
      <c r="V398">
        <f t="shared" si="37"/>
        <v>-25.920000000000073</v>
      </c>
      <c r="W398" s="3">
        <f t="shared" si="38"/>
        <v>-1.0105263157894765E-2</v>
      </c>
      <c r="X398" t="str">
        <f t="shared" si="39"/>
        <v>May</v>
      </c>
      <c r="Y398" t="str">
        <f t="shared" si="40"/>
        <v>Q2</v>
      </c>
      <c r="Z398">
        <f t="shared" si="41"/>
        <v>0.10614525139664804</v>
      </c>
    </row>
    <row r="399" spans="1:26" x14ac:dyDescent="0.25">
      <c r="A399" t="s">
        <v>416</v>
      </c>
      <c r="B399" t="s">
        <v>1507</v>
      </c>
      <c r="C399" t="s">
        <v>1511</v>
      </c>
      <c r="D399">
        <v>494</v>
      </c>
      <c r="E399">
        <v>15.75</v>
      </c>
      <c r="F399">
        <v>7780.5</v>
      </c>
      <c r="G399">
        <v>7972.02</v>
      </c>
      <c r="H399" t="s">
        <v>1517</v>
      </c>
      <c r="I399" t="s">
        <v>1521</v>
      </c>
      <c r="J399">
        <v>4.2</v>
      </c>
      <c r="K399" t="s">
        <v>1721</v>
      </c>
      <c r="L399" t="s">
        <v>1720</v>
      </c>
      <c r="M399" t="s">
        <v>1720</v>
      </c>
      <c r="N399" t="s">
        <v>1912</v>
      </c>
      <c r="O399">
        <v>0.14019999999999999</v>
      </c>
      <c r="P399">
        <v>69</v>
      </c>
      <c r="Q399">
        <v>3.61</v>
      </c>
      <c r="R399">
        <v>803</v>
      </c>
      <c r="S399">
        <v>81</v>
      </c>
      <c r="T399">
        <v>43</v>
      </c>
      <c r="U399">
        <f t="shared" si="36"/>
        <v>0</v>
      </c>
      <c r="V399">
        <f t="shared" si="37"/>
        <v>191.52000000000044</v>
      </c>
      <c r="W399" s="3">
        <f t="shared" si="38"/>
        <v>2.4615384615384671E-2</v>
      </c>
      <c r="X399" t="str">
        <f t="shared" si="39"/>
        <v>April</v>
      </c>
      <c r="Y399" t="str">
        <f t="shared" si="40"/>
        <v>Q2</v>
      </c>
      <c r="Z399">
        <f t="shared" si="41"/>
        <v>0.61519302615193028</v>
      </c>
    </row>
    <row r="400" spans="1:26" x14ac:dyDescent="0.25">
      <c r="A400" t="s">
        <v>417</v>
      </c>
      <c r="B400" t="s">
        <v>1507</v>
      </c>
      <c r="C400" t="s">
        <v>1511</v>
      </c>
      <c r="D400">
        <v>438</v>
      </c>
      <c r="E400">
        <v>15.75</v>
      </c>
      <c r="F400">
        <v>6898.5</v>
      </c>
      <c r="G400">
        <v>6980.31</v>
      </c>
      <c r="H400" t="s">
        <v>1514</v>
      </c>
      <c r="I400" t="s">
        <v>1519</v>
      </c>
      <c r="J400">
        <v>3.8</v>
      </c>
      <c r="K400" t="s">
        <v>1541</v>
      </c>
      <c r="L400" t="s">
        <v>1788</v>
      </c>
      <c r="M400" t="s">
        <v>1788</v>
      </c>
      <c r="N400" t="s">
        <v>1912</v>
      </c>
      <c r="O400">
        <v>3.1800000000000002E-2</v>
      </c>
      <c r="P400">
        <v>13</v>
      </c>
      <c r="Q400">
        <v>3.88</v>
      </c>
      <c r="R400">
        <v>729</v>
      </c>
      <c r="S400">
        <v>146</v>
      </c>
      <c r="T400">
        <v>88</v>
      </c>
      <c r="U400">
        <f t="shared" si="36"/>
        <v>0</v>
      </c>
      <c r="V400">
        <f t="shared" si="37"/>
        <v>81.8100000000004</v>
      </c>
      <c r="W400" s="3">
        <f t="shared" si="38"/>
        <v>1.1859099804305342E-2</v>
      </c>
      <c r="X400" t="str">
        <f t="shared" si="39"/>
        <v>May</v>
      </c>
      <c r="Y400" t="str">
        <f t="shared" si="40"/>
        <v>Q2</v>
      </c>
      <c r="Z400">
        <f t="shared" si="41"/>
        <v>0.60082304526748975</v>
      </c>
    </row>
    <row r="401" spans="1:26" x14ac:dyDescent="0.25">
      <c r="A401" t="s">
        <v>418</v>
      </c>
      <c r="B401" t="s">
        <v>1505</v>
      </c>
      <c r="C401" t="s">
        <v>1511</v>
      </c>
      <c r="D401">
        <v>200</v>
      </c>
      <c r="E401">
        <v>12.5</v>
      </c>
      <c r="F401">
        <v>2500</v>
      </c>
      <c r="G401">
        <v>2530.17</v>
      </c>
      <c r="H401" t="s">
        <v>1517</v>
      </c>
      <c r="I401" t="s">
        <v>1518</v>
      </c>
      <c r="J401">
        <v>4.5</v>
      </c>
      <c r="K401" t="s">
        <v>1757</v>
      </c>
      <c r="L401" t="s">
        <v>1822</v>
      </c>
      <c r="M401" t="s">
        <v>1789</v>
      </c>
      <c r="N401" t="s">
        <v>1913</v>
      </c>
      <c r="O401">
        <v>7.8899999999999998E-2</v>
      </c>
      <c r="P401">
        <v>15</v>
      </c>
      <c r="Q401">
        <v>3.8</v>
      </c>
      <c r="R401">
        <v>832</v>
      </c>
      <c r="S401">
        <v>150</v>
      </c>
      <c r="T401">
        <v>45</v>
      </c>
      <c r="U401">
        <f t="shared" si="36"/>
        <v>3</v>
      </c>
      <c r="V401">
        <f t="shared" si="37"/>
        <v>30.170000000000073</v>
      </c>
      <c r="W401" s="3">
        <f t="shared" si="38"/>
        <v>1.2068000000000028E-2</v>
      </c>
      <c r="X401" t="str">
        <f t="shared" si="39"/>
        <v>September</v>
      </c>
      <c r="Y401" t="str">
        <f t="shared" si="40"/>
        <v>Q3</v>
      </c>
      <c r="Z401">
        <f t="shared" si="41"/>
        <v>0.24038461538461539</v>
      </c>
    </row>
    <row r="402" spans="1:26" x14ac:dyDescent="0.25">
      <c r="A402" t="s">
        <v>419</v>
      </c>
      <c r="B402" t="s">
        <v>1508</v>
      </c>
      <c r="C402" t="s">
        <v>1512</v>
      </c>
      <c r="D402">
        <v>279</v>
      </c>
      <c r="E402">
        <v>8.9</v>
      </c>
      <c r="F402">
        <v>2483.1</v>
      </c>
      <c r="G402">
        <v>2557.41</v>
      </c>
      <c r="H402" t="s">
        <v>1514</v>
      </c>
      <c r="I402" t="s">
        <v>1519</v>
      </c>
      <c r="J402">
        <v>3.8</v>
      </c>
      <c r="K402" t="s">
        <v>1758</v>
      </c>
      <c r="L402" t="s">
        <v>1717</v>
      </c>
      <c r="M402" t="s">
        <v>1717</v>
      </c>
      <c r="N402" t="s">
        <v>1912</v>
      </c>
      <c r="O402">
        <v>7.6999999999999999E-2</v>
      </c>
      <c r="P402">
        <v>21</v>
      </c>
      <c r="Q402">
        <v>2</v>
      </c>
      <c r="R402">
        <v>931</v>
      </c>
      <c r="S402">
        <v>195</v>
      </c>
      <c r="T402">
        <v>32</v>
      </c>
      <c r="U402">
        <f t="shared" si="36"/>
        <v>0</v>
      </c>
      <c r="V402">
        <f t="shared" si="37"/>
        <v>74.309999999999945</v>
      </c>
      <c r="W402" s="3">
        <f t="shared" si="38"/>
        <v>2.9926301800169121E-2</v>
      </c>
      <c r="X402" t="str">
        <f t="shared" si="39"/>
        <v>January</v>
      </c>
      <c r="Y402" t="str">
        <f t="shared" si="40"/>
        <v>Q1</v>
      </c>
      <c r="Z402">
        <f t="shared" si="41"/>
        <v>0.2996777658431794</v>
      </c>
    </row>
    <row r="403" spans="1:26" x14ac:dyDescent="0.25">
      <c r="A403" t="s">
        <v>420</v>
      </c>
      <c r="B403" t="s">
        <v>1508</v>
      </c>
      <c r="C403" t="s">
        <v>1512</v>
      </c>
      <c r="D403">
        <v>362</v>
      </c>
      <c r="E403">
        <v>8.9</v>
      </c>
      <c r="F403">
        <v>3221.8</v>
      </c>
      <c r="G403">
        <v>3063.42</v>
      </c>
      <c r="H403" t="s">
        <v>1513</v>
      </c>
      <c r="I403" t="s">
        <v>1520</v>
      </c>
      <c r="J403">
        <v>4.7</v>
      </c>
      <c r="K403" t="s">
        <v>1585</v>
      </c>
      <c r="L403" t="s">
        <v>1741</v>
      </c>
      <c r="M403" t="s">
        <v>1741</v>
      </c>
      <c r="N403" t="s">
        <v>1912</v>
      </c>
      <c r="O403">
        <v>0.10440000000000001</v>
      </c>
      <c r="P403">
        <v>37</v>
      </c>
      <c r="Q403">
        <v>1.2</v>
      </c>
      <c r="R403">
        <v>677</v>
      </c>
      <c r="S403">
        <v>86</v>
      </c>
      <c r="T403">
        <v>33</v>
      </c>
      <c r="U403">
        <f t="shared" si="36"/>
        <v>0</v>
      </c>
      <c r="V403">
        <f t="shared" si="37"/>
        <v>-158.38000000000011</v>
      </c>
      <c r="W403" s="3">
        <f t="shared" si="38"/>
        <v>-4.9158855298280499E-2</v>
      </c>
      <c r="X403" t="str">
        <f t="shared" si="39"/>
        <v>June</v>
      </c>
      <c r="Y403" t="str">
        <f t="shared" si="40"/>
        <v>Q2</v>
      </c>
      <c r="Z403">
        <f t="shared" si="41"/>
        <v>0.534711964549483</v>
      </c>
    </row>
    <row r="404" spans="1:26" x14ac:dyDescent="0.25">
      <c r="A404" t="s">
        <v>421</v>
      </c>
      <c r="B404" t="s">
        <v>1509</v>
      </c>
      <c r="C404" t="s">
        <v>1510</v>
      </c>
      <c r="D404">
        <v>251</v>
      </c>
      <c r="E404">
        <v>25</v>
      </c>
      <c r="F404">
        <v>6275</v>
      </c>
      <c r="G404">
        <v>6562.73</v>
      </c>
      <c r="H404" t="s">
        <v>1516</v>
      </c>
      <c r="I404" t="s">
        <v>1519</v>
      </c>
      <c r="J404">
        <v>3.8</v>
      </c>
      <c r="K404" t="s">
        <v>1759</v>
      </c>
      <c r="L404" t="s">
        <v>1579</v>
      </c>
      <c r="M404" t="s">
        <v>1579</v>
      </c>
      <c r="N404" t="s">
        <v>1912</v>
      </c>
      <c r="O404">
        <v>5.8000000000000003E-2</v>
      </c>
      <c r="P404">
        <v>14</v>
      </c>
      <c r="Q404">
        <v>1.1399999999999999</v>
      </c>
      <c r="R404">
        <v>767</v>
      </c>
      <c r="S404">
        <v>115</v>
      </c>
      <c r="T404">
        <v>56</v>
      </c>
      <c r="U404">
        <f t="shared" si="36"/>
        <v>0</v>
      </c>
      <c r="V404">
        <f t="shared" si="37"/>
        <v>287.72999999999956</v>
      </c>
      <c r="W404" s="3">
        <f t="shared" si="38"/>
        <v>4.5853386454183194E-2</v>
      </c>
      <c r="X404" t="str">
        <f t="shared" si="39"/>
        <v>May</v>
      </c>
      <c r="Y404" t="str">
        <f t="shared" si="40"/>
        <v>Q2</v>
      </c>
      <c r="Z404">
        <f t="shared" si="41"/>
        <v>0.32724902216427643</v>
      </c>
    </row>
    <row r="405" spans="1:26" x14ac:dyDescent="0.25">
      <c r="A405" t="s">
        <v>422</v>
      </c>
      <c r="B405" t="s">
        <v>1508</v>
      </c>
      <c r="C405" t="s">
        <v>1512</v>
      </c>
      <c r="D405">
        <v>302</v>
      </c>
      <c r="E405">
        <v>8.9</v>
      </c>
      <c r="F405">
        <v>2687.8</v>
      </c>
      <c r="G405">
        <v>2588.66</v>
      </c>
      <c r="H405" t="s">
        <v>1516</v>
      </c>
      <c r="I405" t="s">
        <v>1520</v>
      </c>
      <c r="J405">
        <v>4.7</v>
      </c>
      <c r="K405" t="s">
        <v>1669</v>
      </c>
      <c r="L405" t="s">
        <v>1668</v>
      </c>
      <c r="M405" t="s">
        <v>1668</v>
      </c>
      <c r="N405" t="s">
        <v>1912</v>
      </c>
      <c r="O405">
        <v>9.06E-2</v>
      </c>
      <c r="P405">
        <v>27</v>
      </c>
      <c r="Q405">
        <v>1.2</v>
      </c>
      <c r="R405">
        <v>873</v>
      </c>
      <c r="S405">
        <v>80</v>
      </c>
      <c r="T405">
        <v>81</v>
      </c>
      <c r="U405">
        <f t="shared" si="36"/>
        <v>0</v>
      </c>
      <c r="V405">
        <f t="shared" si="37"/>
        <v>-99.140000000000327</v>
      </c>
      <c r="W405" s="3">
        <f t="shared" si="38"/>
        <v>-3.6885184909591605E-2</v>
      </c>
      <c r="X405" t="str">
        <f t="shared" si="39"/>
        <v>April</v>
      </c>
      <c r="Y405" t="str">
        <f t="shared" si="40"/>
        <v>Q2</v>
      </c>
      <c r="Z405">
        <f t="shared" si="41"/>
        <v>0.34593356242840778</v>
      </c>
    </row>
    <row r="406" spans="1:26" x14ac:dyDescent="0.25">
      <c r="A406" t="s">
        <v>423</v>
      </c>
      <c r="B406" t="s">
        <v>1508</v>
      </c>
      <c r="C406" t="s">
        <v>1512</v>
      </c>
      <c r="D406">
        <v>419</v>
      </c>
      <c r="E406">
        <v>8.9</v>
      </c>
      <c r="F406">
        <v>3729.1</v>
      </c>
      <c r="G406">
        <v>3900.32</v>
      </c>
      <c r="H406" t="s">
        <v>1515</v>
      </c>
      <c r="I406" t="s">
        <v>1519</v>
      </c>
      <c r="J406">
        <v>3.8</v>
      </c>
      <c r="K406" t="s">
        <v>1760</v>
      </c>
      <c r="L406" t="s">
        <v>1662</v>
      </c>
      <c r="M406" t="s">
        <v>1662</v>
      </c>
      <c r="N406" t="s">
        <v>1912</v>
      </c>
      <c r="O406">
        <v>3.09E-2</v>
      </c>
      <c r="P406">
        <v>12</v>
      </c>
      <c r="Q406">
        <v>1.35</v>
      </c>
      <c r="R406">
        <v>187</v>
      </c>
      <c r="S406">
        <v>181</v>
      </c>
      <c r="T406">
        <v>76</v>
      </c>
      <c r="U406">
        <f t="shared" si="36"/>
        <v>0</v>
      </c>
      <c r="V406">
        <f t="shared" si="37"/>
        <v>171.22000000000025</v>
      </c>
      <c r="W406" s="3">
        <f t="shared" si="38"/>
        <v>4.591456383577814E-2</v>
      </c>
      <c r="X406" t="str">
        <f t="shared" si="39"/>
        <v>March</v>
      </c>
      <c r="Y406" t="str">
        <f t="shared" si="40"/>
        <v>Q1</v>
      </c>
      <c r="Z406">
        <f t="shared" si="41"/>
        <v>2.2406417112299466</v>
      </c>
    </row>
    <row r="407" spans="1:26" x14ac:dyDescent="0.25">
      <c r="A407" t="s">
        <v>424</v>
      </c>
      <c r="B407" t="s">
        <v>1509</v>
      </c>
      <c r="C407" t="s">
        <v>1510</v>
      </c>
      <c r="D407">
        <v>138</v>
      </c>
      <c r="E407">
        <v>25</v>
      </c>
      <c r="F407">
        <v>3450</v>
      </c>
      <c r="G407">
        <v>3471.44</v>
      </c>
      <c r="H407" t="s">
        <v>1516</v>
      </c>
      <c r="I407" t="s">
        <v>1520</v>
      </c>
      <c r="J407">
        <v>4.7</v>
      </c>
      <c r="K407" t="s">
        <v>1683</v>
      </c>
      <c r="L407" t="s">
        <v>1585</v>
      </c>
      <c r="M407" t="s">
        <v>1585</v>
      </c>
      <c r="N407" t="s">
        <v>1912</v>
      </c>
      <c r="O407">
        <v>8.9499999999999996E-2</v>
      </c>
      <c r="P407">
        <v>12</v>
      </c>
      <c r="Q407">
        <v>1.54</v>
      </c>
      <c r="R407">
        <v>270</v>
      </c>
      <c r="S407">
        <v>85</v>
      </c>
      <c r="T407">
        <v>70</v>
      </c>
      <c r="U407">
        <f t="shared" si="36"/>
        <v>0</v>
      </c>
      <c r="V407">
        <f t="shared" si="37"/>
        <v>21.440000000000055</v>
      </c>
      <c r="W407" s="3">
        <f t="shared" si="38"/>
        <v>6.2144927536232041E-3</v>
      </c>
      <c r="X407" t="str">
        <f t="shared" si="39"/>
        <v>June</v>
      </c>
      <c r="Y407" t="str">
        <f t="shared" si="40"/>
        <v>Q2</v>
      </c>
      <c r="Z407">
        <f t="shared" si="41"/>
        <v>0.51111111111111107</v>
      </c>
    </row>
    <row r="408" spans="1:26" x14ac:dyDescent="0.25">
      <c r="A408" t="s">
        <v>425</v>
      </c>
      <c r="B408" t="s">
        <v>1504</v>
      </c>
      <c r="C408" t="s">
        <v>1510</v>
      </c>
      <c r="D408">
        <v>143</v>
      </c>
      <c r="E408">
        <v>45</v>
      </c>
      <c r="F408">
        <v>6435</v>
      </c>
      <c r="G408">
        <v>6345.53</v>
      </c>
      <c r="H408" t="s">
        <v>1513</v>
      </c>
      <c r="I408" t="s">
        <v>1520</v>
      </c>
      <c r="J408">
        <v>4.7</v>
      </c>
      <c r="K408" t="s">
        <v>1761</v>
      </c>
      <c r="L408" t="s">
        <v>1772</v>
      </c>
      <c r="M408" t="s">
        <v>1556</v>
      </c>
      <c r="N408" t="s">
        <v>1913</v>
      </c>
      <c r="O408">
        <v>8.8400000000000006E-2</v>
      </c>
      <c r="P408">
        <v>12</v>
      </c>
      <c r="Q408">
        <v>1.02</v>
      </c>
      <c r="R408">
        <v>409</v>
      </c>
      <c r="S408">
        <v>193</v>
      </c>
      <c r="T408">
        <v>87</v>
      </c>
      <c r="U408">
        <f t="shared" si="36"/>
        <v>2</v>
      </c>
      <c r="V408">
        <f t="shared" si="37"/>
        <v>-89.470000000000255</v>
      </c>
      <c r="W408" s="3">
        <f t="shared" si="38"/>
        <v>-1.3903651903651943E-2</v>
      </c>
      <c r="X408" t="str">
        <f t="shared" si="39"/>
        <v>June</v>
      </c>
      <c r="Y408" t="str">
        <f t="shared" si="40"/>
        <v>Q2</v>
      </c>
      <c r="Z408">
        <f t="shared" si="41"/>
        <v>0.34963325183374083</v>
      </c>
    </row>
    <row r="409" spans="1:26" x14ac:dyDescent="0.25">
      <c r="A409" t="s">
        <v>426</v>
      </c>
      <c r="B409" t="s">
        <v>1507</v>
      </c>
      <c r="C409" t="s">
        <v>1511</v>
      </c>
      <c r="D409">
        <v>191</v>
      </c>
      <c r="E409">
        <v>15.75</v>
      </c>
      <c r="F409">
        <v>3008.25</v>
      </c>
      <c r="G409">
        <v>2955.63</v>
      </c>
      <c r="H409" t="s">
        <v>1517</v>
      </c>
      <c r="I409" t="s">
        <v>1519</v>
      </c>
      <c r="J409">
        <v>3.8</v>
      </c>
      <c r="K409" t="s">
        <v>1762</v>
      </c>
      <c r="L409" t="s">
        <v>1568</v>
      </c>
      <c r="M409" t="s">
        <v>1568</v>
      </c>
      <c r="N409" t="s">
        <v>1912</v>
      </c>
      <c r="O409">
        <v>8.1500000000000003E-2</v>
      </c>
      <c r="P409">
        <v>15</v>
      </c>
      <c r="Q409">
        <v>3.17</v>
      </c>
      <c r="R409">
        <v>440</v>
      </c>
      <c r="S409">
        <v>177</v>
      </c>
      <c r="T409">
        <v>46</v>
      </c>
      <c r="U409">
        <f t="shared" si="36"/>
        <v>0</v>
      </c>
      <c r="V409">
        <f t="shared" si="37"/>
        <v>-52.619999999999891</v>
      </c>
      <c r="W409" s="3">
        <f t="shared" si="38"/>
        <v>-1.7491897282473162E-2</v>
      </c>
      <c r="X409" t="str">
        <f t="shared" si="39"/>
        <v>May</v>
      </c>
      <c r="Y409" t="str">
        <f t="shared" si="40"/>
        <v>Q2</v>
      </c>
      <c r="Z409">
        <f t="shared" si="41"/>
        <v>0.43409090909090908</v>
      </c>
    </row>
    <row r="410" spans="1:26" x14ac:dyDescent="0.25">
      <c r="A410" t="s">
        <v>427</v>
      </c>
      <c r="B410" t="s">
        <v>1508</v>
      </c>
      <c r="C410" t="s">
        <v>1512</v>
      </c>
      <c r="D410">
        <v>423</v>
      </c>
      <c r="E410">
        <v>8.9</v>
      </c>
      <c r="F410">
        <v>3764.7</v>
      </c>
      <c r="G410">
        <v>3926.04</v>
      </c>
      <c r="H410" t="s">
        <v>1514</v>
      </c>
      <c r="I410" t="s">
        <v>1519</v>
      </c>
      <c r="J410">
        <v>3.8</v>
      </c>
      <c r="K410" t="s">
        <v>1763</v>
      </c>
      <c r="L410" t="s">
        <v>1665</v>
      </c>
      <c r="M410" t="s">
        <v>1665</v>
      </c>
      <c r="N410" t="s">
        <v>1912</v>
      </c>
      <c r="O410">
        <v>6.9099999999999995E-2</v>
      </c>
      <c r="P410">
        <v>29</v>
      </c>
      <c r="Q410">
        <v>1.81</v>
      </c>
      <c r="R410">
        <v>131</v>
      </c>
      <c r="S410">
        <v>61</v>
      </c>
      <c r="T410">
        <v>53</v>
      </c>
      <c r="U410">
        <f t="shared" si="36"/>
        <v>0</v>
      </c>
      <c r="V410">
        <f t="shared" si="37"/>
        <v>161.34000000000015</v>
      </c>
      <c r="W410" s="3">
        <f t="shared" si="38"/>
        <v>4.2856004462507015E-2</v>
      </c>
      <c r="X410" t="str">
        <f t="shared" si="39"/>
        <v>November</v>
      </c>
      <c r="Y410" t="str">
        <f t="shared" si="40"/>
        <v>Q4</v>
      </c>
      <c r="Z410">
        <f t="shared" si="41"/>
        <v>3.2290076335877864</v>
      </c>
    </row>
    <row r="411" spans="1:26" x14ac:dyDescent="0.25">
      <c r="A411" t="s">
        <v>428</v>
      </c>
      <c r="B411" t="s">
        <v>1507</v>
      </c>
      <c r="C411" t="s">
        <v>1511</v>
      </c>
      <c r="D411">
        <v>159</v>
      </c>
      <c r="E411">
        <v>15.75</v>
      </c>
      <c r="F411">
        <v>2504.25</v>
      </c>
      <c r="G411">
        <v>2556.9499999999998</v>
      </c>
      <c r="H411" t="s">
        <v>1516</v>
      </c>
      <c r="I411" t="s">
        <v>1521</v>
      </c>
      <c r="J411">
        <v>4.2</v>
      </c>
      <c r="K411" t="s">
        <v>1764</v>
      </c>
      <c r="L411" t="s">
        <v>1596</v>
      </c>
      <c r="M411" t="s">
        <v>1596</v>
      </c>
      <c r="N411" t="s">
        <v>1912</v>
      </c>
      <c r="O411">
        <v>9.4799999999999995E-2</v>
      </c>
      <c r="P411">
        <v>15</v>
      </c>
      <c r="Q411">
        <v>3.83</v>
      </c>
      <c r="R411">
        <v>815</v>
      </c>
      <c r="S411">
        <v>170</v>
      </c>
      <c r="T411">
        <v>76</v>
      </c>
      <c r="U411">
        <f t="shared" si="36"/>
        <v>0</v>
      </c>
      <c r="V411">
        <f t="shared" si="37"/>
        <v>52.699999999999818</v>
      </c>
      <c r="W411" s="3">
        <f t="shared" si="38"/>
        <v>2.104422481780965E-2</v>
      </c>
      <c r="X411" t="str">
        <f t="shared" si="39"/>
        <v>December</v>
      </c>
      <c r="Y411" t="str">
        <f t="shared" si="40"/>
        <v>Q4</v>
      </c>
      <c r="Z411">
        <f t="shared" si="41"/>
        <v>0.19509202453987731</v>
      </c>
    </row>
    <row r="412" spans="1:26" x14ac:dyDescent="0.25">
      <c r="A412" t="s">
        <v>162</v>
      </c>
      <c r="B412" t="s">
        <v>1508</v>
      </c>
      <c r="C412" t="s">
        <v>1512</v>
      </c>
      <c r="D412">
        <v>447</v>
      </c>
      <c r="E412">
        <v>8.9</v>
      </c>
      <c r="F412">
        <v>3978.3</v>
      </c>
      <c r="G412">
        <v>3788.58</v>
      </c>
      <c r="H412" t="s">
        <v>1515</v>
      </c>
      <c r="I412" t="s">
        <v>1519</v>
      </c>
      <c r="J412">
        <v>3.8</v>
      </c>
      <c r="K412" t="s">
        <v>1765</v>
      </c>
      <c r="L412" t="s">
        <v>1839</v>
      </c>
      <c r="M412" t="s">
        <v>1839</v>
      </c>
      <c r="N412" t="s">
        <v>1912</v>
      </c>
      <c r="O412">
        <v>0.1119</v>
      </c>
      <c r="P412">
        <v>50</v>
      </c>
      <c r="Q412">
        <v>2.88</v>
      </c>
      <c r="R412">
        <v>265</v>
      </c>
      <c r="S412">
        <v>62</v>
      </c>
      <c r="T412">
        <v>60</v>
      </c>
      <c r="U412">
        <f t="shared" si="36"/>
        <v>0</v>
      </c>
      <c r="V412">
        <f t="shared" si="37"/>
        <v>-189.72000000000025</v>
      </c>
      <c r="W412" s="3">
        <f t="shared" si="38"/>
        <v>-4.7688711258577848E-2</v>
      </c>
      <c r="X412" t="str">
        <f t="shared" si="39"/>
        <v>April</v>
      </c>
      <c r="Y412" t="str">
        <f t="shared" si="40"/>
        <v>Q2</v>
      </c>
      <c r="Z412">
        <f t="shared" si="41"/>
        <v>1.6867924528301887</v>
      </c>
    </row>
    <row r="413" spans="1:26" x14ac:dyDescent="0.25">
      <c r="A413" t="s">
        <v>429</v>
      </c>
      <c r="B413" t="s">
        <v>1505</v>
      </c>
      <c r="C413" t="s">
        <v>1511</v>
      </c>
      <c r="D413">
        <v>290</v>
      </c>
      <c r="E413">
        <v>12.5</v>
      </c>
      <c r="F413">
        <v>3625</v>
      </c>
      <c r="G413">
        <v>3463.26</v>
      </c>
      <c r="H413" t="s">
        <v>1513</v>
      </c>
      <c r="I413" t="s">
        <v>1518</v>
      </c>
      <c r="J413">
        <v>4.5</v>
      </c>
      <c r="K413" t="s">
        <v>1567</v>
      </c>
      <c r="L413" t="s">
        <v>1547</v>
      </c>
      <c r="M413" t="s">
        <v>1547</v>
      </c>
      <c r="N413" t="s">
        <v>1912</v>
      </c>
      <c r="O413">
        <v>0.1179</v>
      </c>
      <c r="P413">
        <v>34</v>
      </c>
      <c r="Q413">
        <v>3.99</v>
      </c>
      <c r="R413">
        <v>318</v>
      </c>
      <c r="S413">
        <v>178</v>
      </c>
      <c r="T413">
        <v>29</v>
      </c>
      <c r="U413">
        <f t="shared" si="36"/>
        <v>0</v>
      </c>
      <c r="V413">
        <f t="shared" si="37"/>
        <v>-161.73999999999978</v>
      </c>
      <c r="W413" s="3">
        <f t="shared" si="38"/>
        <v>-4.4617931034482701E-2</v>
      </c>
      <c r="X413" t="str">
        <f t="shared" si="39"/>
        <v>August</v>
      </c>
      <c r="Y413" t="str">
        <f t="shared" si="40"/>
        <v>Q3</v>
      </c>
      <c r="Z413">
        <f t="shared" si="41"/>
        <v>0.91194968553459121</v>
      </c>
    </row>
    <row r="414" spans="1:26" x14ac:dyDescent="0.25">
      <c r="A414" t="s">
        <v>430</v>
      </c>
      <c r="B414" t="s">
        <v>1505</v>
      </c>
      <c r="C414" t="s">
        <v>1511</v>
      </c>
      <c r="D414">
        <v>136</v>
      </c>
      <c r="E414">
        <v>12.5</v>
      </c>
      <c r="F414">
        <v>1700</v>
      </c>
      <c r="G414">
        <v>1740.39</v>
      </c>
      <c r="H414" t="s">
        <v>1515</v>
      </c>
      <c r="I414" t="s">
        <v>1521</v>
      </c>
      <c r="J414">
        <v>4.2</v>
      </c>
      <c r="K414" t="s">
        <v>1766</v>
      </c>
      <c r="L414" t="s">
        <v>1528</v>
      </c>
      <c r="M414" t="s">
        <v>1528</v>
      </c>
      <c r="N414" t="s">
        <v>1912</v>
      </c>
      <c r="O414">
        <v>7.1999999999999995E-2</v>
      </c>
      <c r="P414">
        <v>9</v>
      </c>
      <c r="Q414">
        <v>3.29</v>
      </c>
      <c r="R414">
        <v>79</v>
      </c>
      <c r="S414">
        <v>28</v>
      </c>
      <c r="T414">
        <v>94</v>
      </c>
      <c r="U414">
        <f t="shared" si="36"/>
        <v>0</v>
      </c>
      <c r="V414">
        <f t="shared" si="37"/>
        <v>40.3900000000001</v>
      </c>
      <c r="W414" s="3">
        <f t="shared" si="38"/>
        <v>2.3758823529411825E-2</v>
      </c>
      <c r="X414" t="str">
        <f t="shared" si="39"/>
        <v>April</v>
      </c>
      <c r="Y414" t="str">
        <f t="shared" si="40"/>
        <v>Q2</v>
      </c>
      <c r="Z414">
        <f t="shared" si="41"/>
        <v>1.7215189873417722</v>
      </c>
    </row>
    <row r="415" spans="1:26" x14ac:dyDescent="0.25">
      <c r="A415" t="s">
        <v>401</v>
      </c>
      <c r="B415" t="s">
        <v>1506</v>
      </c>
      <c r="C415" t="s">
        <v>1512</v>
      </c>
      <c r="D415">
        <v>455</v>
      </c>
      <c r="E415">
        <v>4.2</v>
      </c>
      <c r="F415">
        <v>1911</v>
      </c>
      <c r="G415">
        <v>1918.76</v>
      </c>
      <c r="H415" t="s">
        <v>1516</v>
      </c>
      <c r="I415" t="s">
        <v>1520</v>
      </c>
      <c r="J415">
        <v>4.7</v>
      </c>
      <c r="K415" t="s">
        <v>1767</v>
      </c>
      <c r="L415" t="s">
        <v>1652</v>
      </c>
      <c r="M415" t="s">
        <v>1652</v>
      </c>
      <c r="N415" t="s">
        <v>1912</v>
      </c>
      <c r="O415">
        <v>4.8099999999999997E-2</v>
      </c>
      <c r="P415">
        <v>21</v>
      </c>
      <c r="Q415">
        <v>2.94</v>
      </c>
      <c r="R415">
        <v>231</v>
      </c>
      <c r="S415">
        <v>171</v>
      </c>
      <c r="T415">
        <v>86</v>
      </c>
      <c r="U415">
        <f t="shared" si="36"/>
        <v>0</v>
      </c>
      <c r="V415">
        <f t="shared" si="37"/>
        <v>7.7599999999999909</v>
      </c>
      <c r="W415" s="3">
        <f t="shared" si="38"/>
        <v>4.060701203558342E-3</v>
      </c>
      <c r="X415" t="str">
        <f t="shared" si="39"/>
        <v>August</v>
      </c>
      <c r="Y415" t="str">
        <f t="shared" si="40"/>
        <v>Q3</v>
      </c>
      <c r="Z415">
        <f t="shared" si="41"/>
        <v>1.9696969696969697</v>
      </c>
    </row>
    <row r="416" spans="1:26" x14ac:dyDescent="0.25">
      <c r="A416" t="s">
        <v>431</v>
      </c>
      <c r="B416" t="s">
        <v>1508</v>
      </c>
      <c r="C416" t="s">
        <v>1512</v>
      </c>
      <c r="D416">
        <v>337</v>
      </c>
      <c r="E416">
        <v>8.9</v>
      </c>
      <c r="F416">
        <v>2999.3</v>
      </c>
      <c r="G416">
        <v>3041.15</v>
      </c>
      <c r="H416" t="s">
        <v>1517</v>
      </c>
      <c r="I416" t="s">
        <v>1520</v>
      </c>
      <c r="J416">
        <v>4.7</v>
      </c>
      <c r="K416" t="s">
        <v>1622</v>
      </c>
      <c r="L416" t="s">
        <v>1660</v>
      </c>
      <c r="M416" t="s">
        <v>1660</v>
      </c>
      <c r="N416" t="s">
        <v>1912</v>
      </c>
      <c r="O416">
        <v>5.3400000000000003E-2</v>
      </c>
      <c r="P416">
        <v>17</v>
      </c>
      <c r="Q416">
        <v>2.08</v>
      </c>
      <c r="R416">
        <v>502</v>
      </c>
      <c r="S416">
        <v>98</v>
      </c>
      <c r="T416">
        <v>56</v>
      </c>
      <c r="U416">
        <f t="shared" si="36"/>
        <v>0</v>
      </c>
      <c r="V416">
        <f t="shared" si="37"/>
        <v>41.849999999999909</v>
      </c>
      <c r="W416" s="3">
        <f t="shared" si="38"/>
        <v>1.3953255759677227E-2</v>
      </c>
      <c r="X416" t="str">
        <f t="shared" si="39"/>
        <v>September</v>
      </c>
      <c r="Y416" t="str">
        <f t="shared" si="40"/>
        <v>Q3</v>
      </c>
      <c r="Z416">
        <f t="shared" si="41"/>
        <v>0.67131474103585653</v>
      </c>
    </row>
    <row r="417" spans="1:26" x14ac:dyDescent="0.25">
      <c r="A417" t="s">
        <v>432</v>
      </c>
      <c r="B417" t="s">
        <v>1508</v>
      </c>
      <c r="C417" t="s">
        <v>1512</v>
      </c>
      <c r="D417">
        <v>15</v>
      </c>
      <c r="E417">
        <v>8.9</v>
      </c>
      <c r="F417">
        <v>133.5</v>
      </c>
      <c r="G417">
        <v>126.83</v>
      </c>
      <c r="H417" t="s">
        <v>1516</v>
      </c>
      <c r="I417" t="s">
        <v>1519</v>
      </c>
      <c r="J417">
        <v>3.8</v>
      </c>
      <c r="K417" t="s">
        <v>1768</v>
      </c>
      <c r="L417" t="s">
        <v>1555</v>
      </c>
      <c r="M417" t="s">
        <v>1555</v>
      </c>
      <c r="N417" t="s">
        <v>1912</v>
      </c>
      <c r="O417">
        <v>0.1242</v>
      </c>
      <c r="P417">
        <v>1</v>
      </c>
      <c r="Q417">
        <v>1.69</v>
      </c>
      <c r="R417">
        <v>597</v>
      </c>
      <c r="S417">
        <v>22</v>
      </c>
      <c r="T417">
        <v>98</v>
      </c>
      <c r="U417">
        <f t="shared" si="36"/>
        <v>0</v>
      </c>
      <c r="V417">
        <f t="shared" si="37"/>
        <v>-6.6700000000000017</v>
      </c>
      <c r="W417" s="3">
        <f t="shared" si="38"/>
        <v>-4.9962546816479415E-2</v>
      </c>
      <c r="X417" t="str">
        <f t="shared" si="39"/>
        <v>June</v>
      </c>
      <c r="Y417" t="str">
        <f t="shared" si="40"/>
        <v>Q2</v>
      </c>
      <c r="Z417">
        <f t="shared" si="41"/>
        <v>2.5125628140703519E-2</v>
      </c>
    </row>
    <row r="418" spans="1:26" x14ac:dyDescent="0.25">
      <c r="A418" t="s">
        <v>433</v>
      </c>
      <c r="B418" t="s">
        <v>1508</v>
      </c>
      <c r="C418" t="s">
        <v>1512</v>
      </c>
      <c r="D418">
        <v>402</v>
      </c>
      <c r="E418">
        <v>8.9</v>
      </c>
      <c r="F418">
        <v>3577.8</v>
      </c>
      <c r="G418">
        <v>3552.91</v>
      </c>
      <c r="H418" t="s">
        <v>1515</v>
      </c>
      <c r="I418" t="s">
        <v>1521</v>
      </c>
      <c r="J418">
        <v>4.2</v>
      </c>
      <c r="K418" t="s">
        <v>1769</v>
      </c>
      <c r="L418" t="s">
        <v>1637</v>
      </c>
      <c r="M418" t="s">
        <v>1637</v>
      </c>
      <c r="N418" t="s">
        <v>1912</v>
      </c>
      <c r="O418">
        <v>5.0999999999999997E-2</v>
      </c>
      <c r="P418">
        <v>20</v>
      </c>
      <c r="Q418">
        <v>1.01</v>
      </c>
      <c r="R418">
        <v>243</v>
      </c>
      <c r="S418">
        <v>125</v>
      </c>
      <c r="T418">
        <v>81</v>
      </c>
      <c r="U418">
        <f t="shared" si="36"/>
        <v>0</v>
      </c>
      <c r="V418">
        <f t="shared" si="37"/>
        <v>-24.890000000000327</v>
      </c>
      <c r="W418" s="3">
        <f t="shared" si="38"/>
        <v>-6.9567890882666237E-3</v>
      </c>
      <c r="X418" t="str">
        <f t="shared" si="39"/>
        <v>January</v>
      </c>
      <c r="Y418" t="str">
        <f t="shared" si="40"/>
        <v>Q1</v>
      </c>
      <c r="Z418">
        <f t="shared" si="41"/>
        <v>1.654320987654321</v>
      </c>
    </row>
    <row r="419" spans="1:26" x14ac:dyDescent="0.25">
      <c r="A419" t="s">
        <v>434</v>
      </c>
      <c r="B419" t="s">
        <v>1508</v>
      </c>
      <c r="C419" t="s">
        <v>1512</v>
      </c>
      <c r="D419">
        <v>376</v>
      </c>
      <c r="E419">
        <v>8.9</v>
      </c>
      <c r="F419">
        <v>3346.4</v>
      </c>
      <c r="G419">
        <v>3425.75</v>
      </c>
      <c r="H419" t="s">
        <v>1515</v>
      </c>
      <c r="I419" t="s">
        <v>1519</v>
      </c>
      <c r="J419">
        <v>3.8</v>
      </c>
      <c r="K419" t="s">
        <v>1770</v>
      </c>
      <c r="L419" t="s">
        <v>1856</v>
      </c>
      <c r="M419" t="s">
        <v>1856</v>
      </c>
      <c r="N419" t="s">
        <v>1912</v>
      </c>
      <c r="O419">
        <v>6.4600000000000005E-2</v>
      </c>
      <c r="P419">
        <v>24</v>
      </c>
      <c r="Q419">
        <v>1.53</v>
      </c>
      <c r="R419">
        <v>690</v>
      </c>
      <c r="S419">
        <v>81</v>
      </c>
      <c r="T419">
        <v>76</v>
      </c>
      <c r="U419">
        <f t="shared" si="36"/>
        <v>0</v>
      </c>
      <c r="V419">
        <f t="shared" si="37"/>
        <v>79.349999999999909</v>
      </c>
      <c r="W419" s="3">
        <f t="shared" si="38"/>
        <v>2.3712048768826172E-2</v>
      </c>
      <c r="X419" t="str">
        <f t="shared" si="39"/>
        <v>March</v>
      </c>
      <c r="Y419" t="str">
        <f t="shared" si="40"/>
        <v>Q1</v>
      </c>
      <c r="Z419">
        <f t="shared" si="41"/>
        <v>0.54492753623188406</v>
      </c>
    </row>
    <row r="420" spans="1:26" x14ac:dyDescent="0.25">
      <c r="A420" t="s">
        <v>435</v>
      </c>
      <c r="B420" t="s">
        <v>1509</v>
      </c>
      <c r="C420" t="s">
        <v>1510</v>
      </c>
      <c r="D420">
        <v>390</v>
      </c>
      <c r="E420">
        <v>25</v>
      </c>
      <c r="F420">
        <v>9750</v>
      </c>
      <c r="G420">
        <v>9781.15</v>
      </c>
      <c r="H420" t="s">
        <v>1516</v>
      </c>
      <c r="I420" t="s">
        <v>1521</v>
      </c>
      <c r="J420">
        <v>4.2</v>
      </c>
      <c r="K420" t="s">
        <v>1594</v>
      </c>
      <c r="L420" t="s">
        <v>1670</v>
      </c>
      <c r="M420" t="s">
        <v>1670</v>
      </c>
      <c r="N420" t="s">
        <v>1912</v>
      </c>
      <c r="O420">
        <v>4.7600000000000003E-2</v>
      </c>
      <c r="P420">
        <v>18</v>
      </c>
      <c r="Q420">
        <v>0.6</v>
      </c>
      <c r="R420">
        <v>346</v>
      </c>
      <c r="S420">
        <v>48</v>
      </c>
      <c r="T420">
        <v>91</v>
      </c>
      <c r="U420">
        <f t="shared" si="36"/>
        <v>0</v>
      </c>
      <c r="V420">
        <f t="shared" si="37"/>
        <v>31.149999999999636</v>
      </c>
      <c r="W420" s="3">
        <f t="shared" si="38"/>
        <v>3.1948717948717576E-3</v>
      </c>
      <c r="X420" t="str">
        <f t="shared" si="39"/>
        <v>November</v>
      </c>
      <c r="Y420" t="str">
        <f t="shared" si="40"/>
        <v>Q4</v>
      </c>
      <c r="Z420">
        <f t="shared" si="41"/>
        <v>1.1271676300578035</v>
      </c>
    </row>
    <row r="421" spans="1:26" x14ac:dyDescent="0.25">
      <c r="A421" t="s">
        <v>436</v>
      </c>
      <c r="B421" t="s">
        <v>1508</v>
      </c>
      <c r="C421" t="s">
        <v>1512</v>
      </c>
      <c r="D421">
        <v>368</v>
      </c>
      <c r="E421">
        <v>8.9</v>
      </c>
      <c r="F421">
        <v>3275.2</v>
      </c>
      <c r="G421">
        <v>3315.4</v>
      </c>
      <c r="H421" t="s">
        <v>1517</v>
      </c>
      <c r="I421" t="s">
        <v>1520</v>
      </c>
      <c r="J421">
        <v>4.7</v>
      </c>
      <c r="K421" t="s">
        <v>1564</v>
      </c>
      <c r="L421" t="s">
        <v>1852</v>
      </c>
      <c r="M421" t="s">
        <v>1852</v>
      </c>
      <c r="N421" t="s">
        <v>1912</v>
      </c>
      <c r="O421">
        <v>3.6299999999999999E-2</v>
      </c>
      <c r="P421">
        <v>13</v>
      </c>
      <c r="Q421">
        <v>1.1000000000000001</v>
      </c>
      <c r="R421">
        <v>72</v>
      </c>
      <c r="S421">
        <v>67</v>
      </c>
      <c r="T421">
        <v>23</v>
      </c>
      <c r="U421">
        <f t="shared" si="36"/>
        <v>0</v>
      </c>
      <c r="V421">
        <f t="shared" si="37"/>
        <v>40.200000000000273</v>
      </c>
      <c r="W421" s="3">
        <f t="shared" si="38"/>
        <v>1.2274059599413861E-2</v>
      </c>
      <c r="X421" t="str">
        <f t="shared" si="39"/>
        <v>May</v>
      </c>
      <c r="Y421" t="str">
        <f t="shared" si="40"/>
        <v>Q2</v>
      </c>
      <c r="Z421">
        <f t="shared" si="41"/>
        <v>5.1111111111111107</v>
      </c>
    </row>
    <row r="422" spans="1:26" x14ac:dyDescent="0.25">
      <c r="A422" t="s">
        <v>437</v>
      </c>
      <c r="B422" t="s">
        <v>1506</v>
      </c>
      <c r="C422" t="s">
        <v>1512</v>
      </c>
      <c r="D422">
        <v>382</v>
      </c>
      <c r="E422">
        <v>4.2</v>
      </c>
      <c r="F422">
        <v>1604.4</v>
      </c>
      <c r="G422">
        <v>1525.5</v>
      </c>
      <c r="H422" t="s">
        <v>1516</v>
      </c>
      <c r="I422" t="s">
        <v>1519</v>
      </c>
      <c r="J422">
        <v>3.8</v>
      </c>
      <c r="K422" t="s">
        <v>1581</v>
      </c>
      <c r="L422" t="s">
        <v>1611</v>
      </c>
      <c r="M422" t="s">
        <v>1611</v>
      </c>
      <c r="N422" t="s">
        <v>1912</v>
      </c>
      <c r="O422">
        <v>2.2599999999999999E-2</v>
      </c>
      <c r="P422">
        <v>8</v>
      </c>
      <c r="Q422">
        <v>1.43</v>
      </c>
      <c r="R422">
        <v>369</v>
      </c>
      <c r="S422">
        <v>147</v>
      </c>
      <c r="T422">
        <v>57</v>
      </c>
      <c r="U422">
        <f t="shared" si="36"/>
        <v>0</v>
      </c>
      <c r="V422">
        <f t="shared" si="37"/>
        <v>-78.900000000000091</v>
      </c>
      <c r="W422" s="3">
        <f t="shared" si="38"/>
        <v>-4.9177262528047924E-2</v>
      </c>
      <c r="X422" t="str">
        <f t="shared" si="39"/>
        <v>August</v>
      </c>
      <c r="Y422" t="str">
        <f t="shared" si="40"/>
        <v>Q3</v>
      </c>
      <c r="Z422">
        <f t="shared" si="41"/>
        <v>1.0352303523035231</v>
      </c>
    </row>
    <row r="423" spans="1:26" x14ac:dyDescent="0.25">
      <c r="A423" t="s">
        <v>438</v>
      </c>
      <c r="B423" t="s">
        <v>1508</v>
      </c>
      <c r="C423" t="s">
        <v>1512</v>
      </c>
      <c r="D423">
        <v>441</v>
      </c>
      <c r="E423">
        <v>8.9</v>
      </c>
      <c r="F423">
        <v>3924.9</v>
      </c>
      <c r="G423">
        <v>4023.25</v>
      </c>
      <c r="H423" t="s">
        <v>1513</v>
      </c>
      <c r="I423" t="s">
        <v>1521</v>
      </c>
      <c r="J423">
        <v>4.2</v>
      </c>
      <c r="K423" t="s">
        <v>1730</v>
      </c>
      <c r="L423" t="s">
        <v>1860</v>
      </c>
      <c r="M423" t="s">
        <v>1860</v>
      </c>
      <c r="N423" t="s">
        <v>1912</v>
      </c>
      <c r="O423">
        <v>3.0499999999999999E-2</v>
      </c>
      <c r="P423">
        <v>13</v>
      </c>
      <c r="Q423">
        <v>1.78</v>
      </c>
      <c r="R423">
        <v>531</v>
      </c>
      <c r="S423">
        <v>66</v>
      </c>
      <c r="T423">
        <v>34</v>
      </c>
      <c r="U423">
        <f t="shared" si="36"/>
        <v>0</v>
      </c>
      <c r="V423">
        <f t="shared" si="37"/>
        <v>98.349999999999909</v>
      </c>
      <c r="W423" s="3">
        <f t="shared" si="38"/>
        <v>2.5057963260210429E-2</v>
      </c>
      <c r="X423" t="str">
        <f t="shared" si="39"/>
        <v>February</v>
      </c>
      <c r="Y423" t="str">
        <f t="shared" si="40"/>
        <v>Q1</v>
      </c>
      <c r="Z423">
        <f t="shared" si="41"/>
        <v>0.83050847457627119</v>
      </c>
    </row>
    <row r="424" spans="1:26" x14ac:dyDescent="0.25">
      <c r="A424" t="s">
        <v>439</v>
      </c>
      <c r="B424" t="s">
        <v>1506</v>
      </c>
      <c r="C424" t="s">
        <v>1512</v>
      </c>
      <c r="D424">
        <v>403</v>
      </c>
      <c r="E424">
        <v>4.2</v>
      </c>
      <c r="F424">
        <v>1692.6</v>
      </c>
      <c r="G424">
        <v>1728.94</v>
      </c>
      <c r="H424" t="s">
        <v>1515</v>
      </c>
      <c r="I424" t="s">
        <v>1518</v>
      </c>
      <c r="J424">
        <v>4.5</v>
      </c>
      <c r="K424" t="s">
        <v>1771</v>
      </c>
      <c r="L424" t="s">
        <v>1571</v>
      </c>
      <c r="M424" t="s">
        <v>1765</v>
      </c>
      <c r="N424" t="s">
        <v>1913</v>
      </c>
      <c r="O424">
        <v>6.3899999999999998E-2</v>
      </c>
      <c r="P424">
        <v>25</v>
      </c>
      <c r="Q424">
        <v>2.48</v>
      </c>
      <c r="R424">
        <v>521</v>
      </c>
      <c r="S424">
        <v>44</v>
      </c>
      <c r="T424">
        <v>76</v>
      </c>
      <c r="U424">
        <f t="shared" si="36"/>
        <v>4</v>
      </c>
      <c r="V424">
        <f t="shared" si="37"/>
        <v>36.340000000000146</v>
      </c>
      <c r="W424" s="3">
        <f t="shared" si="38"/>
        <v>2.1469927921540913E-2</v>
      </c>
      <c r="X424" t="str">
        <f t="shared" si="39"/>
        <v>March</v>
      </c>
      <c r="Y424" t="str">
        <f t="shared" si="40"/>
        <v>Q1</v>
      </c>
      <c r="Z424">
        <f t="shared" si="41"/>
        <v>0.77351247600767759</v>
      </c>
    </row>
    <row r="425" spans="1:26" x14ac:dyDescent="0.25">
      <c r="A425" t="s">
        <v>440</v>
      </c>
      <c r="B425" t="s">
        <v>1504</v>
      </c>
      <c r="C425" t="s">
        <v>1510</v>
      </c>
      <c r="D425">
        <v>358</v>
      </c>
      <c r="E425">
        <v>45</v>
      </c>
      <c r="F425">
        <v>16110</v>
      </c>
      <c r="G425">
        <v>16853.02</v>
      </c>
      <c r="H425" t="s">
        <v>1514</v>
      </c>
      <c r="I425" t="s">
        <v>1520</v>
      </c>
      <c r="J425">
        <v>4.7</v>
      </c>
      <c r="K425" t="s">
        <v>1639</v>
      </c>
      <c r="L425" t="s">
        <v>1664</v>
      </c>
      <c r="M425" t="s">
        <v>1664</v>
      </c>
      <c r="N425" t="s">
        <v>1912</v>
      </c>
      <c r="O425">
        <v>0.1411</v>
      </c>
      <c r="P425">
        <v>50</v>
      </c>
      <c r="Q425">
        <v>1.59</v>
      </c>
      <c r="R425">
        <v>583</v>
      </c>
      <c r="S425">
        <v>51</v>
      </c>
      <c r="T425">
        <v>42</v>
      </c>
      <c r="U425">
        <f t="shared" si="36"/>
        <v>0</v>
      </c>
      <c r="V425">
        <f t="shared" si="37"/>
        <v>743.02000000000044</v>
      </c>
      <c r="W425" s="3">
        <f t="shared" si="38"/>
        <v>4.6121663563004373E-2</v>
      </c>
      <c r="X425" t="str">
        <f t="shared" si="39"/>
        <v>July</v>
      </c>
      <c r="Y425" t="str">
        <f t="shared" si="40"/>
        <v>Q3</v>
      </c>
      <c r="Z425">
        <f t="shared" si="41"/>
        <v>0.614065180102916</v>
      </c>
    </row>
    <row r="426" spans="1:26" x14ac:dyDescent="0.25">
      <c r="A426" t="s">
        <v>441</v>
      </c>
      <c r="B426" t="s">
        <v>1508</v>
      </c>
      <c r="C426" t="s">
        <v>1512</v>
      </c>
      <c r="D426">
        <v>464</v>
      </c>
      <c r="E426">
        <v>8.9</v>
      </c>
      <c r="F426">
        <v>4129.6000000000004</v>
      </c>
      <c r="G426">
        <v>3944.63</v>
      </c>
      <c r="H426" t="s">
        <v>1516</v>
      </c>
      <c r="I426" t="s">
        <v>1519</v>
      </c>
      <c r="J426">
        <v>3.8</v>
      </c>
      <c r="K426" t="s">
        <v>1772</v>
      </c>
      <c r="L426" t="s">
        <v>1712</v>
      </c>
      <c r="M426" t="s">
        <v>1552</v>
      </c>
      <c r="N426" t="s">
        <v>1913</v>
      </c>
      <c r="O426">
        <v>0.1033</v>
      </c>
      <c r="P426">
        <v>47</v>
      </c>
      <c r="Q426">
        <v>2.27</v>
      </c>
      <c r="R426">
        <v>221</v>
      </c>
      <c r="S426">
        <v>90</v>
      </c>
      <c r="T426">
        <v>84</v>
      </c>
      <c r="U426">
        <f t="shared" si="36"/>
        <v>1</v>
      </c>
      <c r="V426">
        <f t="shared" si="37"/>
        <v>-184.97000000000025</v>
      </c>
      <c r="W426" s="3">
        <f t="shared" si="38"/>
        <v>-4.4791263076327061E-2</v>
      </c>
      <c r="X426" t="str">
        <f t="shared" si="39"/>
        <v>July</v>
      </c>
      <c r="Y426" t="str">
        <f t="shared" si="40"/>
        <v>Q3</v>
      </c>
      <c r="Z426">
        <f t="shared" si="41"/>
        <v>2.0995475113122173</v>
      </c>
    </row>
    <row r="427" spans="1:26" x14ac:dyDescent="0.25">
      <c r="A427" t="s">
        <v>442</v>
      </c>
      <c r="B427" t="s">
        <v>1505</v>
      </c>
      <c r="C427" t="s">
        <v>1511</v>
      </c>
      <c r="D427">
        <v>31</v>
      </c>
      <c r="E427">
        <v>12.5</v>
      </c>
      <c r="F427">
        <v>387.5</v>
      </c>
      <c r="G427">
        <v>390.64</v>
      </c>
      <c r="H427" t="s">
        <v>1515</v>
      </c>
      <c r="I427" t="s">
        <v>1519</v>
      </c>
      <c r="J427">
        <v>3.8</v>
      </c>
      <c r="K427" t="s">
        <v>1769</v>
      </c>
      <c r="L427" t="s">
        <v>1785</v>
      </c>
      <c r="M427" t="s">
        <v>1785</v>
      </c>
      <c r="N427" t="s">
        <v>1912</v>
      </c>
      <c r="O427">
        <v>0.1067</v>
      </c>
      <c r="P427">
        <v>3</v>
      </c>
      <c r="Q427">
        <v>2.73</v>
      </c>
      <c r="R427">
        <v>304</v>
      </c>
      <c r="S427">
        <v>60</v>
      </c>
      <c r="T427">
        <v>73</v>
      </c>
      <c r="U427">
        <f t="shared" si="36"/>
        <v>0</v>
      </c>
      <c r="V427">
        <f t="shared" si="37"/>
        <v>3.1399999999999864</v>
      </c>
      <c r="W427" s="3">
        <f t="shared" si="38"/>
        <v>8.1032258064515778E-3</v>
      </c>
      <c r="X427" t="str">
        <f t="shared" si="39"/>
        <v>January</v>
      </c>
      <c r="Y427" t="str">
        <f t="shared" si="40"/>
        <v>Q1</v>
      </c>
      <c r="Z427">
        <f t="shared" si="41"/>
        <v>0.10197368421052631</v>
      </c>
    </row>
    <row r="428" spans="1:26" x14ac:dyDescent="0.25">
      <c r="A428" t="s">
        <v>443</v>
      </c>
      <c r="B428" t="s">
        <v>1505</v>
      </c>
      <c r="C428" t="s">
        <v>1511</v>
      </c>
      <c r="D428">
        <v>40</v>
      </c>
      <c r="E428">
        <v>12.5</v>
      </c>
      <c r="F428">
        <v>500</v>
      </c>
      <c r="G428">
        <v>477.99</v>
      </c>
      <c r="H428" t="s">
        <v>1517</v>
      </c>
      <c r="I428" t="s">
        <v>1521</v>
      </c>
      <c r="J428">
        <v>4.2</v>
      </c>
      <c r="K428" t="s">
        <v>1773</v>
      </c>
      <c r="L428" t="s">
        <v>1548</v>
      </c>
      <c r="M428" t="s">
        <v>1548</v>
      </c>
      <c r="N428" t="s">
        <v>1912</v>
      </c>
      <c r="O428">
        <v>0.1002</v>
      </c>
      <c r="P428">
        <v>4</v>
      </c>
      <c r="Q428">
        <v>3.69</v>
      </c>
      <c r="R428">
        <v>549</v>
      </c>
      <c r="S428">
        <v>79</v>
      </c>
      <c r="T428">
        <v>50</v>
      </c>
      <c r="U428">
        <f t="shared" si="36"/>
        <v>0</v>
      </c>
      <c r="V428">
        <f t="shared" si="37"/>
        <v>-22.009999999999991</v>
      </c>
      <c r="W428" s="3">
        <f t="shared" si="38"/>
        <v>-4.4019999999999983E-2</v>
      </c>
      <c r="X428" t="str">
        <f t="shared" si="39"/>
        <v>November</v>
      </c>
      <c r="Y428" t="str">
        <f t="shared" si="40"/>
        <v>Q4</v>
      </c>
      <c r="Z428">
        <f t="shared" si="41"/>
        <v>7.2859744990892539E-2</v>
      </c>
    </row>
    <row r="429" spans="1:26" x14ac:dyDescent="0.25">
      <c r="A429" t="s">
        <v>444</v>
      </c>
      <c r="B429" t="s">
        <v>1509</v>
      </c>
      <c r="C429" t="s">
        <v>1510</v>
      </c>
      <c r="D429">
        <v>20</v>
      </c>
      <c r="E429">
        <v>25</v>
      </c>
      <c r="F429">
        <v>500</v>
      </c>
      <c r="G429">
        <v>509.46</v>
      </c>
      <c r="H429" t="s">
        <v>1516</v>
      </c>
      <c r="I429" t="s">
        <v>1520</v>
      </c>
      <c r="J429">
        <v>4.7</v>
      </c>
      <c r="K429" t="s">
        <v>1774</v>
      </c>
      <c r="L429" t="s">
        <v>1787</v>
      </c>
      <c r="M429" t="s">
        <v>1787</v>
      </c>
      <c r="N429" t="s">
        <v>1912</v>
      </c>
      <c r="O429">
        <v>6.0100000000000001E-2</v>
      </c>
      <c r="P429">
        <v>1</v>
      </c>
      <c r="Q429">
        <v>1.85</v>
      </c>
      <c r="R429">
        <v>773</v>
      </c>
      <c r="S429">
        <v>132</v>
      </c>
      <c r="T429">
        <v>81</v>
      </c>
      <c r="U429">
        <f t="shared" si="36"/>
        <v>0</v>
      </c>
      <c r="V429">
        <f t="shared" si="37"/>
        <v>9.4599999999999795</v>
      </c>
      <c r="W429" s="3">
        <f t="shared" si="38"/>
        <v>1.8919999999999958E-2</v>
      </c>
      <c r="X429" t="str">
        <f t="shared" si="39"/>
        <v>April</v>
      </c>
      <c r="Y429" t="str">
        <f t="shared" si="40"/>
        <v>Q2</v>
      </c>
      <c r="Z429">
        <f t="shared" si="41"/>
        <v>2.5873221216041398E-2</v>
      </c>
    </row>
    <row r="430" spans="1:26" x14ac:dyDescent="0.25">
      <c r="A430" t="s">
        <v>445</v>
      </c>
      <c r="B430" t="s">
        <v>1506</v>
      </c>
      <c r="C430" t="s">
        <v>1512</v>
      </c>
      <c r="D430">
        <v>300</v>
      </c>
      <c r="E430">
        <v>4.2</v>
      </c>
      <c r="F430">
        <v>1260</v>
      </c>
      <c r="G430">
        <v>1220.51</v>
      </c>
      <c r="H430" t="s">
        <v>1517</v>
      </c>
      <c r="I430" t="s">
        <v>1520</v>
      </c>
      <c r="J430">
        <v>4.7</v>
      </c>
      <c r="K430" t="s">
        <v>1657</v>
      </c>
      <c r="L430" t="s">
        <v>1837</v>
      </c>
      <c r="M430" t="s">
        <v>1837</v>
      </c>
      <c r="N430" t="s">
        <v>1912</v>
      </c>
      <c r="O430">
        <v>5.8700000000000002E-2</v>
      </c>
      <c r="P430">
        <v>17</v>
      </c>
      <c r="Q430">
        <v>1.55</v>
      </c>
      <c r="R430">
        <v>986</v>
      </c>
      <c r="S430">
        <v>161</v>
      </c>
      <c r="T430">
        <v>30</v>
      </c>
      <c r="U430">
        <f t="shared" si="36"/>
        <v>0</v>
      </c>
      <c r="V430">
        <f t="shared" si="37"/>
        <v>-39.490000000000009</v>
      </c>
      <c r="W430" s="3">
        <f t="shared" si="38"/>
        <v>-3.134126984126985E-2</v>
      </c>
      <c r="X430" t="str">
        <f t="shared" si="39"/>
        <v>April</v>
      </c>
      <c r="Y430" t="str">
        <f t="shared" si="40"/>
        <v>Q2</v>
      </c>
      <c r="Z430">
        <f t="shared" si="41"/>
        <v>0.30425963488843816</v>
      </c>
    </row>
    <row r="431" spans="1:26" x14ac:dyDescent="0.25">
      <c r="A431" t="s">
        <v>446</v>
      </c>
      <c r="B431" t="s">
        <v>1505</v>
      </c>
      <c r="C431" t="s">
        <v>1511</v>
      </c>
      <c r="D431">
        <v>161</v>
      </c>
      <c r="E431">
        <v>12.5</v>
      </c>
      <c r="F431">
        <v>2012.5</v>
      </c>
      <c r="G431">
        <v>2076.7800000000002</v>
      </c>
      <c r="H431" t="s">
        <v>1517</v>
      </c>
      <c r="I431" t="s">
        <v>1519</v>
      </c>
      <c r="J431">
        <v>3.8</v>
      </c>
      <c r="K431" t="s">
        <v>1626</v>
      </c>
      <c r="L431" t="s">
        <v>1563</v>
      </c>
      <c r="M431" t="s">
        <v>1563</v>
      </c>
      <c r="N431" t="s">
        <v>1912</v>
      </c>
      <c r="O431">
        <v>8.5800000000000001E-2</v>
      </c>
      <c r="P431">
        <v>13</v>
      </c>
      <c r="Q431">
        <v>3.66</v>
      </c>
      <c r="R431">
        <v>438</v>
      </c>
      <c r="S431">
        <v>67</v>
      </c>
      <c r="T431">
        <v>12</v>
      </c>
      <c r="U431">
        <f t="shared" si="36"/>
        <v>0</v>
      </c>
      <c r="V431">
        <f t="shared" si="37"/>
        <v>64.2800000000002</v>
      </c>
      <c r="W431" s="3">
        <f t="shared" si="38"/>
        <v>3.194037267080755E-2</v>
      </c>
      <c r="X431" t="str">
        <f t="shared" si="39"/>
        <v>August</v>
      </c>
      <c r="Y431" t="str">
        <f t="shared" si="40"/>
        <v>Q3</v>
      </c>
      <c r="Z431">
        <f t="shared" si="41"/>
        <v>0.36757990867579909</v>
      </c>
    </row>
    <row r="432" spans="1:26" x14ac:dyDescent="0.25">
      <c r="A432" t="s">
        <v>447</v>
      </c>
      <c r="B432" t="s">
        <v>1509</v>
      </c>
      <c r="C432" t="s">
        <v>1510</v>
      </c>
      <c r="D432">
        <v>379</v>
      </c>
      <c r="E432">
        <v>25</v>
      </c>
      <c r="F432">
        <v>9475</v>
      </c>
      <c r="G432">
        <v>9061.27</v>
      </c>
      <c r="H432" t="s">
        <v>1516</v>
      </c>
      <c r="I432" t="s">
        <v>1519</v>
      </c>
      <c r="J432">
        <v>3.8</v>
      </c>
      <c r="K432" t="s">
        <v>1732</v>
      </c>
      <c r="L432" t="s">
        <v>1868</v>
      </c>
      <c r="M432" t="s">
        <v>1868</v>
      </c>
      <c r="N432" t="s">
        <v>1912</v>
      </c>
      <c r="O432">
        <v>0.1454</v>
      </c>
      <c r="P432">
        <v>55</v>
      </c>
      <c r="Q432">
        <v>0.78</v>
      </c>
      <c r="R432">
        <v>559</v>
      </c>
      <c r="S432">
        <v>161</v>
      </c>
      <c r="T432">
        <v>29</v>
      </c>
      <c r="U432">
        <f t="shared" si="36"/>
        <v>0</v>
      </c>
      <c r="V432">
        <f t="shared" si="37"/>
        <v>-413.72999999999956</v>
      </c>
      <c r="W432" s="3">
        <f t="shared" si="38"/>
        <v>-4.3665435356200481E-2</v>
      </c>
      <c r="X432" t="str">
        <f t="shared" si="39"/>
        <v>June</v>
      </c>
      <c r="Y432" t="str">
        <f t="shared" si="40"/>
        <v>Q2</v>
      </c>
      <c r="Z432">
        <f t="shared" si="41"/>
        <v>0.67799642218246869</v>
      </c>
    </row>
    <row r="433" spans="1:26" x14ac:dyDescent="0.25">
      <c r="A433" t="s">
        <v>448</v>
      </c>
      <c r="B433" t="s">
        <v>1509</v>
      </c>
      <c r="C433" t="s">
        <v>1510</v>
      </c>
      <c r="D433">
        <v>338</v>
      </c>
      <c r="E433">
        <v>25</v>
      </c>
      <c r="F433">
        <v>8450</v>
      </c>
      <c r="G433">
        <v>8299.61</v>
      </c>
      <c r="H433" t="s">
        <v>1516</v>
      </c>
      <c r="I433" t="s">
        <v>1521</v>
      </c>
      <c r="J433">
        <v>4.2</v>
      </c>
      <c r="K433" t="s">
        <v>1712</v>
      </c>
      <c r="L433" t="s">
        <v>1578</v>
      </c>
      <c r="M433" t="s">
        <v>1578</v>
      </c>
      <c r="N433" t="s">
        <v>1912</v>
      </c>
      <c r="O433">
        <v>2.35E-2</v>
      </c>
      <c r="P433">
        <v>7</v>
      </c>
      <c r="Q433">
        <v>0.56999999999999995</v>
      </c>
      <c r="R433">
        <v>232</v>
      </c>
      <c r="S433">
        <v>28</v>
      </c>
      <c r="T433">
        <v>35</v>
      </c>
      <c r="U433">
        <f t="shared" si="36"/>
        <v>0</v>
      </c>
      <c r="V433">
        <f t="shared" si="37"/>
        <v>-150.38999999999942</v>
      </c>
      <c r="W433" s="3">
        <f t="shared" si="38"/>
        <v>-1.7797633136094605E-2</v>
      </c>
      <c r="X433" t="str">
        <f t="shared" si="39"/>
        <v>July</v>
      </c>
      <c r="Y433" t="str">
        <f t="shared" si="40"/>
        <v>Q3</v>
      </c>
      <c r="Z433">
        <f t="shared" si="41"/>
        <v>1.4568965517241379</v>
      </c>
    </row>
    <row r="434" spans="1:26" x14ac:dyDescent="0.25">
      <c r="A434" t="s">
        <v>449</v>
      </c>
      <c r="B434" t="s">
        <v>1505</v>
      </c>
      <c r="C434" t="s">
        <v>1511</v>
      </c>
      <c r="D434">
        <v>26</v>
      </c>
      <c r="E434">
        <v>12.5</v>
      </c>
      <c r="F434">
        <v>325</v>
      </c>
      <c r="G434">
        <v>327.31</v>
      </c>
      <c r="H434" t="s">
        <v>1515</v>
      </c>
      <c r="I434" t="s">
        <v>1519</v>
      </c>
      <c r="J434">
        <v>3.8</v>
      </c>
      <c r="K434" t="s">
        <v>1613</v>
      </c>
      <c r="L434" t="s">
        <v>1612</v>
      </c>
      <c r="M434" t="s">
        <v>1612</v>
      </c>
      <c r="N434" t="s">
        <v>1912</v>
      </c>
      <c r="O434">
        <v>0.12709999999999999</v>
      </c>
      <c r="P434">
        <v>3</v>
      </c>
      <c r="Q434">
        <v>3.29</v>
      </c>
      <c r="R434">
        <v>312</v>
      </c>
      <c r="S434">
        <v>32</v>
      </c>
      <c r="T434">
        <v>56</v>
      </c>
      <c r="U434">
        <f t="shared" si="36"/>
        <v>0</v>
      </c>
      <c r="V434">
        <f t="shared" si="37"/>
        <v>2.3100000000000023</v>
      </c>
      <c r="W434" s="3">
        <f t="shared" si="38"/>
        <v>7.1076923076923149E-3</v>
      </c>
      <c r="X434" t="str">
        <f t="shared" si="39"/>
        <v>February</v>
      </c>
      <c r="Y434" t="str">
        <f t="shared" si="40"/>
        <v>Q1</v>
      </c>
      <c r="Z434">
        <f t="shared" si="41"/>
        <v>8.3333333333333329E-2</v>
      </c>
    </row>
    <row r="435" spans="1:26" x14ac:dyDescent="0.25">
      <c r="A435" t="s">
        <v>450</v>
      </c>
      <c r="B435" t="s">
        <v>1507</v>
      </c>
      <c r="C435" t="s">
        <v>1511</v>
      </c>
      <c r="D435">
        <v>486</v>
      </c>
      <c r="E435">
        <v>15.75</v>
      </c>
      <c r="F435">
        <v>7654.5</v>
      </c>
      <c r="G435">
        <v>7976.78</v>
      </c>
      <c r="H435" t="s">
        <v>1517</v>
      </c>
      <c r="I435" t="s">
        <v>1518</v>
      </c>
      <c r="J435">
        <v>4.5</v>
      </c>
      <c r="K435" t="s">
        <v>1682</v>
      </c>
      <c r="L435" t="s">
        <v>1858</v>
      </c>
      <c r="M435" t="s">
        <v>1681</v>
      </c>
      <c r="N435" t="s">
        <v>1913</v>
      </c>
      <c r="O435">
        <v>0.1018</v>
      </c>
      <c r="P435">
        <v>49</v>
      </c>
      <c r="Q435">
        <v>2.62</v>
      </c>
      <c r="R435">
        <v>419</v>
      </c>
      <c r="S435">
        <v>162</v>
      </c>
      <c r="T435">
        <v>63</v>
      </c>
      <c r="U435">
        <f t="shared" si="36"/>
        <v>1</v>
      </c>
      <c r="V435">
        <f t="shared" si="37"/>
        <v>322.27999999999975</v>
      </c>
      <c r="W435" s="3">
        <f t="shared" si="38"/>
        <v>4.210333790580701E-2</v>
      </c>
      <c r="X435" t="str">
        <f t="shared" si="39"/>
        <v>January</v>
      </c>
      <c r="Y435" t="str">
        <f t="shared" si="40"/>
        <v>Q1</v>
      </c>
      <c r="Z435">
        <f t="shared" si="41"/>
        <v>1.1599045346062054</v>
      </c>
    </row>
    <row r="436" spans="1:26" x14ac:dyDescent="0.25">
      <c r="A436" t="s">
        <v>451</v>
      </c>
      <c r="B436" t="s">
        <v>1506</v>
      </c>
      <c r="C436" t="s">
        <v>1512</v>
      </c>
      <c r="D436">
        <v>30</v>
      </c>
      <c r="E436">
        <v>4.2</v>
      </c>
      <c r="F436">
        <v>126</v>
      </c>
      <c r="G436">
        <v>128.94999999999999</v>
      </c>
      <c r="H436" t="s">
        <v>1513</v>
      </c>
      <c r="I436" t="s">
        <v>1521</v>
      </c>
      <c r="J436">
        <v>4.2</v>
      </c>
      <c r="K436" t="s">
        <v>1706</v>
      </c>
      <c r="L436" t="s">
        <v>1629</v>
      </c>
      <c r="M436" t="s">
        <v>1629</v>
      </c>
      <c r="N436" t="s">
        <v>1912</v>
      </c>
      <c r="O436">
        <v>0.1268</v>
      </c>
      <c r="P436">
        <v>3</v>
      </c>
      <c r="Q436">
        <v>1.43</v>
      </c>
      <c r="R436">
        <v>149</v>
      </c>
      <c r="S436">
        <v>45</v>
      </c>
      <c r="T436">
        <v>39</v>
      </c>
      <c r="U436">
        <f t="shared" si="36"/>
        <v>0</v>
      </c>
      <c r="V436">
        <f t="shared" si="37"/>
        <v>2.9499999999999886</v>
      </c>
      <c r="W436" s="3">
        <f t="shared" si="38"/>
        <v>2.3412698412698323E-2</v>
      </c>
      <c r="X436" t="str">
        <f t="shared" si="39"/>
        <v>September</v>
      </c>
      <c r="Y436" t="str">
        <f t="shared" si="40"/>
        <v>Q3</v>
      </c>
      <c r="Z436">
        <f t="shared" si="41"/>
        <v>0.20134228187919462</v>
      </c>
    </row>
    <row r="437" spans="1:26" x14ac:dyDescent="0.25">
      <c r="A437" t="s">
        <v>452</v>
      </c>
      <c r="B437" t="s">
        <v>1509</v>
      </c>
      <c r="C437" t="s">
        <v>1510</v>
      </c>
      <c r="D437">
        <v>279</v>
      </c>
      <c r="E437">
        <v>25</v>
      </c>
      <c r="F437">
        <v>6975</v>
      </c>
      <c r="G437">
        <v>7084.42</v>
      </c>
      <c r="H437" t="s">
        <v>1515</v>
      </c>
      <c r="I437" t="s">
        <v>1519</v>
      </c>
      <c r="J437">
        <v>3.8</v>
      </c>
      <c r="K437" t="s">
        <v>1774</v>
      </c>
      <c r="L437" t="s">
        <v>1766</v>
      </c>
      <c r="M437" t="s">
        <v>1695</v>
      </c>
      <c r="N437" t="s">
        <v>1913</v>
      </c>
      <c r="O437">
        <v>8.9800000000000005E-2</v>
      </c>
      <c r="P437">
        <v>25</v>
      </c>
      <c r="Q437">
        <v>1.62</v>
      </c>
      <c r="R437">
        <v>158</v>
      </c>
      <c r="S437">
        <v>183</v>
      </c>
      <c r="T437">
        <v>83</v>
      </c>
      <c r="U437">
        <f t="shared" si="36"/>
        <v>12</v>
      </c>
      <c r="V437">
        <f t="shared" si="37"/>
        <v>109.42000000000007</v>
      </c>
      <c r="W437" s="3">
        <f t="shared" si="38"/>
        <v>1.5687455197132626E-2</v>
      </c>
      <c r="X437" t="str">
        <f t="shared" si="39"/>
        <v>April</v>
      </c>
      <c r="Y437" t="str">
        <f t="shared" si="40"/>
        <v>Q2</v>
      </c>
      <c r="Z437">
        <f t="shared" si="41"/>
        <v>1.7658227848101267</v>
      </c>
    </row>
    <row r="438" spans="1:26" x14ac:dyDescent="0.25">
      <c r="A438" t="s">
        <v>365</v>
      </c>
      <c r="B438" t="s">
        <v>1506</v>
      </c>
      <c r="C438" t="s">
        <v>1512</v>
      </c>
      <c r="D438">
        <v>95</v>
      </c>
      <c r="E438">
        <v>4.2</v>
      </c>
      <c r="F438">
        <v>399</v>
      </c>
      <c r="G438">
        <v>410.67</v>
      </c>
      <c r="H438" t="s">
        <v>1515</v>
      </c>
      <c r="I438" t="s">
        <v>1520</v>
      </c>
      <c r="J438">
        <v>4.7</v>
      </c>
      <c r="K438" t="s">
        <v>1775</v>
      </c>
      <c r="L438" t="s">
        <v>1850</v>
      </c>
      <c r="M438" t="s">
        <v>1850</v>
      </c>
      <c r="N438" t="s">
        <v>1912</v>
      </c>
      <c r="O438">
        <v>8.6999999999999994E-2</v>
      </c>
      <c r="P438">
        <v>8</v>
      </c>
      <c r="Q438">
        <v>2.3199999999999998</v>
      </c>
      <c r="R438">
        <v>664</v>
      </c>
      <c r="S438">
        <v>133</v>
      </c>
      <c r="T438">
        <v>55</v>
      </c>
      <c r="U438">
        <f t="shared" si="36"/>
        <v>0</v>
      </c>
      <c r="V438">
        <f t="shared" si="37"/>
        <v>11.670000000000016</v>
      </c>
      <c r="W438" s="3">
        <f t="shared" si="38"/>
        <v>2.9248120300751919E-2</v>
      </c>
      <c r="X438" t="str">
        <f t="shared" si="39"/>
        <v>February</v>
      </c>
      <c r="Y438" t="str">
        <f t="shared" si="40"/>
        <v>Q1</v>
      </c>
      <c r="Z438">
        <f t="shared" si="41"/>
        <v>0.14307228915662651</v>
      </c>
    </row>
    <row r="439" spans="1:26" x14ac:dyDescent="0.25">
      <c r="A439" t="s">
        <v>453</v>
      </c>
      <c r="B439" t="s">
        <v>1506</v>
      </c>
      <c r="C439" t="s">
        <v>1512</v>
      </c>
      <c r="D439">
        <v>221</v>
      </c>
      <c r="E439">
        <v>4.2</v>
      </c>
      <c r="F439">
        <v>928.2</v>
      </c>
      <c r="G439">
        <v>952.72</v>
      </c>
      <c r="H439" t="s">
        <v>1517</v>
      </c>
      <c r="I439" t="s">
        <v>1521</v>
      </c>
      <c r="J439">
        <v>4.2</v>
      </c>
      <c r="K439" t="s">
        <v>1776</v>
      </c>
      <c r="L439" t="s">
        <v>1818</v>
      </c>
      <c r="M439" t="s">
        <v>1818</v>
      </c>
      <c r="N439" t="s">
        <v>1912</v>
      </c>
      <c r="O439">
        <v>7.0300000000000001E-2</v>
      </c>
      <c r="P439">
        <v>15</v>
      </c>
      <c r="Q439">
        <v>2.2200000000000002</v>
      </c>
      <c r="R439">
        <v>608</v>
      </c>
      <c r="S439">
        <v>74</v>
      </c>
      <c r="T439">
        <v>58</v>
      </c>
      <c r="U439">
        <f t="shared" si="36"/>
        <v>0</v>
      </c>
      <c r="V439">
        <f t="shared" si="37"/>
        <v>24.519999999999982</v>
      </c>
      <c r="W439" s="3">
        <f t="shared" si="38"/>
        <v>2.6416720534367572E-2</v>
      </c>
      <c r="X439" t="str">
        <f t="shared" si="39"/>
        <v>July</v>
      </c>
      <c r="Y439" t="str">
        <f t="shared" si="40"/>
        <v>Q3</v>
      </c>
      <c r="Z439">
        <f t="shared" si="41"/>
        <v>0.36348684210526316</v>
      </c>
    </row>
    <row r="440" spans="1:26" x14ac:dyDescent="0.25">
      <c r="A440" t="s">
        <v>454</v>
      </c>
      <c r="B440" t="s">
        <v>1509</v>
      </c>
      <c r="C440" t="s">
        <v>1510</v>
      </c>
      <c r="D440">
        <v>239</v>
      </c>
      <c r="E440">
        <v>25</v>
      </c>
      <c r="F440">
        <v>5975</v>
      </c>
      <c r="G440">
        <v>6249.75</v>
      </c>
      <c r="H440" t="s">
        <v>1516</v>
      </c>
      <c r="I440" t="s">
        <v>1521</v>
      </c>
      <c r="J440">
        <v>4.2</v>
      </c>
      <c r="K440" t="s">
        <v>1610</v>
      </c>
      <c r="L440" t="s">
        <v>1802</v>
      </c>
      <c r="M440" t="s">
        <v>1802</v>
      </c>
      <c r="N440" t="s">
        <v>1912</v>
      </c>
      <c r="O440">
        <v>0.01</v>
      </c>
      <c r="P440">
        <v>2</v>
      </c>
      <c r="Q440">
        <v>0.93</v>
      </c>
      <c r="R440">
        <v>580</v>
      </c>
      <c r="S440">
        <v>54</v>
      </c>
      <c r="T440">
        <v>48</v>
      </c>
      <c r="U440">
        <f t="shared" si="36"/>
        <v>0</v>
      </c>
      <c r="V440">
        <f t="shared" si="37"/>
        <v>274.75</v>
      </c>
      <c r="W440" s="3">
        <f t="shared" si="38"/>
        <v>4.5983263598326357E-2</v>
      </c>
      <c r="X440" t="str">
        <f t="shared" si="39"/>
        <v>August</v>
      </c>
      <c r="Y440" t="str">
        <f t="shared" si="40"/>
        <v>Q3</v>
      </c>
      <c r="Z440">
        <f t="shared" si="41"/>
        <v>0.41206896551724137</v>
      </c>
    </row>
    <row r="441" spans="1:26" x14ac:dyDescent="0.25">
      <c r="A441" t="s">
        <v>455</v>
      </c>
      <c r="B441" t="s">
        <v>1505</v>
      </c>
      <c r="C441" t="s">
        <v>1511</v>
      </c>
      <c r="D441">
        <v>448</v>
      </c>
      <c r="E441">
        <v>12.5</v>
      </c>
      <c r="F441">
        <v>5600</v>
      </c>
      <c r="G441">
        <v>5496.35</v>
      </c>
      <c r="H441" t="s">
        <v>1516</v>
      </c>
      <c r="I441" t="s">
        <v>1519</v>
      </c>
      <c r="J441">
        <v>3.8</v>
      </c>
      <c r="K441" t="s">
        <v>1631</v>
      </c>
      <c r="L441" t="s">
        <v>1759</v>
      </c>
      <c r="M441" t="s">
        <v>1635</v>
      </c>
      <c r="N441" t="s">
        <v>1913</v>
      </c>
      <c r="O441">
        <v>0.11799999999999999</v>
      </c>
      <c r="P441">
        <v>52</v>
      </c>
      <c r="Q441">
        <v>2.91</v>
      </c>
      <c r="R441">
        <v>619</v>
      </c>
      <c r="S441">
        <v>166</v>
      </c>
      <c r="T441">
        <v>83</v>
      </c>
      <c r="U441">
        <f t="shared" si="36"/>
        <v>9</v>
      </c>
      <c r="V441">
        <f t="shared" si="37"/>
        <v>-103.64999999999964</v>
      </c>
      <c r="W441" s="3">
        <f t="shared" si="38"/>
        <v>-1.8508928571428506E-2</v>
      </c>
      <c r="X441" t="str">
        <f t="shared" si="39"/>
        <v>April</v>
      </c>
      <c r="Y441" t="str">
        <f t="shared" si="40"/>
        <v>Q2</v>
      </c>
      <c r="Z441">
        <f t="shared" si="41"/>
        <v>0.72374798061389334</v>
      </c>
    </row>
    <row r="442" spans="1:26" x14ac:dyDescent="0.25">
      <c r="A442" t="s">
        <v>456</v>
      </c>
      <c r="B442" t="s">
        <v>1507</v>
      </c>
      <c r="C442" t="s">
        <v>1511</v>
      </c>
      <c r="D442">
        <v>192</v>
      </c>
      <c r="E442">
        <v>15.75</v>
      </c>
      <c r="F442">
        <v>3024</v>
      </c>
      <c r="G442">
        <v>2920.01</v>
      </c>
      <c r="H442" t="s">
        <v>1513</v>
      </c>
      <c r="I442" t="s">
        <v>1518</v>
      </c>
      <c r="J442">
        <v>4.5</v>
      </c>
      <c r="K442" t="s">
        <v>1680</v>
      </c>
      <c r="L442" t="s">
        <v>1879</v>
      </c>
      <c r="M442" t="s">
        <v>1879</v>
      </c>
      <c r="N442" t="s">
        <v>1912</v>
      </c>
      <c r="O442">
        <v>4.7100000000000003E-2</v>
      </c>
      <c r="P442">
        <v>9</v>
      </c>
      <c r="Q442">
        <v>2.87</v>
      </c>
      <c r="R442">
        <v>880</v>
      </c>
      <c r="S442">
        <v>96</v>
      </c>
      <c r="T442">
        <v>21</v>
      </c>
      <c r="U442">
        <f t="shared" si="36"/>
        <v>0</v>
      </c>
      <c r="V442">
        <f t="shared" si="37"/>
        <v>-103.98999999999978</v>
      </c>
      <c r="W442" s="3">
        <f t="shared" si="38"/>
        <v>-3.438822751322744E-2</v>
      </c>
      <c r="X442" t="str">
        <f t="shared" si="39"/>
        <v>August</v>
      </c>
      <c r="Y442" t="str">
        <f t="shared" si="40"/>
        <v>Q3</v>
      </c>
      <c r="Z442">
        <f t="shared" si="41"/>
        <v>0.21818181818181817</v>
      </c>
    </row>
    <row r="443" spans="1:26" x14ac:dyDescent="0.25">
      <c r="A443" t="s">
        <v>457</v>
      </c>
      <c r="B443" t="s">
        <v>1509</v>
      </c>
      <c r="C443" t="s">
        <v>1510</v>
      </c>
      <c r="D443">
        <v>380</v>
      </c>
      <c r="E443">
        <v>25</v>
      </c>
      <c r="F443">
        <v>9500</v>
      </c>
      <c r="G443">
        <v>9333.4599999999991</v>
      </c>
      <c r="H443" t="s">
        <v>1515</v>
      </c>
      <c r="I443" t="s">
        <v>1519</v>
      </c>
      <c r="J443">
        <v>3.8</v>
      </c>
      <c r="K443" t="s">
        <v>1777</v>
      </c>
      <c r="L443" t="s">
        <v>1790</v>
      </c>
      <c r="M443" t="s">
        <v>1790</v>
      </c>
      <c r="N443" t="s">
        <v>1912</v>
      </c>
      <c r="O443">
        <v>7.7600000000000002E-2</v>
      </c>
      <c r="P443">
        <v>29</v>
      </c>
      <c r="Q443">
        <v>1.85</v>
      </c>
      <c r="R443">
        <v>889</v>
      </c>
      <c r="S443">
        <v>44</v>
      </c>
      <c r="T443">
        <v>86</v>
      </c>
      <c r="U443">
        <f t="shared" si="36"/>
        <v>0</v>
      </c>
      <c r="V443">
        <f t="shared" si="37"/>
        <v>-166.54000000000087</v>
      </c>
      <c r="W443" s="3">
        <f t="shared" si="38"/>
        <v>-1.7530526315789566E-2</v>
      </c>
      <c r="X443" t="str">
        <f t="shared" si="39"/>
        <v>February</v>
      </c>
      <c r="Y443" t="str">
        <f t="shared" si="40"/>
        <v>Q1</v>
      </c>
      <c r="Z443">
        <f t="shared" si="41"/>
        <v>0.42744656917885265</v>
      </c>
    </row>
    <row r="444" spans="1:26" x14ac:dyDescent="0.25">
      <c r="A444" t="s">
        <v>458</v>
      </c>
      <c r="B444" t="s">
        <v>1504</v>
      </c>
      <c r="C444" t="s">
        <v>1510</v>
      </c>
      <c r="D444">
        <v>205</v>
      </c>
      <c r="E444">
        <v>45</v>
      </c>
      <c r="F444">
        <v>9225</v>
      </c>
      <c r="G444">
        <v>8836.15</v>
      </c>
      <c r="H444" t="s">
        <v>1516</v>
      </c>
      <c r="I444" t="s">
        <v>1518</v>
      </c>
      <c r="J444">
        <v>4.5</v>
      </c>
      <c r="K444" t="s">
        <v>1651</v>
      </c>
      <c r="L444" t="s">
        <v>1693</v>
      </c>
      <c r="M444" t="s">
        <v>1693</v>
      </c>
      <c r="N444" t="s">
        <v>1912</v>
      </c>
      <c r="O444">
        <v>1.78E-2</v>
      </c>
      <c r="P444">
        <v>3</v>
      </c>
      <c r="Q444">
        <v>1.02</v>
      </c>
      <c r="R444">
        <v>476</v>
      </c>
      <c r="S444">
        <v>50</v>
      </c>
      <c r="T444">
        <v>39</v>
      </c>
      <c r="U444">
        <f t="shared" si="36"/>
        <v>0</v>
      </c>
      <c r="V444">
        <f t="shared" si="37"/>
        <v>-388.85000000000036</v>
      </c>
      <c r="W444" s="3">
        <f t="shared" si="38"/>
        <v>-4.2151761517615217E-2</v>
      </c>
      <c r="X444" t="str">
        <f t="shared" si="39"/>
        <v>October</v>
      </c>
      <c r="Y444" t="str">
        <f t="shared" si="40"/>
        <v>Q4</v>
      </c>
      <c r="Z444">
        <f t="shared" si="41"/>
        <v>0.43067226890756305</v>
      </c>
    </row>
    <row r="445" spans="1:26" x14ac:dyDescent="0.25">
      <c r="A445" t="s">
        <v>459</v>
      </c>
      <c r="B445" t="s">
        <v>1504</v>
      </c>
      <c r="C445" t="s">
        <v>1510</v>
      </c>
      <c r="D445">
        <v>408</v>
      </c>
      <c r="E445">
        <v>45</v>
      </c>
      <c r="F445">
        <v>18360</v>
      </c>
      <c r="G445">
        <v>18602.71</v>
      </c>
      <c r="H445" t="s">
        <v>1517</v>
      </c>
      <c r="I445" t="s">
        <v>1518</v>
      </c>
      <c r="J445">
        <v>4.5</v>
      </c>
      <c r="K445" t="s">
        <v>1687</v>
      </c>
      <c r="L445" t="s">
        <v>1599</v>
      </c>
      <c r="M445" t="s">
        <v>1599</v>
      </c>
      <c r="N445" t="s">
        <v>1912</v>
      </c>
      <c r="O445">
        <v>1.7600000000000001E-2</v>
      </c>
      <c r="P445">
        <v>7</v>
      </c>
      <c r="Q445">
        <v>0.98</v>
      </c>
      <c r="R445">
        <v>203</v>
      </c>
      <c r="S445">
        <v>103</v>
      </c>
      <c r="T445">
        <v>74</v>
      </c>
      <c r="U445">
        <f t="shared" si="36"/>
        <v>0</v>
      </c>
      <c r="V445">
        <f t="shared" si="37"/>
        <v>242.70999999999913</v>
      </c>
      <c r="W445" s="3">
        <f t="shared" si="38"/>
        <v>1.3219498910675333E-2</v>
      </c>
      <c r="X445" t="str">
        <f t="shared" si="39"/>
        <v>November</v>
      </c>
      <c r="Y445" t="str">
        <f t="shared" si="40"/>
        <v>Q4</v>
      </c>
      <c r="Z445">
        <f t="shared" si="41"/>
        <v>2.0098522167487687</v>
      </c>
    </row>
    <row r="446" spans="1:26" x14ac:dyDescent="0.25">
      <c r="A446" t="s">
        <v>460</v>
      </c>
      <c r="B446" t="s">
        <v>1504</v>
      </c>
      <c r="C446" t="s">
        <v>1510</v>
      </c>
      <c r="D446">
        <v>354</v>
      </c>
      <c r="E446">
        <v>45</v>
      </c>
      <c r="F446">
        <v>15930</v>
      </c>
      <c r="G446">
        <v>16298.9</v>
      </c>
      <c r="H446" t="s">
        <v>1514</v>
      </c>
      <c r="I446" t="s">
        <v>1519</v>
      </c>
      <c r="J446">
        <v>3.8</v>
      </c>
      <c r="K446" t="s">
        <v>1561</v>
      </c>
      <c r="L446" t="s">
        <v>1570</v>
      </c>
      <c r="M446" t="s">
        <v>1570</v>
      </c>
      <c r="N446" t="s">
        <v>1912</v>
      </c>
      <c r="O446">
        <v>6.5000000000000002E-2</v>
      </c>
      <c r="P446">
        <v>23</v>
      </c>
      <c r="Q446">
        <v>1.39</v>
      </c>
      <c r="R446">
        <v>142</v>
      </c>
      <c r="S446">
        <v>76</v>
      </c>
      <c r="T446">
        <v>65</v>
      </c>
      <c r="U446">
        <f t="shared" si="36"/>
        <v>0</v>
      </c>
      <c r="V446">
        <f t="shared" si="37"/>
        <v>368.89999999999964</v>
      </c>
      <c r="W446" s="3">
        <f t="shared" si="38"/>
        <v>2.3157564344005E-2</v>
      </c>
      <c r="X446" t="str">
        <f t="shared" si="39"/>
        <v>January</v>
      </c>
      <c r="Y446" t="str">
        <f t="shared" si="40"/>
        <v>Q1</v>
      </c>
      <c r="Z446">
        <f t="shared" si="41"/>
        <v>2.492957746478873</v>
      </c>
    </row>
    <row r="447" spans="1:26" x14ac:dyDescent="0.25">
      <c r="A447" t="s">
        <v>461</v>
      </c>
      <c r="B447" t="s">
        <v>1506</v>
      </c>
      <c r="C447" t="s">
        <v>1512</v>
      </c>
      <c r="D447">
        <v>182</v>
      </c>
      <c r="E447">
        <v>4.2</v>
      </c>
      <c r="F447">
        <v>764.4</v>
      </c>
      <c r="G447">
        <v>732.49</v>
      </c>
      <c r="H447" t="s">
        <v>1515</v>
      </c>
      <c r="I447" t="s">
        <v>1519</v>
      </c>
      <c r="J447">
        <v>3.8</v>
      </c>
      <c r="K447" t="s">
        <v>1778</v>
      </c>
      <c r="L447" t="s">
        <v>1801</v>
      </c>
      <c r="M447" t="s">
        <v>1801</v>
      </c>
      <c r="N447" t="s">
        <v>1912</v>
      </c>
      <c r="O447">
        <v>0.09</v>
      </c>
      <c r="P447">
        <v>16</v>
      </c>
      <c r="Q447">
        <v>1.8</v>
      </c>
      <c r="R447">
        <v>458</v>
      </c>
      <c r="S447">
        <v>148</v>
      </c>
      <c r="T447">
        <v>65</v>
      </c>
      <c r="U447">
        <f t="shared" si="36"/>
        <v>0</v>
      </c>
      <c r="V447">
        <f t="shared" si="37"/>
        <v>-31.909999999999968</v>
      </c>
      <c r="W447" s="3">
        <f t="shared" si="38"/>
        <v>-4.174515960230242E-2</v>
      </c>
      <c r="X447" t="str">
        <f t="shared" si="39"/>
        <v>March</v>
      </c>
      <c r="Y447" t="str">
        <f t="shared" si="40"/>
        <v>Q1</v>
      </c>
      <c r="Z447">
        <f t="shared" si="41"/>
        <v>0.39737991266375544</v>
      </c>
    </row>
    <row r="448" spans="1:26" x14ac:dyDescent="0.25">
      <c r="A448" t="s">
        <v>462</v>
      </c>
      <c r="B448" t="s">
        <v>1504</v>
      </c>
      <c r="C448" t="s">
        <v>1510</v>
      </c>
      <c r="D448">
        <v>296</v>
      </c>
      <c r="E448">
        <v>45</v>
      </c>
      <c r="F448">
        <v>13320</v>
      </c>
      <c r="G448">
        <v>12917.88</v>
      </c>
      <c r="H448" t="s">
        <v>1514</v>
      </c>
      <c r="I448" t="s">
        <v>1519</v>
      </c>
      <c r="J448">
        <v>3.8</v>
      </c>
      <c r="K448" t="s">
        <v>1757</v>
      </c>
      <c r="L448" t="s">
        <v>1686</v>
      </c>
      <c r="M448" t="s">
        <v>1686</v>
      </c>
      <c r="N448" t="s">
        <v>1912</v>
      </c>
      <c r="O448">
        <v>6.5299999999999997E-2</v>
      </c>
      <c r="P448">
        <v>19</v>
      </c>
      <c r="Q448">
        <v>1.34</v>
      </c>
      <c r="R448">
        <v>302</v>
      </c>
      <c r="S448">
        <v>82</v>
      </c>
      <c r="T448">
        <v>19</v>
      </c>
      <c r="U448">
        <f t="shared" si="36"/>
        <v>0</v>
      </c>
      <c r="V448">
        <f t="shared" si="37"/>
        <v>-402.1200000000008</v>
      </c>
      <c r="W448" s="3">
        <f t="shared" si="38"/>
        <v>-3.0189189189189249E-2</v>
      </c>
      <c r="X448" t="str">
        <f t="shared" si="39"/>
        <v>September</v>
      </c>
      <c r="Y448" t="str">
        <f t="shared" si="40"/>
        <v>Q3</v>
      </c>
      <c r="Z448">
        <f t="shared" si="41"/>
        <v>0.98013245033112584</v>
      </c>
    </row>
    <row r="449" spans="1:26" x14ac:dyDescent="0.25">
      <c r="A449" t="s">
        <v>463</v>
      </c>
      <c r="B449" t="s">
        <v>1506</v>
      </c>
      <c r="C449" t="s">
        <v>1512</v>
      </c>
      <c r="D449">
        <v>483</v>
      </c>
      <c r="E449">
        <v>4.2</v>
      </c>
      <c r="F449">
        <v>2028.6</v>
      </c>
      <c r="G449">
        <v>2044.02</v>
      </c>
      <c r="H449" t="s">
        <v>1515</v>
      </c>
      <c r="I449" t="s">
        <v>1521</v>
      </c>
      <c r="J449">
        <v>4.2</v>
      </c>
      <c r="K449" t="s">
        <v>1779</v>
      </c>
      <c r="L449" t="s">
        <v>1888</v>
      </c>
      <c r="M449" t="s">
        <v>1888</v>
      </c>
      <c r="N449" t="s">
        <v>1912</v>
      </c>
      <c r="O449">
        <v>2.58E-2</v>
      </c>
      <c r="P449">
        <v>12</v>
      </c>
      <c r="Q449">
        <v>1.73</v>
      </c>
      <c r="R449">
        <v>378</v>
      </c>
      <c r="S449">
        <v>108</v>
      </c>
      <c r="T449">
        <v>86</v>
      </c>
      <c r="U449">
        <f t="shared" si="36"/>
        <v>0</v>
      </c>
      <c r="V449">
        <f t="shared" si="37"/>
        <v>15.420000000000073</v>
      </c>
      <c r="W449" s="3">
        <f t="shared" si="38"/>
        <v>7.601301390121302E-3</v>
      </c>
      <c r="X449" t="str">
        <f t="shared" si="39"/>
        <v>December</v>
      </c>
      <c r="Y449" t="str">
        <f t="shared" si="40"/>
        <v>Q4</v>
      </c>
      <c r="Z449">
        <f t="shared" si="41"/>
        <v>1.2777777777777777</v>
      </c>
    </row>
    <row r="450" spans="1:26" x14ac:dyDescent="0.25">
      <c r="A450" t="s">
        <v>464</v>
      </c>
      <c r="B450" t="s">
        <v>1504</v>
      </c>
      <c r="C450" t="s">
        <v>1510</v>
      </c>
      <c r="D450">
        <v>189</v>
      </c>
      <c r="E450">
        <v>45</v>
      </c>
      <c r="F450">
        <v>8505</v>
      </c>
      <c r="G450">
        <v>8603.85</v>
      </c>
      <c r="H450" t="s">
        <v>1513</v>
      </c>
      <c r="I450" t="s">
        <v>1521</v>
      </c>
      <c r="J450">
        <v>4.2</v>
      </c>
      <c r="K450" t="s">
        <v>1559</v>
      </c>
      <c r="L450" t="s">
        <v>1842</v>
      </c>
      <c r="M450" t="s">
        <v>1842</v>
      </c>
      <c r="N450" t="s">
        <v>1912</v>
      </c>
      <c r="O450">
        <v>0.14860000000000001</v>
      </c>
      <c r="P450">
        <v>28</v>
      </c>
      <c r="Q450">
        <v>0.72</v>
      </c>
      <c r="R450">
        <v>996</v>
      </c>
      <c r="S450">
        <v>79</v>
      </c>
      <c r="T450">
        <v>35</v>
      </c>
      <c r="U450">
        <f t="shared" si="36"/>
        <v>0</v>
      </c>
      <c r="V450">
        <f t="shared" si="37"/>
        <v>98.850000000000364</v>
      </c>
      <c r="W450" s="3">
        <f t="shared" si="38"/>
        <v>1.1622574955908332E-2</v>
      </c>
      <c r="X450" t="str">
        <f t="shared" si="39"/>
        <v>March</v>
      </c>
      <c r="Y450" t="str">
        <f t="shared" si="40"/>
        <v>Q1</v>
      </c>
      <c r="Z450">
        <f t="shared" si="41"/>
        <v>0.18975903614457831</v>
      </c>
    </row>
    <row r="451" spans="1:26" x14ac:dyDescent="0.25">
      <c r="A451" t="s">
        <v>465</v>
      </c>
      <c r="B451" t="s">
        <v>1504</v>
      </c>
      <c r="C451" t="s">
        <v>1510</v>
      </c>
      <c r="D451">
        <v>67</v>
      </c>
      <c r="E451">
        <v>45</v>
      </c>
      <c r="F451">
        <v>3015</v>
      </c>
      <c r="G451">
        <v>3087.23</v>
      </c>
      <c r="H451" t="s">
        <v>1516</v>
      </c>
      <c r="I451" t="s">
        <v>1519</v>
      </c>
      <c r="J451">
        <v>3.8</v>
      </c>
      <c r="K451" t="s">
        <v>1714</v>
      </c>
      <c r="L451" t="s">
        <v>1775</v>
      </c>
      <c r="M451" t="s">
        <v>1775</v>
      </c>
      <c r="N451" t="s">
        <v>1912</v>
      </c>
      <c r="O451">
        <v>4.3999999999999997E-2</v>
      </c>
      <c r="P451">
        <v>2</v>
      </c>
      <c r="Q451">
        <v>0.72</v>
      </c>
      <c r="R451">
        <v>64</v>
      </c>
      <c r="S451">
        <v>107</v>
      </c>
      <c r="T451">
        <v>98</v>
      </c>
      <c r="U451">
        <f t="shared" ref="U451:U514" si="42">IF(N451="Delayed", M451-L451, 0)</f>
        <v>0</v>
      </c>
      <c r="V451">
        <f t="shared" ref="V451:V514" si="43">G451-F451</f>
        <v>72.230000000000018</v>
      </c>
      <c r="W451" s="3">
        <f t="shared" ref="W451:W514" si="44">(G451-F451)/F451</f>
        <v>2.3956882255389726E-2</v>
      </c>
      <c r="X451" t="str">
        <f t="shared" ref="X451:X514" si="45">TEXT(K451,"MMMM")</f>
        <v>February</v>
      </c>
      <c r="Y451" t="str">
        <f t="shared" ref="Y451:Y514" si="46">"Q"&amp;ROUNDUP(MONTH(K451)/3,0)</f>
        <v>Q1</v>
      </c>
      <c r="Z451">
        <f t="shared" ref="Z451:Z514" si="47">D451/R451</f>
        <v>1.046875</v>
      </c>
    </row>
    <row r="452" spans="1:26" x14ac:dyDescent="0.25">
      <c r="A452" t="s">
        <v>466</v>
      </c>
      <c r="B452" t="s">
        <v>1505</v>
      </c>
      <c r="C452" t="s">
        <v>1511</v>
      </c>
      <c r="D452">
        <v>21</v>
      </c>
      <c r="E452">
        <v>12.5</v>
      </c>
      <c r="F452">
        <v>262.5</v>
      </c>
      <c r="G452">
        <v>258.08999999999997</v>
      </c>
      <c r="H452" t="s">
        <v>1516</v>
      </c>
      <c r="I452" t="s">
        <v>1520</v>
      </c>
      <c r="J452">
        <v>4.7</v>
      </c>
      <c r="K452" t="s">
        <v>1754</v>
      </c>
      <c r="L452" t="s">
        <v>1814</v>
      </c>
      <c r="M452" t="s">
        <v>1814</v>
      </c>
      <c r="N452" t="s">
        <v>1912</v>
      </c>
      <c r="O452">
        <v>0.11360000000000001</v>
      </c>
      <c r="P452">
        <v>2</v>
      </c>
      <c r="Q452">
        <v>3.32</v>
      </c>
      <c r="R452">
        <v>611</v>
      </c>
      <c r="S452">
        <v>143</v>
      </c>
      <c r="T452">
        <v>89</v>
      </c>
      <c r="U452">
        <f t="shared" si="42"/>
        <v>0</v>
      </c>
      <c r="V452">
        <f t="shared" si="43"/>
        <v>-4.410000000000025</v>
      </c>
      <c r="W452" s="3">
        <f t="shared" si="44"/>
        <v>-1.6800000000000096E-2</v>
      </c>
      <c r="X452" t="str">
        <f t="shared" si="45"/>
        <v>August</v>
      </c>
      <c r="Y452" t="str">
        <f t="shared" si="46"/>
        <v>Q3</v>
      </c>
      <c r="Z452">
        <f t="shared" si="47"/>
        <v>3.4369885433715219E-2</v>
      </c>
    </row>
    <row r="453" spans="1:26" x14ac:dyDescent="0.25">
      <c r="A453" t="s">
        <v>467</v>
      </c>
      <c r="B453" t="s">
        <v>1504</v>
      </c>
      <c r="C453" t="s">
        <v>1510</v>
      </c>
      <c r="D453">
        <v>308</v>
      </c>
      <c r="E453">
        <v>45</v>
      </c>
      <c r="F453">
        <v>13860</v>
      </c>
      <c r="G453">
        <v>14422.77</v>
      </c>
      <c r="H453" t="s">
        <v>1514</v>
      </c>
      <c r="I453" t="s">
        <v>1518</v>
      </c>
      <c r="J453">
        <v>4.5</v>
      </c>
      <c r="K453" t="s">
        <v>1727</v>
      </c>
      <c r="L453" t="s">
        <v>1711</v>
      </c>
      <c r="M453" t="s">
        <v>1711</v>
      </c>
      <c r="N453" t="s">
        <v>1912</v>
      </c>
      <c r="O453">
        <v>8.3799999999999999E-2</v>
      </c>
      <c r="P453">
        <v>25</v>
      </c>
      <c r="Q453">
        <v>0.59</v>
      </c>
      <c r="R453">
        <v>858</v>
      </c>
      <c r="S453">
        <v>198</v>
      </c>
      <c r="T453">
        <v>89</v>
      </c>
      <c r="U453">
        <f t="shared" si="42"/>
        <v>0</v>
      </c>
      <c r="V453">
        <f t="shared" si="43"/>
        <v>562.77000000000044</v>
      </c>
      <c r="W453" s="3">
        <f t="shared" si="44"/>
        <v>4.0603896103896135E-2</v>
      </c>
      <c r="X453" t="str">
        <f t="shared" si="45"/>
        <v>July</v>
      </c>
      <c r="Y453" t="str">
        <f t="shared" si="46"/>
        <v>Q3</v>
      </c>
      <c r="Z453">
        <f t="shared" si="47"/>
        <v>0.35897435897435898</v>
      </c>
    </row>
    <row r="454" spans="1:26" x14ac:dyDescent="0.25">
      <c r="A454" t="s">
        <v>468</v>
      </c>
      <c r="B454" t="s">
        <v>1506</v>
      </c>
      <c r="C454" t="s">
        <v>1512</v>
      </c>
      <c r="D454">
        <v>493</v>
      </c>
      <c r="E454">
        <v>4.2</v>
      </c>
      <c r="F454">
        <v>2070.6</v>
      </c>
      <c r="G454">
        <v>1968.8</v>
      </c>
      <c r="H454" t="s">
        <v>1513</v>
      </c>
      <c r="I454" t="s">
        <v>1520</v>
      </c>
      <c r="J454">
        <v>4.7</v>
      </c>
      <c r="K454" t="s">
        <v>1704</v>
      </c>
      <c r="L454" t="s">
        <v>1573</v>
      </c>
      <c r="M454" t="s">
        <v>1573</v>
      </c>
      <c r="N454" t="s">
        <v>1912</v>
      </c>
      <c r="O454">
        <v>6.4399999999999999E-2</v>
      </c>
      <c r="P454">
        <v>31</v>
      </c>
      <c r="Q454">
        <v>2.7</v>
      </c>
      <c r="R454">
        <v>418</v>
      </c>
      <c r="S454">
        <v>47</v>
      </c>
      <c r="T454">
        <v>12</v>
      </c>
      <c r="U454">
        <f t="shared" si="42"/>
        <v>0</v>
      </c>
      <c r="V454">
        <f t="shared" si="43"/>
        <v>-101.79999999999995</v>
      </c>
      <c r="W454" s="3">
        <f t="shared" si="44"/>
        <v>-4.9164493383560298E-2</v>
      </c>
      <c r="X454" t="str">
        <f t="shared" si="45"/>
        <v>December</v>
      </c>
      <c r="Y454" t="str">
        <f t="shared" si="46"/>
        <v>Q4</v>
      </c>
      <c r="Z454">
        <f t="shared" si="47"/>
        <v>1.1794258373205742</v>
      </c>
    </row>
    <row r="455" spans="1:26" x14ac:dyDescent="0.25">
      <c r="A455" t="s">
        <v>469</v>
      </c>
      <c r="B455" t="s">
        <v>1506</v>
      </c>
      <c r="C455" t="s">
        <v>1512</v>
      </c>
      <c r="D455">
        <v>270</v>
      </c>
      <c r="E455">
        <v>4.2</v>
      </c>
      <c r="F455">
        <v>1134</v>
      </c>
      <c r="G455">
        <v>1188.05</v>
      </c>
      <c r="H455" t="s">
        <v>1515</v>
      </c>
      <c r="I455" t="s">
        <v>1519</v>
      </c>
      <c r="J455">
        <v>3.8</v>
      </c>
      <c r="K455" t="s">
        <v>1780</v>
      </c>
      <c r="L455" t="s">
        <v>1854</v>
      </c>
      <c r="M455" t="s">
        <v>1854</v>
      </c>
      <c r="N455" t="s">
        <v>1912</v>
      </c>
      <c r="O455">
        <v>2.3900000000000001E-2</v>
      </c>
      <c r="P455">
        <v>6</v>
      </c>
      <c r="Q455">
        <v>2.73</v>
      </c>
      <c r="R455">
        <v>140</v>
      </c>
      <c r="S455">
        <v>67</v>
      </c>
      <c r="T455">
        <v>35</v>
      </c>
      <c r="U455">
        <f t="shared" si="42"/>
        <v>0</v>
      </c>
      <c r="V455">
        <f t="shared" si="43"/>
        <v>54.049999999999955</v>
      </c>
      <c r="W455" s="3">
        <f t="shared" si="44"/>
        <v>4.7663139329805954E-2</v>
      </c>
      <c r="X455" t="str">
        <f t="shared" si="45"/>
        <v>July</v>
      </c>
      <c r="Y455" t="str">
        <f t="shared" si="46"/>
        <v>Q3</v>
      </c>
      <c r="Z455">
        <f t="shared" si="47"/>
        <v>1.9285714285714286</v>
      </c>
    </row>
    <row r="456" spans="1:26" x14ac:dyDescent="0.25">
      <c r="A456" t="s">
        <v>470</v>
      </c>
      <c r="B456" t="s">
        <v>1509</v>
      </c>
      <c r="C456" t="s">
        <v>1510</v>
      </c>
      <c r="D456">
        <v>136</v>
      </c>
      <c r="E456">
        <v>25</v>
      </c>
      <c r="F456">
        <v>3400</v>
      </c>
      <c r="G456">
        <v>3543.57</v>
      </c>
      <c r="H456" t="s">
        <v>1515</v>
      </c>
      <c r="I456" t="s">
        <v>1518</v>
      </c>
      <c r="J456">
        <v>4.5</v>
      </c>
      <c r="K456" t="s">
        <v>1627</v>
      </c>
      <c r="L456" t="s">
        <v>1834</v>
      </c>
      <c r="M456" t="s">
        <v>1834</v>
      </c>
      <c r="N456" t="s">
        <v>1912</v>
      </c>
      <c r="O456">
        <v>5.2699999999999997E-2</v>
      </c>
      <c r="P456">
        <v>7</v>
      </c>
      <c r="Q456">
        <v>1.62</v>
      </c>
      <c r="R456">
        <v>405</v>
      </c>
      <c r="S456">
        <v>195</v>
      </c>
      <c r="T456">
        <v>55</v>
      </c>
      <c r="U456">
        <f t="shared" si="42"/>
        <v>0</v>
      </c>
      <c r="V456">
        <f t="shared" si="43"/>
        <v>143.57000000000016</v>
      </c>
      <c r="W456" s="3">
        <f t="shared" si="44"/>
        <v>4.2226470588235344E-2</v>
      </c>
      <c r="X456" t="str">
        <f t="shared" si="45"/>
        <v>January</v>
      </c>
      <c r="Y456" t="str">
        <f t="shared" si="46"/>
        <v>Q1</v>
      </c>
      <c r="Z456">
        <f t="shared" si="47"/>
        <v>0.33580246913580247</v>
      </c>
    </row>
    <row r="457" spans="1:26" x14ac:dyDescent="0.25">
      <c r="A457" t="s">
        <v>471</v>
      </c>
      <c r="B457" t="s">
        <v>1506</v>
      </c>
      <c r="C457" t="s">
        <v>1512</v>
      </c>
      <c r="D457">
        <v>151</v>
      </c>
      <c r="E457">
        <v>4.2</v>
      </c>
      <c r="F457">
        <v>634.20000000000005</v>
      </c>
      <c r="G457">
        <v>653.98</v>
      </c>
      <c r="H457" t="s">
        <v>1516</v>
      </c>
      <c r="I457" t="s">
        <v>1519</v>
      </c>
      <c r="J457">
        <v>3.8</v>
      </c>
      <c r="K457" t="s">
        <v>1686</v>
      </c>
      <c r="L457" t="s">
        <v>1743</v>
      </c>
      <c r="M457" t="s">
        <v>1743</v>
      </c>
      <c r="N457" t="s">
        <v>1912</v>
      </c>
      <c r="O457">
        <v>9.7600000000000006E-2</v>
      </c>
      <c r="P457">
        <v>14</v>
      </c>
      <c r="Q457">
        <v>2.78</v>
      </c>
      <c r="R457">
        <v>618</v>
      </c>
      <c r="S457">
        <v>91</v>
      </c>
      <c r="T457">
        <v>38</v>
      </c>
      <c r="U457">
        <f t="shared" si="42"/>
        <v>0</v>
      </c>
      <c r="V457">
        <f t="shared" si="43"/>
        <v>19.779999999999973</v>
      </c>
      <c r="W457" s="3">
        <f t="shared" si="44"/>
        <v>3.1188899400819887E-2</v>
      </c>
      <c r="X457" t="str">
        <f t="shared" si="45"/>
        <v>September</v>
      </c>
      <c r="Y457" t="str">
        <f t="shared" si="46"/>
        <v>Q3</v>
      </c>
      <c r="Z457">
        <f t="shared" si="47"/>
        <v>0.24433656957928804</v>
      </c>
    </row>
    <row r="458" spans="1:26" x14ac:dyDescent="0.25">
      <c r="A458" t="s">
        <v>472</v>
      </c>
      <c r="B458" t="s">
        <v>1507</v>
      </c>
      <c r="C458" t="s">
        <v>1511</v>
      </c>
      <c r="D458">
        <v>80</v>
      </c>
      <c r="E458">
        <v>15.75</v>
      </c>
      <c r="F458">
        <v>1260</v>
      </c>
      <c r="G458">
        <v>1208.06</v>
      </c>
      <c r="H458" t="s">
        <v>1516</v>
      </c>
      <c r="I458" t="s">
        <v>1520</v>
      </c>
      <c r="J458">
        <v>4.7</v>
      </c>
      <c r="K458" t="s">
        <v>1781</v>
      </c>
      <c r="L458" t="s">
        <v>1749</v>
      </c>
      <c r="M458" t="s">
        <v>1881</v>
      </c>
      <c r="N458" t="s">
        <v>1913</v>
      </c>
      <c r="O458">
        <v>6.3500000000000001E-2</v>
      </c>
      <c r="P458">
        <v>5</v>
      </c>
      <c r="Q458">
        <v>3.81</v>
      </c>
      <c r="R458">
        <v>477</v>
      </c>
      <c r="S458">
        <v>81</v>
      </c>
      <c r="T458">
        <v>83</v>
      </c>
      <c r="U458">
        <f t="shared" si="42"/>
        <v>4</v>
      </c>
      <c r="V458">
        <f t="shared" si="43"/>
        <v>-51.940000000000055</v>
      </c>
      <c r="W458" s="3">
        <f t="shared" si="44"/>
        <v>-4.1222222222222264E-2</v>
      </c>
      <c r="X458" t="str">
        <f t="shared" si="45"/>
        <v>December</v>
      </c>
      <c r="Y458" t="str">
        <f t="shared" si="46"/>
        <v>Q4</v>
      </c>
      <c r="Z458">
        <f t="shared" si="47"/>
        <v>0.16771488469601678</v>
      </c>
    </row>
    <row r="459" spans="1:26" x14ac:dyDescent="0.25">
      <c r="A459" t="s">
        <v>473</v>
      </c>
      <c r="B459" t="s">
        <v>1507</v>
      </c>
      <c r="C459" t="s">
        <v>1511</v>
      </c>
      <c r="D459">
        <v>178</v>
      </c>
      <c r="E459">
        <v>15.75</v>
      </c>
      <c r="F459">
        <v>2803.5</v>
      </c>
      <c r="G459">
        <v>2789.25</v>
      </c>
      <c r="H459" t="s">
        <v>1515</v>
      </c>
      <c r="I459" t="s">
        <v>1521</v>
      </c>
      <c r="J459">
        <v>4.2</v>
      </c>
      <c r="K459" t="s">
        <v>1549</v>
      </c>
      <c r="L459" t="s">
        <v>1792</v>
      </c>
      <c r="M459" t="s">
        <v>1792</v>
      </c>
      <c r="N459" t="s">
        <v>1912</v>
      </c>
      <c r="O459">
        <v>2.8400000000000002E-2</v>
      </c>
      <c r="P459">
        <v>5</v>
      </c>
      <c r="Q459">
        <v>3.37</v>
      </c>
      <c r="R459">
        <v>869</v>
      </c>
      <c r="S459">
        <v>71</v>
      </c>
      <c r="T459">
        <v>27</v>
      </c>
      <c r="U459">
        <f t="shared" si="42"/>
        <v>0</v>
      </c>
      <c r="V459">
        <f t="shared" si="43"/>
        <v>-14.25</v>
      </c>
      <c r="W459" s="3">
        <f t="shared" si="44"/>
        <v>-5.0829320492241838E-3</v>
      </c>
      <c r="X459" t="str">
        <f t="shared" si="45"/>
        <v>November</v>
      </c>
      <c r="Y459" t="str">
        <f t="shared" si="46"/>
        <v>Q4</v>
      </c>
      <c r="Z459">
        <f t="shared" si="47"/>
        <v>0.2048331415420023</v>
      </c>
    </row>
    <row r="460" spans="1:26" x14ac:dyDescent="0.25">
      <c r="A460" t="s">
        <v>474</v>
      </c>
      <c r="B460" t="s">
        <v>1506</v>
      </c>
      <c r="C460" t="s">
        <v>1512</v>
      </c>
      <c r="D460">
        <v>475</v>
      </c>
      <c r="E460">
        <v>4.2</v>
      </c>
      <c r="F460">
        <v>1995</v>
      </c>
      <c r="G460">
        <v>2089.92</v>
      </c>
      <c r="H460" t="s">
        <v>1517</v>
      </c>
      <c r="I460" t="s">
        <v>1519</v>
      </c>
      <c r="J460">
        <v>3.8</v>
      </c>
      <c r="K460" t="s">
        <v>1782</v>
      </c>
      <c r="L460" t="s">
        <v>1563</v>
      </c>
      <c r="M460" t="s">
        <v>1814</v>
      </c>
      <c r="N460" t="s">
        <v>1913</v>
      </c>
      <c r="O460">
        <v>3.0300000000000001E-2</v>
      </c>
      <c r="P460">
        <v>14</v>
      </c>
      <c r="Q460">
        <v>1.63</v>
      </c>
      <c r="R460">
        <v>786</v>
      </c>
      <c r="S460">
        <v>50</v>
      </c>
      <c r="T460">
        <v>33</v>
      </c>
      <c r="U460">
        <f t="shared" si="42"/>
        <v>9</v>
      </c>
      <c r="V460">
        <f t="shared" si="43"/>
        <v>94.920000000000073</v>
      </c>
      <c r="W460" s="3">
        <f t="shared" si="44"/>
        <v>4.7578947368421089E-2</v>
      </c>
      <c r="X460" t="str">
        <f t="shared" si="45"/>
        <v>August</v>
      </c>
      <c r="Y460" t="str">
        <f t="shared" si="46"/>
        <v>Q3</v>
      </c>
      <c r="Z460">
        <f t="shared" si="47"/>
        <v>0.60432569974554706</v>
      </c>
    </row>
    <row r="461" spans="1:26" x14ac:dyDescent="0.25">
      <c r="A461" t="s">
        <v>475</v>
      </c>
      <c r="B461" t="s">
        <v>1506</v>
      </c>
      <c r="C461" t="s">
        <v>1512</v>
      </c>
      <c r="D461">
        <v>460</v>
      </c>
      <c r="E461">
        <v>4.2</v>
      </c>
      <c r="F461">
        <v>1932</v>
      </c>
      <c r="G461">
        <v>2023.36</v>
      </c>
      <c r="H461" t="s">
        <v>1514</v>
      </c>
      <c r="I461" t="s">
        <v>1518</v>
      </c>
      <c r="J461">
        <v>4.5</v>
      </c>
      <c r="K461" t="s">
        <v>1650</v>
      </c>
      <c r="L461" t="s">
        <v>1799</v>
      </c>
      <c r="M461" t="s">
        <v>1799</v>
      </c>
      <c r="N461" t="s">
        <v>1912</v>
      </c>
      <c r="O461">
        <v>0.14460000000000001</v>
      </c>
      <c r="P461">
        <v>66</v>
      </c>
      <c r="Q461">
        <v>2.4900000000000002</v>
      </c>
      <c r="R461">
        <v>806</v>
      </c>
      <c r="S461">
        <v>90</v>
      </c>
      <c r="T461">
        <v>29</v>
      </c>
      <c r="U461">
        <f t="shared" si="42"/>
        <v>0</v>
      </c>
      <c r="V461">
        <f t="shared" si="43"/>
        <v>91.3599999999999</v>
      </c>
      <c r="W461" s="3">
        <f t="shared" si="44"/>
        <v>4.7287784679088972E-2</v>
      </c>
      <c r="X461" t="str">
        <f t="shared" si="45"/>
        <v>June</v>
      </c>
      <c r="Y461" t="str">
        <f t="shared" si="46"/>
        <v>Q2</v>
      </c>
      <c r="Z461">
        <f t="shared" si="47"/>
        <v>0.57071960297766744</v>
      </c>
    </row>
    <row r="462" spans="1:26" x14ac:dyDescent="0.25">
      <c r="A462" t="s">
        <v>476</v>
      </c>
      <c r="B462" t="s">
        <v>1507</v>
      </c>
      <c r="C462" t="s">
        <v>1511</v>
      </c>
      <c r="D462">
        <v>23</v>
      </c>
      <c r="E462">
        <v>15.75</v>
      </c>
      <c r="F462">
        <v>362.25</v>
      </c>
      <c r="G462">
        <v>371.76</v>
      </c>
      <c r="H462" t="s">
        <v>1513</v>
      </c>
      <c r="I462" t="s">
        <v>1519</v>
      </c>
      <c r="J462">
        <v>3.8</v>
      </c>
      <c r="K462" t="s">
        <v>1765</v>
      </c>
      <c r="L462" t="s">
        <v>1529</v>
      </c>
      <c r="M462" t="s">
        <v>1529</v>
      </c>
      <c r="N462" t="s">
        <v>1912</v>
      </c>
      <c r="O462">
        <v>9.5699999999999993E-2</v>
      </c>
      <c r="P462">
        <v>2</v>
      </c>
      <c r="Q462">
        <v>3.35</v>
      </c>
      <c r="R462">
        <v>660</v>
      </c>
      <c r="S462">
        <v>79</v>
      </c>
      <c r="T462">
        <v>39</v>
      </c>
      <c r="U462">
        <f t="shared" si="42"/>
        <v>0</v>
      </c>
      <c r="V462">
        <f t="shared" si="43"/>
        <v>9.5099999999999909</v>
      </c>
      <c r="W462" s="3">
        <f t="shared" si="44"/>
        <v>2.6252587991718403E-2</v>
      </c>
      <c r="X462" t="str">
        <f t="shared" si="45"/>
        <v>April</v>
      </c>
      <c r="Y462" t="str">
        <f t="shared" si="46"/>
        <v>Q2</v>
      </c>
      <c r="Z462">
        <f t="shared" si="47"/>
        <v>3.4848484848484851E-2</v>
      </c>
    </row>
    <row r="463" spans="1:26" x14ac:dyDescent="0.25">
      <c r="A463" t="s">
        <v>477</v>
      </c>
      <c r="B463" t="s">
        <v>1504</v>
      </c>
      <c r="C463" t="s">
        <v>1510</v>
      </c>
      <c r="D463">
        <v>362</v>
      </c>
      <c r="E463">
        <v>45</v>
      </c>
      <c r="F463">
        <v>16290</v>
      </c>
      <c r="G463">
        <v>16745.84</v>
      </c>
      <c r="H463" t="s">
        <v>1513</v>
      </c>
      <c r="I463" t="s">
        <v>1521</v>
      </c>
      <c r="J463">
        <v>4.2</v>
      </c>
      <c r="K463" t="s">
        <v>1642</v>
      </c>
      <c r="L463" t="s">
        <v>1672</v>
      </c>
      <c r="M463" t="s">
        <v>1672</v>
      </c>
      <c r="N463" t="s">
        <v>1912</v>
      </c>
      <c r="O463">
        <v>2.8799999999999999E-2</v>
      </c>
      <c r="P463">
        <v>10</v>
      </c>
      <c r="Q463">
        <v>1.2</v>
      </c>
      <c r="R463">
        <v>432</v>
      </c>
      <c r="S463">
        <v>67</v>
      </c>
      <c r="T463">
        <v>59</v>
      </c>
      <c r="U463">
        <f t="shared" si="42"/>
        <v>0</v>
      </c>
      <c r="V463">
        <f t="shared" si="43"/>
        <v>455.84000000000015</v>
      </c>
      <c r="W463" s="3">
        <f t="shared" si="44"/>
        <v>2.7982811540822598E-2</v>
      </c>
      <c r="X463" t="str">
        <f t="shared" si="45"/>
        <v>February</v>
      </c>
      <c r="Y463" t="str">
        <f t="shared" si="46"/>
        <v>Q1</v>
      </c>
      <c r="Z463">
        <f t="shared" si="47"/>
        <v>0.83796296296296291</v>
      </c>
    </row>
    <row r="464" spans="1:26" x14ac:dyDescent="0.25">
      <c r="A464" t="s">
        <v>478</v>
      </c>
      <c r="B464" t="s">
        <v>1508</v>
      </c>
      <c r="C464" t="s">
        <v>1512</v>
      </c>
      <c r="D464">
        <v>108</v>
      </c>
      <c r="E464">
        <v>8.9</v>
      </c>
      <c r="F464">
        <v>961.2</v>
      </c>
      <c r="G464">
        <v>934.89</v>
      </c>
      <c r="H464" t="s">
        <v>1515</v>
      </c>
      <c r="I464" t="s">
        <v>1519</v>
      </c>
      <c r="J464">
        <v>3.8</v>
      </c>
      <c r="K464" t="s">
        <v>1770</v>
      </c>
      <c r="L464" t="s">
        <v>1631</v>
      </c>
      <c r="M464" t="s">
        <v>1784</v>
      </c>
      <c r="N464" t="s">
        <v>1913</v>
      </c>
      <c r="O464">
        <v>6.7199999999999996E-2</v>
      </c>
      <c r="P464">
        <v>7</v>
      </c>
      <c r="Q464">
        <v>2.9</v>
      </c>
      <c r="R464">
        <v>737</v>
      </c>
      <c r="S464">
        <v>71</v>
      </c>
      <c r="T464">
        <v>36</v>
      </c>
      <c r="U464">
        <f t="shared" si="42"/>
        <v>12</v>
      </c>
      <c r="V464">
        <f t="shared" si="43"/>
        <v>-26.310000000000059</v>
      </c>
      <c r="W464" s="3">
        <f t="shared" si="44"/>
        <v>-2.7372034956304678E-2</v>
      </c>
      <c r="X464" t="str">
        <f t="shared" si="45"/>
        <v>March</v>
      </c>
      <c r="Y464" t="str">
        <f t="shared" si="46"/>
        <v>Q1</v>
      </c>
      <c r="Z464">
        <f t="shared" si="47"/>
        <v>0.14654002713704206</v>
      </c>
    </row>
    <row r="465" spans="1:26" x14ac:dyDescent="0.25">
      <c r="A465" t="s">
        <v>479</v>
      </c>
      <c r="B465" t="s">
        <v>1505</v>
      </c>
      <c r="C465" t="s">
        <v>1511</v>
      </c>
      <c r="D465">
        <v>260</v>
      </c>
      <c r="E465">
        <v>12.5</v>
      </c>
      <c r="F465">
        <v>3250</v>
      </c>
      <c r="G465">
        <v>3311.06</v>
      </c>
      <c r="H465" t="s">
        <v>1514</v>
      </c>
      <c r="I465" t="s">
        <v>1520</v>
      </c>
      <c r="J465">
        <v>4.7</v>
      </c>
      <c r="K465" t="s">
        <v>1655</v>
      </c>
      <c r="L465" t="s">
        <v>1763</v>
      </c>
      <c r="M465" t="s">
        <v>1763</v>
      </c>
      <c r="N465" t="s">
        <v>1912</v>
      </c>
      <c r="O465">
        <v>0.1313</v>
      </c>
      <c r="P465">
        <v>34</v>
      </c>
      <c r="Q465">
        <v>3.14</v>
      </c>
      <c r="R465">
        <v>672</v>
      </c>
      <c r="S465">
        <v>117</v>
      </c>
      <c r="T465">
        <v>50</v>
      </c>
      <c r="U465">
        <f t="shared" si="42"/>
        <v>0</v>
      </c>
      <c r="V465">
        <f t="shared" si="43"/>
        <v>61.059999999999945</v>
      </c>
      <c r="W465" s="3">
        <f t="shared" si="44"/>
        <v>1.878769230769229E-2</v>
      </c>
      <c r="X465" t="str">
        <f t="shared" si="45"/>
        <v>November</v>
      </c>
      <c r="Y465" t="str">
        <f t="shared" si="46"/>
        <v>Q4</v>
      </c>
      <c r="Z465">
        <f t="shared" si="47"/>
        <v>0.38690476190476192</v>
      </c>
    </row>
    <row r="466" spans="1:26" x14ac:dyDescent="0.25">
      <c r="A466" t="s">
        <v>480</v>
      </c>
      <c r="B466" t="s">
        <v>1508</v>
      </c>
      <c r="C466" t="s">
        <v>1512</v>
      </c>
      <c r="D466">
        <v>65</v>
      </c>
      <c r="E466">
        <v>8.9</v>
      </c>
      <c r="F466">
        <v>578.5</v>
      </c>
      <c r="G466">
        <v>575.70000000000005</v>
      </c>
      <c r="H466" t="s">
        <v>1517</v>
      </c>
      <c r="I466" t="s">
        <v>1518</v>
      </c>
      <c r="J466">
        <v>4.5</v>
      </c>
      <c r="K466" t="s">
        <v>1753</v>
      </c>
      <c r="L466" t="s">
        <v>1831</v>
      </c>
      <c r="M466" t="s">
        <v>1831</v>
      </c>
      <c r="N466" t="s">
        <v>1912</v>
      </c>
      <c r="O466">
        <v>0.1258</v>
      </c>
      <c r="P466">
        <v>8</v>
      </c>
      <c r="Q466">
        <v>2.99</v>
      </c>
      <c r="R466">
        <v>600</v>
      </c>
      <c r="S466">
        <v>121</v>
      </c>
      <c r="T466">
        <v>15</v>
      </c>
      <c r="U466">
        <f t="shared" si="42"/>
        <v>0</v>
      </c>
      <c r="V466">
        <f t="shared" si="43"/>
        <v>-2.7999999999999545</v>
      </c>
      <c r="W466" s="3">
        <f t="shared" si="44"/>
        <v>-4.8401037165081325E-3</v>
      </c>
      <c r="X466" t="str">
        <f t="shared" si="45"/>
        <v>September</v>
      </c>
      <c r="Y466" t="str">
        <f t="shared" si="46"/>
        <v>Q3</v>
      </c>
      <c r="Z466">
        <f t="shared" si="47"/>
        <v>0.10833333333333334</v>
      </c>
    </row>
    <row r="467" spans="1:26" x14ac:dyDescent="0.25">
      <c r="A467" t="s">
        <v>481</v>
      </c>
      <c r="B467" t="s">
        <v>1509</v>
      </c>
      <c r="C467" t="s">
        <v>1510</v>
      </c>
      <c r="D467">
        <v>159</v>
      </c>
      <c r="E467">
        <v>25</v>
      </c>
      <c r="F467">
        <v>3975</v>
      </c>
      <c r="G467">
        <v>3950.97</v>
      </c>
      <c r="H467" t="s">
        <v>1515</v>
      </c>
      <c r="I467" t="s">
        <v>1518</v>
      </c>
      <c r="J467">
        <v>4.5</v>
      </c>
      <c r="K467" t="s">
        <v>1657</v>
      </c>
      <c r="L467" t="s">
        <v>1737</v>
      </c>
      <c r="M467" t="s">
        <v>1737</v>
      </c>
      <c r="N467" t="s">
        <v>1912</v>
      </c>
      <c r="O467">
        <v>0.1338</v>
      </c>
      <c r="P467">
        <v>21</v>
      </c>
      <c r="Q467">
        <v>0.93</v>
      </c>
      <c r="R467">
        <v>482</v>
      </c>
      <c r="S467">
        <v>95</v>
      </c>
      <c r="T467">
        <v>88</v>
      </c>
      <c r="U467">
        <f t="shared" si="42"/>
        <v>0</v>
      </c>
      <c r="V467">
        <f t="shared" si="43"/>
        <v>-24.0300000000002</v>
      </c>
      <c r="W467" s="3">
        <f t="shared" si="44"/>
        <v>-6.0452830188679751E-3</v>
      </c>
      <c r="X467" t="str">
        <f t="shared" si="45"/>
        <v>April</v>
      </c>
      <c r="Y467" t="str">
        <f t="shared" si="46"/>
        <v>Q2</v>
      </c>
      <c r="Z467">
        <f t="shared" si="47"/>
        <v>0.32987551867219916</v>
      </c>
    </row>
    <row r="468" spans="1:26" x14ac:dyDescent="0.25">
      <c r="A468" t="s">
        <v>482</v>
      </c>
      <c r="B468" t="s">
        <v>1505</v>
      </c>
      <c r="C468" t="s">
        <v>1511</v>
      </c>
      <c r="D468">
        <v>434</v>
      </c>
      <c r="E468">
        <v>12.5</v>
      </c>
      <c r="F468">
        <v>5425</v>
      </c>
      <c r="G468">
        <v>5504.26</v>
      </c>
      <c r="H468" t="s">
        <v>1517</v>
      </c>
      <c r="I468" t="s">
        <v>1519</v>
      </c>
      <c r="J468">
        <v>3.8</v>
      </c>
      <c r="K468" t="s">
        <v>1728</v>
      </c>
      <c r="L468" t="s">
        <v>1747</v>
      </c>
      <c r="M468" t="s">
        <v>1747</v>
      </c>
      <c r="N468" t="s">
        <v>1912</v>
      </c>
      <c r="O468">
        <v>2.2700000000000001E-2</v>
      </c>
      <c r="P468">
        <v>9</v>
      </c>
      <c r="Q468">
        <v>2.77</v>
      </c>
      <c r="R468">
        <v>965</v>
      </c>
      <c r="S468">
        <v>198</v>
      </c>
      <c r="T468">
        <v>79</v>
      </c>
      <c r="U468">
        <f t="shared" si="42"/>
        <v>0</v>
      </c>
      <c r="V468">
        <f t="shared" si="43"/>
        <v>79.260000000000218</v>
      </c>
      <c r="W468" s="3">
        <f t="shared" si="44"/>
        <v>1.4610138248847966E-2</v>
      </c>
      <c r="X468" t="str">
        <f t="shared" si="45"/>
        <v>August</v>
      </c>
      <c r="Y468" t="str">
        <f t="shared" si="46"/>
        <v>Q3</v>
      </c>
      <c r="Z468">
        <f t="shared" si="47"/>
        <v>0.44974093264248705</v>
      </c>
    </row>
    <row r="469" spans="1:26" x14ac:dyDescent="0.25">
      <c r="A469" t="s">
        <v>483</v>
      </c>
      <c r="B469" t="s">
        <v>1507</v>
      </c>
      <c r="C469" t="s">
        <v>1511</v>
      </c>
      <c r="D469">
        <v>240</v>
      </c>
      <c r="E469">
        <v>15.75</v>
      </c>
      <c r="F469">
        <v>3780</v>
      </c>
      <c r="G469">
        <v>3600.42</v>
      </c>
      <c r="H469" t="s">
        <v>1515</v>
      </c>
      <c r="I469" t="s">
        <v>1520</v>
      </c>
      <c r="J469">
        <v>4.7</v>
      </c>
      <c r="K469" t="s">
        <v>1582</v>
      </c>
      <c r="L469" t="s">
        <v>1722</v>
      </c>
      <c r="M469" t="s">
        <v>1722</v>
      </c>
      <c r="N469" t="s">
        <v>1912</v>
      </c>
      <c r="O469">
        <v>7.3499999999999996E-2</v>
      </c>
      <c r="P469">
        <v>17</v>
      </c>
      <c r="Q469">
        <v>3.84</v>
      </c>
      <c r="R469">
        <v>142</v>
      </c>
      <c r="S469">
        <v>84</v>
      </c>
      <c r="T469">
        <v>51</v>
      </c>
      <c r="U469">
        <f t="shared" si="42"/>
        <v>0</v>
      </c>
      <c r="V469">
        <f t="shared" si="43"/>
        <v>-179.57999999999993</v>
      </c>
      <c r="W469" s="3">
        <f t="shared" si="44"/>
        <v>-4.7507936507936492E-2</v>
      </c>
      <c r="X469" t="str">
        <f t="shared" si="45"/>
        <v>June</v>
      </c>
      <c r="Y469" t="str">
        <f t="shared" si="46"/>
        <v>Q2</v>
      </c>
      <c r="Z469">
        <f t="shared" si="47"/>
        <v>1.6901408450704225</v>
      </c>
    </row>
    <row r="470" spans="1:26" x14ac:dyDescent="0.25">
      <c r="A470" t="s">
        <v>484</v>
      </c>
      <c r="B470" t="s">
        <v>1504</v>
      </c>
      <c r="C470" t="s">
        <v>1510</v>
      </c>
      <c r="D470">
        <v>68</v>
      </c>
      <c r="E470">
        <v>45</v>
      </c>
      <c r="F470">
        <v>3060</v>
      </c>
      <c r="G470">
        <v>3123.11</v>
      </c>
      <c r="H470" t="s">
        <v>1514</v>
      </c>
      <c r="I470" t="s">
        <v>1518</v>
      </c>
      <c r="J470">
        <v>4.5</v>
      </c>
      <c r="K470" t="s">
        <v>1783</v>
      </c>
      <c r="L470" t="s">
        <v>1709</v>
      </c>
      <c r="M470" t="s">
        <v>1709</v>
      </c>
      <c r="N470" t="s">
        <v>1912</v>
      </c>
      <c r="O470">
        <v>9.8799999999999999E-2</v>
      </c>
      <c r="P470">
        <v>6</v>
      </c>
      <c r="Q470">
        <v>1.56</v>
      </c>
      <c r="R470">
        <v>676</v>
      </c>
      <c r="S470">
        <v>60</v>
      </c>
      <c r="T470">
        <v>58</v>
      </c>
      <c r="U470">
        <f t="shared" si="42"/>
        <v>0</v>
      </c>
      <c r="V470">
        <f t="shared" si="43"/>
        <v>63.110000000000127</v>
      </c>
      <c r="W470" s="3">
        <f t="shared" si="44"/>
        <v>2.0624183006535988E-2</v>
      </c>
      <c r="X470" t="str">
        <f t="shared" si="45"/>
        <v>February</v>
      </c>
      <c r="Y470" t="str">
        <f t="shared" si="46"/>
        <v>Q1</v>
      </c>
      <c r="Z470">
        <f t="shared" si="47"/>
        <v>0.10059171597633136</v>
      </c>
    </row>
    <row r="471" spans="1:26" x14ac:dyDescent="0.25">
      <c r="A471" t="s">
        <v>485</v>
      </c>
      <c r="B471" t="s">
        <v>1509</v>
      </c>
      <c r="C471" t="s">
        <v>1510</v>
      </c>
      <c r="D471">
        <v>477</v>
      </c>
      <c r="E471">
        <v>25</v>
      </c>
      <c r="F471">
        <v>11925</v>
      </c>
      <c r="G471">
        <v>11728.47</v>
      </c>
      <c r="H471" t="s">
        <v>1515</v>
      </c>
      <c r="I471" t="s">
        <v>1518</v>
      </c>
      <c r="J471">
        <v>4.5</v>
      </c>
      <c r="K471" t="s">
        <v>1597</v>
      </c>
      <c r="L471" t="s">
        <v>1859</v>
      </c>
      <c r="M471" t="s">
        <v>1859</v>
      </c>
      <c r="N471" t="s">
        <v>1912</v>
      </c>
      <c r="O471">
        <v>0.13200000000000001</v>
      </c>
      <c r="P471">
        <v>62</v>
      </c>
      <c r="Q471">
        <v>0.74</v>
      </c>
      <c r="R471">
        <v>233</v>
      </c>
      <c r="S471">
        <v>33</v>
      </c>
      <c r="T471">
        <v>63</v>
      </c>
      <c r="U471">
        <f t="shared" si="42"/>
        <v>0</v>
      </c>
      <c r="V471">
        <f t="shared" si="43"/>
        <v>-196.53000000000065</v>
      </c>
      <c r="W471" s="3">
        <f t="shared" si="44"/>
        <v>-1.6480503144654143E-2</v>
      </c>
      <c r="X471" t="str">
        <f t="shared" si="45"/>
        <v>March</v>
      </c>
      <c r="Y471" t="str">
        <f t="shared" si="46"/>
        <v>Q1</v>
      </c>
      <c r="Z471">
        <f t="shared" si="47"/>
        <v>2.0472103004291844</v>
      </c>
    </row>
    <row r="472" spans="1:26" x14ac:dyDescent="0.25">
      <c r="A472" t="s">
        <v>486</v>
      </c>
      <c r="B472" t="s">
        <v>1506</v>
      </c>
      <c r="C472" t="s">
        <v>1512</v>
      </c>
      <c r="D472">
        <v>330</v>
      </c>
      <c r="E472">
        <v>4.2</v>
      </c>
      <c r="F472">
        <v>1386</v>
      </c>
      <c r="G472">
        <v>1341.74</v>
      </c>
      <c r="H472" t="s">
        <v>1516</v>
      </c>
      <c r="I472" t="s">
        <v>1520</v>
      </c>
      <c r="J472">
        <v>4.7</v>
      </c>
      <c r="K472" t="s">
        <v>1579</v>
      </c>
      <c r="L472" t="s">
        <v>1840</v>
      </c>
      <c r="M472" t="s">
        <v>1663</v>
      </c>
      <c r="N472" t="s">
        <v>1913</v>
      </c>
      <c r="O472">
        <v>0.1358</v>
      </c>
      <c r="P472">
        <v>44</v>
      </c>
      <c r="Q472">
        <v>2.25</v>
      </c>
      <c r="R472">
        <v>519</v>
      </c>
      <c r="S472">
        <v>147</v>
      </c>
      <c r="T472">
        <v>73</v>
      </c>
      <c r="U472">
        <f t="shared" si="42"/>
        <v>1</v>
      </c>
      <c r="V472">
        <f t="shared" si="43"/>
        <v>-44.259999999999991</v>
      </c>
      <c r="W472" s="3">
        <f t="shared" si="44"/>
        <v>-3.1933621933621925E-2</v>
      </c>
      <c r="X472" t="str">
        <f t="shared" si="45"/>
        <v>May</v>
      </c>
      <c r="Y472" t="str">
        <f t="shared" si="46"/>
        <v>Q2</v>
      </c>
      <c r="Z472">
        <f t="shared" si="47"/>
        <v>0.63583815028901736</v>
      </c>
    </row>
    <row r="473" spans="1:26" x14ac:dyDescent="0.25">
      <c r="A473" t="s">
        <v>487</v>
      </c>
      <c r="B473" t="s">
        <v>1509</v>
      </c>
      <c r="C473" t="s">
        <v>1510</v>
      </c>
      <c r="D473">
        <v>121</v>
      </c>
      <c r="E473">
        <v>25</v>
      </c>
      <c r="F473">
        <v>3025</v>
      </c>
      <c r="G473">
        <v>3051.88</v>
      </c>
      <c r="H473" t="s">
        <v>1513</v>
      </c>
      <c r="I473" t="s">
        <v>1520</v>
      </c>
      <c r="J473">
        <v>4.7</v>
      </c>
      <c r="K473" t="s">
        <v>1784</v>
      </c>
      <c r="L473" t="s">
        <v>1695</v>
      </c>
      <c r="M473" t="s">
        <v>1695</v>
      </c>
      <c r="N473" t="s">
        <v>1912</v>
      </c>
      <c r="O473">
        <v>7.6600000000000001E-2</v>
      </c>
      <c r="P473">
        <v>9</v>
      </c>
      <c r="Q473">
        <v>0.62</v>
      </c>
      <c r="R473">
        <v>56</v>
      </c>
      <c r="S473">
        <v>82</v>
      </c>
      <c r="T473">
        <v>80</v>
      </c>
      <c r="U473">
        <f t="shared" si="42"/>
        <v>0</v>
      </c>
      <c r="V473">
        <f t="shared" si="43"/>
        <v>26.880000000000109</v>
      </c>
      <c r="W473" s="3">
        <f t="shared" si="44"/>
        <v>8.8859504132231763E-3</v>
      </c>
      <c r="X473" t="str">
        <f t="shared" si="45"/>
        <v>May</v>
      </c>
      <c r="Y473" t="str">
        <f t="shared" si="46"/>
        <v>Q2</v>
      </c>
      <c r="Z473">
        <f t="shared" si="47"/>
        <v>2.1607142857142856</v>
      </c>
    </row>
    <row r="474" spans="1:26" x14ac:dyDescent="0.25">
      <c r="A474" t="s">
        <v>488</v>
      </c>
      <c r="B474" t="s">
        <v>1506</v>
      </c>
      <c r="C474" t="s">
        <v>1512</v>
      </c>
      <c r="D474">
        <v>104</v>
      </c>
      <c r="E474">
        <v>4.2</v>
      </c>
      <c r="F474">
        <v>436.8</v>
      </c>
      <c r="G474">
        <v>421.44</v>
      </c>
      <c r="H474" t="s">
        <v>1517</v>
      </c>
      <c r="I474" t="s">
        <v>1519</v>
      </c>
      <c r="J474">
        <v>3.8</v>
      </c>
      <c r="K474" t="s">
        <v>1561</v>
      </c>
      <c r="L474" t="s">
        <v>1783</v>
      </c>
      <c r="M474" t="s">
        <v>1783</v>
      </c>
      <c r="N474" t="s">
        <v>1912</v>
      </c>
      <c r="O474">
        <v>0.10150000000000001</v>
      </c>
      <c r="P474">
        <v>10</v>
      </c>
      <c r="Q474">
        <v>2.71</v>
      </c>
      <c r="R474">
        <v>641</v>
      </c>
      <c r="S474">
        <v>174</v>
      </c>
      <c r="T474">
        <v>48</v>
      </c>
      <c r="U474">
        <f t="shared" si="42"/>
        <v>0</v>
      </c>
      <c r="V474">
        <f t="shared" si="43"/>
        <v>-15.360000000000014</v>
      </c>
      <c r="W474" s="3">
        <f t="shared" si="44"/>
        <v>-3.5164835164835193E-2</v>
      </c>
      <c r="X474" t="str">
        <f t="shared" si="45"/>
        <v>January</v>
      </c>
      <c r="Y474" t="str">
        <f t="shared" si="46"/>
        <v>Q1</v>
      </c>
      <c r="Z474">
        <f t="shared" si="47"/>
        <v>0.16224648985959439</v>
      </c>
    </row>
    <row r="475" spans="1:26" x14ac:dyDescent="0.25">
      <c r="A475" t="s">
        <v>489</v>
      </c>
      <c r="B475" t="s">
        <v>1506</v>
      </c>
      <c r="C475" t="s">
        <v>1512</v>
      </c>
      <c r="D475">
        <v>223</v>
      </c>
      <c r="E475">
        <v>4.2</v>
      </c>
      <c r="F475">
        <v>936.6</v>
      </c>
      <c r="G475">
        <v>982.84</v>
      </c>
      <c r="H475" t="s">
        <v>1513</v>
      </c>
      <c r="I475" t="s">
        <v>1518</v>
      </c>
      <c r="J475">
        <v>4.5</v>
      </c>
      <c r="K475" t="s">
        <v>1604</v>
      </c>
      <c r="L475" t="s">
        <v>1543</v>
      </c>
      <c r="M475" t="s">
        <v>1543</v>
      </c>
      <c r="N475" t="s">
        <v>1912</v>
      </c>
      <c r="O475">
        <v>3.2599999999999997E-2</v>
      </c>
      <c r="P475">
        <v>7</v>
      </c>
      <c r="Q475">
        <v>2.3199999999999998</v>
      </c>
      <c r="R475">
        <v>636</v>
      </c>
      <c r="S475">
        <v>163</v>
      </c>
      <c r="T475">
        <v>32</v>
      </c>
      <c r="U475">
        <f t="shared" si="42"/>
        <v>0</v>
      </c>
      <c r="V475">
        <f t="shared" si="43"/>
        <v>46.240000000000009</v>
      </c>
      <c r="W475" s="3">
        <f t="shared" si="44"/>
        <v>4.9370061926115746E-2</v>
      </c>
      <c r="X475" t="str">
        <f t="shared" si="45"/>
        <v>February</v>
      </c>
      <c r="Y475" t="str">
        <f t="shared" si="46"/>
        <v>Q1</v>
      </c>
      <c r="Z475">
        <f t="shared" si="47"/>
        <v>0.35062893081761004</v>
      </c>
    </row>
    <row r="476" spans="1:26" x14ac:dyDescent="0.25">
      <c r="A476" t="s">
        <v>490</v>
      </c>
      <c r="B476" t="s">
        <v>1508</v>
      </c>
      <c r="C476" t="s">
        <v>1512</v>
      </c>
      <c r="D476">
        <v>57</v>
      </c>
      <c r="E476">
        <v>8.9</v>
      </c>
      <c r="F476">
        <v>507.3</v>
      </c>
      <c r="G476">
        <v>520.91999999999996</v>
      </c>
      <c r="H476" t="s">
        <v>1517</v>
      </c>
      <c r="I476" t="s">
        <v>1521</v>
      </c>
      <c r="J476">
        <v>4.2</v>
      </c>
      <c r="K476" t="s">
        <v>1785</v>
      </c>
      <c r="L476" t="s">
        <v>1783</v>
      </c>
      <c r="M476" t="s">
        <v>1783</v>
      </c>
      <c r="N476" t="s">
        <v>1912</v>
      </c>
      <c r="O476">
        <v>5.5199999999999999E-2</v>
      </c>
      <c r="P476">
        <v>3</v>
      </c>
      <c r="Q476">
        <v>2.64</v>
      </c>
      <c r="R476">
        <v>913</v>
      </c>
      <c r="S476">
        <v>160</v>
      </c>
      <c r="T476">
        <v>18</v>
      </c>
      <c r="U476">
        <f t="shared" si="42"/>
        <v>0</v>
      </c>
      <c r="V476">
        <f t="shared" si="43"/>
        <v>13.619999999999948</v>
      </c>
      <c r="W476" s="3">
        <f t="shared" si="44"/>
        <v>2.6848018923713676E-2</v>
      </c>
      <c r="X476" t="str">
        <f t="shared" si="45"/>
        <v>January</v>
      </c>
      <c r="Y476" t="str">
        <f t="shared" si="46"/>
        <v>Q1</v>
      </c>
      <c r="Z476">
        <f t="shared" si="47"/>
        <v>6.2431544359255201E-2</v>
      </c>
    </row>
    <row r="477" spans="1:26" x14ac:dyDescent="0.25">
      <c r="A477" t="s">
        <v>491</v>
      </c>
      <c r="B477" t="s">
        <v>1506</v>
      </c>
      <c r="C477" t="s">
        <v>1512</v>
      </c>
      <c r="D477">
        <v>365</v>
      </c>
      <c r="E477">
        <v>4.2</v>
      </c>
      <c r="F477">
        <v>1533</v>
      </c>
      <c r="G477">
        <v>1588.1</v>
      </c>
      <c r="H477" t="s">
        <v>1515</v>
      </c>
      <c r="I477" t="s">
        <v>1519</v>
      </c>
      <c r="J477">
        <v>3.8</v>
      </c>
      <c r="K477" t="s">
        <v>1771</v>
      </c>
      <c r="L477" t="s">
        <v>1770</v>
      </c>
      <c r="M477" t="s">
        <v>1770</v>
      </c>
      <c r="N477" t="s">
        <v>1912</v>
      </c>
      <c r="O477">
        <v>5.6099999999999997E-2</v>
      </c>
      <c r="P477">
        <v>20</v>
      </c>
      <c r="Q477">
        <v>1.42</v>
      </c>
      <c r="R477">
        <v>676</v>
      </c>
      <c r="S477">
        <v>34</v>
      </c>
      <c r="T477">
        <v>23</v>
      </c>
      <c r="U477">
        <f t="shared" si="42"/>
        <v>0</v>
      </c>
      <c r="V477">
        <f t="shared" si="43"/>
        <v>55.099999999999909</v>
      </c>
      <c r="W477" s="3">
        <f t="shared" si="44"/>
        <v>3.5942596216568763E-2</v>
      </c>
      <c r="X477" t="str">
        <f t="shared" si="45"/>
        <v>March</v>
      </c>
      <c r="Y477" t="str">
        <f t="shared" si="46"/>
        <v>Q1</v>
      </c>
      <c r="Z477">
        <f t="shared" si="47"/>
        <v>0.5399408284023669</v>
      </c>
    </row>
    <row r="478" spans="1:26" x14ac:dyDescent="0.25">
      <c r="A478" t="s">
        <v>492</v>
      </c>
      <c r="B478" t="s">
        <v>1509</v>
      </c>
      <c r="C478" t="s">
        <v>1510</v>
      </c>
      <c r="D478">
        <v>380</v>
      </c>
      <c r="E478">
        <v>25</v>
      </c>
      <c r="F478">
        <v>9500</v>
      </c>
      <c r="G478">
        <v>9679.2199999999993</v>
      </c>
      <c r="H478" t="s">
        <v>1517</v>
      </c>
      <c r="I478" t="s">
        <v>1518</v>
      </c>
      <c r="J478">
        <v>4.5</v>
      </c>
      <c r="K478" t="s">
        <v>1786</v>
      </c>
      <c r="L478" t="s">
        <v>1586</v>
      </c>
      <c r="M478" t="s">
        <v>1706</v>
      </c>
      <c r="N478" t="s">
        <v>1913</v>
      </c>
      <c r="O478">
        <v>0.14069999999999999</v>
      </c>
      <c r="P478">
        <v>53</v>
      </c>
      <c r="Q478">
        <v>1.1399999999999999</v>
      </c>
      <c r="R478">
        <v>588</v>
      </c>
      <c r="S478">
        <v>167</v>
      </c>
      <c r="T478">
        <v>89</v>
      </c>
      <c r="U478">
        <f t="shared" si="42"/>
        <v>5</v>
      </c>
      <c r="V478">
        <f t="shared" si="43"/>
        <v>179.21999999999935</v>
      </c>
      <c r="W478" s="3">
        <f t="shared" si="44"/>
        <v>1.8865263157894666E-2</v>
      </c>
      <c r="X478" t="str">
        <f t="shared" si="45"/>
        <v>September</v>
      </c>
      <c r="Y478" t="str">
        <f t="shared" si="46"/>
        <v>Q3</v>
      </c>
      <c r="Z478">
        <f t="shared" si="47"/>
        <v>0.6462585034013606</v>
      </c>
    </row>
    <row r="479" spans="1:26" x14ac:dyDescent="0.25">
      <c r="A479" t="s">
        <v>493</v>
      </c>
      <c r="B479" t="s">
        <v>1506</v>
      </c>
      <c r="C479" t="s">
        <v>1512</v>
      </c>
      <c r="D479">
        <v>383</v>
      </c>
      <c r="E479">
        <v>4.2</v>
      </c>
      <c r="F479">
        <v>1608.6</v>
      </c>
      <c r="G479">
        <v>1629.81</v>
      </c>
      <c r="H479" t="s">
        <v>1514</v>
      </c>
      <c r="I479" t="s">
        <v>1520</v>
      </c>
      <c r="J479">
        <v>4.7</v>
      </c>
      <c r="K479" t="s">
        <v>1753</v>
      </c>
      <c r="L479" t="s">
        <v>1603</v>
      </c>
      <c r="M479" t="s">
        <v>1603</v>
      </c>
      <c r="N479" t="s">
        <v>1912</v>
      </c>
      <c r="O479">
        <v>7.9000000000000001E-2</v>
      </c>
      <c r="P479">
        <v>30</v>
      </c>
      <c r="Q479">
        <v>2.2200000000000002</v>
      </c>
      <c r="R479">
        <v>248</v>
      </c>
      <c r="S479">
        <v>20</v>
      </c>
      <c r="T479">
        <v>25</v>
      </c>
      <c r="U479">
        <f t="shared" si="42"/>
        <v>0</v>
      </c>
      <c r="V479">
        <f t="shared" si="43"/>
        <v>21.210000000000036</v>
      </c>
      <c r="W479" s="3">
        <f t="shared" si="44"/>
        <v>1.3185378590078352E-2</v>
      </c>
      <c r="X479" t="str">
        <f t="shared" si="45"/>
        <v>September</v>
      </c>
      <c r="Y479" t="str">
        <f t="shared" si="46"/>
        <v>Q3</v>
      </c>
      <c r="Z479">
        <f t="shared" si="47"/>
        <v>1.5443548387096775</v>
      </c>
    </row>
    <row r="480" spans="1:26" x14ac:dyDescent="0.25">
      <c r="A480" t="s">
        <v>494</v>
      </c>
      <c r="B480" t="s">
        <v>1505</v>
      </c>
      <c r="C480" t="s">
        <v>1511</v>
      </c>
      <c r="D480">
        <v>419</v>
      </c>
      <c r="E480">
        <v>12.5</v>
      </c>
      <c r="F480">
        <v>5237.5</v>
      </c>
      <c r="G480">
        <v>5297.89</v>
      </c>
      <c r="H480" t="s">
        <v>1515</v>
      </c>
      <c r="I480" t="s">
        <v>1518</v>
      </c>
      <c r="J480">
        <v>4.5</v>
      </c>
      <c r="K480" t="s">
        <v>1787</v>
      </c>
      <c r="L480" t="s">
        <v>1638</v>
      </c>
      <c r="M480" t="s">
        <v>1638</v>
      </c>
      <c r="N480" t="s">
        <v>1912</v>
      </c>
      <c r="O480">
        <v>6.8000000000000005E-2</v>
      </c>
      <c r="P480">
        <v>28</v>
      </c>
      <c r="Q480">
        <v>3.02</v>
      </c>
      <c r="R480">
        <v>267</v>
      </c>
      <c r="S480">
        <v>22</v>
      </c>
      <c r="T480">
        <v>91</v>
      </c>
      <c r="U480">
        <f t="shared" si="42"/>
        <v>0</v>
      </c>
      <c r="V480">
        <f t="shared" si="43"/>
        <v>60.390000000000327</v>
      </c>
      <c r="W480" s="3">
        <f t="shared" si="44"/>
        <v>1.1530310262529896E-2</v>
      </c>
      <c r="X480" t="str">
        <f t="shared" si="45"/>
        <v>April</v>
      </c>
      <c r="Y480" t="str">
        <f t="shared" si="46"/>
        <v>Q2</v>
      </c>
      <c r="Z480">
        <f t="shared" si="47"/>
        <v>1.5692883895131087</v>
      </c>
    </row>
    <row r="481" spans="1:26" x14ac:dyDescent="0.25">
      <c r="A481" t="s">
        <v>495</v>
      </c>
      <c r="B481" t="s">
        <v>1507</v>
      </c>
      <c r="C481" t="s">
        <v>1511</v>
      </c>
      <c r="D481">
        <v>167</v>
      </c>
      <c r="E481">
        <v>15.75</v>
      </c>
      <c r="F481">
        <v>2630.25</v>
      </c>
      <c r="G481">
        <v>2577.7199999999998</v>
      </c>
      <c r="H481" t="s">
        <v>1516</v>
      </c>
      <c r="I481" t="s">
        <v>1521</v>
      </c>
      <c r="J481">
        <v>4.2</v>
      </c>
      <c r="K481" t="s">
        <v>1538</v>
      </c>
      <c r="L481" t="s">
        <v>1604</v>
      </c>
      <c r="M481" t="s">
        <v>1604</v>
      </c>
      <c r="N481" t="s">
        <v>1912</v>
      </c>
      <c r="O481">
        <v>8.6999999999999994E-2</v>
      </c>
      <c r="P481">
        <v>14</v>
      </c>
      <c r="Q481">
        <v>2.67</v>
      </c>
      <c r="R481">
        <v>399</v>
      </c>
      <c r="S481">
        <v>121</v>
      </c>
      <c r="T481">
        <v>82</v>
      </c>
      <c r="U481">
        <f t="shared" si="42"/>
        <v>0</v>
      </c>
      <c r="V481">
        <f t="shared" si="43"/>
        <v>-52.5300000000002</v>
      </c>
      <c r="W481" s="3">
        <f t="shared" si="44"/>
        <v>-1.9971485600228191E-2</v>
      </c>
      <c r="X481" t="str">
        <f t="shared" si="45"/>
        <v>February</v>
      </c>
      <c r="Y481" t="str">
        <f t="shared" si="46"/>
        <v>Q1</v>
      </c>
      <c r="Z481">
        <f t="shared" si="47"/>
        <v>0.41854636591478694</v>
      </c>
    </row>
    <row r="482" spans="1:26" x14ac:dyDescent="0.25">
      <c r="A482" t="s">
        <v>496</v>
      </c>
      <c r="B482" t="s">
        <v>1509</v>
      </c>
      <c r="C482" t="s">
        <v>1510</v>
      </c>
      <c r="D482">
        <v>179</v>
      </c>
      <c r="E482">
        <v>25</v>
      </c>
      <c r="F482">
        <v>4475</v>
      </c>
      <c r="G482">
        <v>4624.3900000000003</v>
      </c>
      <c r="H482" t="s">
        <v>1513</v>
      </c>
      <c r="I482" t="s">
        <v>1519</v>
      </c>
      <c r="J482">
        <v>3.8</v>
      </c>
      <c r="K482" t="s">
        <v>1745</v>
      </c>
      <c r="L482" t="s">
        <v>1631</v>
      </c>
      <c r="M482" t="s">
        <v>1631</v>
      </c>
      <c r="N482" t="s">
        <v>1912</v>
      </c>
      <c r="O482">
        <v>0.1391</v>
      </c>
      <c r="P482">
        <v>24</v>
      </c>
      <c r="Q482">
        <v>1.21</v>
      </c>
      <c r="R482">
        <v>711</v>
      </c>
      <c r="S482">
        <v>54</v>
      </c>
      <c r="T482">
        <v>71</v>
      </c>
      <c r="U482">
        <f t="shared" si="42"/>
        <v>0</v>
      </c>
      <c r="V482">
        <f t="shared" si="43"/>
        <v>149.39000000000033</v>
      </c>
      <c r="W482" s="3">
        <f t="shared" si="44"/>
        <v>3.3383240223463763E-2</v>
      </c>
      <c r="X482" t="str">
        <f t="shared" si="45"/>
        <v>April</v>
      </c>
      <c r="Y482" t="str">
        <f t="shared" si="46"/>
        <v>Q2</v>
      </c>
      <c r="Z482">
        <f t="shared" si="47"/>
        <v>0.25175808720112519</v>
      </c>
    </row>
    <row r="483" spans="1:26" x14ac:dyDescent="0.25">
      <c r="A483" t="s">
        <v>497</v>
      </c>
      <c r="B483" t="s">
        <v>1507</v>
      </c>
      <c r="C483" t="s">
        <v>1511</v>
      </c>
      <c r="D483">
        <v>411</v>
      </c>
      <c r="E483">
        <v>15.75</v>
      </c>
      <c r="F483">
        <v>6473.25</v>
      </c>
      <c r="G483">
        <v>6676.62</v>
      </c>
      <c r="H483" t="s">
        <v>1515</v>
      </c>
      <c r="I483" t="s">
        <v>1521</v>
      </c>
      <c r="J483">
        <v>4.2</v>
      </c>
      <c r="K483" t="s">
        <v>1625</v>
      </c>
      <c r="L483" t="s">
        <v>1634</v>
      </c>
      <c r="M483" t="s">
        <v>1634</v>
      </c>
      <c r="N483" t="s">
        <v>1912</v>
      </c>
      <c r="O483">
        <v>0.1399</v>
      </c>
      <c r="P483">
        <v>57</v>
      </c>
      <c r="Q483">
        <v>3.28</v>
      </c>
      <c r="R483">
        <v>792</v>
      </c>
      <c r="S483">
        <v>193</v>
      </c>
      <c r="T483">
        <v>50</v>
      </c>
      <c r="U483">
        <f t="shared" si="42"/>
        <v>0</v>
      </c>
      <c r="V483">
        <f t="shared" si="43"/>
        <v>203.36999999999989</v>
      </c>
      <c r="W483" s="3">
        <f t="shared" si="44"/>
        <v>3.1416985285598407E-2</v>
      </c>
      <c r="X483" t="str">
        <f t="shared" si="45"/>
        <v>August</v>
      </c>
      <c r="Y483" t="str">
        <f t="shared" si="46"/>
        <v>Q3</v>
      </c>
      <c r="Z483">
        <f t="shared" si="47"/>
        <v>0.51893939393939392</v>
      </c>
    </row>
    <row r="484" spans="1:26" x14ac:dyDescent="0.25">
      <c r="A484" t="s">
        <v>498</v>
      </c>
      <c r="B484" t="s">
        <v>1509</v>
      </c>
      <c r="C484" t="s">
        <v>1510</v>
      </c>
      <c r="D484">
        <v>305</v>
      </c>
      <c r="E484">
        <v>25</v>
      </c>
      <c r="F484">
        <v>7625</v>
      </c>
      <c r="G484">
        <v>7766.44</v>
      </c>
      <c r="H484" t="s">
        <v>1517</v>
      </c>
      <c r="I484" t="s">
        <v>1518</v>
      </c>
      <c r="J484">
        <v>4.5</v>
      </c>
      <c r="K484" t="s">
        <v>1787</v>
      </c>
      <c r="L484" t="s">
        <v>1523</v>
      </c>
      <c r="M484" t="s">
        <v>1523</v>
      </c>
      <c r="N484" t="s">
        <v>1912</v>
      </c>
      <c r="O484">
        <v>0.12189999999999999</v>
      </c>
      <c r="P484">
        <v>37</v>
      </c>
      <c r="Q484">
        <v>1.03</v>
      </c>
      <c r="R484">
        <v>337</v>
      </c>
      <c r="S484">
        <v>27</v>
      </c>
      <c r="T484">
        <v>53</v>
      </c>
      <c r="U484">
        <f t="shared" si="42"/>
        <v>0</v>
      </c>
      <c r="V484">
        <f t="shared" si="43"/>
        <v>141.4399999999996</v>
      </c>
      <c r="W484" s="3">
        <f t="shared" si="44"/>
        <v>1.854950819672126E-2</v>
      </c>
      <c r="X484" t="str">
        <f t="shared" si="45"/>
        <v>April</v>
      </c>
      <c r="Y484" t="str">
        <f t="shared" si="46"/>
        <v>Q2</v>
      </c>
      <c r="Z484">
        <f t="shared" si="47"/>
        <v>0.90504451038575673</v>
      </c>
    </row>
    <row r="485" spans="1:26" x14ac:dyDescent="0.25">
      <c r="A485" t="s">
        <v>499</v>
      </c>
      <c r="B485" t="s">
        <v>1508</v>
      </c>
      <c r="C485" t="s">
        <v>1512</v>
      </c>
      <c r="D485">
        <v>320</v>
      </c>
      <c r="E485">
        <v>8.9</v>
      </c>
      <c r="F485">
        <v>2848</v>
      </c>
      <c r="G485">
        <v>2816.55</v>
      </c>
      <c r="H485" t="s">
        <v>1517</v>
      </c>
      <c r="I485" t="s">
        <v>1519</v>
      </c>
      <c r="J485">
        <v>3.8</v>
      </c>
      <c r="K485" t="s">
        <v>1691</v>
      </c>
      <c r="L485" t="s">
        <v>1824</v>
      </c>
      <c r="M485" t="s">
        <v>1824</v>
      </c>
      <c r="N485" t="s">
        <v>1912</v>
      </c>
      <c r="O485">
        <v>9.3299999999999994E-2</v>
      </c>
      <c r="P485">
        <v>29</v>
      </c>
      <c r="Q485">
        <v>2.5</v>
      </c>
      <c r="R485">
        <v>776</v>
      </c>
      <c r="S485">
        <v>28</v>
      </c>
      <c r="T485">
        <v>44</v>
      </c>
      <c r="U485">
        <f t="shared" si="42"/>
        <v>0</v>
      </c>
      <c r="V485">
        <f t="shared" si="43"/>
        <v>-31.449999999999818</v>
      </c>
      <c r="W485" s="3">
        <f t="shared" si="44"/>
        <v>-1.1042837078651621E-2</v>
      </c>
      <c r="X485" t="str">
        <f t="shared" si="45"/>
        <v>October</v>
      </c>
      <c r="Y485" t="str">
        <f t="shared" si="46"/>
        <v>Q4</v>
      </c>
      <c r="Z485">
        <f t="shared" si="47"/>
        <v>0.41237113402061853</v>
      </c>
    </row>
    <row r="486" spans="1:26" x14ac:dyDescent="0.25">
      <c r="A486" t="s">
        <v>500</v>
      </c>
      <c r="B486" t="s">
        <v>1508</v>
      </c>
      <c r="C486" t="s">
        <v>1512</v>
      </c>
      <c r="D486">
        <v>200</v>
      </c>
      <c r="E486">
        <v>8.9</v>
      </c>
      <c r="F486">
        <v>1780</v>
      </c>
      <c r="G486">
        <v>1771.44</v>
      </c>
      <c r="H486" t="s">
        <v>1513</v>
      </c>
      <c r="I486" t="s">
        <v>1520</v>
      </c>
      <c r="J486">
        <v>4.7</v>
      </c>
      <c r="K486" t="s">
        <v>1784</v>
      </c>
      <c r="L486" t="s">
        <v>1522</v>
      </c>
      <c r="M486" t="s">
        <v>1522</v>
      </c>
      <c r="N486" t="s">
        <v>1912</v>
      </c>
      <c r="O486">
        <v>0.1431</v>
      </c>
      <c r="P486">
        <v>28</v>
      </c>
      <c r="Q486">
        <v>1.6</v>
      </c>
      <c r="R486">
        <v>433</v>
      </c>
      <c r="S486">
        <v>29</v>
      </c>
      <c r="T486">
        <v>35</v>
      </c>
      <c r="U486">
        <f t="shared" si="42"/>
        <v>0</v>
      </c>
      <c r="V486">
        <f t="shared" si="43"/>
        <v>-8.5599999999999454</v>
      </c>
      <c r="W486" s="3">
        <f t="shared" si="44"/>
        <v>-4.8089887640449134E-3</v>
      </c>
      <c r="X486" t="str">
        <f t="shared" si="45"/>
        <v>May</v>
      </c>
      <c r="Y486" t="str">
        <f t="shared" si="46"/>
        <v>Q2</v>
      </c>
      <c r="Z486">
        <f t="shared" si="47"/>
        <v>0.46189376443418012</v>
      </c>
    </row>
    <row r="487" spans="1:26" x14ac:dyDescent="0.25">
      <c r="A487" t="s">
        <v>501</v>
      </c>
      <c r="B487" t="s">
        <v>1505</v>
      </c>
      <c r="C487" t="s">
        <v>1511</v>
      </c>
      <c r="D487">
        <v>473</v>
      </c>
      <c r="E487">
        <v>12.5</v>
      </c>
      <c r="F487">
        <v>5912.5</v>
      </c>
      <c r="G487">
        <v>5912.53</v>
      </c>
      <c r="H487" t="s">
        <v>1515</v>
      </c>
      <c r="I487" t="s">
        <v>1518</v>
      </c>
      <c r="J487">
        <v>4.5</v>
      </c>
      <c r="K487" t="s">
        <v>1786</v>
      </c>
      <c r="L487" t="s">
        <v>1789</v>
      </c>
      <c r="M487" t="s">
        <v>1618</v>
      </c>
      <c r="N487" t="s">
        <v>1913</v>
      </c>
      <c r="O487">
        <v>3.6600000000000001E-2</v>
      </c>
      <c r="P487">
        <v>17</v>
      </c>
      <c r="Q487">
        <v>3.81</v>
      </c>
      <c r="R487">
        <v>385</v>
      </c>
      <c r="S487">
        <v>56</v>
      </c>
      <c r="T487">
        <v>22</v>
      </c>
      <c r="U487">
        <f t="shared" si="42"/>
        <v>13</v>
      </c>
      <c r="V487">
        <f t="shared" si="43"/>
        <v>2.9999999999745341E-2</v>
      </c>
      <c r="W487" s="3">
        <f t="shared" si="44"/>
        <v>5.0739957716271187E-6</v>
      </c>
      <c r="X487" t="str">
        <f t="shared" si="45"/>
        <v>September</v>
      </c>
      <c r="Y487" t="str">
        <f t="shared" si="46"/>
        <v>Q3</v>
      </c>
      <c r="Z487">
        <f t="shared" si="47"/>
        <v>1.2285714285714286</v>
      </c>
    </row>
    <row r="488" spans="1:26" x14ac:dyDescent="0.25">
      <c r="A488" t="s">
        <v>502</v>
      </c>
      <c r="B488" t="s">
        <v>1509</v>
      </c>
      <c r="C488" t="s">
        <v>1510</v>
      </c>
      <c r="D488">
        <v>245</v>
      </c>
      <c r="E488">
        <v>25</v>
      </c>
      <c r="F488">
        <v>6125</v>
      </c>
      <c r="G488">
        <v>6056.15</v>
      </c>
      <c r="H488" t="s">
        <v>1514</v>
      </c>
      <c r="I488" t="s">
        <v>1519</v>
      </c>
      <c r="J488">
        <v>3.8</v>
      </c>
      <c r="K488" t="s">
        <v>1785</v>
      </c>
      <c r="L488" t="s">
        <v>1667</v>
      </c>
      <c r="M488" t="s">
        <v>1667</v>
      </c>
      <c r="N488" t="s">
        <v>1912</v>
      </c>
      <c r="O488">
        <v>0.13109999999999999</v>
      </c>
      <c r="P488">
        <v>32</v>
      </c>
      <c r="Q488">
        <v>0.97</v>
      </c>
      <c r="R488">
        <v>753</v>
      </c>
      <c r="S488">
        <v>172</v>
      </c>
      <c r="T488">
        <v>21</v>
      </c>
      <c r="U488">
        <f t="shared" si="42"/>
        <v>0</v>
      </c>
      <c r="V488">
        <f t="shared" si="43"/>
        <v>-68.850000000000364</v>
      </c>
      <c r="W488" s="3">
        <f t="shared" si="44"/>
        <v>-1.1240816326530671E-2</v>
      </c>
      <c r="X488" t="str">
        <f t="shared" si="45"/>
        <v>January</v>
      </c>
      <c r="Y488" t="str">
        <f t="shared" si="46"/>
        <v>Q1</v>
      </c>
      <c r="Z488">
        <f t="shared" si="47"/>
        <v>0.32536520584329348</v>
      </c>
    </row>
    <row r="489" spans="1:26" x14ac:dyDescent="0.25">
      <c r="A489" t="s">
        <v>503</v>
      </c>
      <c r="B489" t="s">
        <v>1506</v>
      </c>
      <c r="C489" t="s">
        <v>1512</v>
      </c>
      <c r="D489">
        <v>276</v>
      </c>
      <c r="E489">
        <v>4.2</v>
      </c>
      <c r="F489">
        <v>1159.2</v>
      </c>
      <c r="G489">
        <v>1190.06</v>
      </c>
      <c r="H489" t="s">
        <v>1515</v>
      </c>
      <c r="I489" t="s">
        <v>1518</v>
      </c>
      <c r="J489">
        <v>4.5</v>
      </c>
      <c r="K489" t="s">
        <v>1690</v>
      </c>
      <c r="L489" t="s">
        <v>1636</v>
      </c>
      <c r="M489" t="s">
        <v>1636</v>
      </c>
      <c r="N489" t="s">
        <v>1912</v>
      </c>
      <c r="O489">
        <v>0.1144</v>
      </c>
      <c r="P489">
        <v>31</v>
      </c>
      <c r="Q489">
        <v>2.52</v>
      </c>
      <c r="R489">
        <v>963</v>
      </c>
      <c r="S489">
        <v>73</v>
      </c>
      <c r="T489">
        <v>51</v>
      </c>
      <c r="U489">
        <f t="shared" si="42"/>
        <v>0</v>
      </c>
      <c r="V489">
        <f t="shared" si="43"/>
        <v>30.8599999999999</v>
      </c>
      <c r="W489" s="3">
        <f t="shared" si="44"/>
        <v>2.6621808143547188E-2</v>
      </c>
      <c r="X489" t="str">
        <f t="shared" si="45"/>
        <v>February</v>
      </c>
      <c r="Y489" t="str">
        <f t="shared" si="46"/>
        <v>Q1</v>
      </c>
      <c r="Z489">
        <f t="shared" si="47"/>
        <v>0.28660436137071649</v>
      </c>
    </row>
    <row r="490" spans="1:26" x14ac:dyDescent="0.25">
      <c r="A490" t="s">
        <v>504</v>
      </c>
      <c r="B490" t="s">
        <v>1507</v>
      </c>
      <c r="C490" t="s">
        <v>1511</v>
      </c>
      <c r="D490">
        <v>282</v>
      </c>
      <c r="E490">
        <v>15.75</v>
      </c>
      <c r="F490">
        <v>4441.5</v>
      </c>
      <c r="G490">
        <v>4361.18</v>
      </c>
      <c r="H490" t="s">
        <v>1514</v>
      </c>
      <c r="I490" t="s">
        <v>1521</v>
      </c>
      <c r="J490">
        <v>4.2</v>
      </c>
      <c r="K490" t="s">
        <v>1788</v>
      </c>
      <c r="L490" t="s">
        <v>1647</v>
      </c>
      <c r="M490" t="s">
        <v>1647</v>
      </c>
      <c r="N490" t="s">
        <v>1912</v>
      </c>
      <c r="O490">
        <v>7.1800000000000003E-2</v>
      </c>
      <c r="P490">
        <v>20</v>
      </c>
      <c r="Q490">
        <v>2.72</v>
      </c>
      <c r="R490">
        <v>167</v>
      </c>
      <c r="S490">
        <v>23</v>
      </c>
      <c r="T490">
        <v>89</v>
      </c>
      <c r="U490">
        <f t="shared" si="42"/>
        <v>0</v>
      </c>
      <c r="V490">
        <f t="shared" si="43"/>
        <v>-80.319999999999709</v>
      </c>
      <c r="W490" s="3">
        <f t="shared" si="44"/>
        <v>-1.8083980637172061E-2</v>
      </c>
      <c r="X490" t="str">
        <f t="shared" si="45"/>
        <v>May</v>
      </c>
      <c r="Y490" t="str">
        <f t="shared" si="46"/>
        <v>Q2</v>
      </c>
      <c r="Z490">
        <f t="shared" si="47"/>
        <v>1.688622754491018</v>
      </c>
    </row>
    <row r="491" spans="1:26" x14ac:dyDescent="0.25">
      <c r="A491" t="s">
        <v>505</v>
      </c>
      <c r="B491" t="s">
        <v>1509</v>
      </c>
      <c r="C491" t="s">
        <v>1510</v>
      </c>
      <c r="D491">
        <v>287</v>
      </c>
      <c r="E491">
        <v>25</v>
      </c>
      <c r="F491">
        <v>7175</v>
      </c>
      <c r="G491">
        <v>7067.6</v>
      </c>
      <c r="H491" t="s">
        <v>1517</v>
      </c>
      <c r="I491" t="s">
        <v>1518</v>
      </c>
      <c r="J491">
        <v>4.5</v>
      </c>
      <c r="K491" t="s">
        <v>1713</v>
      </c>
      <c r="L491" t="s">
        <v>1869</v>
      </c>
      <c r="M491" t="s">
        <v>1869</v>
      </c>
      <c r="N491" t="s">
        <v>1912</v>
      </c>
      <c r="O491">
        <v>5.4600000000000003E-2</v>
      </c>
      <c r="P491">
        <v>15</v>
      </c>
      <c r="Q491">
        <v>1.56</v>
      </c>
      <c r="R491">
        <v>637</v>
      </c>
      <c r="S491">
        <v>82</v>
      </c>
      <c r="T491">
        <v>31</v>
      </c>
      <c r="U491">
        <f t="shared" si="42"/>
        <v>0</v>
      </c>
      <c r="V491">
        <f t="shared" si="43"/>
        <v>-107.39999999999964</v>
      </c>
      <c r="W491" s="3">
        <f t="shared" si="44"/>
        <v>-1.4968641114982528E-2</v>
      </c>
      <c r="X491" t="str">
        <f t="shared" si="45"/>
        <v>April</v>
      </c>
      <c r="Y491" t="str">
        <f t="shared" si="46"/>
        <v>Q2</v>
      </c>
      <c r="Z491">
        <f t="shared" si="47"/>
        <v>0.45054945054945056</v>
      </c>
    </row>
    <row r="492" spans="1:26" x14ac:dyDescent="0.25">
      <c r="A492" t="s">
        <v>506</v>
      </c>
      <c r="B492" t="s">
        <v>1505</v>
      </c>
      <c r="C492" t="s">
        <v>1511</v>
      </c>
      <c r="D492">
        <v>237</v>
      </c>
      <c r="E492">
        <v>12.5</v>
      </c>
      <c r="F492">
        <v>2962.5</v>
      </c>
      <c r="G492">
        <v>2829.4</v>
      </c>
      <c r="H492" t="s">
        <v>1516</v>
      </c>
      <c r="I492" t="s">
        <v>1521</v>
      </c>
      <c r="J492">
        <v>4.2</v>
      </c>
      <c r="K492" t="s">
        <v>1789</v>
      </c>
      <c r="L492" t="s">
        <v>1629</v>
      </c>
      <c r="M492" t="s">
        <v>1697</v>
      </c>
      <c r="N492" t="s">
        <v>1913</v>
      </c>
      <c r="O492">
        <v>1.41E-2</v>
      </c>
      <c r="P492">
        <v>3</v>
      </c>
      <c r="Q492">
        <v>2.66</v>
      </c>
      <c r="R492">
        <v>486</v>
      </c>
      <c r="S492">
        <v>120</v>
      </c>
      <c r="T492">
        <v>32</v>
      </c>
      <c r="U492">
        <f t="shared" si="42"/>
        <v>2</v>
      </c>
      <c r="V492">
        <f t="shared" si="43"/>
        <v>-133.09999999999991</v>
      </c>
      <c r="W492" s="3">
        <f t="shared" si="44"/>
        <v>-4.492827004219406E-2</v>
      </c>
      <c r="X492" t="str">
        <f t="shared" si="45"/>
        <v>October</v>
      </c>
      <c r="Y492" t="str">
        <f t="shared" si="46"/>
        <v>Q4</v>
      </c>
      <c r="Z492">
        <f t="shared" si="47"/>
        <v>0.48765432098765432</v>
      </c>
    </row>
    <row r="493" spans="1:26" x14ac:dyDescent="0.25">
      <c r="A493" t="s">
        <v>507</v>
      </c>
      <c r="B493" t="s">
        <v>1504</v>
      </c>
      <c r="C493" t="s">
        <v>1510</v>
      </c>
      <c r="D493">
        <v>192</v>
      </c>
      <c r="E493">
        <v>45</v>
      </c>
      <c r="F493">
        <v>8640</v>
      </c>
      <c r="G493">
        <v>8477.9500000000007</v>
      </c>
      <c r="H493" t="s">
        <v>1517</v>
      </c>
      <c r="I493" t="s">
        <v>1520</v>
      </c>
      <c r="J493">
        <v>4.7</v>
      </c>
      <c r="K493" t="s">
        <v>1655</v>
      </c>
      <c r="L493" t="s">
        <v>1628</v>
      </c>
      <c r="M493" t="s">
        <v>1628</v>
      </c>
      <c r="N493" t="s">
        <v>1912</v>
      </c>
      <c r="O493">
        <v>0.1244</v>
      </c>
      <c r="P493">
        <v>23</v>
      </c>
      <c r="Q493">
        <v>1.51</v>
      </c>
      <c r="R493">
        <v>130</v>
      </c>
      <c r="S493">
        <v>139</v>
      </c>
      <c r="T493">
        <v>82</v>
      </c>
      <c r="U493">
        <f t="shared" si="42"/>
        <v>0</v>
      </c>
      <c r="V493">
        <f t="shared" si="43"/>
        <v>-162.04999999999927</v>
      </c>
      <c r="W493" s="3">
        <f t="shared" si="44"/>
        <v>-1.8755787037036953E-2</v>
      </c>
      <c r="X493" t="str">
        <f t="shared" si="45"/>
        <v>November</v>
      </c>
      <c r="Y493" t="str">
        <f t="shared" si="46"/>
        <v>Q4</v>
      </c>
      <c r="Z493">
        <f t="shared" si="47"/>
        <v>1.476923076923077</v>
      </c>
    </row>
    <row r="494" spans="1:26" x14ac:dyDescent="0.25">
      <c r="A494" t="s">
        <v>508</v>
      </c>
      <c r="B494" t="s">
        <v>1507</v>
      </c>
      <c r="C494" t="s">
        <v>1511</v>
      </c>
      <c r="D494">
        <v>243</v>
      </c>
      <c r="E494">
        <v>15.75</v>
      </c>
      <c r="F494">
        <v>3827.25</v>
      </c>
      <c r="G494">
        <v>3754.68</v>
      </c>
      <c r="H494" t="s">
        <v>1513</v>
      </c>
      <c r="I494" t="s">
        <v>1520</v>
      </c>
      <c r="J494">
        <v>4.7</v>
      </c>
      <c r="K494" t="s">
        <v>1790</v>
      </c>
      <c r="L494" t="s">
        <v>1705</v>
      </c>
      <c r="M494" t="s">
        <v>1705</v>
      </c>
      <c r="N494" t="s">
        <v>1912</v>
      </c>
      <c r="O494">
        <v>0.1002</v>
      </c>
      <c r="P494">
        <v>24</v>
      </c>
      <c r="Q494">
        <v>3.21</v>
      </c>
      <c r="R494">
        <v>197</v>
      </c>
      <c r="S494">
        <v>177</v>
      </c>
      <c r="T494">
        <v>43</v>
      </c>
      <c r="U494">
        <f t="shared" si="42"/>
        <v>0</v>
      </c>
      <c r="V494">
        <f t="shared" si="43"/>
        <v>-72.570000000000164</v>
      </c>
      <c r="W494" s="3">
        <f t="shared" si="44"/>
        <v>-1.8961395257691596E-2</v>
      </c>
      <c r="X494" t="str">
        <f t="shared" si="45"/>
        <v>February</v>
      </c>
      <c r="Y494" t="str">
        <f t="shared" si="46"/>
        <v>Q1</v>
      </c>
      <c r="Z494">
        <f t="shared" si="47"/>
        <v>1.233502538071066</v>
      </c>
    </row>
    <row r="495" spans="1:26" x14ac:dyDescent="0.25">
      <c r="A495" t="s">
        <v>509</v>
      </c>
      <c r="B495" t="s">
        <v>1506</v>
      </c>
      <c r="C495" t="s">
        <v>1512</v>
      </c>
      <c r="D495">
        <v>479</v>
      </c>
      <c r="E495">
        <v>4.2</v>
      </c>
      <c r="F495">
        <v>2011.8</v>
      </c>
      <c r="G495">
        <v>2045.03</v>
      </c>
      <c r="H495" t="s">
        <v>1515</v>
      </c>
      <c r="I495" t="s">
        <v>1519</v>
      </c>
      <c r="J495">
        <v>3.8</v>
      </c>
      <c r="K495" t="s">
        <v>1749</v>
      </c>
      <c r="L495" t="s">
        <v>1898</v>
      </c>
      <c r="M495" t="s">
        <v>1898</v>
      </c>
      <c r="N495" t="s">
        <v>1912</v>
      </c>
      <c r="O495">
        <v>0.12039999999999999</v>
      </c>
      <c r="P495">
        <v>57</v>
      </c>
      <c r="Q495">
        <v>1.91</v>
      </c>
      <c r="R495">
        <v>116</v>
      </c>
      <c r="S495">
        <v>141</v>
      </c>
      <c r="T495">
        <v>24</v>
      </c>
      <c r="U495">
        <f t="shared" si="42"/>
        <v>0</v>
      </c>
      <c r="V495">
        <f t="shared" si="43"/>
        <v>33.230000000000018</v>
      </c>
      <c r="W495" s="3">
        <f t="shared" si="44"/>
        <v>1.6517546475792833E-2</v>
      </c>
      <c r="X495" t="str">
        <f t="shared" si="45"/>
        <v>December</v>
      </c>
      <c r="Y495" t="str">
        <f t="shared" si="46"/>
        <v>Q4</v>
      </c>
      <c r="Z495">
        <f t="shared" si="47"/>
        <v>4.1293103448275863</v>
      </c>
    </row>
    <row r="496" spans="1:26" x14ac:dyDescent="0.25">
      <c r="A496" t="s">
        <v>510</v>
      </c>
      <c r="B496" t="s">
        <v>1506</v>
      </c>
      <c r="C496" t="s">
        <v>1512</v>
      </c>
      <c r="D496">
        <v>154</v>
      </c>
      <c r="E496">
        <v>4.2</v>
      </c>
      <c r="F496">
        <v>646.79999999999995</v>
      </c>
      <c r="G496">
        <v>664.13</v>
      </c>
      <c r="H496" t="s">
        <v>1515</v>
      </c>
      <c r="I496" t="s">
        <v>1520</v>
      </c>
      <c r="J496">
        <v>4.7</v>
      </c>
      <c r="K496" t="s">
        <v>1597</v>
      </c>
      <c r="L496" t="s">
        <v>1787</v>
      </c>
      <c r="M496" t="s">
        <v>1787</v>
      </c>
      <c r="N496" t="s">
        <v>1912</v>
      </c>
      <c r="O496">
        <v>9.4600000000000004E-2</v>
      </c>
      <c r="P496">
        <v>14</v>
      </c>
      <c r="Q496">
        <v>1.21</v>
      </c>
      <c r="R496">
        <v>383</v>
      </c>
      <c r="S496">
        <v>162</v>
      </c>
      <c r="T496">
        <v>93</v>
      </c>
      <c r="U496">
        <f t="shared" si="42"/>
        <v>0</v>
      </c>
      <c r="V496">
        <f t="shared" si="43"/>
        <v>17.330000000000041</v>
      </c>
      <c r="W496" s="3">
        <f t="shared" si="44"/>
        <v>2.6793444650587573E-2</v>
      </c>
      <c r="X496" t="str">
        <f t="shared" si="45"/>
        <v>March</v>
      </c>
      <c r="Y496" t="str">
        <f t="shared" si="46"/>
        <v>Q1</v>
      </c>
      <c r="Z496">
        <f t="shared" si="47"/>
        <v>0.40208877284595301</v>
      </c>
    </row>
    <row r="497" spans="1:26" x14ac:dyDescent="0.25">
      <c r="A497" t="s">
        <v>511</v>
      </c>
      <c r="B497" t="s">
        <v>1505</v>
      </c>
      <c r="C497" t="s">
        <v>1511</v>
      </c>
      <c r="D497">
        <v>312</v>
      </c>
      <c r="E497">
        <v>12.5</v>
      </c>
      <c r="F497">
        <v>3900</v>
      </c>
      <c r="G497">
        <v>3866.24</v>
      </c>
      <c r="H497" t="s">
        <v>1516</v>
      </c>
      <c r="I497" t="s">
        <v>1520</v>
      </c>
      <c r="J497">
        <v>4.7</v>
      </c>
      <c r="K497" t="s">
        <v>1711</v>
      </c>
      <c r="L497" t="s">
        <v>1880</v>
      </c>
      <c r="M497" t="s">
        <v>1880</v>
      </c>
      <c r="N497" t="s">
        <v>1912</v>
      </c>
      <c r="O497">
        <v>9.69E-2</v>
      </c>
      <c r="P497">
        <v>30</v>
      </c>
      <c r="Q497">
        <v>3.96</v>
      </c>
      <c r="R497">
        <v>117</v>
      </c>
      <c r="S497">
        <v>107</v>
      </c>
      <c r="T497">
        <v>36</v>
      </c>
      <c r="U497">
        <f t="shared" si="42"/>
        <v>0</v>
      </c>
      <c r="V497">
        <f t="shared" si="43"/>
        <v>-33.760000000000218</v>
      </c>
      <c r="W497" s="3">
        <f t="shared" si="44"/>
        <v>-8.6564102564103129E-3</v>
      </c>
      <c r="X497" t="str">
        <f t="shared" si="45"/>
        <v>July</v>
      </c>
      <c r="Y497" t="str">
        <f t="shared" si="46"/>
        <v>Q3</v>
      </c>
      <c r="Z497">
        <f t="shared" si="47"/>
        <v>2.6666666666666665</v>
      </c>
    </row>
    <row r="498" spans="1:26" x14ac:dyDescent="0.25">
      <c r="A498" t="s">
        <v>512</v>
      </c>
      <c r="B498" t="s">
        <v>1504</v>
      </c>
      <c r="C498" t="s">
        <v>1510</v>
      </c>
      <c r="D498">
        <v>300</v>
      </c>
      <c r="E498">
        <v>45</v>
      </c>
      <c r="F498">
        <v>13500</v>
      </c>
      <c r="G498">
        <v>13887.89</v>
      </c>
      <c r="H498" t="s">
        <v>1517</v>
      </c>
      <c r="I498" t="s">
        <v>1520</v>
      </c>
      <c r="J498">
        <v>4.7</v>
      </c>
      <c r="K498" t="s">
        <v>1791</v>
      </c>
      <c r="L498" t="s">
        <v>1626</v>
      </c>
      <c r="M498" t="s">
        <v>1626</v>
      </c>
      <c r="N498" t="s">
        <v>1912</v>
      </c>
      <c r="O498">
        <v>8.6199999999999999E-2</v>
      </c>
      <c r="P498">
        <v>25</v>
      </c>
      <c r="Q498">
        <v>1.49</v>
      </c>
      <c r="R498">
        <v>807</v>
      </c>
      <c r="S498">
        <v>166</v>
      </c>
      <c r="T498">
        <v>72</v>
      </c>
      <c r="U498">
        <f t="shared" si="42"/>
        <v>0</v>
      </c>
      <c r="V498">
        <f t="shared" si="43"/>
        <v>387.88999999999942</v>
      </c>
      <c r="W498" s="3">
        <f t="shared" si="44"/>
        <v>2.8732592592592549E-2</v>
      </c>
      <c r="X498" t="str">
        <f t="shared" si="45"/>
        <v>August</v>
      </c>
      <c r="Y498" t="str">
        <f t="shared" si="46"/>
        <v>Q3</v>
      </c>
      <c r="Z498">
        <f t="shared" si="47"/>
        <v>0.37174721189591076</v>
      </c>
    </row>
    <row r="499" spans="1:26" x14ac:dyDescent="0.25">
      <c r="A499" t="s">
        <v>513</v>
      </c>
      <c r="B499" t="s">
        <v>1505</v>
      </c>
      <c r="C499" t="s">
        <v>1511</v>
      </c>
      <c r="D499">
        <v>294</v>
      </c>
      <c r="E499">
        <v>12.5</v>
      </c>
      <c r="F499">
        <v>3675</v>
      </c>
      <c r="G499">
        <v>3527.14</v>
      </c>
      <c r="H499" t="s">
        <v>1517</v>
      </c>
      <c r="I499" t="s">
        <v>1520</v>
      </c>
      <c r="J499">
        <v>4.7</v>
      </c>
      <c r="K499" t="s">
        <v>1694</v>
      </c>
      <c r="L499" t="s">
        <v>1623</v>
      </c>
      <c r="M499" t="s">
        <v>1623</v>
      </c>
      <c r="N499" t="s">
        <v>1912</v>
      </c>
      <c r="O499">
        <v>7.2300000000000003E-2</v>
      </c>
      <c r="P499">
        <v>21</v>
      </c>
      <c r="Q499">
        <v>3.11</v>
      </c>
      <c r="R499">
        <v>161</v>
      </c>
      <c r="S499">
        <v>195</v>
      </c>
      <c r="T499">
        <v>86</v>
      </c>
      <c r="U499">
        <f t="shared" si="42"/>
        <v>0</v>
      </c>
      <c r="V499">
        <f t="shared" si="43"/>
        <v>-147.86000000000013</v>
      </c>
      <c r="W499" s="3">
        <f t="shared" si="44"/>
        <v>-4.0234013605442209E-2</v>
      </c>
      <c r="X499" t="str">
        <f t="shared" si="45"/>
        <v>June</v>
      </c>
      <c r="Y499" t="str">
        <f t="shared" si="46"/>
        <v>Q2</v>
      </c>
      <c r="Z499">
        <f t="shared" si="47"/>
        <v>1.826086956521739</v>
      </c>
    </row>
    <row r="500" spans="1:26" x14ac:dyDescent="0.25">
      <c r="A500" t="s">
        <v>514</v>
      </c>
      <c r="B500" t="s">
        <v>1508</v>
      </c>
      <c r="C500" t="s">
        <v>1512</v>
      </c>
      <c r="D500">
        <v>348</v>
      </c>
      <c r="E500">
        <v>8.9</v>
      </c>
      <c r="F500">
        <v>3097.2</v>
      </c>
      <c r="G500">
        <v>2961.38</v>
      </c>
      <c r="H500" t="s">
        <v>1516</v>
      </c>
      <c r="I500" t="s">
        <v>1520</v>
      </c>
      <c r="J500">
        <v>4.7</v>
      </c>
      <c r="K500" t="s">
        <v>1792</v>
      </c>
      <c r="L500" t="s">
        <v>1670</v>
      </c>
      <c r="M500" t="s">
        <v>1670</v>
      </c>
      <c r="N500" t="s">
        <v>1912</v>
      </c>
      <c r="O500">
        <v>4.0500000000000001E-2</v>
      </c>
      <c r="P500">
        <v>14</v>
      </c>
      <c r="Q500">
        <v>2.16</v>
      </c>
      <c r="R500">
        <v>879</v>
      </c>
      <c r="S500">
        <v>20</v>
      </c>
      <c r="T500">
        <v>28</v>
      </c>
      <c r="U500">
        <f t="shared" si="42"/>
        <v>0</v>
      </c>
      <c r="V500">
        <f t="shared" si="43"/>
        <v>-135.81999999999971</v>
      </c>
      <c r="W500" s="3">
        <f t="shared" si="44"/>
        <v>-4.3852511946273966E-2</v>
      </c>
      <c r="X500" t="str">
        <f t="shared" si="45"/>
        <v>November</v>
      </c>
      <c r="Y500" t="str">
        <f t="shared" si="46"/>
        <v>Q4</v>
      </c>
      <c r="Z500">
        <f t="shared" si="47"/>
        <v>0.39590443686006827</v>
      </c>
    </row>
    <row r="501" spans="1:26" x14ac:dyDescent="0.25">
      <c r="A501" t="s">
        <v>515</v>
      </c>
      <c r="B501" t="s">
        <v>1504</v>
      </c>
      <c r="C501" t="s">
        <v>1510</v>
      </c>
      <c r="D501">
        <v>159</v>
      </c>
      <c r="E501">
        <v>45</v>
      </c>
      <c r="F501">
        <v>7155</v>
      </c>
      <c r="G501">
        <v>7076.28</v>
      </c>
      <c r="H501" t="s">
        <v>1514</v>
      </c>
      <c r="I501" t="s">
        <v>1520</v>
      </c>
      <c r="J501">
        <v>4.7</v>
      </c>
      <c r="K501" t="s">
        <v>1752</v>
      </c>
      <c r="L501" t="s">
        <v>1558</v>
      </c>
      <c r="M501" t="s">
        <v>1558</v>
      </c>
      <c r="N501" t="s">
        <v>1912</v>
      </c>
      <c r="O501">
        <v>9.0899999999999995E-2</v>
      </c>
      <c r="P501">
        <v>14</v>
      </c>
      <c r="Q501">
        <v>1.52</v>
      </c>
      <c r="R501">
        <v>356</v>
      </c>
      <c r="S501">
        <v>165</v>
      </c>
      <c r="T501">
        <v>96</v>
      </c>
      <c r="U501">
        <f t="shared" si="42"/>
        <v>0</v>
      </c>
      <c r="V501">
        <f t="shared" si="43"/>
        <v>-78.720000000000255</v>
      </c>
      <c r="W501" s="3">
        <f t="shared" si="44"/>
        <v>-1.1002096436058735E-2</v>
      </c>
      <c r="X501" t="str">
        <f t="shared" si="45"/>
        <v>September</v>
      </c>
      <c r="Y501" t="str">
        <f t="shared" si="46"/>
        <v>Q3</v>
      </c>
      <c r="Z501">
        <f t="shared" si="47"/>
        <v>0.44662921348314605</v>
      </c>
    </row>
    <row r="502" spans="1:26" x14ac:dyDescent="0.25">
      <c r="A502" t="s">
        <v>516</v>
      </c>
      <c r="B502" t="s">
        <v>1506</v>
      </c>
      <c r="C502" t="s">
        <v>1512</v>
      </c>
      <c r="D502">
        <v>308</v>
      </c>
      <c r="E502">
        <v>4.2</v>
      </c>
      <c r="F502">
        <v>1293.5999999999999</v>
      </c>
      <c r="G502">
        <v>1229.97</v>
      </c>
      <c r="H502" t="s">
        <v>1515</v>
      </c>
      <c r="I502" t="s">
        <v>1521</v>
      </c>
      <c r="J502">
        <v>4.2</v>
      </c>
      <c r="K502" t="s">
        <v>1731</v>
      </c>
      <c r="L502" t="s">
        <v>1873</v>
      </c>
      <c r="M502" t="s">
        <v>1873</v>
      </c>
      <c r="N502" t="s">
        <v>1912</v>
      </c>
      <c r="O502">
        <v>0.14810000000000001</v>
      </c>
      <c r="P502">
        <v>45</v>
      </c>
      <c r="Q502">
        <v>1.26</v>
      </c>
      <c r="R502">
        <v>113</v>
      </c>
      <c r="S502">
        <v>114</v>
      </c>
      <c r="T502">
        <v>80</v>
      </c>
      <c r="U502">
        <f t="shared" si="42"/>
        <v>0</v>
      </c>
      <c r="V502">
        <f t="shared" si="43"/>
        <v>-63.629999999999882</v>
      </c>
      <c r="W502" s="3">
        <f t="shared" si="44"/>
        <v>-4.9188311688311601E-2</v>
      </c>
      <c r="X502" t="str">
        <f t="shared" si="45"/>
        <v>February</v>
      </c>
      <c r="Y502" t="str">
        <f t="shared" si="46"/>
        <v>Q1</v>
      </c>
      <c r="Z502">
        <f t="shared" si="47"/>
        <v>2.7256637168141591</v>
      </c>
    </row>
    <row r="503" spans="1:26" x14ac:dyDescent="0.25">
      <c r="A503" t="s">
        <v>517</v>
      </c>
      <c r="B503" t="s">
        <v>1505</v>
      </c>
      <c r="C503" t="s">
        <v>1511</v>
      </c>
      <c r="D503">
        <v>450</v>
      </c>
      <c r="E503">
        <v>12.5</v>
      </c>
      <c r="F503">
        <v>5625</v>
      </c>
      <c r="G503">
        <v>5502.49</v>
      </c>
      <c r="H503" t="s">
        <v>1513</v>
      </c>
      <c r="I503" t="s">
        <v>1521</v>
      </c>
      <c r="J503">
        <v>4.2</v>
      </c>
      <c r="K503" t="s">
        <v>1793</v>
      </c>
      <c r="L503" t="s">
        <v>1861</v>
      </c>
      <c r="M503" t="s">
        <v>1861</v>
      </c>
      <c r="N503" t="s">
        <v>1912</v>
      </c>
      <c r="O503">
        <v>1.44E-2</v>
      </c>
      <c r="P503">
        <v>6</v>
      </c>
      <c r="Q503">
        <v>3.39</v>
      </c>
      <c r="R503">
        <v>375</v>
      </c>
      <c r="S503">
        <v>117</v>
      </c>
      <c r="T503">
        <v>61</v>
      </c>
      <c r="U503">
        <f t="shared" si="42"/>
        <v>0</v>
      </c>
      <c r="V503">
        <f t="shared" si="43"/>
        <v>-122.51000000000022</v>
      </c>
      <c r="W503" s="3">
        <f t="shared" si="44"/>
        <v>-2.1779555555555594E-2</v>
      </c>
      <c r="X503" t="str">
        <f t="shared" si="45"/>
        <v>February</v>
      </c>
      <c r="Y503" t="str">
        <f t="shared" si="46"/>
        <v>Q1</v>
      </c>
      <c r="Z503">
        <f t="shared" si="47"/>
        <v>1.2</v>
      </c>
    </row>
    <row r="504" spans="1:26" x14ac:dyDescent="0.25">
      <c r="A504" t="s">
        <v>518</v>
      </c>
      <c r="B504" t="s">
        <v>1508</v>
      </c>
      <c r="C504" t="s">
        <v>1512</v>
      </c>
      <c r="D504">
        <v>98</v>
      </c>
      <c r="E504">
        <v>8.9</v>
      </c>
      <c r="F504">
        <v>872.2</v>
      </c>
      <c r="G504">
        <v>870.01</v>
      </c>
      <c r="H504" t="s">
        <v>1515</v>
      </c>
      <c r="I504" t="s">
        <v>1519</v>
      </c>
      <c r="J504">
        <v>3.8</v>
      </c>
      <c r="K504" t="s">
        <v>1794</v>
      </c>
      <c r="L504" t="s">
        <v>1645</v>
      </c>
      <c r="M504" t="s">
        <v>1645</v>
      </c>
      <c r="N504" t="s">
        <v>1912</v>
      </c>
      <c r="O504">
        <v>3.6400000000000002E-2</v>
      </c>
      <c r="P504">
        <v>3</v>
      </c>
      <c r="Q504">
        <v>2.85</v>
      </c>
      <c r="R504">
        <v>207</v>
      </c>
      <c r="S504">
        <v>93</v>
      </c>
      <c r="T504">
        <v>95</v>
      </c>
      <c r="U504">
        <f t="shared" si="42"/>
        <v>0</v>
      </c>
      <c r="V504">
        <f t="shared" si="43"/>
        <v>-2.1900000000000546</v>
      </c>
      <c r="W504" s="3">
        <f t="shared" si="44"/>
        <v>-2.5108919972484001E-3</v>
      </c>
      <c r="X504" t="str">
        <f t="shared" si="45"/>
        <v>December</v>
      </c>
      <c r="Y504" t="str">
        <f t="shared" si="46"/>
        <v>Q4</v>
      </c>
      <c r="Z504">
        <f t="shared" si="47"/>
        <v>0.47342995169082125</v>
      </c>
    </row>
    <row r="505" spans="1:26" x14ac:dyDescent="0.25">
      <c r="A505" t="s">
        <v>519</v>
      </c>
      <c r="B505" t="s">
        <v>1507</v>
      </c>
      <c r="C505" t="s">
        <v>1511</v>
      </c>
      <c r="D505">
        <v>341</v>
      </c>
      <c r="E505">
        <v>15.75</v>
      </c>
      <c r="F505">
        <v>5370.75</v>
      </c>
      <c r="G505">
        <v>5110.6499999999996</v>
      </c>
      <c r="H505" t="s">
        <v>1514</v>
      </c>
      <c r="I505" t="s">
        <v>1518</v>
      </c>
      <c r="J505">
        <v>4.5</v>
      </c>
      <c r="K505" t="s">
        <v>1795</v>
      </c>
      <c r="L505" t="s">
        <v>1775</v>
      </c>
      <c r="M505" t="s">
        <v>1775</v>
      </c>
      <c r="N505" t="s">
        <v>1912</v>
      </c>
      <c r="O505">
        <v>0.111</v>
      </c>
      <c r="P505">
        <v>37</v>
      </c>
      <c r="Q505">
        <v>3.16</v>
      </c>
      <c r="R505">
        <v>136</v>
      </c>
      <c r="S505">
        <v>55</v>
      </c>
      <c r="T505">
        <v>92</v>
      </c>
      <c r="U505">
        <f t="shared" si="42"/>
        <v>0</v>
      </c>
      <c r="V505">
        <f t="shared" si="43"/>
        <v>-260.10000000000036</v>
      </c>
      <c r="W505" s="3">
        <f t="shared" si="44"/>
        <v>-4.8428990364474303E-2</v>
      </c>
      <c r="X505" t="str">
        <f t="shared" si="45"/>
        <v>February</v>
      </c>
      <c r="Y505" t="str">
        <f t="shared" si="46"/>
        <v>Q1</v>
      </c>
      <c r="Z505">
        <f t="shared" si="47"/>
        <v>2.5073529411764706</v>
      </c>
    </row>
    <row r="506" spans="1:26" x14ac:dyDescent="0.25">
      <c r="A506" t="s">
        <v>520</v>
      </c>
      <c r="B506" t="s">
        <v>1508</v>
      </c>
      <c r="C506" t="s">
        <v>1512</v>
      </c>
      <c r="D506">
        <v>102</v>
      </c>
      <c r="E506">
        <v>8.9</v>
      </c>
      <c r="F506">
        <v>907.8</v>
      </c>
      <c r="G506">
        <v>903.66</v>
      </c>
      <c r="H506" t="s">
        <v>1515</v>
      </c>
      <c r="I506" t="s">
        <v>1520</v>
      </c>
      <c r="J506">
        <v>4.7</v>
      </c>
      <c r="K506" t="s">
        <v>1751</v>
      </c>
      <c r="L506" t="s">
        <v>1526</v>
      </c>
      <c r="M506" t="s">
        <v>1526</v>
      </c>
      <c r="N506" t="s">
        <v>1912</v>
      </c>
      <c r="O506">
        <v>6.9400000000000003E-2</v>
      </c>
      <c r="P506">
        <v>7</v>
      </c>
      <c r="Q506">
        <v>1.77</v>
      </c>
      <c r="R506">
        <v>240</v>
      </c>
      <c r="S506">
        <v>128</v>
      </c>
      <c r="T506">
        <v>87</v>
      </c>
      <c r="U506">
        <f t="shared" si="42"/>
        <v>0</v>
      </c>
      <c r="V506">
        <f t="shared" si="43"/>
        <v>-4.1399999999999864</v>
      </c>
      <c r="W506" s="3">
        <f t="shared" si="44"/>
        <v>-4.5604758757435407E-3</v>
      </c>
      <c r="X506" t="str">
        <f t="shared" si="45"/>
        <v>November</v>
      </c>
      <c r="Y506" t="str">
        <f t="shared" si="46"/>
        <v>Q4</v>
      </c>
      <c r="Z506">
        <f t="shared" si="47"/>
        <v>0.42499999999999999</v>
      </c>
    </row>
    <row r="507" spans="1:26" x14ac:dyDescent="0.25">
      <c r="A507" t="s">
        <v>521</v>
      </c>
      <c r="B507" t="s">
        <v>1505</v>
      </c>
      <c r="C507" t="s">
        <v>1511</v>
      </c>
      <c r="D507">
        <v>374</v>
      </c>
      <c r="E507">
        <v>12.5</v>
      </c>
      <c r="F507">
        <v>4675</v>
      </c>
      <c r="G507">
        <v>4675.8100000000004</v>
      </c>
      <c r="H507" t="s">
        <v>1517</v>
      </c>
      <c r="I507" t="s">
        <v>1520</v>
      </c>
      <c r="J507">
        <v>4.7</v>
      </c>
      <c r="K507" t="s">
        <v>1784</v>
      </c>
      <c r="L507" t="s">
        <v>1715</v>
      </c>
      <c r="M507" t="s">
        <v>1715</v>
      </c>
      <c r="N507" t="s">
        <v>1912</v>
      </c>
      <c r="O507">
        <v>6.7500000000000004E-2</v>
      </c>
      <c r="P507">
        <v>25</v>
      </c>
      <c r="Q507">
        <v>3.05</v>
      </c>
      <c r="R507">
        <v>631</v>
      </c>
      <c r="S507">
        <v>143</v>
      </c>
      <c r="T507">
        <v>100</v>
      </c>
      <c r="U507">
        <f t="shared" si="42"/>
        <v>0</v>
      </c>
      <c r="V507">
        <f t="shared" si="43"/>
        <v>0.81000000000040018</v>
      </c>
      <c r="W507" s="3">
        <f t="shared" si="44"/>
        <v>1.7326203208564711E-4</v>
      </c>
      <c r="X507" t="str">
        <f t="shared" si="45"/>
        <v>May</v>
      </c>
      <c r="Y507" t="str">
        <f t="shared" si="46"/>
        <v>Q2</v>
      </c>
      <c r="Z507">
        <f t="shared" si="47"/>
        <v>0.59270998415213949</v>
      </c>
    </row>
    <row r="508" spans="1:26" x14ac:dyDescent="0.25">
      <c r="A508" t="s">
        <v>522</v>
      </c>
      <c r="B508" t="s">
        <v>1506</v>
      </c>
      <c r="C508" t="s">
        <v>1512</v>
      </c>
      <c r="D508">
        <v>50</v>
      </c>
      <c r="E508">
        <v>4.2</v>
      </c>
      <c r="F508">
        <v>210</v>
      </c>
      <c r="G508">
        <v>202.48</v>
      </c>
      <c r="H508" t="s">
        <v>1513</v>
      </c>
      <c r="I508" t="s">
        <v>1520</v>
      </c>
      <c r="J508">
        <v>4.7</v>
      </c>
      <c r="K508" t="s">
        <v>1796</v>
      </c>
      <c r="L508" t="s">
        <v>1899</v>
      </c>
      <c r="M508" t="s">
        <v>1908</v>
      </c>
      <c r="N508" t="s">
        <v>1913</v>
      </c>
      <c r="O508">
        <v>0.1124</v>
      </c>
      <c r="P508">
        <v>5</v>
      </c>
      <c r="Q508">
        <v>2.56</v>
      </c>
      <c r="R508">
        <v>130</v>
      </c>
      <c r="S508">
        <v>153</v>
      </c>
      <c r="T508">
        <v>88</v>
      </c>
      <c r="U508">
        <f t="shared" si="42"/>
        <v>9</v>
      </c>
      <c r="V508">
        <f t="shared" si="43"/>
        <v>-7.5200000000000102</v>
      </c>
      <c r="W508" s="3">
        <f t="shared" si="44"/>
        <v>-3.580952380952386E-2</v>
      </c>
      <c r="X508" t="str">
        <f t="shared" si="45"/>
        <v>December</v>
      </c>
      <c r="Y508" t="str">
        <f t="shared" si="46"/>
        <v>Q4</v>
      </c>
      <c r="Z508">
        <f t="shared" si="47"/>
        <v>0.38461538461538464</v>
      </c>
    </row>
    <row r="509" spans="1:26" x14ac:dyDescent="0.25">
      <c r="A509" t="s">
        <v>523</v>
      </c>
      <c r="B509" t="s">
        <v>1505</v>
      </c>
      <c r="C509" t="s">
        <v>1511</v>
      </c>
      <c r="D509">
        <v>389</v>
      </c>
      <c r="E509">
        <v>12.5</v>
      </c>
      <c r="F509">
        <v>4862.5</v>
      </c>
      <c r="G509">
        <v>4942.12</v>
      </c>
      <c r="H509" t="s">
        <v>1514</v>
      </c>
      <c r="I509" t="s">
        <v>1520</v>
      </c>
      <c r="J509">
        <v>4.7</v>
      </c>
      <c r="K509" t="s">
        <v>1797</v>
      </c>
      <c r="L509" t="s">
        <v>1764</v>
      </c>
      <c r="M509" t="s">
        <v>1764</v>
      </c>
      <c r="N509" t="s">
        <v>1912</v>
      </c>
      <c r="O509">
        <v>0.1036</v>
      </c>
      <c r="P509">
        <v>40</v>
      </c>
      <c r="Q509">
        <v>3.31</v>
      </c>
      <c r="R509">
        <v>369</v>
      </c>
      <c r="S509">
        <v>176</v>
      </c>
      <c r="T509">
        <v>16</v>
      </c>
      <c r="U509">
        <f t="shared" si="42"/>
        <v>0</v>
      </c>
      <c r="V509">
        <f t="shared" si="43"/>
        <v>79.619999999999891</v>
      </c>
      <c r="W509" s="3">
        <f t="shared" si="44"/>
        <v>1.6374293059125942E-2</v>
      </c>
      <c r="X509" t="str">
        <f t="shared" si="45"/>
        <v>November</v>
      </c>
      <c r="Y509" t="str">
        <f t="shared" si="46"/>
        <v>Q4</v>
      </c>
      <c r="Z509">
        <f t="shared" si="47"/>
        <v>1.0542005420054201</v>
      </c>
    </row>
    <row r="510" spans="1:26" x14ac:dyDescent="0.25">
      <c r="A510" t="s">
        <v>524</v>
      </c>
      <c r="B510" t="s">
        <v>1506</v>
      </c>
      <c r="C510" t="s">
        <v>1512</v>
      </c>
      <c r="D510">
        <v>242</v>
      </c>
      <c r="E510">
        <v>4.2</v>
      </c>
      <c r="F510">
        <v>1016.4</v>
      </c>
      <c r="G510">
        <v>1017.69</v>
      </c>
      <c r="H510" t="s">
        <v>1517</v>
      </c>
      <c r="I510" t="s">
        <v>1518</v>
      </c>
      <c r="J510">
        <v>4.5</v>
      </c>
      <c r="K510" t="s">
        <v>1583</v>
      </c>
      <c r="L510" t="s">
        <v>1537</v>
      </c>
      <c r="M510" t="s">
        <v>1537</v>
      </c>
      <c r="N510" t="s">
        <v>1912</v>
      </c>
      <c r="O510">
        <v>7.5700000000000003E-2</v>
      </c>
      <c r="P510">
        <v>18</v>
      </c>
      <c r="Q510">
        <v>1.84</v>
      </c>
      <c r="R510">
        <v>346</v>
      </c>
      <c r="S510">
        <v>62</v>
      </c>
      <c r="T510">
        <v>14</v>
      </c>
      <c r="U510">
        <f t="shared" si="42"/>
        <v>0</v>
      </c>
      <c r="V510">
        <f t="shared" si="43"/>
        <v>1.2900000000000773</v>
      </c>
      <c r="W510" s="3">
        <f t="shared" si="44"/>
        <v>1.269185360094527E-3</v>
      </c>
      <c r="X510" t="str">
        <f t="shared" si="45"/>
        <v>August</v>
      </c>
      <c r="Y510" t="str">
        <f t="shared" si="46"/>
        <v>Q3</v>
      </c>
      <c r="Z510">
        <f t="shared" si="47"/>
        <v>0.69942196531791911</v>
      </c>
    </row>
    <row r="511" spans="1:26" x14ac:dyDescent="0.25">
      <c r="A511" t="s">
        <v>525</v>
      </c>
      <c r="B511" t="s">
        <v>1504</v>
      </c>
      <c r="C511" t="s">
        <v>1510</v>
      </c>
      <c r="D511">
        <v>143</v>
      </c>
      <c r="E511">
        <v>45</v>
      </c>
      <c r="F511">
        <v>6435</v>
      </c>
      <c r="G511">
        <v>6152.77</v>
      </c>
      <c r="H511" t="s">
        <v>1517</v>
      </c>
      <c r="I511" t="s">
        <v>1521</v>
      </c>
      <c r="J511">
        <v>4.2</v>
      </c>
      <c r="K511" t="s">
        <v>1577</v>
      </c>
      <c r="L511" t="s">
        <v>1608</v>
      </c>
      <c r="M511" t="s">
        <v>1608</v>
      </c>
      <c r="N511" t="s">
        <v>1912</v>
      </c>
      <c r="O511">
        <v>7.6200000000000004E-2</v>
      </c>
      <c r="P511">
        <v>10</v>
      </c>
      <c r="Q511">
        <v>0.57999999999999996</v>
      </c>
      <c r="R511">
        <v>878</v>
      </c>
      <c r="S511">
        <v>179</v>
      </c>
      <c r="T511">
        <v>13</v>
      </c>
      <c r="U511">
        <f t="shared" si="42"/>
        <v>0</v>
      </c>
      <c r="V511">
        <f t="shared" si="43"/>
        <v>-282.22999999999956</v>
      </c>
      <c r="W511" s="3">
        <f t="shared" si="44"/>
        <v>-4.3858585858585791E-2</v>
      </c>
      <c r="X511" t="str">
        <f t="shared" si="45"/>
        <v>October</v>
      </c>
      <c r="Y511" t="str">
        <f t="shared" si="46"/>
        <v>Q4</v>
      </c>
      <c r="Z511">
        <f t="shared" si="47"/>
        <v>0.16287015945330297</v>
      </c>
    </row>
    <row r="512" spans="1:26" x14ac:dyDescent="0.25">
      <c r="A512" t="s">
        <v>526</v>
      </c>
      <c r="B512" t="s">
        <v>1506</v>
      </c>
      <c r="C512" t="s">
        <v>1512</v>
      </c>
      <c r="D512">
        <v>268</v>
      </c>
      <c r="E512">
        <v>4.2</v>
      </c>
      <c r="F512">
        <v>1125.5999999999999</v>
      </c>
      <c r="G512">
        <v>1077.97</v>
      </c>
      <c r="H512" t="s">
        <v>1515</v>
      </c>
      <c r="I512" t="s">
        <v>1518</v>
      </c>
      <c r="J512">
        <v>4.5</v>
      </c>
      <c r="K512" t="s">
        <v>1612</v>
      </c>
      <c r="L512" t="s">
        <v>1801</v>
      </c>
      <c r="M512" t="s">
        <v>1801</v>
      </c>
      <c r="N512" t="s">
        <v>1912</v>
      </c>
      <c r="O512">
        <v>0.1197</v>
      </c>
      <c r="P512">
        <v>32</v>
      </c>
      <c r="Q512">
        <v>2.23</v>
      </c>
      <c r="R512">
        <v>928</v>
      </c>
      <c r="S512">
        <v>85</v>
      </c>
      <c r="T512">
        <v>11</v>
      </c>
      <c r="U512">
        <f t="shared" si="42"/>
        <v>0</v>
      </c>
      <c r="V512">
        <f t="shared" si="43"/>
        <v>-47.629999999999882</v>
      </c>
      <c r="W512" s="3">
        <f t="shared" si="44"/>
        <v>-4.2315209665955832E-2</v>
      </c>
      <c r="X512" t="str">
        <f t="shared" si="45"/>
        <v>March</v>
      </c>
      <c r="Y512" t="str">
        <f t="shared" si="46"/>
        <v>Q1</v>
      </c>
      <c r="Z512">
        <f t="shared" si="47"/>
        <v>0.28879310344827586</v>
      </c>
    </row>
    <row r="513" spans="1:26" x14ac:dyDescent="0.25">
      <c r="A513" t="s">
        <v>527</v>
      </c>
      <c r="B513" t="s">
        <v>1504</v>
      </c>
      <c r="C513" t="s">
        <v>1510</v>
      </c>
      <c r="D513">
        <v>388</v>
      </c>
      <c r="E513">
        <v>45</v>
      </c>
      <c r="F513">
        <v>17460</v>
      </c>
      <c r="G513">
        <v>16850.88</v>
      </c>
      <c r="H513" t="s">
        <v>1513</v>
      </c>
      <c r="I513" t="s">
        <v>1519</v>
      </c>
      <c r="J513">
        <v>3.8</v>
      </c>
      <c r="K513" t="s">
        <v>1750</v>
      </c>
      <c r="L513" t="s">
        <v>1658</v>
      </c>
      <c r="M513" t="s">
        <v>1658</v>
      </c>
      <c r="N513" t="s">
        <v>1912</v>
      </c>
      <c r="O513">
        <v>7.2499999999999995E-2</v>
      </c>
      <c r="P513">
        <v>28</v>
      </c>
      <c r="Q513">
        <v>0.89</v>
      </c>
      <c r="R513">
        <v>546</v>
      </c>
      <c r="S513">
        <v>66</v>
      </c>
      <c r="T513">
        <v>77</v>
      </c>
      <c r="U513">
        <f t="shared" si="42"/>
        <v>0</v>
      </c>
      <c r="V513">
        <f t="shared" si="43"/>
        <v>-609.11999999999898</v>
      </c>
      <c r="W513" s="3">
        <f t="shared" si="44"/>
        <v>-3.4886597938144269E-2</v>
      </c>
      <c r="X513" t="str">
        <f t="shared" si="45"/>
        <v>October</v>
      </c>
      <c r="Y513" t="str">
        <f t="shared" si="46"/>
        <v>Q4</v>
      </c>
      <c r="Z513">
        <f t="shared" si="47"/>
        <v>0.71062271062271065</v>
      </c>
    </row>
    <row r="514" spans="1:26" x14ac:dyDescent="0.25">
      <c r="A514" t="s">
        <v>528</v>
      </c>
      <c r="B514" t="s">
        <v>1505</v>
      </c>
      <c r="C514" t="s">
        <v>1511</v>
      </c>
      <c r="D514">
        <v>314</v>
      </c>
      <c r="E514">
        <v>12.5</v>
      </c>
      <c r="F514">
        <v>3925</v>
      </c>
      <c r="G514">
        <v>4095.32</v>
      </c>
      <c r="H514" t="s">
        <v>1516</v>
      </c>
      <c r="I514" t="s">
        <v>1518</v>
      </c>
      <c r="J514">
        <v>4.5</v>
      </c>
      <c r="K514" t="s">
        <v>1760</v>
      </c>
      <c r="L514" t="s">
        <v>1857</v>
      </c>
      <c r="M514" t="s">
        <v>1857</v>
      </c>
      <c r="N514" t="s">
        <v>1912</v>
      </c>
      <c r="O514">
        <v>3.1600000000000003E-2</v>
      </c>
      <c r="P514">
        <v>9</v>
      </c>
      <c r="Q514">
        <v>3.99</v>
      </c>
      <c r="R514">
        <v>293</v>
      </c>
      <c r="S514">
        <v>189</v>
      </c>
      <c r="T514">
        <v>66</v>
      </c>
      <c r="U514">
        <f t="shared" si="42"/>
        <v>0</v>
      </c>
      <c r="V514">
        <f t="shared" si="43"/>
        <v>170.32000000000016</v>
      </c>
      <c r="W514" s="3">
        <f t="shared" si="44"/>
        <v>4.3393630573248451E-2</v>
      </c>
      <c r="X514" t="str">
        <f t="shared" si="45"/>
        <v>March</v>
      </c>
      <c r="Y514" t="str">
        <f t="shared" si="46"/>
        <v>Q1</v>
      </c>
      <c r="Z514">
        <f t="shared" si="47"/>
        <v>1.0716723549488054</v>
      </c>
    </row>
    <row r="515" spans="1:26" x14ac:dyDescent="0.25">
      <c r="A515" t="s">
        <v>529</v>
      </c>
      <c r="B515" t="s">
        <v>1504</v>
      </c>
      <c r="C515" t="s">
        <v>1510</v>
      </c>
      <c r="D515">
        <v>385</v>
      </c>
      <c r="E515">
        <v>45</v>
      </c>
      <c r="F515">
        <v>17325</v>
      </c>
      <c r="G515">
        <v>17917.23</v>
      </c>
      <c r="H515" t="s">
        <v>1514</v>
      </c>
      <c r="I515" t="s">
        <v>1519</v>
      </c>
      <c r="J515">
        <v>3.8</v>
      </c>
      <c r="K515" t="s">
        <v>1651</v>
      </c>
      <c r="L515" t="s">
        <v>1608</v>
      </c>
      <c r="M515" t="s">
        <v>1608</v>
      </c>
      <c r="N515" t="s">
        <v>1912</v>
      </c>
      <c r="O515">
        <v>1.7600000000000001E-2</v>
      </c>
      <c r="P515">
        <v>6</v>
      </c>
      <c r="Q515">
        <v>1.73</v>
      </c>
      <c r="R515">
        <v>221</v>
      </c>
      <c r="S515">
        <v>138</v>
      </c>
      <c r="T515">
        <v>61</v>
      </c>
      <c r="U515">
        <f t="shared" ref="U515:U578" si="48">IF(N515="Delayed", M515-L515, 0)</f>
        <v>0</v>
      </c>
      <c r="V515">
        <f t="shared" ref="V515:V578" si="49">G515-F515</f>
        <v>592.22999999999956</v>
      </c>
      <c r="W515" s="3">
        <f t="shared" ref="W515:W578" si="50">(G515-F515)/F515</f>
        <v>3.418354978354976E-2</v>
      </c>
      <c r="X515" t="str">
        <f t="shared" ref="X515:X578" si="51">TEXT(K515,"MMMM")</f>
        <v>October</v>
      </c>
      <c r="Y515" t="str">
        <f t="shared" ref="Y515:Y578" si="52">"Q"&amp;ROUNDUP(MONTH(K515)/3,0)</f>
        <v>Q4</v>
      </c>
      <c r="Z515">
        <f t="shared" ref="Z515:Z578" si="53">D515/R515</f>
        <v>1.7420814479638009</v>
      </c>
    </row>
    <row r="516" spans="1:26" x14ac:dyDescent="0.25">
      <c r="A516" t="s">
        <v>530</v>
      </c>
      <c r="B516" t="s">
        <v>1508</v>
      </c>
      <c r="C516" t="s">
        <v>1512</v>
      </c>
      <c r="D516">
        <v>129</v>
      </c>
      <c r="E516">
        <v>8.9</v>
      </c>
      <c r="F516">
        <v>1148.0999999999999</v>
      </c>
      <c r="G516">
        <v>1134.3</v>
      </c>
      <c r="H516" t="s">
        <v>1516</v>
      </c>
      <c r="I516" t="s">
        <v>1520</v>
      </c>
      <c r="J516">
        <v>4.7</v>
      </c>
      <c r="K516" t="s">
        <v>1752</v>
      </c>
      <c r="L516" t="s">
        <v>1827</v>
      </c>
      <c r="M516" t="s">
        <v>1827</v>
      </c>
      <c r="N516" t="s">
        <v>1912</v>
      </c>
      <c r="O516">
        <v>0.10879999999999999</v>
      </c>
      <c r="P516">
        <v>14</v>
      </c>
      <c r="Q516">
        <v>1.29</v>
      </c>
      <c r="R516">
        <v>62</v>
      </c>
      <c r="S516">
        <v>93</v>
      </c>
      <c r="T516">
        <v>67</v>
      </c>
      <c r="U516">
        <f t="shared" si="48"/>
        <v>0</v>
      </c>
      <c r="V516">
        <f t="shared" si="49"/>
        <v>-13.799999999999955</v>
      </c>
      <c r="W516" s="3">
        <f t="shared" si="50"/>
        <v>-1.2019858897308559E-2</v>
      </c>
      <c r="X516" t="str">
        <f t="shared" si="51"/>
        <v>September</v>
      </c>
      <c r="Y516" t="str">
        <f t="shared" si="52"/>
        <v>Q3</v>
      </c>
      <c r="Z516">
        <f t="shared" si="53"/>
        <v>2.0806451612903225</v>
      </c>
    </row>
    <row r="517" spans="1:26" x14ac:dyDescent="0.25">
      <c r="A517" t="s">
        <v>531</v>
      </c>
      <c r="B517" t="s">
        <v>1508</v>
      </c>
      <c r="C517" t="s">
        <v>1512</v>
      </c>
      <c r="D517">
        <v>479</v>
      </c>
      <c r="E517">
        <v>8.9</v>
      </c>
      <c r="F517">
        <v>4263.1000000000004</v>
      </c>
      <c r="G517">
        <v>4276.4399999999996</v>
      </c>
      <c r="H517" t="s">
        <v>1516</v>
      </c>
      <c r="I517" t="s">
        <v>1518</v>
      </c>
      <c r="J517">
        <v>4.5</v>
      </c>
      <c r="K517" t="s">
        <v>1790</v>
      </c>
      <c r="L517" t="s">
        <v>1873</v>
      </c>
      <c r="M517" t="s">
        <v>1873</v>
      </c>
      <c r="N517" t="s">
        <v>1912</v>
      </c>
      <c r="O517">
        <v>5.9499999999999997E-2</v>
      </c>
      <c r="P517">
        <v>28</v>
      </c>
      <c r="Q517">
        <v>2.2200000000000002</v>
      </c>
      <c r="R517">
        <v>928</v>
      </c>
      <c r="S517">
        <v>89</v>
      </c>
      <c r="T517">
        <v>52</v>
      </c>
      <c r="U517">
        <f t="shared" si="48"/>
        <v>0</v>
      </c>
      <c r="V517">
        <f t="shared" si="49"/>
        <v>13.339999999999236</v>
      </c>
      <c r="W517" s="3">
        <f t="shared" si="50"/>
        <v>3.1291782974828728E-3</v>
      </c>
      <c r="X517" t="str">
        <f t="shared" si="51"/>
        <v>February</v>
      </c>
      <c r="Y517" t="str">
        <f t="shared" si="52"/>
        <v>Q1</v>
      </c>
      <c r="Z517">
        <f t="shared" si="53"/>
        <v>0.51616379310344829</v>
      </c>
    </row>
    <row r="518" spans="1:26" x14ac:dyDescent="0.25">
      <c r="A518" t="s">
        <v>532</v>
      </c>
      <c r="B518" t="s">
        <v>1506</v>
      </c>
      <c r="C518" t="s">
        <v>1512</v>
      </c>
      <c r="D518">
        <v>345</v>
      </c>
      <c r="E518">
        <v>4.2</v>
      </c>
      <c r="F518">
        <v>1449</v>
      </c>
      <c r="G518">
        <v>1461.2</v>
      </c>
      <c r="H518" t="s">
        <v>1516</v>
      </c>
      <c r="I518" t="s">
        <v>1518</v>
      </c>
      <c r="J518">
        <v>4.5</v>
      </c>
      <c r="K518" t="s">
        <v>1598</v>
      </c>
      <c r="L518" t="s">
        <v>1812</v>
      </c>
      <c r="M518" t="s">
        <v>1812</v>
      </c>
      <c r="N518" t="s">
        <v>1912</v>
      </c>
      <c r="O518">
        <v>7.46E-2</v>
      </c>
      <c r="P518">
        <v>25</v>
      </c>
      <c r="Q518">
        <v>1.48</v>
      </c>
      <c r="R518">
        <v>652</v>
      </c>
      <c r="S518">
        <v>69</v>
      </c>
      <c r="T518">
        <v>76</v>
      </c>
      <c r="U518">
        <f t="shared" si="48"/>
        <v>0</v>
      </c>
      <c r="V518">
        <f t="shared" si="49"/>
        <v>12.200000000000045</v>
      </c>
      <c r="W518" s="3">
        <f t="shared" si="50"/>
        <v>8.4195997239475823E-3</v>
      </c>
      <c r="X518" t="str">
        <f t="shared" si="51"/>
        <v>May</v>
      </c>
      <c r="Y518" t="str">
        <f t="shared" si="52"/>
        <v>Q2</v>
      </c>
      <c r="Z518">
        <f t="shared" si="53"/>
        <v>0.52914110429447858</v>
      </c>
    </row>
    <row r="519" spans="1:26" x14ac:dyDescent="0.25">
      <c r="A519" t="s">
        <v>533</v>
      </c>
      <c r="B519" t="s">
        <v>1506</v>
      </c>
      <c r="C519" t="s">
        <v>1512</v>
      </c>
      <c r="D519">
        <v>15</v>
      </c>
      <c r="E519">
        <v>4.2</v>
      </c>
      <c r="F519">
        <v>63</v>
      </c>
      <c r="G519">
        <v>64.09</v>
      </c>
      <c r="H519" t="s">
        <v>1514</v>
      </c>
      <c r="I519" t="s">
        <v>1521</v>
      </c>
      <c r="J519">
        <v>4.2</v>
      </c>
      <c r="K519" t="s">
        <v>1558</v>
      </c>
      <c r="L519" t="s">
        <v>1693</v>
      </c>
      <c r="M519" t="s">
        <v>1693</v>
      </c>
      <c r="N519" t="s">
        <v>1912</v>
      </c>
      <c r="O519">
        <v>0.12640000000000001</v>
      </c>
      <c r="P519">
        <v>1</v>
      </c>
      <c r="Q519">
        <v>1.2</v>
      </c>
      <c r="R519">
        <v>751</v>
      </c>
      <c r="S519">
        <v>134</v>
      </c>
      <c r="T519">
        <v>54</v>
      </c>
      <c r="U519">
        <f t="shared" si="48"/>
        <v>0</v>
      </c>
      <c r="V519">
        <f t="shared" si="49"/>
        <v>1.0900000000000034</v>
      </c>
      <c r="W519" s="3">
        <f t="shared" si="50"/>
        <v>1.7301587301587356E-2</v>
      </c>
      <c r="X519" t="str">
        <f t="shared" si="51"/>
        <v>October</v>
      </c>
      <c r="Y519" t="str">
        <f t="shared" si="52"/>
        <v>Q4</v>
      </c>
      <c r="Z519">
        <f t="shared" si="53"/>
        <v>1.9973368841544607E-2</v>
      </c>
    </row>
    <row r="520" spans="1:26" x14ac:dyDescent="0.25">
      <c r="A520" t="s">
        <v>534</v>
      </c>
      <c r="B520" t="s">
        <v>1507</v>
      </c>
      <c r="C520" t="s">
        <v>1511</v>
      </c>
      <c r="D520">
        <v>27</v>
      </c>
      <c r="E520">
        <v>15.75</v>
      </c>
      <c r="F520">
        <v>425.25</v>
      </c>
      <c r="G520">
        <v>405</v>
      </c>
      <c r="H520" t="s">
        <v>1516</v>
      </c>
      <c r="I520" t="s">
        <v>1521</v>
      </c>
      <c r="J520">
        <v>4.2</v>
      </c>
      <c r="K520" t="s">
        <v>1774</v>
      </c>
      <c r="L520" t="s">
        <v>1598</v>
      </c>
      <c r="M520" t="s">
        <v>1522</v>
      </c>
      <c r="N520" t="s">
        <v>1913</v>
      </c>
      <c r="O520">
        <v>2.29E-2</v>
      </c>
      <c r="P520">
        <v>0</v>
      </c>
      <c r="Q520">
        <v>3.84</v>
      </c>
      <c r="R520">
        <v>703</v>
      </c>
      <c r="S520">
        <v>51</v>
      </c>
      <c r="T520">
        <v>100</v>
      </c>
      <c r="U520">
        <f t="shared" si="48"/>
        <v>10</v>
      </c>
      <c r="V520">
        <f t="shared" si="49"/>
        <v>-20.25</v>
      </c>
      <c r="W520" s="3">
        <f t="shared" si="50"/>
        <v>-4.7619047619047616E-2</v>
      </c>
      <c r="X520" t="str">
        <f t="shared" si="51"/>
        <v>April</v>
      </c>
      <c r="Y520" t="str">
        <f t="shared" si="52"/>
        <v>Q2</v>
      </c>
      <c r="Z520">
        <f t="shared" si="53"/>
        <v>3.8406827880512091E-2</v>
      </c>
    </row>
    <row r="521" spans="1:26" x14ac:dyDescent="0.25">
      <c r="A521" t="s">
        <v>535</v>
      </c>
      <c r="B521" t="s">
        <v>1505</v>
      </c>
      <c r="C521" t="s">
        <v>1511</v>
      </c>
      <c r="D521">
        <v>346</v>
      </c>
      <c r="E521">
        <v>12.5</v>
      </c>
      <c r="F521">
        <v>4325</v>
      </c>
      <c r="G521">
        <v>4439.12</v>
      </c>
      <c r="H521" t="s">
        <v>1513</v>
      </c>
      <c r="I521" t="s">
        <v>1519</v>
      </c>
      <c r="J521">
        <v>3.8</v>
      </c>
      <c r="K521" t="s">
        <v>1727</v>
      </c>
      <c r="L521" t="s">
        <v>1557</v>
      </c>
      <c r="M521" t="s">
        <v>1557</v>
      </c>
      <c r="N521" t="s">
        <v>1912</v>
      </c>
      <c r="O521">
        <v>0.1007</v>
      </c>
      <c r="P521">
        <v>34</v>
      </c>
      <c r="Q521">
        <v>2.78</v>
      </c>
      <c r="R521">
        <v>762</v>
      </c>
      <c r="S521">
        <v>67</v>
      </c>
      <c r="T521">
        <v>42</v>
      </c>
      <c r="U521">
        <f t="shared" si="48"/>
        <v>0</v>
      </c>
      <c r="V521">
        <f t="shared" si="49"/>
        <v>114.11999999999989</v>
      </c>
      <c r="W521" s="3">
        <f t="shared" si="50"/>
        <v>2.6386127167630034E-2</v>
      </c>
      <c r="X521" t="str">
        <f t="shared" si="51"/>
        <v>July</v>
      </c>
      <c r="Y521" t="str">
        <f t="shared" si="52"/>
        <v>Q3</v>
      </c>
      <c r="Z521">
        <f t="shared" si="53"/>
        <v>0.45406824146981628</v>
      </c>
    </row>
    <row r="522" spans="1:26" x14ac:dyDescent="0.25">
      <c r="A522" t="s">
        <v>536</v>
      </c>
      <c r="B522" t="s">
        <v>1506</v>
      </c>
      <c r="C522" t="s">
        <v>1512</v>
      </c>
      <c r="D522">
        <v>242</v>
      </c>
      <c r="E522">
        <v>4.2</v>
      </c>
      <c r="F522">
        <v>1016.4</v>
      </c>
      <c r="G522">
        <v>1059.3599999999999</v>
      </c>
      <c r="H522" t="s">
        <v>1515</v>
      </c>
      <c r="I522" t="s">
        <v>1518</v>
      </c>
      <c r="J522">
        <v>4.5</v>
      </c>
      <c r="K522" t="s">
        <v>1763</v>
      </c>
      <c r="L522" t="s">
        <v>1733</v>
      </c>
      <c r="M522" t="s">
        <v>1733</v>
      </c>
      <c r="N522" t="s">
        <v>1912</v>
      </c>
      <c r="O522">
        <v>4.87E-2</v>
      </c>
      <c r="P522">
        <v>11</v>
      </c>
      <c r="Q522">
        <v>2.81</v>
      </c>
      <c r="R522">
        <v>313</v>
      </c>
      <c r="S522">
        <v>61</v>
      </c>
      <c r="T522">
        <v>19</v>
      </c>
      <c r="U522">
        <f t="shared" si="48"/>
        <v>0</v>
      </c>
      <c r="V522">
        <f t="shared" si="49"/>
        <v>42.959999999999923</v>
      </c>
      <c r="W522" s="3">
        <f t="shared" si="50"/>
        <v>4.226682408500583E-2</v>
      </c>
      <c r="X522" t="str">
        <f t="shared" si="51"/>
        <v>November</v>
      </c>
      <c r="Y522" t="str">
        <f t="shared" si="52"/>
        <v>Q4</v>
      </c>
      <c r="Z522">
        <f t="shared" si="53"/>
        <v>0.77316293929712465</v>
      </c>
    </row>
    <row r="523" spans="1:26" x14ac:dyDescent="0.25">
      <c r="A523" t="s">
        <v>537</v>
      </c>
      <c r="B523" t="s">
        <v>1506</v>
      </c>
      <c r="C523" t="s">
        <v>1512</v>
      </c>
      <c r="D523">
        <v>180</v>
      </c>
      <c r="E523">
        <v>4.2</v>
      </c>
      <c r="F523">
        <v>756</v>
      </c>
      <c r="G523">
        <v>793.49</v>
      </c>
      <c r="H523" t="s">
        <v>1513</v>
      </c>
      <c r="I523" t="s">
        <v>1520</v>
      </c>
      <c r="J523">
        <v>4.7</v>
      </c>
      <c r="K523" t="s">
        <v>1675</v>
      </c>
      <c r="L523" t="s">
        <v>1880</v>
      </c>
      <c r="M523" t="s">
        <v>1880</v>
      </c>
      <c r="N523" t="s">
        <v>1912</v>
      </c>
      <c r="O523">
        <v>4.6199999999999998E-2</v>
      </c>
      <c r="P523">
        <v>8</v>
      </c>
      <c r="Q523">
        <v>1.36</v>
      </c>
      <c r="R523">
        <v>553</v>
      </c>
      <c r="S523">
        <v>71</v>
      </c>
      <c r="T523">
        <v>88</v>
      </c>
      <c r="U523">
        <f t="shared" si="48"/>
        <v>0</v>
      </c>
      <c r="V523">
        <f t="shared" si="49"/>
        <v>37.490000000000009</v>
      </c>
      <c r="W523" s="3">
        <f t="shared" si="50"/>
        <v>4.9589947089947101E-2</v>
      </c>
      <c r="X523" t="str">
        <f t="shared" si="51"/>
        <v>July</v>
      </c>
      <c r="Y523" t="str">
        <f t="shared" si="52"/>
        <v>Q3</v>
      </c>
      <c r="Z523">
        <f t="shared" si="53"/>
        <v>0.32549728752260398</v>
      </c>
    </row>
    <row r="524" spans="1:26" x14ac:dyDescent="0.25">
      <c r="A524" t="s">
        <v>538</v>
      </c>
      <c r="B524" t="s">
        <v>1508</v>
      </c>
      <c r="C524" t="s">
        <v>1512</v>
      </c>
      <c r="D524">
        <v>83</v>
      </c>
      <c r="E524">
        <v>8.9</v>
      </c>
      <c r="F524">
        <v>738.7</v>
      </c>
      <c r="G524">
        <v>741.7</v>
      </c>
      <c r="H524" t="s">
        <v>1514</v>
      </c>
      <c r="I524" t="s">
        <v>1520</v>
      </c>
      <c r="J524">
        <v>4.7</v>
      </c>
      <c r="K524" t="s">
        <v>1604</v>
      </c>
      <c r="L524" t="s">
        <v>1760</v>
      </c>
      <c r="M524" t="s">
        <v>1760</v>
      </c>
      <c r="N524" t="s">
        <v>1912</v>
      </c>
      <c r="O524">
        <v>7.0400000000000004E-2</v>
      </c>
      <c r="P524">
        <v>5</v>
      </c>
      <c r="Q524">
        <v>1.21</v>
      </c>
      <c r="R524">
        <v>782</v>
      </c>
      <c r="S524">
        <v>86</v>
      </c>
      <c r="T524">
        <v>23</v>
      </c>
      <c r="U524">
        <f t="shared" si="48"/>
        <v>0</v>
      </c>
      <c r="V524">
        <f t="shared" si="49"/>
        <v>3</v>
      </c>
      <c r="W524" s="3">
        <f t="shared" si="50"/>
        <v>4.0611885745228098E-3</v>
      </c>
      <c r="X524" t="str">
        <f t="shared" si="51"/>
        <v>February</v>
      </c>
      <c r="Y524" t="str">
        <f t="shared" si="52"/>
        <v>Q1</v>
      </c>
      <c r="Z524">
        <f t="shared" si="53"/>
        <v>0.10613810741687979</v>
      </c>
    </row>
    <row r="525" spans="1:26" x14ac:dyDescent="0.25">
      <c r="A525" t="s">
        <v>539</v>
      </c>
      <c r="B525" t="s">
        <v>1505</v>
      </c>
      <c r="C525" t="s">
        <v>1511</v>
      </c>
      <c r="D525">
        <v>382</v>
      </c>
      <c r="E525">
        <v>12.5</v>
      </c>
      <c r="F525">
        <v>4775</v>
      </c>
      <c r="G525">
        <v>4655.91</v>
      </c>
      <c r="H525" t="s">
        <v>1513</v>
      </c>
      <c r="I525" t="s">
        <v>1518</v>
      </c>
      <c r="J525">
        <v>4.5</v>
      </c>
      <c r="K525" t="s">
        <v>1691</v>
      </c>
      <c r="L525" t="s">
        <v>1549</v>
      </c>
      <c r="M525" t="s">
        <v>1549</v>
      </c>
      <c r="N525" t="s">
        <v>1912</v>
      </c>
      <c r="O525">
        <v>7.2400000000000006E-2</v>
      </c>
      <c r="P525">
        <v>27</v>
      </c>
      <c r="Q525">
        <v>2.72</v>
      </c>
      <c r="R525">
        <v>50</v>
      </c>
      <c r="S525">
        <v>29</v>
      </c>
      <c r="T525">
        <v>95</v>
      </c>
      <c r="U525">
        <f t="shared" si="48"/>
        <v>0</v>
      </c>
      <c r="V525">
        <f t="shared" si="49"/>
        <v>-119.09000000000015</v>
      </c>
      <c r="W525" s="3">
        <f t="shared" si="50"/>
        <v>-2.4940314136125685E-2</v>
      </c>
      <c r="X525" t="str">
        <f t="shared" si="51"/>
        <v>October</v>
      </c>
      <c r="Y525" t="str">
        <f t="shared" si="52"/>
        <v>Q4</v>
      </c>
      <c r="Z525">
        <f t="shared" si="53"/>
        <v>7.64</v>
      </c>
    </row>
    <row r="526" spans="1:26" x14ac:dyDescent="0.25">
      <c r="A526" t="s">
        <v>540</v>
      </c>
      <c r="B526" t="s">
        <v>1508</v>
      </c>
      <c r="C526" t="s">
        <v>1512</v>
      </c>
      <c r="D526">
        <v>178</v>
      </c>
      <c r="E526">
        <v>8.9</v>
      </c>
      <c r="F526">
        <v>1584.2</v>
      </c>
      <c r="G526">
        <v>1648.3</v>
      </c>
      <c r="H526" t="s">
        <v>1516</v>
      </c>
      <c r="I526" t="s">
        <v>1519</v>
      </c>
      <c r="J526">
        <v>3.8</v>
      </c>
      <c r="K526" t="s">
        <v>1749</v>
      </c>
      <c r="L526" t="s">
        <v>1898</v>
      </c>
      <c r="M526" t="s">
        <v>1898</v>
      </c>
      <c r="N526" t="s">
        <v>1912</v>
      </c>
      <c r="O526">
        <v>9.0399999999999994E-2</v>
      </c>
      <c r="P526">
        <v>16</v>
      </c>
      <c r="Q526">
        <v>2.88</v>
      </c>
      <c r="R526">
        <v>539</v>
      </c>
      <c r="S526">
        <v>131</v>
      </c>
      <c r="T526">
        <v>61</v>
      </c>
      <c r="U526">
        <f t="shared" si="48"/>
        <v>0</v>
      </c>
      <c r="V526">
        <f t="shared" si="49"/>
        <v>64.099999999999909</v>
      </c>
      <c r="W526" s="3">
        <f t="shared" si="50"/>
        <v>4.046206287084958E-2</v>
      </c>
      <c r="X526" t="str">
        <f t="shared" si="51"/>
        <v>December</v>
      </c>
      <c r="Y526" t="str">
        <f t="shared" si="52"/>
        <v>Q4</v>
      </c>
      <c r="Z526">
        <f t="shared" si="53"/>
        <v>0.33024118738404451</v>
      </c>
    </row>
    <row r="527" spans="1:26" x14ac:dyDescent="0.25">
      <c r="A527" t="s">
        <v>541</v>
      </c>
      <c r="B527" t="s">
        <v>1504</v>
      </c>
      <c r="C527" t="s">
        <v>1510</v>
      </c>
      <c r="D527">
        <v>206</v>
      </c>
      <c r="E527">
        <v>45</v>
      </c>
      <c r="F527">
        <v>9270</v>
      </c>
      <c r="G527">
        <v>9691</v>
      </c>
      <c r="H527" t="s">
        <v>1513</v>
      </c>
      <c r="I527" t="s">
        <v>1519</v>
      </c>
      <c r="J527">
        <v>3.8</v>
      </c>
      <c r="K527" t="s">
        <v>1798</v>
      </c>
      <c r="L527" t="s">
        <v>1671</v>
      </c>
      <c r="M527" t="s">
        <v>1671</v>
      </c>
      <c r="N527" t="s">
        <v>1912</v>
      </c>
      <c r="O527">
        <v>0.1245</v>
      </c>
      <c r="P527">
        <v>25</v>
      </c>
      <c r="Q527">
        <v>1.35</v>
      </c>
      <c r="R527">
        <v>391</v>
      </c>
      <c r="S527">
        <v>194</v>
      </c>
      <c r="T527">
        <v>48</v>
      </c>
      <c r="U527">
        <f t="shared" si="48"/>
        <v>0</v>
      </c>
      <c r="V527">
        <f t="shared" si="49"/>
        <v>421</v>
      </c>
      <c r="W527" s="3">
        <f t="shared" si="50"/>
        <v>4.5415318230852209E-2</v>
      </c>
      <c r="X527" t="str">
        <f t="shared" si="51"/>
        <v>January</v>
      </c>
      <c r="Y527" t="str">
        <f t="shared" si="52"/>
        <v>Q1</v>
      </c>
      <c r="Z527">
        <f t="shared" si="53"/>
        <v>0.52685421994884907</v>
      </c>
    </row>
    <row r="528" spans="1:26" x14ac:dyDescent="0.25">
      <c r="A528" t="s">
        <v>542</v>
      </c>
      <c r="B528" t="s">
        <v>1508</v>
      </c>
      <c r="C528" t="s">
        <v>1512</v>
      </c>
      <c r="D528">
        <v>283</v>
      </c>
      <c r="E528">
        <v>8.9</v>
      </c>
      <c r="F528">
        <v>2518.6999999999998</v>
      </c>
      <c r="G528">
        <v>2607.6999999999998</v>
      </c>
      <c r="H528" t="s">
        <v>1513</v>
      </c>
      <c r="I528" t="s">
        <v>1518</v>
      </c>
      <c r="J528">
        <v>4.5</v>
      </c>
      <c r="K528" t="s">
        <v>1799</v>
      </c>
      <c r="L528" t="s">
        <v>1674</v>
      </c>
      <c r="M528" t="s">
        <v>1674</v>
      </c>
      <c r="N528" t="s">
        <v>1912</v>
      </c>
      <c r="O528">
        <v>5.7599999999999998E-2</v>
      </c>
      <c r="P528">
        <v>16</v>
      </c>
      <c r="Q528">
        <v>2.52</v>
      </c>
      <c r="R528">
        <v>713</v>
      </c>
      <c r="S528">
        <v>71</v>
      </c>
      <c r="T528">
        <v>32</v>
      </c>
      <c r="U528">
        <f t="shared" si="48"/>
        <v>0</v>
      </c>
      <c r="V528">
        <f t="shared" si="49"/>
        <v>89</v>
      </c>
      <c r="W528" s="3">
        <f t="shared" si="50"/>
        <v>3.5335689045936397E-2</v>
      </c>
      <c r="X528" t="str">
        <f t="shared" si="51"/>
        <v>July</v>
      </c>
      <c r="Y528" t="str">
        <f t="shared" si="52"/>
        <v>Q3</v>
      </c>
      <c r="Z528">
        <f t="shared" si="53"/>
        <v>0.39691444600280507</v>
      </c>
    </row>
    <row r="529" spans="1:26" x14ac:dyDescent="0.25">
      <c r="A529" t="s">
        <v>543</v>
      </c>
      <c r="B529" t="s">
        <v>1509</v>
      </c>
      <c r="C529" t="s">
        <v>1510</v>
      </c>
      <c r="D529">
        <v>107</v>
      </c>
      <c r="E529">
        <v>25</v>
      </c>
      <c r="F529">
        <v>2675</v>
      </c>
      <c r="G529">
        <v>2621.1999999999998</v>
      </c>
      <c r="H529" t="s">
        <v>1513</v>
      </c>
      <c r="I529" t="s">
        <v>1520</v>
      </c>
      <c r="J529">
        <v>4.7</v>
      </c>
      <c r="K529" t="s">
        <v>1526</v>
      </c>
      <c r="L529" t="s">
        <v>1875</v>
      </c>
      <c r="M529" t="s">
        <v>1875</v>
      </c>
      <c r="N529" t="s">
        <v>1912</v>
      </c>
      <c r="O529">
        <v>6.4600000000000005E-2</v>
      </c>
      <c r="P529">
        <v>6</v>
      </c>
      <c r="Q529">
        <v>1.53</v>
      </c>
      <c r="R529">
        <v>136</v>
      </c>
      <c r="S529">
        <v>181</v>
      </c>
      <c r="T529">
        <v>66</v>
      </c>
      <c r="U529">
        <f t="shared" si="48"/>
        <v>0</v>
      </c>
      <c r="V529">
        <f t="shared" si="49"/>
        <v>-53.800000000000182</v>
      </c>
      <c r="W529" s="3">
        <f t="shared" si="50"/>
        <v>-2.0112149532710347E-2</v>
      </c>
      <c r="X529" t="str">
        <f t="shared" si="51"/>
        <v>December</v>
      </c>
      <c r="Y529" t="str">
        <f t="shared" si="52"/>
        <v>Q4</v>
      </c>
      <c r="Z529">
        <f t="shared" si="53"/>
        <v>0.78676470588235292</v>
      </c>
    </row>
    <row r="530" spans="1:26" x14ac:dyDescent="0.25">
      <c r="A530" t="s">
        <v>544</v>
      </c>
      <c r="B530" t="s">
        <v>1504</v>
      </c>
      <c r="C530" t="s">
        <v>1510</v>
      </c>
      <c r="D530">
        <v>108</v>
      </c>
      <c r="E530">
        <v>45</v>
      </c>
      <c r="F530">
        <v>4860</v>
      </c>
      <c r="G530">
        <v>4629.33</v>
      </c>
      <c r="H530" t="s">
        <v>1514</v>
      </c>
      <c r="I530" t="s">
        <v>1519</v>
      </c>
      <c r="J530">
        <v>3.8</v>
      </c>
      <c r="K530" t="s">
        <v>1785</v>
      </c>
      <c r="L530" t="s">
        <v>1667</v>
      </c>
      <c r="M530" t="s">
        <v>1667</v>
      </c>
      <c r="N530" t="s">
        <v>1912</v>
      </c>
      <c r="O530">
        <v>0.14949999999999999</v>
      </c>
      <c r="P530">
        <v>16</v>
      </c>
      <c r="Q530">
        <v>1.08</v>
      </c>
      <c r="R530">
        <v>708</v>
      </c>
      <c r="S530">
        <v>98</v>
      </c>
      <c r="T530">
        <v>73</v>
      </c>
      <c r="U530">
        <f t="shared" si="48"/>
        <v>0</v>
      </c>
      <c r="V530">
        <f t="shared" si="49"/>
        <v>-230.67000000000007</v>
      </c>
      <c r="W530" s="3">
        <f t="shared" si="50"/>
        <v>-4.7462962962962978E-2</v>
      </c>
      <c r="X530" t="str">
        <f t="shared" si="51"/>
        <v>January</v>
      </c>
      <c r="Y530" t="str">
        <f t="shared" si="52"/>
        <v>Q1</v>
      </c>
      <c r="Z530">
        <f t="shared" si="53"/>
        <v>0.15254237288135594</v>
      </c>
    </row>
    <row r="531" spans="1:26" x14ac:dyDescent="0.25">
      <c r="A531" t="s">
        <v>545</v>
      </c>
      <c r="B531" t="s">
        <v>1509</v>
      </c>
      <c r="C531" t="s">
        <v>1510</v>
      </c>
      <c r="D531">
        <v>183</v>
      </c>
      <c r="E531">
        <v>25</v>
      </c>
      <c r="F531">
        <v>4575</v>
      </c>
      <c r="G531">
        <v>4371.8900000000003</v>
      </c>
      <c r="H531" t="s">
        <v>1515</v>
      </c>
      <c r="I531" t="s">
        <v>1518</v>
      </c>
      <c r="J531">
        <v>4.5</v>
      </c>
      <c r="K531" t="s">
        <v>1785</v>
      </c>
      <c r="L531" t="s">
        <v>1540</v>
      </c>
      <c r="M531" t="s">
        <v>1540</v>
      </c>
      <c r="N531" t="s">
        <v>1912</v>
      </c>
      <c r="O531">
        <v>0.1203</v>
      </c>
      <c r="P531">
        <v>22</v>
      </c>
      <c r="Q531">
        <v>0.68</v>
      </c>
      <c r="R531">
        <v>733</v>
      </c>
      <c r="S531">
        <v>153</v>
      </c>
      <c r="T531">
        <v>68</v>
      </c>
      <c r="U531">
        <f t="shared" si="48"/>
        <v>0</v>
      </c>
      <c r="V531">
        <f t="shared" si="49"/>
        <v>-203.10999999999967</v>
      </c>
      <c r="W531" s="3">
        <f t="shared" si="50"/>
        <v>-4.4395628415300474E-2</v>
      </c>
      <c r="X531" t="str">
        <f t="shared" si="51"/>
        <v>January</v>
      </c>
      <c r="Y531" t="str">
        <f t="shared" si="52"/>
        <v>Q1</v>
      </c>
      <c r="Z531">
        <f t="shared" si="53"/>
        <v>0.24965893587994542</v>
      </c>
    </row>
    <row r="532" spans="1:26" x14ac:dyDescent="0.25">
      <c r="A532" t="s">
        <v>546</v>
      </c>
      <c r="B532" t="s">
        <v>1504</v>
      </c>
      <c r="C532" t="s">
        <v>1510</v>
      </c>
      <c r="D532">
        <v>129</v>
      </c>
      <c r="E532">
        <v>45</v>
      </c>
      <c r="F532">
        <v>5805</v>
      </c>
      <c r="G532">
        <v>6051.61</v>
      </c>
      <c r="H532" t="s">
        <v>1517</v>
      </c>
      <c r="I532" t="s">
        <v>1519</v>
      </c>
      <c r="J532">
        <v>3.8</v>
      </c>
      <c r="K532" t="s">
        <v>1800</v>
      </c>
      <c r="L532" t="s">
        <v>1755</v>
      </c>
      <c r="M532" t="s">
        <v>1755</v>
      </c>
      <c r="N532" t="s">
        <v>1912</v>
      </c>
      <c r="O532">
        <v>1.52E-2</v>
      </c>
      <c r="P532">
        <v>1</v>
      </c>
      <c r="Q532">
        <v>1.48</v>
      </c>
      <c r="R532">
        <v>978</v>
      </c>
      <c r="S532">
        <v>178</v>
      </c>
      <c r="T532">
        <v>15</v>
      </c>
      <c r="U532">
        <f t="shared" si="48"/>
        <v>0</v>
      </c>
      <c r="V532">
        <f t="shared" si="49"/>
        <v>246.60999999999967</v>
      </c>
      <c r="W532" s="3">
        <f t="shared" si="50"/>
        <v>4.2482342807924144E-2</v>
      </c>
      <c r="X532" t="str">
        <f t="shared" si="51"/>
        <v>October</v>
      </c>
      <c r="Y532" t="str">
        <f t="shared" si="52"/>
        <v>Q4</v>
      </c>
      <c r="Z532">
        <f t="shared" si="53"/>
        <v>0.13190184049079753</v>
      </c>
    </row>
    <row r="533" spans="1:26" x14ac:dyDescent="0.25">
      <c r="A533" t="s">
        <v>547</v>
      </c>
      <c r="B533" t="s">
        <v>1507</v>
      </c>
      <c r="C533" t="s">
        <v>1511</v>
      </c>
      <c r="D533">
        <v>333</v>
      </c>
      <c r="E533">
        <v>15.75</v>
      </c>
      <c r="F533">
        <v>5244.75</v>
      </c>
      <c r="G533">
        <v>5008.71</v>
      </c>
      <c r="H533" t="s">
        <v>1514</v>
      </c>
      <c r="I533" t="s">
        <v>1518</v>
      </c>
      <c r="J533">
        <v>4.5</v>
      </c>
      <c r="K533" t="s">
        <v>1801</v>
      </c>
      <c r="L533" t="s">
        <v>1713</v>
      </c>
      <c r="M533" t="s">
        <v>1713</v>
      </c>
      <c r="N533" t="s">
        <v>1912</v>
      </c>
      <c r="O533">
        <v>5.2999999999999999E-2</v>
      </c>
      <c r="P533">
        <v>17</v>
      </c>
      <c r="Q533">
        <v>3.18</v>
      </c>
      <c r="R533">
        <v>905</v>
      </c>
      <c r="S533">
        <v>171</v>
      </c>
      <c r="T533">
        <v>18</v>
      </c>
      <c r="U533">
        <f t="shared" si="48"/>
        <v>0</v>
      </c>
      <c r="V533">
        <f t="shared" si="49"/>
        <v>-236.03999999999996</v>
      </c>
      <c r="W533" s="3">
        <f t="shared" si="50"/>
        <v>-4.5005005005004997E-2</v>
      </c>
      <c r="X533" t="str">
        <f t="shared" si="51"/>
        <v>March</v>
      </c>
      <c r="Y533" t="str">
        <f t="shared" si="52"/>
        <v>Q1</v>
      </c>
      <c r="Z533">
        <f t="shared" si="53"/>
        <v>0.36795580110497239</v>
      </c>
    </row>
    <row r="534" spans="1:26" x14ac:dyDescent="0.25">
      <c r="A534" t="s">
        <v>548</v>
      </c>
      <c r="B534" t="s">
        <v>1505</v>
      </c>
      <c r="C534" t="s">
        <v>1511</v>
      </c>
      <c r="D534">
        <v>419</v>
      </c>
      <c r="E534">
        <v>12.5</v>
      </c>
      <c r="F534">
        <v>5237.5</v>
      </c>
      <c r="G534">
        <v>5298.06</v>
      </c>
      <c r="H534" t="s">
        <v>1513</v>
      </c>
      <c r="I534" t="s">
        <v>1520</v>
      </c>
      <c r="J534">
        <v>4.7</v>
      </c>
      <c r="K534" t="s">
        <v>1734</v>
      </c>
      <c r="L534" t="s">
        <v>1688</v>
      </c>
      <c r="M534" t="s">
        <v>1688</v>
      </c>
      <c r="N534" t="s">
        <v>1912</v>
      </c>
      <c r="O534">
        <v>1.8800000000000001E-2</v>
      </c>
      <c r="P534">
        <v>7</v>
      </c>
      <c r="Q534">
        <v>3.01</v>
      </c>
      <c r="R534">
        <v>461</v>
      </c>
      <c r="S534">
        <v>103</v>
      </c>
      <c r="T534">
        <v>25</v>
      </c>
      <c r="U534">
        <f t="shared" si="48"/>
        <v>0</v>
      </c>
      <c r="V534">
        <f t="shared" si="49"/>
        <v>60.5600000000004</v>
      </c>
      <c r="W534" s="3">
        <f t="shared" si="50"/>
        <v>1.1562768496420125E-2</v>
      </c>
      <c r="X534" t="str">
        <f t="shared" si="51"/>
        <v>November</v>
      </c>
      <c r="Y534" t="str">
        <f t="shared" si="52"/>
        <v>Q4</v>
      </c>
      <c r="Z534">
        <f t="shared" si="53"/>
        <v>0.90889370932754876</v>
      </c>
    </row>
    <row r="535" spans="1:26" x14ac:dyDescent="0.25">
      <c r="A535" t="s">
        <v>549</v>
      </c>
      <c r="B535" t="s">
        <v>1504</v>
      </c>
      <c r="C535" t="s">
        <v>1510</v>
      </c>
      <c r="D535">
        <v>438</v>
      </c>
      <c r="E535">
        <v>45</v>
      </c>
      <c r="F535">
        <v>19710</v>
      </c>
      <c r="G535">
        <v>20625.91</v>
      </c>
      <c r="H535" t="s">
        <v>1517</v>
      </c>
      <c r="I535" t="s">
        <v>1519</v>
      </c>
      <c r="J535">
        <v>3.8</v>
      </c>
      <c r="K535" t="s">
        <v>1732</v>
      </c>
      <c r="L535" t="s">
        <v>1868</v>
      </c>
      <c r="M535" t="s">
        <v>1868</v>
      </c>
      <c r="N535" t="s">
        <v>1912</v>
      </c>
      <c r="O535">
        <v>3.9899999999999998E-2</v>
      </c>
      <c r="P535">
        <v>17</v>
      </c>
      <c r="Q535">
        <v>0.76</v>
      </c>
      <c r="R535">
        <v>173</v>
      </c>
      <c r="S535">
        <v>90</v>
      </c>
      <c r="T535">
        <v>28</v>
      </c>
      <c r="U535">
        <f t="shared" si="48"/>
        <v>0</v>
      </c>
      <c r="V535">
        <f t="shared" si="49"/>
        <v>915.90999999999985</v>
      </c>
      <c r="W535" s="3">
        <f t="shared" si="50"/>
        <v>4.6469304921359707E-2</v>
      </c>
      <c r="X535" t="str">
        <f t="shared" si="51"/>
        <v>June</v>
      </c>
      <c r="Y535" t="str">
        <f t="shared" si="52"/>
        <v>Q2</v>
      </c>
      <c r="Z535">
        <f t="shared" si="53"/>
        <v>2.5317919075144508</v>
      </c>
    </row>
    <row r="536" spans="1:26" x14ac:dyDescent="0.25">
      <c r="A536" t="s">
        <v>550</v>
      </c>
      <c r="B536" t="s">
        <v>1508</v>
      </c>
      <c r="C536" t="s">
        <v>1512</v>
      </c>
      <c r="D536">
        <v>94</v>
      </c>
      <c r="E536">
        <v>8.9</v>
      </c>
      <c r="F536">
        <v>836.6</v>
      </c>
      <c r="G536">
        <v>831.47</v>
      </c>
      <c r="H536" t="s">
        <v>1514</v>
      </c>
      <c r="I536" t="s">
        <v>1521</v>
      </c>
      <c r="J536">
        <v>4.2</v>
      </c>
      <c r="K536" t="s">
        <v>1532</v>
      </c>
      <c r="L536" t="s">
        <v>1617</v>
      </c>
      <c r="M536" t="s">
        <v>1617</v>
      </c>
      <c r="N536" t="s">
        <v>1912</v>
      </c>
      <c r="O536">
        <v>0.1396</v>
      </c>
      <c r="P536">
        <v>13</v>
      </c>
      <c r="Q536">
        <v>1.2</v>
      </c>
      <c r="R536">
        <v>677</v>
      </c>
      <c r="S536">
        <v>116</v>
      </c>
      <c r="T536">
        <v>30</v>
      </c>
      <c r="U536">
        <f t="shared" si="48"/>
        <v>0</v>
      </c>
      <c r="V536">
        <f t="shared" si="49"/>
        <v>-5.1299999999999955</v>
      </c>
      <c r="W536" s="3">
        <f t="shared" si="50"/>
        <v>-6.1319627061917226E-3</v>
      </c>
      <c r="X536" t="str">
        <f t="shared" si="51"/>
        <v>October</v>
      </c>
      <c r="Y536" t="str">
        <f t="shared" si="52"/>
        <v>Q4</v>
      </c>
      <c r="Z536">
        <f t="shared" si="53"/>
        <v>0.13884785819793205</v>
      </c>
    </row>
    <row r="537" spans="1:26" x14ac:dyDescent="0.25">
      <c r="A537" t="s">
        <v>551</v>
      </c>
      <c r="B537" t="s">
        <v>1505</v>
      </c>
      <c r="C537" t="s">
        <v>1511</v>
      </c>
      <c r="D537">
        <v>13</v>
      </c>
      <c r="E537">
        <v>12.5</v>
      </c>
      <c r="F537">
        <v>162.5</v>
      </c>
      <c r="G537">
        <v>157.29</v>
      </c>
      <c r="H537" t="s">
        <v>1515</v>
      </c>
      <c r="I537" t="s">
        <v>1518</v>
      </c>
      <c r="J537">
        <v>4.5</v>
      </c>
      <c r="K537" t="s">
        <v>1619</v>
      </c>
      <c r="L537" t="s">
        <v>1627</v>
      </c>
      <c r="M537" t="s">
        <v>1627</v>
      </c>
      <c r="N537" t="s">
        <v>1912</v>
      </c>
      <c r="O537">
        <v>2.2499999999999999E-2</v>
      </c>
      <c r="P537">
        <v>0</v>
      </c>
      <c r="Q537">
        <v>3.83</v>
      </c>
      <c r="R537">
        <v>760</v>
      </c>
      <c r="S537">
        <v>141</v>
      </c>
      <c r="T537">
        <v>98</v>
      </c>
      <c r="U537">
        <f t="shared" si="48"/>
        <v>0</v>
      </c>
      <c r="V537">
        <f t="shared" si="49"/>
        <v>-5.210000000000008</v>
      </c>
      <c r="W537" s="3">
        <f t="shared" si="50"/>
        <v>-3.2061538461538509E-2</v>
      </c>
      <c r="X537" t="str">
        <f t="shared" si="51"/>
        <v>January</v>
      </c>
      <c r="Y537" t="str">
        <f t="shared" si="52"/>
        <v>Q1</v>
      </c>
      <c r="Z537">
        <f t="shared" si="53"/>
        <v>1.7105263157894738E-2</v>
      </c>
    </row>
    <row r="538" spans="1:26" x14ac:dyDescent="0.25">
      <c r="A538" t="s">
        <v>552</v>
      </c>
      <c r="B538" t="s">
        <v>1507</v>
      </c>
      <c r="C538" t="s">
        <v>1511</v>
      </c>
      <c r="D538">
        <v>148</v>
      </c>
      <c r="E538">
        <v>15.75</v>
      </c>
      <c r="F538">
        <v>2331</v>
      </c>
      <c r="G538">
        <v>2336.38</v>
      </c>
      <c r="H538" t="s">
        <v>1514</v>
      </c>
      <c r="I538" t="s">
        <v>1519</v>
      </c>
      <c r="J538">
        <v>3.8</v>
      </c>
      <c r="K538" t="s">
        <v>1763</v>
      </c>
      <c r="L538" t="s">
        <v>1733</v>
      </c>
      <c r="M538" t="s">
        <v>1573</v>
      </c>
      <c r="N538" t="s">
        <v>1913</v>
      </c>
      <c r="O538">
        <v>6.7699999999999996E-2</v>
      </c>
      <c r="P538">
        <v>10</v>
      </c>
      <c r="Q538">
        <v>3.54</v>
      </c>
      <c r="R538">
        <v>784</v>
      </c>
      <c r="S538">
        <v>147</v>
      </c>
      <c r="T538">
        <v>88</v>
      </c>
      <c r="U538">
        <f t="shared" si="48"/>
        <v>3</v>
      </c>
      <c r="V538">
        <f t="shared" si="49"/>
        <v>5.3800000000001091</v>
      </c>
      <c r="W538" s="3">
        <f t="shared" si="50"/>
        <v>2.3080223080223549E-3</v>
      </c>
      <c r="X538" t="str">
        <f t="shared" si="51"/>
        <v>November</v>
      </c>
      <c r="Y538" t="str">
        <f t="shared" si="52"/>
        <v>Q4</v>
      </c>
      <c r="Z538">
        <f t="shared" si="53"/>
        <v>0.18877551020408162</v>
      </c>
    </row>
    <row r="539" spans="1:26" x14ac:dyDescent="0.25">
      <c r="A539" t="s">
        <v>553</v>
      </c>
      <c r="B539" t="s">
        <v>1505</v>
      </c>
      <c r="C539" t="s">
        <v>1511</v>
      </c>
      <c r="D539">
        <v>12</v>
      </c>
      <c r="E539">
        <v>12.5</v>
      </c>
      <c r="F539">
        <v>150</v>
      </c>
      <c r="G539">
        <v>150.87</v>
      </c>
      <c r="H539" t="s">
        <v>1516</v>
      </c>
      <c r="I539" t="s">
        <v>1521</v>
      </c>
      <c r="J539">
        <v>4.2</v>
      </c>
      <c r="K539" t="s">
        <v>1735</v>
      </c>
      <c r="L539" t="s">
        <v>1728</v>
      </c>
      <c r="M539" t="s">
        <v>1757</v>
      </c>
      <c r="N539" t="s">
        <v>1913</v>
      </c>
      <c r="O539">
        <v>3.6900000000000002E-2</v>
      </c>
      <c r="P539">
        <v>0</v>
      </c>
      <c r="Q539">
        <v>3.43</v>
      </c>
      <c r="R539">
        <v>274</v>
      </c>
      <c r="S539">
        <v>138</v>
      </c>
      <c r="T539">
        <v>90</v>
      </c>
      <c r="U539">
        <f t="shared" si="48"/>
        <v>9</v>
      </c>
      <c r="V539">
        <f t="shared" si="49"/>
        <v>0.87000000000000455</v>
      </c>
      <c r="W539" s="3">
        <f t="shared" si="50"/>
        <v>5.80000000000003E-3</v>
      </c>
      <c r="X539" t="str">
        <f t="shared" si="51"/>
        <v>August</v>
      </c>
      <c r="Y539" t="str">
        <f t="shared" si="52"/>
        <v>Q3</v>
      </c>
      <c r="Z539">
        <f t="shared" si="53"/>
        <v>4.3795620437956206E-2</v>
      </c>
    </row>
    <row r="540" spans="1:26" x14ac:dyDescent="0.25">
      <c r="A540" t="s">
        <v>554</v>
      </c>
      <c r="B540" t="s">
        <v>1504</v>
      </c>
      <c r="C540" t="s">
        <v>1510</v>
      </c>
      <c r="D540">
        <v>109</v>
      </c>
      <c r="E540">
        <v>45</v>
      </c>
      <c r="F540">
        <v>4905</v>
      </c>
      <c r="G540">
        <v>4715.0200000000004</v>
      </c>
      <c r="H540" t="s">
        <v>1514</v>
      </c>
      <c r="I540" t="s">
        <v>1521</v>
      </c>
      <c r="J540">
        <v>4.2</v>
      </c>
      <c r="K540" t="s">
        <v>1758</v>
      </c>
      <c r="L540" t="s">
        <v>1572</v>
      </c>
      <c r="M540" t="s">
        <v>1572</v>
      </c>
      <c r="N540" t="s">
        <v>1912</v>
      </c>
      <c r="O540">
        <v>3.09E-2</v>
      </c>
      <c r="P540">
        <v>3</v>
      </c>
      <c r="Q540">
        <v>1.87</v>
      </c>
      <c r="R540">
        <v>230</v>
      </c>
      <c r="S540">
        <v>60</v>
      </c>
      <c r="T540">
        <v>95</v>
      </c>
      <c r="U540">
        <f t="shared" si="48"/>
        <v>0</v>
      </c>
      <c r="V540">
        <f t="shared" si="49"/>
        <v>-189.97999999999956</v>
      </c>
      <c r="W540" s="3">
        <f t="shared" si="50"/>
        <v>-3.8731906218144659E-2</v>
      </c>
      <c r="X540" t="str">
        <f t="shared" si="51"/>
        <v>January</v>
      </c>
      <c r="Y540" t="str">
        <f t="shared" si="52"/>
        <v>Q1</v>
      </c>
      <c r="Z540">
        <f t="shared" si="53"/>
        <v>0.47391304347826085</v>
      </c>
    </row>
    <row r="541" spans="1:26" x14ac:dyDescent="0.25">
      <c r="A541" t="s">
        <v>555</v>
      </c>
      <c r="B541" t="s">
        <v>1505</v>
      </c>
      <c r="C541" t="s">
        <v>1511</v>
      </c>
      <c r="D541">
        <v>117</v>
      </c>
      <c r="E541">
        <v>12.5</v>
      </c>
      <c r="F541">
        <v>1462.5</v>
      </c>
      <c r="G541">
        <v>1452.95</v>
      </c>
      <c r="H541" t="s">
        <v>1513</v>
      </c>
      <c r="I541" t="s">
        <v>1521</v>
      </c>
      <c r="J541">
        <v>4.2</v>
      </c>
      <c r="K541" t="s">
        <v>1762</v>
      </c>
      <c r="L541" t="s">
        <v>1694</v>
      </c>
      <c r="M541" t="s">
        <v>1694</v>
      </c>
      <c r="N541" t="s">
        <v>1912</v>
      </c>
      <c r="O541">
        <v>5.6800000000000003E-2</v>
      </c>
      <c r="P541">
        <v>6</v>
      </c>
      <c r="Q541">
        <v>3.64</v>
      </c>
      <c r="R541">
        <v>156</v>
      </c>
      <c r="S541">
        <v>33</v>
      </c>
      <c r="T541">
        <v>78</v>
      </c>
      <c r="U541">
        <f t="shared" si="48"/>
        <v>0</v>
      </c>
      <c r="V541">
        <f t="shared" si="49"/>
        <v>-9.5499999999999545</v>
      </c>
      <c r="W541" s="3">
        <f t="shared" si="50"/>
        <v>-6.5299145299144989E-3</v>
      </c>
      <c r="X541" t="str">
        <f t="shared" si="51"/>
        <v>May</v>
      </c>
      <c r="Y541" t="str">
        <f t="shared" si="52"/>
        <v>Q2</v>
      </c>
      <c r="Z541">
        <f t="shared" si="53"/>
        <v>0.75</v>
      </c>
    </row>
    <row r="542" spans="1:26" x14ac:dyDescent="0.25">
      <c r="A542" t="s">
        <v>556</v>
      </c>
      <c r="B542" t="s">
        <v>1507</v>
      </c>
      <c r="C542" t="s">
        <v>1511</v>
      </c>
      <c r="D542">
        <v>273</v>
      </c>
      <c r="E542">
        <v>15.75</v>
      </c>
      <c r="F542">
        <v>4299.75</v>
      </c>
      <c r="G542">
        <v>4134.67</v>
      </c>
      <c r="H542" t="s">
        <v>1514</v>
      </c>
      <c r="I542" t="s">
        <v>1518</v>
      </c>
      <c r="J542">
        <v>4.5</v>
      </c>
      <c r="K542" t="s">
        <v>1802</v>
      </c>
      <c r="L542" t="s">
        <v>1586</v>
      </c>
      <c r="M542" t="s">
        <v>1586</v>
      </c>
      <c r="N542" t="s">
        <v>1912</v>
      </c>
      <c r="O542">
        <v>0.1353</v>
      </c>
      <c r="P542">
        <v>36</v>
      </c>
      <c r="Q542">
        <v>3.39</v>
      </c>
      <c r="R542">
        <v>479</v>
      </c>
      <c r="S542">
        <v>70</v>
      </c>
      <c r="T542">
        <v>96</v>
      </c>
      <c r="U542">
        <f t="shared" si="48"/>
        <v>0</v>
      </c>
      <c r="V542">
        <f t="shared" si="49"/>
        <v>-165.07999999999993</v>
      </c>
      <c r="W542" s="3">
        <f t="shared" si="50"/>
        <v>-3.8392929821501234E-2</v>
      </c>
      <c r="X542" t="str">
        <f t="shared" si="51"/>
        <v>September</v>
      </c>
      <c r="Y542" t="str">
        <f t="shared" si="52"/>
        <v>Q3</v>
      </c>
      <c r="Z542">
        <f t="shared" si="53"/>
        <v>0.56993736951983298</v>
      </c>
    </row>
    <row r="543" spans="1:26" x14ac:dyDescent="0.25">
      <c r="A543" t="s">
        <v>557</v>
      </c>
      <c r="B543" t="s">
        <v>1506</v>
      </c>
      <c r="C543" t="s">
        <v>1512</v>
      </c>
      <c r="D543">
        <v>126</v>
      </c>
      <c r="E543">
        <v>4.2</v>
      </c>
      <c r="F543">
        <v>529.20000000000005</v>
      </c>
      <c r="G543">
        <v>507.93</v>
      </c>
      <c r="H543" t="s">
        <v>1514</v>
      </c>
      <c r="I543" t="s">
        <v>1518</v>
      </c>
      <c r="J543">
        <v>4.5</v>
      </c>
      <c r="K543" t="s">
        <v>1694</v>
      </c>
      <c r="L543" t="s">
        <v>1776</v>
      </c>
      <c r="M543" t="s">
        <v>1776</v>
      </c>
      <c r="N543" t="s">
        <v>1912</v>
      </c>
      <c r="O543">
        <v>0.1133</v>
      </c>
      <c r="P543">
        <v>14</v>
      </c>
      <c r="Q543">
        <v>1.75</v>
      </c>
      <c r="R543">
        <v>125</v>
      </c>
      <c r="S543">
        <v>140</v>
      </c>
      <c r="T543">
        <v>84</v>
      </c>
      <c r="U543">
        <f t="shared" si="48"/>
        <v>0</v>
      </c>
      <c r="V543">
        <f t="shared" si="49"/>
        <v>-21.270000000000039</v>
      </c>
      <c r="W543" s="3">
        <f t="shared" si="50"/>
        <v>-4.0192743764172402E-2</v>
      </c>
      <c r="X543" t="str">
        <f t="shared" si="51"/>
        <v>June</v>
      </c>
      <c r="Y543" t="str">
        <f t="shared" si="52"/>
        <v>Q2</v>
      </c>
      <c r="Z543">
        <f t="shared" si="53"/>
        <v>1.008</v>
      </c>
    </row>
    <row r="544" spans="1:26" x14ac:dyDescent="0.25">
      <c r="A544" t="s">
        <v>558</v>
      </c>
      <c r="B544" t="s">
        <v>1508</v>
      </c>
      <c r="C544" t="s">
        <v>1512</v>
      </c>
      <c r="D544">
        <v>120</v>
      </c>
      <c r="E544">
        <v>8.9</v>
      </c>
      <c r="F544">
        <v>1068</v>
      </c>
      <c r="G544">
        <v>1113.7</v>
      </c>
      <c r="H544" t="s">
        <v>1513</v>
      </c>
      <c r="I544" t="s">
        <v>1520</v>
      </c>
      <c r="J544">
        <v>4.7</v>
      </c>
      <c r="K544" t="s">
        <v>1760</v>
      </c>
      <c r="L544" t="s">
        <v>1721</v>
      </c>
      <c r="M544" t="s">
        <v>1721</v>
      </c>
      <c r="N544" t="s">
        <v>1912</v>
      </c>
      <c r="O544">
        <v>7.3700000000000002E-2</v>
      </c>
      <c r="P544">
        <v>8</v>
      </c>
      <c r="Q544">
        <v>1.27</v>
      </c>
      <c r="R544">
        <v>697</v>
      </c>
      <c r="S544">
        <v>111</v>
      </c>
      <c r="T544">
        <v>44</v>
      </c>
      <c r="U544">
        <f t="shared" si="48"/>
        <v>0</v>
      </c>
      <c r="V544">
        <f t="shared" si="49"/>
        <v>45.700000000000045</v>
      </c>
      <c r="W544" s="3">
        <f t="shared" si="50"/>
        <v>4.2790262172284689E-2</v>
      </c>
      <c r="X544" t="str">
        <f t="shared" si="51"/>
        <v>March</v>
      </c>
      <c r="Y544" t="str">
        <f t="shared" si="52"/>
        <v>Q1</v>
      </c>
      <c r="Z544">
        <f t="shared" si="53"/>
        <v>0.17216642754662842</v>
      </c>
    </row>
    <row r="545" spans="1:26" x14ac:dyDescent="0.25">
      <c r="A545" t="s">
        <v>559</v>
      </c>
      <c r="B545" t="s">
        <v>1507</v>
      </c>
      <c r="C545" t="s">
        <v>1511</v>
      </c>
      <c r="D545">
        <v>364</v>
      </c>
      <c r="E545">
        <v>15.75</v>
      </c>
      <c r="F545">
        <v>5733</v>
      </c>
      <c r="G545">
        <v>5772.37</v>
      </c>
      <c r="H545" t="s">
        <v>1516</v>
      </c>
      <c r="I545" t="s">
        <v>1519</v>
      </c>
      <c r="J545">
        <v>3.8</v>
      </c>
      <c r="K545" t="s">
        <v>1803</v>
      </c>
      <c r="L545" t="s">
        <v>1718</v>
      </c>
      <c r="M545" t="s">
        <v>1718</v>
      </c>
      <c r="N545" t="s">
        <v>1912</v>
      </c>
      <c r="O545">
        <v>4.9299999999999997E-2</v>
      </c>
      <c r="P545">
        <v>17</v>
      </c>
      <c r="Q545">
        <v>3.2</v>
      </c>
      <c r="R545">
        <v>225</v>
      </c>
      <c r="S545">
        <v>107</v>
      </c>
      <c r="T545">
        <v>38</v>
      </c>
      <c r="U545">
        <f t="shared" si="48"/>
        <v>0</v>
      </c>
      <c r="V545">
        <f t="shared" si="49"/>
        <v>39.369999999999891</v>
      </c>
      <c r="W545" s="3">
        <f t="shared" si="50"/>
        <v>6.8672597244025628E-3</v>
      </c>
      <c r="X545" t="str">
        <f t="shared" si="51"/>
        <v>January</v>
      </c>
      <c r="Y545" t="str">
        <f t="shared" si="52"/>
        <v>Q1</v>
      </c>
      <c r="Z545">
        <f t="shared" si="53"/>
        <v>1.6177777777777778</v>
      </c>
    </row>
    <row r="546" spans="1:26" x14ac:dyDescent="0.25">
      <c r="A546" t="s">
        <v>560</v>
      </c>
      <c r="B546" t="s">
        <v>1506</v>
      </c>
      <c r="C546" t="s">
        <v>1512</v>
      </c>
      <c r="D546">
        <v>497</v>
      </c>
      <c r="E546">
        <v>4.2</v>
      </c>
      <c r="F546">
        <v>2087.4</v>
      </c>
      <c r="G546">
        <v>2110.6799999999998</v>
      </c>
      <c r="H546" t="s">
        <v>1517</v>
      </c>
      <c r="I546" t="s">
        <v>1519</v>
      </c>
      <c r="J546">
        <v>3.8</v>
      </c>
      <c r="K546" t="s">
        <v>1804</v>
      </c>
      <c r="L546" t="s">
        <v>1562</v>
      </c>
      <c r="M546" t="s">
        <v>1885</v>
      </c>
      <c r="N546" t="s">
        <v>1913</v>
      </c>
      <c r="O546">
        <v>3.3799999999999997E-2</v>
      </c>
      <c r="P546">
        <v>16</v>
      </c>
      <c r="Q546">
        <v>1.46</v>
      </c>
      <c r="R546">
        <v>584</v>
      </c>
      <c r="S546">
        <v>145</v>
      </c>
      <c r="T546">
        <v>37</v>
      </c>
      <c r="U546">
        <f t="shared" si="48"/>
        <v>14</v>
      </c>
      <c r="V546">
        <f t="shared" si="49"/>
        <v>23.279999999999745</v>
      </c>
      <c r="W546" s="3">
        <f t="shared" si="50"/>
        <v>1.1152630066110829E-2</v>
      </c>
      <c r="X546" t="str">
        <f t="shared" si="51"/>
        <v>November</v>
      </c>
      <c r="Y546" t="str">
        <f t="shared" si="52"/>
        <v>Q4</v>
      </c>
      <c r="Z546">
        <f t="shared" si="53"/>
        <v>0.85102739726027399</v>
      </c>
    </row>
    <row r="547" spans="1:26" x14ac:dyDescent="0.25">
      <c r="A547" t="s">
        <v>561</v>
      </c>
      <c r="B547" t="s">
        <v>1509</v>
      </c>
      <c r="C547" t="s">
        <v>1510</v>
      </c>
      <c r="D547">
        <v>17</v>
      </c>
      <c r="E547">
        <v>25</v>
      </c>
      <c r="F547">
        <v>425</v>
      </c>
      <c r="G547">
        <v>434.78</v>
      </c>
      <c r="H547" t="s">
        <v>1515</v>
      </c>
      <c r="I547" t="s">
        <v>1520</v>
      </c>
      <c r="J547">
        <v>4.7</v>
      </c>
      <c r="K547" t="s">
        <v>1805</v>
      </c>
      <c r="L547" t="s">
        <v>1723</v>
      </c>
      <c r="M547" t="s">
        <v>1723</v>
      </c>
      <c r="N547" t="s">
        <v>1912</v>
      </c>
      <c r="O547">
        <v>0.11310000000000001</v>
      </c>
      <c r="P547">
        <v>1</v>
      </c>
      <c r="Q547">
        <v>0.99</v>
      </c>
      <c r="R547">
        <v>277</v>
      </c>
      <c r="S547">
        <v>171</v>
      </c>
      <c r="T547">
        <v>29</v>
      </c>
      <c r="U547">
        <f t="shared" si="48"/>
        <v>0</v>
      </c>
      <c r="V547">
        <f t="shared" si="49"/>
        <v>9.7799999999999727</v>
      </c>
      <c r="W547" s="3">
        <f t="shared" si="50"/>
        <v>2.3011764705882287E-2</v>
      </c>
      <c r="X547" t="str">
        <f t="shared" si="51"/>
        <v>May</v>
      </c>
      <c r="Y547" t="str">
        <f t="shared" si="52"/>
        <v>Q2</v>
      </c>
      <c r="Z547">
        <f t="shared" si="53"/>
        <v>6.1371841155234655E-2</v>
      </c>
    </row>
    <row r="548" spans="1:26" x14ac:dyDescent="0.25">
      <c r="A548" t="s">
        <v>562</v>
      </c>
      <c r="B548" t="s">
        <v>1509</v>
      </c>
      <c r="C548" t="s">
        <v>1510</v>
      </c>
      <c r="D548">
        <v>30</v>
      </c>
      <c r="E548">
        <v>25</v>
      </c>
      <c r="F548">
        <v>750</v>
      </c>
      <c r="G548">
        <v>786.85</v>
      </c>
      <c r="H548" t="s">
        <v>1513</v>
      </c>
      <c r="I548" t="s">
        <v>1520</v>
      </c>
      <c r="J548">
        <v>4.7</v>
      </c>
      <c r="K548" t="s">
        <v>1550</v>
      </c>
      <c r="L548" t="s">
        <v>1718</v>
      </c>
      <c r="M548" t="s">
        <v>1718</v>
      </c>
      <c r="N548" t="s">
        <v>1912</v>
      </c>
      <c r="O548">
        <v>0.11269999999999999</v>
      </c>
      <c r="P548">
        <v>3</v>
      </c>
      <c r="Q548">
        <v>1.1399999999999999</v>
      </c>
      <c r="R548">
        <v>540</v>
      </c>
      <c r="S548">
        <v>198</v>
      </c>
      <c r="T548">
        <v>22</v>
      </c>
      <c r="U548">
        <f t="shared" si="48"/>
        <v>0</v>
      </c>
      <c r="V548">
        <f t="shared" si="49"/>
        <v>36.850000000000023</v>
      </c>
      <c r="W548" s="3">
        <f t="shared" si="50"/>
        <v>4.9133333333333362E-2</v>
      </c>
      <c r="X548" t="str">
        <f t="shared" si="51"/>
        <v>January</v>
      </c>
      <c r="Y548" t="str">
        <f t="shared" si="52"/>
        <v>Q1</v>
      </c>
      <c r="Z548">
        <f t="shared" si="53"/>
        <v>5.5555555555555552E-2</v>
      </c>
    </row>
    <row r="549" spans="1:26" x14ac:dyDescent="0.25">
      <c r="A549" t="s">
        <v>563</v>
      </c>
      <c r="B549" t="s">
        <v>1508</v>
      </c>
      <c r="C549" t="s">
        <v>1512</v>
      </c>
      <c r="D549">
        <v>295</v>
      </c>
      <c r="E549">
        <v>8.9</v>
      </c>
      <c r="F549">
        <v>2625.5</v>
      </c>
      <c r="G549">
        <v>2691.95</v>
      </c>
      <c r="H549" t="s">
        <v>1515</v>
      </c>
      <c r="I549" t="s">
        <v>1519</v>
      </c>
      <c r="J549">
        <v>3.8</v>
      </c>
      <c r="K549" t="s">
        <v>1806</v>
      </c>
      <c r="L549" t="s">
        <v>1648</v>
      </c>
      <c r="M549" t="s">
        <v>1648</v>
      </c>
      <c r="N549" t="s">
        <v>1912</v>
      </c>
      <c r="O549">
        <v>0.107</v>
      </c>
      <c r="P549">
        <v>31</v>
      </c>
      <c r="Q549">
        <v>1.44</v>
      </c>
      <c r="R549">
        <v>352</v>
      </c>
      <c r="S549">
        <v>81</v>
      </c>
      <c r="T549">
        <v>92</v>
      </c>
      <c r="U549">
        <f t="shared" si="48"/>
        <v>0</v>
      </c>
      <c r="V549">
        <f t="shared" si="49"/>
        <v>66.449999999999818</v>
      </c>
      <c r="W549" s="3">
        <f t="shared" si="50"/>
        <v>2.5309464863835389E-2</v>
      </c>
      <c r="X549" t="str">
        <f t="shared" si="51"/>
        <v>February</v>
      </c>
      <c r="Y549" t="str">
        <f t="shared" si="52"/>
        <v>Q1</v>
      </c>
      <c r="Z549">
        <f t="shared" si="53"/>
        <v>0.83806818181818177</v>
      </c>
    </row>
    <row r="550" spans="1:26" x14ac:dyDescent="0.25">
      <c r="A550" t="s">
        <v>564</v>
      </c>
      <c r="B550" t="s">
        <v>1505</v>
      </c>
      <c r="C550" t="s">
        <v>1511</v>
      </c>
      <c r="D550">
        <v>166</v>
      </c>
      <c r="E550">
        <v>12.5</v>
      </c>
      <c r="F550">
        <v>2075</v>
      </c>
      <c r="G550">
        <v>2004.82</v>
      </c>
      <c r="H550" t="s">
        <v>1513</v>
      </c>
      <c r="I550" t="s">
        <v>1520</v>
      </c>
      <c r="J550">
        <v>4.7</v>
      </c>
      <c r="K550" t="s">
        <v>1807</v>
      </c>
      <c r="L550" t="s">
        <v>1573</v>
      </c>
      <c r="M550" t="s">
        <v>1573</v>
      </c>
      <c r="N550" t="s">
        <v>1912</v>
      </c>
      <c r="O550">
        <v>7.4300000000000005E-2</v>
      </c>
      <c r="P550">
        <v>12</v>
      </c>
      <c r="Q550">
        <v>3.38</v>
      </c>
      <c r="R550">
        <v>524</v>
      </c>
      <c r="S550">
        <v>55</v>
      </c>
      <c r="T550">
        <v>100</v>
      </c>
      <c r="U550">
        <f t="shared" si="48"/>
        <v>0</v>
      </c>
      <c r="V550">
        <f t="shared" si="49"/>
        <v>-70.180000000000064</v>
      </c>
      <c r="W550" s="3">
        <f t="shared" si="50"/>
        <v>-3.3821686746987982E-2</v>
      </c>
      <c r="X550" t="str">
        <f t="shared" si="51"/>
        <v>December</v>
      </c>
      <c r="Y550" t="str">
        <f t="shared" si="52"/>
        <v>Q4</v>
      </c>
      <c r="Z550">
        <f t="shared" si="53"/>
        <v>0.31679389312977096</v>
      </c>
    </row>
    <row r="551" spans="1:26" x14ac:dyDescent="0.25">
      <c r="A551" t="s">
        <v>565</v>
      </c>
      <c r="B551" t="s">
        <v>1508</v>
      </c>
      <c r="C551" t="s">
        <v>1512</v>
      </c>
      <c r="D551">
        <v>247</v>
      </c>
      <c r="E551">
        <v>8.9</v>
      </c>
      <c r="F551">
        <v>2198.3000000000002</v>
      </c>
      <c r="G551">
        <v>2243.12</v>
      </c>
      <c r="H551" t="s">
        <v>1514</v>
      </c>
      <c r="I551" t="s">
        <v>1521</v>
      </c>
      <c r="J551">
        <v>4.2</v>
      </c>
      <c r="K551" t="s">
        <v>1773</v>
      </c>
      <c r="L551" t="s">
        <v>1665</v>
      </c>
      <c r="M551" t="s">
        <v>1665</v>
      </c>
      <c r="N551" t="s">
        <v>1912</v>
      </c>
      <c r="O551">
        <v>1.0200000000000001E-2</v>
      </c>
      <c r="P551">
        <v>2</v>
      </c>
      <c r="Q551">
        <v>1.77</v>
      </c>
      <c r="R551">
        <v>593</v>
      </c>
      <c r="S551">
        <v>28</v>
      </c>
      <c r="T551">
        <v>47</v>
      </c>
      <c r="U551">
        <f t="shared" si="48"/>
        <v>0</v>
      </c>
      <c r="V551">
        <f t="shared" si="49"/>
        <v>44.819999999999709</v>
      </c>
      <c r="W551" s="3">
        <f t="shared" si="50"/>
        <v>2.0388482008824867E-2</v>
      </c>
      <c r="X551" t="str">
        <f t="shared" si="51"/>
        <v>November</v>
      </c>
      <c r="Y551" t="str">
        <f t="shared" si="52"/>
        <v>Q4</v>
      </c>
      <c r="Z551">
        <f t="shared" si="53"/>
        <v>0.41652613827993257</v>
      </c>
    </row>
    <row r="552" spans="1:26" x14ac:dyDescent="0.25">
      <c r="A552" t="s">
        <v>566</v>
      </c>
      <c r="B552" t="s">
        <v>1508</v>
      </c>
      <c r="C552" t="s">
        <v>1512</v>
      </c>
      <c r="D552">
        <v>51</v>
      </c>
      <c r="E552">
        <v>8.9</v>
      </c>
      <c r="F552">
        <v>453.9</v>
      </c>
      <c r="G552">
        <v>459.37</v>
      </c>
      <c r="H552" t="s">
        <v>1516</v>
      </c>
      <c r="I552" t="s">
        <v>1519</v>
      </c>
      <c r="J552">
        <v>3.8</v>
      </c>
      <c r="K552" t="s">
        <v>1779</v>
      </c>
      <c r="L552" t="s">
        <v>1900</v>
      </c>
      <c r="M552" t="s">
        <v>1907</v>
      </c>
      <c r="N552" t="s">
        <v>1913</v>
      </c>
      <c r="O552">
        <v>5.7000000000000002E-2</v>
      </c>
      <c r="P552">
        <v>2</v>
      </c>
      <c r="Q552">
        <v>2.89</v>
      </c>
      <c r="R552">
        <v>959</v>
      </c>
      <c r="S552">
        <v>33</v>
      </c>
      <c r="T552">
        <v>24</v>
      </c>
      <c r="U552">
        <f t="shared" si="48"/>
        <v>6</v>
      </c>
      <c r="V552">
        <f t="shared" si="49"/>
        <v>5.4700000000000273</v>
      </c>
      <c r="W552" s="3">
        <f t="shared" si="50"/>
        <v>1.2051112579863467E-2</v>
      </c>
      <c r="X552" t="str">
        <f t="shared" si="51"/>
        <v>December</v>
      </c>
      <c r="Y552" t="str">
        <f t="shared" si="52"/>
        <v>Q4</v>
      </c>
      <c r="Z552">
        <f t="shared" si="53"/>
        <v>5.3180396246089674E-2</v>
      </c>
    </row>
    <row r="553" spans="1:26" x14ac:dyDescent="0.25">
      <c r="A553" t="s">
        <v>567</v>
      </c>
      <c r="B553" t="s">
        <v>1508</v>
      </c>
      <c r="C553" t="s">
        <v>1512</v>
      </c>
      <c r="D553">
        <v>30</v>
      </c>
      <c r="E553">
        <v>8.9</v>
      </c>
      <c r="F553">
        <v>267</v>
      </c>
      <c r="G553">
        <v>263.41000000000003</v>
      </c>
      <c r="H553" t="s">
        <v>1516</v>
      </c>
      <c r="I553" t="s">
        <v>1520</v>
      </c>
      <c r="J553">
        <v>4.7</v>
      </c>
      <c r="K553" t="s">
        <v>1688</v>
      </c>
      <c r="L553" t="s">
        <v>1704</v>
      </c>
      <c r="M553" t="s">
        <v>1704</v>
      </c>
      <c r="N553" t="s">
        <v>1912</v>
      </c>
      <c r="O553">
        <v>3.4500000000000003E-2</v>
      </c>
      <c r="P553">
        <v>1</v>
      </c>
      <c r="Q553">
        <v>1.1299999999999999</v>
      </c>
      <c r="R553">
        <v>191</v>
      </c>
      <c r="S553">
        <v>105</v>
      </c>
      <c r="T553">
        <v>40</v>
      </c>
      <c r="U553">
        <f t="shared" si="48"/>
        <v>0</v>
      </c>
      <c r="V553">
        <f t="shared" si="49"/>
        <v>-3.589999999999975</v>
      </c>
      <c r="W553" s="3">
        <f t="shared" si="50"/>
        <v>-1.3445692883895037E-2</v>
      </c>
      <c r="X553" t="str">
        <f t="shared" si="51"/>
        <v>November</v>
      </c>
      <c r="Y553" t="str">
        <f t="shared" si="52"/>
        <v>Q4</v>
      </c>
      <c r="Z553">
        <f t="shared" si="53"/>
        <v>0.15706806282722513</v>
      </c>
    </row>
    <row r="554" spans="1:26" x14ac:dyDescent="0.25">
      <c r="A554" t="s">
        <v>568</v>
      </c>
      <c r="B554" t="s">
        <v>1509</v>
      </c>
      <c r="C554" t="s">
        <v>1510</v>
      </c>
      <c r="D554">
        <v>456</v>
      </c>
      <c r="E554">
        <v>25</v>
      </c>
      <c r="F554">
        <v>11400</v>
      </c>
      <c r="G554">
        <v>11923.38</v>
      </c>
      <c r="H554" t="s">
        <v>1513</v>
      </c>
      <c r="I554" t="s">
        <v>1520</v>
      </c>
      <c r="J554">
        <v>4.7</v>
      </c>
      <c r="K554" t="s">
        <v>1808</v>
      </c>
      <c r="L554" t="s">
        <v>1608</v>
      </c>
      <c r="M554" t="s">
        <v>1608</v>
      </c>
      <c r="N554" t="s">
        <v>1912</v>
      </c>
      <c r="O554">
        <v>3.9399999999999998E-2</v>
      </c>
      <c r="P554">
        <v>17</v>
      </c>
      <c r="Q554">
        <v>0.84</v>
      </c>
      <c r="R554">
        <v>969</v>
      </c>
      <c r="S554">
        <v>88</v>
      </c>
      <c r="T554">
        <v>74</v>
      </c>
      <c r="U554">
        <f t="shared" si="48"/>
        <v>0</v>
      </c>
      <c r="V554">
        <f t="shared" si="49"/>
        <v>523.3799999999992</v>
      </c>
      <c r="W554" s="3">
        <f t="shared" si="50"/>
        <v>4.5910526315789402E-2</v>
      </c>
      <c r="X554" t="str">
        <f t="shared" si="51"/>
        <v>October</v>
      </c>
      <c r="Y554" t="str">
        <f t="shared" si="52"/>
        <v>Q4</v>
      </c>
      <c r="Z554">
        <f t="shared" si="53"/>
        <v>0.47058823529411764</v>
      </c>
    </row>
    <row r="555" spans="1:26" x14ac:dyDescent="0.25">
      <c r="A555" t="s">
        <v>569</v>
      </c>
      <c r="B555" t="s">
        <v>1504</v>
      </c>
      <c r="C555" t="s">
        <v>1510</v>
      </c>
      <c r="D555">
        <v>42</v>
      </c>
      <c r="E555">
        <v>45</v>
      </c>
      <c r="F555">
        <v>1890</v>
      </c>
      <c r="G555">
        <v>1865.96</v>
      </c>
      <c r="H555" t="s">
        <v>1515</v>
      </c>
      <c r="I555" t="s">
        <v>1521</v>
      </c>
      <c r="J555">
        <v>4.2</v>
      </c>
      <c r="K555" t="s">
        <v>1758</v>
      </c>
      <c r="L555" t="s">
        <v>1572</v>
      </c>
      <c r="M555" t="s">
        <v>1572</v>
      </c>
      <c r="N555" t="s">
        <v>1912</v>
      </c>
      <c r="O555">
        <v>7.3300000000000004E-2</v>
      </c>
      <c r="P555">
        <v>3</v>
      </c>
      <c r="Q555">
        <v>1.74</v>
      </c>
      <c r="R555">
        <v>776</v>
      </c>
      <c r="S555">
        <v>156</v>
      </c>
      <c r="T555">
        <v>96</v>
      </c>
      <c r="U555">
        <f t="shared" si="48"/>
        <v>0</v>
      </c>
      <c r="V555">
        <f t="shared" si="49"/>
        <v>-24.039999999999964</v>
      </c>
      <c r="W555" s="3">
        <f t="shared" si="50"/>
        <v>-1.27195767195767E-2</v>
      </c>
      <c r="X555" t="str">
        <f t="shared" si="51"/>
        <v>January</v>
      </c>
      <c r="Y555" t="str">
        <f t="shared" si="52"/>
        <v>Q1</v>
      </c>
      <c r="Z555">
        <f t="shared" si="53"/>
        <v>5.4123711340206188E-2</v>
      </c>
    </row>
    <row r="556" spans="1:26" x14ac:dyDescent="0.25">
      <c r="A556" t="s">
        <v>570</v>
      </c>
      <c r="B556" t="s">
        <v>1509</v>
      </c>
      <c r="C556" t="s">
        <v>1510</v>
      </c>
      <c r="D556">
        <v>198</v>
      </c>
      <c r="E556">
        <v>25</v>
      </c>
      <c r="F556">
        <v>4950</v>
      </c>
      <c r="G556">
        <v>5098.45</v>
      </c>
      <c r="H556" t="s">
        <v>1516</v>
      </c>
      <c r="I556" t="s">
        <v>1520</v>
      </c>
      <c r="J556">
        <v>4.7</v>
      </c>
      <c r="K556" t="s">
        <v>1545</v>
      </c>
      <c r="L556" t="s">
        <v>1836</v>
      </c>
      <c r="M556" t="s">
        <v>1836</v>
      </c>
      <c r="N556" t="s">
        <v>1912</v>
      </c>
      <c r="O556">
        <v>0.1424</v>
      </c>
      <c r="P556">
        <v>28</v>
      </c>
      <c r="Q556">
        <v>1.91</v>
      </c>
      <c r="R556">
        <v>242</v>
      </c>
      <c r="S556">
        <v>137</v>
      </c>
      <c r="T556">
        <v>21</v>
      </c>
      <c r="U556">
        <f t="shared" si="48"/>
        <v>0</v>
      </c>
      <c r="V556">
        <f t="shared" si="49"/>
        <v>148.44999999999982</v>
      </c>
      <c r="W556" s="3">
        <f t="shared" si="50"/>
        <v>2.9989898989898952E-2</v>
      </c>
      <c r="X556" t="str">
        <f t="shared" si="51"/>
        <v>November</v>
      </c>
      <c r="Y556" t="str">
        <f t="shared" si="52"/>
        <v>Q4</v>
      </c>
      <c r="Z556">
        <f t="shared" si="53"/>
        <v>0.81818181818181823</v>
      </c>
    </row>
    <row r="557" spans="1:26" x14ac:dyDescent="0.25">
      <c r="A557" t="s">
        <v>571</v>
      </c>
      <c r="B557" t="s">
        <v>1505</v>
      </c>
      <c r="C557" t="s">
        <v>1511</v>
      </c>
      <c r="D557">
        <v>500</v>
      </c>
      <c r="E557">
        <v>12.5</v>
      </c>
      <c r="F557">
        <v>6250</v>
      </c>
      <c r="G557">
        <v>6535.39</v>
      </c>
      <c r="H557" t="s">
        <v>1515</v>
      </c>
      <c r="I557" t="s">
        <v>1519</v>
      </c>
      <c r="J557">
        <v>3.8</v>
      </c>
      <c r="K557" t="s">
        <v>1579</v>
      </c>
      <c r="L557" t="s">
        <v>1585</v>
      </c>
      <c r="M557" t="s">
        <v>1585</v>
      </c>
      <c r="N557" t="s">
        <v>1912</v>
      </c>
      <c r="O557">
        <v>2.53E-2</v>
      </c>
      <c r="P557">
        <v>12</v>
      </c>
      <c r="Q557">
        <v>3.55</v>
      </c>
      <c r="R557">
        <v>204</v>
      </c>
      <c r="S557">
        <v>72</v>
      </c>
      <c r="T557">
        <v>76</v>
      </c>
      <c r="U557">
        <f t="shared" si="48"/>
        <v>0</v>
      </c>
      <c r="V557">
        <f t="shared" si="49"/>
        <v>285.39000000000033</v>
      </c>
      <c r="W557" s="3">
        <f t="shared" si="50"/>
        <v>4.5662400000000054E-2</v>
      </c>
      <c r="X557" t="str">
        <f t="shared" si="51"/>
        <v>May</v>
      </c>
      <c r="Y557" t="str">
        <f t="shared" si="52"/>
        <v>Q2</v>
      </c>
      <c r="Z557">
        <f t="shared" si="53"/>
        <v>2.4509803921568629</v>
      </c>
    </row>
    <row r="558" spans="1:26" x14ac:dyDescent="0.25">
      <c r="A558" t="s">
        <v>572</v>
      </c>
      <c r="B558" t="s">
        <v>1504</v>
      </c>
      <c r="C558" t="s">
        <v>1510</v>
      </c>
      <c r="D558">
        <v>359</v>
      </c>
      <c r="E558">
        <v>45</v>
      </c>
      <c r="F558">
        <v>16155</v>
      </c>
      <c r="G558">
        <v>16221.94</v>
      </c>
      <c r="H558" t="s">
        <v>1513</v>
      </c>
      <c r="I558" t="s">
        <v>1521</v>
      </c>
      <c r="J558">
        <v>4.2</v>
      </c>
      <c r="K558" t="s">
        <v>1710</v>
      </c>
      <c r="L558" t="s">
        <v>1626</v>
      </c>
      <c r="M558" t="s">
        <v>1626</v>
      </c>
      <c r="N558" t="s">
        <v>1912</v>
      </c>
      <c r="O558">
        <v>2.8500000000000001E-2</v>
      </c>
      <c r="P558">
        <v>10</v>
      </c>
      <c r="Q558">
        <v>1.17</v>
      </c>
      <c r="R558">
        <v>71</v>
      </c>
      <c r="S558">
        <v>94</v>
      </c>
      <c r="T558">
        <v>34</v>
      </c>
      <c r="U558">
        <f t="shared" si="48"/>
        <v>0</v>
      </c>
      <c r="V558">
        <f t="shared" si="49"/>
        <v>66.940000000000509</v>
      </c>
      <c r="W558" s="3">
        <f t="shared" si="50"/>
        <v>4.143608789848376E-3</v>
      </c>
      <c r="X558" t="str">
        <f t="shared" si="51"/>
        <v>August</v>
      </c>
      <c r="Y558" t="str">
        <f t="shared" si="52"/>
        <v>Q3</v>
      </c>
      <c r="Z558">
        <f t="shared" si="53"/>
        <v>5.056338028169014</v>
      </c>
    </row>
    <row r="559" spans="1:26" x14ac:dyDescent="0.25">
      <c r="A559" t="s">
        <v>573</v>
      </c>
      <c r="B559" t="s">
        <v>1505</v>
      </c>
      <c r="C559" t="s">
        <v>1511</v>
      </c>
      <c r="D559">
        <v>340</v>
      </c>
      <c r="E559">
        <v>12.5</v>
      </c>
      <c r="F559">
        <v>4250</v>
      </c>
      <c r="G559">
        <v>4180.25</v>
      </c>
      <c r="H559" t="s">
        <v>1513</v>
      </c>
      <c r="I559" t="s">
        <v>1519</v>
      </c>
      <c r="J559">
        <v>3.8</v>
      </c>
      <c r="K559" t="s">
        <v>1753</v>
      </c>
      <c r="L559" t="s">
        <v>1558</v>
      </c>
      <c r="M559" t="s">
        <v>1558</v>
      </c>
      <c r="N559" t="s">
        <v>1912</v>
      </c>
      <c r="O559">
        <v>9.0999999999999998E-2</v>
      </c>
      <c r="P559">
        <v>30</v>
      </c>
      <c r="Q559">
        <v>3.68</v>
      </c>
      <c r="R559">
        <v>657</v>
      </c>
      <c r="S559">
        <v>190</v>
      </c>
      <c r="T559">
        <v>99</v>
      </c>
      <c r="U559">
        <f t="shared" si="48"/>
        <v>0</v>
      </c>
      <c r="V559">
        <f t="shared" si="49"/>
        <v>-69.75</v>
      </c>
      <c r="W559" s="3">
        <f t="shared" si="50"/>
        <v>-1.6411764705882351E-2</v>
      </c>
      <c r="X559" t="str">
        <f t="shared" si="51"/>
        <v>September</v>
      </c>
      <c r="Y559" t="str">
        <f t="shared" si="52"/>
        <v>Q3</v>
      </c>
      <c r="Z559">
        <f t="shared" si="53"/>
        <v>0.51750380517503802</v>
      </c>
    </row>
    <row r="560" spans="1:26" x14ac:dyDescent="0.25">
      <c r="A560" t="s">
        <v>574</v>
      </c>
      <c r="B560" t="s">
        <v>1509</v>
      </c>
      <c r="C560" t="s">
        <v>1510</v>
      </c>
      <c r="D560">
        <v>165</v>
      </c>
      <c r="E560">
        <v>25</v>
      </c>
      <c r="F560">
        <v>4125</v>
      </c>
      <c r="G560">
        <v>4152.74</v>
      </c>
      <c r="H560" t="s">
        <v>1517</v>
      </c>
      <c r="I560" t="s">
        <v>1520</v>
      </c>
      <c r="J560">
        <v>4.7</v>
      </c>
      <c r="K560" t="s">
        <v>1738</v>
      </c>
      <c r="L560" t="s">
        <v>1567</v>
      </c>
      <c r="M560" t="s">
        <v>1567</v>
      </c>
      <c r="N560" t="s">
        <v>1912</v>
      </c>
      <c r="O560">
        <v>0.1358</v>
      </c>
      <c r="P560">
        <v>22</v>
      </c>
      <c r="Q560">
        <v>1.68</v>
      </c>
      <c r="R560">
        <v>545</v>
      </c>
      <c r="S560">
        <v>115</v>
      </c>
      <c r="T560">
        <v>46</v>
      </c>
      <c r="U560">
        <f t="shared" si="48"/>
        <v>0</v>
      </c>
      <c r="V560">
        <f t="shared" si="49"/>
        <v>27.739999999999782</v>
      </c>
      <c r="W560" s="3">
        <f t="shared" si="50"/>
        <v>6.7248484848484317E-3</v>
      </c>
      <c r="X560" t="str">
        <f t="shared" si="51"/>
        <v>August</v>
      </c>
      <c r="Y560" t="str">
        <f t="shared" si="52"/>
        <v>Q3</v>
      </c>
      <c r="Z560">
        <f t="shared" si="53"/>
        <v>0.30275229357798167</v>
      </c>
    </row>
    <row r="561" spans="1:26" x14ac:dyDescent="0.25">
      <c r="A561" t="s">
        <v>575</v>
      </c>
      <c r="B561" t="s">
        <v>1505</v>
      </c>
      <c r="C561" t="s">
        <v>1511</v>
      </c>
      <c r="D561">
        <v>243</v>
      </c>
      <c r="E561">
        <v>12.5</v>
      </c>
      <c r="F561">
        <v>3037.5</v>
      </c>
      <c r="G561">
        <v>3176.07</v>
      </c>
      <c r="H561" t="s">
        <v>1514</v>
      </c>
      <c r="I561" t="s">
        <v>1521</v>
      </c>
      <c r="J561">
        <v>4.2</v>
      </c>
      <c r="K561" t="s">
        <v>1762</v>
      </c>
      <c r="L561" t="s">
        <v>1694</v>
      </c>
      <c r="M561" t="s">
        <v>1694</v>
      </c>
      <c r="N561" t="s">
        <v>1912</v>
      </c>
      <c r="O561">
        <v>9.6600000000000005E-2</v>
      </c>
      <c r="P561">
        <v>23</v>
      </c>
      <c r="Q561">
        <v>3.3</v>
      </c>
      <c r="R561">
        <v>229</v>
      </c>
      <c r="S561">
        <v>197</v>
      </c>
      <c r="T561">
        <v>95</v>
      </c>
      <c r="U561">
        <f t="shared" si="48"/>
        <v>0</v>
      </c>
      <c r="V561">
        <f t="shared" si="49"/>
        <v>138.57000000000016</v>
      </c>
      <c r="W561" s="3">
        <f t="shared" si="50"/>
        <v>4.5619753086419808E-2</v>
      </c>
      <c r="X561" t="str">
        <f t="shared" si="51"/>
        <v>May</v>
      </c>
      <c r="Y561" t="str">
        <f t="shared" si="52"/>
        <v>Q2</v>
      </c>
      <c r="Z561">
        <f t="shared" si="53"/>
        <v>1.0611353711790392</v>
      </c>
    </row>
    <row r="562" spans="1:26" x14ac:dyDescent="0.25">
      <c r="A562" t="s">
        <v>576</v>
      </c>
      <c r="B562" t="s">
        <v>1507</v>
      </c>
      <c r="C562" t="s">
        <v>1511</v>
      </c>
      <c r="D562">
        <v>31</v>
      </c>
      <c r="E562">
        <v>15.75</v>
      </c>
      <c r="F562">
        <v>488.25</v>
      </c>
      <c r="G562">
        <v>512.36</v>
      </c>
      <c r="H562" t="s">
        <v>1514</v>
      </c>
      <c r="I562" t="s">
        <v>1519</v>
      </c>
      <c r="J562">
        <v>3.8</v>
      </c>
      <c r="K562" t="s">
        <v>1709</v>
      </c>
      <c r="L562" t="s">
        <v>1873</v>
      </c>
      <c r="M562" t="s">
        <v>1873</v>
      </c>
      <c r="N562" t="s">
        <v>1912</v>
      </c>
      <c r="O562">
        <v>9.0399999999999994E-2</v>
      </c>
      <c r="P562">
        <v>2</v>
      </c>
      <c r="Q562">
        <v>3.05</v>
      </c>
      <c r="R562">
        <v>625</v>
      </c>
      <c r="S562">
        <v>28</v>
      </c>
      <c r="T562">
        <v>95</v>
      </c>
      <c r="U562">
        <f t="shared" si="48"/>
        <v>0</v>
      </c>
      <c r="V562">
        <f t="shared" si="49"/>
        <v>24.110000000000014</v>
      </c>
      <c r="W562" s="3">
        <f t="shared" si="50"/>
        <v>4.9380440348182314E-2</v>
      </c>
      <c r="X562" t="str">
        <f t="shared" si="51"/>
        <v>March</v>
      </c>
      <c r="Y562" t="str">
        <f t="shared" si="52"/>
        <v>Q1</v>
      </c>
      <c r="Z562">
        <f t="shared" si="53"/>
        <v>4.9599999999999998E-2</v>
      </c>
    </row>
    <row r="563" spans="1:26" x14ac:dyDescent="0.25">
      <c r="A563" t="s">
        <v>577</v>
      </c>
      <c r="B563" t="s">
        <v>1506</v>
      </c>
      <c r="C563" t="s">
        <v>1512</v>
      </c>
      <c r="D563">
        <v>239</v>
      </c>
      <c r="E563">
        <v>4.2</v>
      </c>
      <c r="F563">
        <v>1003.8</v>
      </c>
      <c r="G563">
        <v>1007.8</v>
      </c>
      <c r="H563" t="s">
        <v>1516</v>
      </c>
      <c r="I563" t="s">
        <v>1519</v>
      </c>
      <c r="J563">
        <v>3.8</v>
      </c>
      <c r="K563" t="s">
        <v>1776</v>
      </c>
      <c r="L563" t="s">
        <v>1674</v>
      </c>
      <c r="M563" t="s">
        <v>1674</v>
      </c>
      <c r="N563" t="s">
        <v>1912</v>
      </c>
      <c r="O563">
        <v>3.2800000000000003E-2</v>
      </c>
      <c r="P563">
        <v>7</v>
      </c>
      <c r="Q563">
        <v>2.84</v>
      </c>
      <c r="R563">
        <v>561</v>
      </c>
      <c r="S563">
        <v>57</v>
      </c>
      <c r="T563">
        <v>68</v>
      </c>
      <c r="U563">
        <f t="shared" si="48"/>
        <v>0</v>
      </c>
      <c r="V563">
        <f t="shared" si="49"/>
        <v>4</v>
      </c>
      <c r="W563" s="3">
        <f t="shared" si="50"/>
        <v>3.9848575413428972E-3</v>
      </c>
      <c r="X563" t="str">
        <f t="shared" si="51"/>
        <v>July</v>
      </c>
      <c r="Y563" t="str">
        <f t="shared" si="52"/>
        <v>Q3</v>
      </c>
      <c r="Z563">
        <f t="shared" si="53"/>
        <v>0.42602495543672014</v>
      </c>
    </row>
    <row r="564" spans="1:26" x14ac:dyDescent="0.25">
      <c r="A564" t="s">
        <v>578</v>
      </c>
      <c r="B564" t="s">
        <v>1506</v>
      </c>
      <c r="C564" t="s">
        <v>1512</v>
      </c>
      <c r="D564">
        <v>269</v>
      </c>
      <c r="E564">
        <v>4.2</v>
      </c>
      <c r="F564">
        <v>1129.8</v>
      </c>
      <c r="G564">
        <v>1110.74</v>
      </c>
      <c r="H564" t="s">
        <v>1514</v>
      </c>
      <c r="I564" t="s">
        <v>1518</v>
      </c>
      <c r="J564">
        <v>4.5</v>
      </c>
      <c r="K564" t="s">
        <v>1551</v>
      </c>
      <c r="L564" t="s">
        <v>1863</v>
      </c>
      <c r="M564" t="s">
        <v>1863</v>
      </c>
      <c r="N564" t="s">
        <v>1912</v>
      </c>
      <c r="O564">
        <v>0.10879999999999999</v>
      </c>
      <c r="P564">
        <v>29</v>
      </c>
      <c r="Q564">
        <v>1.58</v>
      </c>
      <c r="R564">
        <v>732</v>
      </c>
      <c r="S564">
        <v>57</v>
      </c>
      <c r="T564">
        <v>82</v>
      </c>
      <c r="U564">
        <f t="shared" si="48"/>
        <v>0</v>
      </c>
      <c r="V564">
        <f t="shared" si="49"/>
        <v>-19.059999999999945</v>
      </c>
      <c r="W564" s="3">
        <f t="shared" si="50"/>
        <v>-1.6870242520800095E-2</v>
      </c>
      <c r="X564" t="str">
        <f t="shared" si="51"/>
        <v>October</v>
      </c>
      <c r="Y564" t="str">
        <f t="shared" si="52"/>
        <v>Q4</v>
      </c>
      <c r="Z564">
        <f t="shared" si="53"/>
        <v>0.36748633879781423</v>
      </c>
    </row>
    <row r="565" spans="1:26" x14ac:dyDescent="0.25">
      <c r="A565" t="s">
        <v>579</v>
      </c>
      <c r="B565" t="s">
        <v>1504</v>
      </c>
      <c r="C565" t="s">
        <v>1510</v>
      </c>
      <c r="D565">
        <v>67</v>
      </c>
      <c r="E565">
        <v>45</v>
      </c>
      <c r="F565">
        <v>3015</v>
      </c>
      <c r="G565">
        <v>3084.84</v>
      </c>
      <c r="H565" t="s">
        <v>1515</v>
      </c>
      <c r="I565" t="s">
        <v>1521</v>
      </c>
      <c r="J565">
        <v>4.2</v>
      </c>
      <c r="K565" t="s">
        <v>1809</v>
      </c>
      <c r="L565" t="s">
        <v>1886</v>
      </c>
      <c r="M565" t="s">
        <v>1886</v>
      </c>
      <c r="N565" t="s">
        <v>1912</v>
      </c>
      <c r="O565">
        <v>0.13600000000000001</v>
      </c>
      <c r="P565">
        <v>9</v>
      </c>
      <c r="Q565">
        <v>1.33</v>
      </c>
      <c r="R565">
        <v>75</v>
      </c>
      <c r="S565">
        <v>122</v>
      </c>
      <c r="T565">
        <v>89</v>
      </c>
      <c r="U565">
        <f t="shared" si="48"/>
        <v>0</v>
      </c>
      <c r="V565">
        <f t="shared" si="49"/>
        <v>69.840000000000146</v>
      </c>
      <c r="W565" s="3">
        <f t="shared" si="50"/>
        <v>2.3164179104477659E-2</v>
      </c>
      <c r="X565" t="str">
        <f t="shared" si="51"/>
        <v>December</v>
      </c>
      <c r="Y565" t="str">
        <f t="shared" si="52"/>
        <v>Q4</v>
      </c>
      <c r="Z565">
        <f t="shared" si="53"/>
        <v>0.89333333333333331</v>
      </c>
    </row>
    <row r="566" spans="1:26" x14ac:dyDescent="0.25">
      <c r="A566" t="s">
        <v>580</v>
      </c>
      <c r="B566" t="s">
        <v>1507</v>
      </c>
      <c r="C566" t="s">
        <v>1511</v>
      </c>
      <c r="D566">
        <v>177</v>
      </c>
      <c r="E566">
        <v>15.75</v>
      </c>
      <c r="F566">
        <v>2787.75</v>
      </c>
      <c r="G566">
        <v>2663.7</v>
      </c>
      <c r="H566" t="s">
        <v>1515</v>
      </c>
      <c r="I566" t="s">
        <v>1521</v>
      </c>
      <c r="J566">
        <v>4.2</v>
      </c>
      <c r="K566" t="s">
        <v>1702</v>
      </c>
      <c r="L566" t="s">
        <v>1640</v>
      </c>
      <c r="M566" t="s">
        <v>1640</v>
      </c>
      <c r="N566" t="s">
        <v>1912</v>
      </c>
      <c r="O566">
        <v>9.98E-2</v>
      </c>
      <c r="P566">
        <v>17</v>
      </c>
      <c r="Q566">
        <v>2.83</v>
      </c>
      <c r="R566">
        <v>250</v>
      </c>
      <c r="S566">
        <v>25</v>
      </c>
      <c r="T566">
        <v>20</v>
      </c>
      <c r="U566">
        <f t="shared" si="48"/>
        <v>0</v>
      </c>
      <c r="V566">
        <f t="shared" si="49"/>
        <v>-124.05000000000018</v>
      </c>
      <c r="W566" s="3">
        <f t="shared" si="50"/>
        <v>-4.4498251277912362E-2</v>
      </c>
      <c r="X566" t="str">
        <f t="shared" si="51"/>
        <v>February</v>
      </c>
      <c r="Y566" t="str">
        <f t="shared" si="52"/>
        <v>Q1</v>
      </c>
      <c r="Z566">
        <f t="shared" si="53"/>
        <v>0.70799999999999996</v>
      </c>
    </row>
    <row r="567" spans="1:26" x14ac:dyDescent="0.25">
      <c r="A567" t="s">
        <v>581</v>
      </c>
      <c r="B567" t="s">
        <v>1509</v>
      </c>
      <c r="C567" t="s">
        <v>1510</v>
      </c>
      <c r="D567">
        <v>211</v>
      </c>
      <c r="E567">
        <v>25</v>
      </c>
      <c r="F567">
        <v>5275</v>
      </c>
      <c r="G567">
        <v>5113.82</v>
      </c>
      <c r="H567" t="s">
        <v>1515</v>
      </c>
      <c r="I567" t="s">
        <v>1518</v>
      </c>
      <c r="J567">
        <v>4.5</v>
      </c>
      <c r="K567" t="s">
        <v>1810</v>
      </c>
      <c r="L567" t="s">
        <v>1815</v>
      </c>
      <c r="M567" t="s">
        <v>1815</v>
      </c>
      <c r="N567" t="s">
        <v>1912</v>
      </c>
      <c r="O567">
        <v>5.45E-2</v>
      </c>
      <c r="P567">
        <v>11</v>
      </c>
      <c r="Q567">
        <v>1.92</v>
      </c>
      <c r="R567">
        <v>419</v>
      </c>
      <c r="S567">
        <v>121</v>
      </c>
      <c r="T567">
        <v>28</v>
      </c>
      <c r="U567">
        <f t="shared" si="48"/>
        <v>0</v>
      </c>
      <c r="V567">
        <f t="shared" si="49"/>
        <v>-161.18000000000029</v>
      </c>
      <c r="W567" s="3">
        <f t="shared" si="50"/>
        <v>-3.0555450236966882E-2</v>
      </c>
      <c r="X567" t="str">
        <f t="shared" si="51"/>
        <v>September</v>
      </c>
      <c r="Y567" t="str">
        <f t="shared" si="52"/>
        <v>Q3</v>
      </c>
      <c r="Z567">
        <f t="shared" si="53"/>
        <v>0.50357995226730312</v>
      </c>
    </row>
    <row r="568" spans="1:26" x14ac:dyDescent="0.25">
      <c r="A568" t="s">
        <v>582</v>
      </c>
      <c r="B568" t="s">
        <v>1504</v>
      </c>
      <c r="C568" t="s">
        <v>1510</v>
      </c>
      <c r="D568">
        <v>200</v>
      </c>
      <c r="E568">
        <v>45</v>
      </c>
      <c r="F568">
        <v>9000</v>
      </c>
      <c r="G568">
        <v>8560.9699999999993</v>
      </c>
      <c r="H568" t="s">
        <v>1515</v>
      </c>
      <c r="I568" t="s">
        <v>1521</v>
      </c>
      <c r="J568">
        <v>4.2</v>
      </c>
      <c r="K568" t="s">
        <v>1592</v>
      </c>
      <c r="L568" t="s">
        <v>1735</v>
      </c>
      <c r="M568" t="s">
        <v>1735</v>
      </c>
      <c r="N568" t="s">
        <v>1912</v>
      </c>
      <c r="O568">
        <v>5.8299999999999998E-2</v>
      </c>
      <c r="P568">
        <v>11</v>
      </c>
      <c r="Q568">
        <v>1.17</v>
      </c>
      <c r="R568">
        <v>139</v>
      </c>
      <c r="S568">
        <v>75</v>
      </c>
      <c r="T568">
        <v>66</v>
      </c>
      <c r="U568">
        <f t="shared" si="48"/>
        <v>0</v>
      </c>
      <c r="V568">
        <f t="shared" si="49"/>
        <v>-439.03000000000065</v>
      </c>
      <c r="W568" s="3">
        <f t="shared" si="50"/>
        <v>-4.8781111111111185E-2</v>
      </c>
      <c r="X568" t="str">
        <f t="shared" si="51"/>
        <v>July</v>
      </c>
      <c r="Y568" t="str">
        <f t="shared" si="52"/>
        <v>Q3</v>
      </c>
      <c r="Z568">
        <f t="shared" si="53"/>
        <v>1.4388489208633093</v>
      </c>
    </row>
    <row r="569" spans="1:26" x14ac:dyDescent="0.25">
      <c r="A569" t="s">
        <v>583</v>
      </c>
      <c r="B569" t="s">
        <v>1504</v>
      </c>
      <c r="C569" t="s">
        <v>1510</v>
      </c>
      <c r="D569">
        <v>93</v>
      </c>
      <c r="E569">
        <v>45</v>
      </c>
      <c r="F569">
        <v>4185</v>
      </c>
      <c r="G569">
        <v>4312.92</v>
      </c>
      <c r="H569" t="s">
        <v>1515</v>
      </c>
      <c r="I569" t="s">
        <v>1520</v>
      </c>
      <c r="J569">
        <v>4.7</v>
      </c>
      <c r="K569" t="s">
        <v>1579</v>
      </c>
      <c r="L569" t="s">
        <v>1768</v>
      </c>
      <c r="M569" t="s">
        <v>1768</v>
      </c>
      <c r="N569" t="s">
        <v>1912</v>
      </c>
      <c r="O569">
        <v>0.1459</v>
      </c>
      <c r="P569">
        <v>13</v>
      </c>
      <c r="Q569">
        <v>1.84</v>
      </c>
      <c r="R569">
        <v>905</v>
      </c>
      <c r="S569">
        <v>170</v>
      </c>
      <c r="T569">
        <v>86</v>
      </c>
      <c r="U569">
        <f t="shared" si="48"/>
        <v>0</v>
      </c>
      <c r="V569">
        <f t="shared" si="49"/>
        <v>127.92000000000007</v>
      </c>
      <c r="W569" s="3">
        <f t="shared" si="50"/>
        <v>3.0566308243727615E-2</v>
      </c>
      <c r="X569" t="str">
        <f t="shared" si="51"/>
        <v>May</v>
      </c>
      <c r="Y569" t="str">
        <f t="shared" si="52"/>
        <v>Q2</v>
      </c>
      <c r="Z569">
        <f t="shared" si="53"/>
        <v>0.10276243093922652</v>
      </c>
    </row>
    <row r="570" spans="1:26" x14ac:dyDescent="0.25">
      <c r="A570" t="s">
        <v>584</v>
      </c>
      <c r="B570" t="s">
        <v>1505</v>
      </c>
      <c r="C570" t="s">
        <v>1511</v>
      </c>
      <c r="D570">
        <v>253</v>
      </c>
      <c r="E570">
        <v>12.5</v>
      </c>
      <c r="F570">
        <v>3162.5</v>
      </c>
      <c r="G570">
        <v>3316.95</v>
      </c>
      <c r="H570" t="s">
        <v>1514</v>
      </c>
      <c r="I570" t="s">
        <v>1519</v>
      </c>
      <c r="J570">
        <v>3.8</v>
      </c>
      <c r="K570" t="s">
        <v>1768</v>
      </c>
      <c r="L570" t="s">
        <v>1656</v>
      </c>
      <c r="M570" t="s">
        <v>1656</v>
      </c>
      <c r="N570" t="s">
        <v>1912</v>
      </c>
      <c r="O570">
        <v>8.3500000000000005E-2</v>
      </c>
      <c r="P570">
        <v>21</v>
      </c>
      <c r="Q570">
        <v>3.9</v>
      </c>
      <c r="R570">
        <v>824</v>
      </c>
      <c r="S570">
        <v>116</v>
      </c>
      <c r="T570">
        <v>21</v>
      </c>
      <c r="U570">
        <f t="shared" si="48"/>
        <v>0</v>
      </c>
      <c r="V570">
        <f t="shared" si="49"/>
        <v>154.44999999999982</v>
      </c>
      <c r="W570" s="3">
        <f t="shared" si="50"/>
        <v>4.883794466403156E-2</v>
      </c>
      <c r="X570" t="str">
        <f t="shared" si="51"/>
        <v>June</v>
      </c>
      <c r="Y570" t="str">
        <f t="shared" si="52"/>
        <v>Q2</v>
      </c>
      <c r="Z570">
        <f t="shared" si="53"/>
        <v>0.30703883495145629</v>
      </c>
    </row>
    <row r="571" spans="1:26" x14ac:dyDescent="0.25">
      <c r="A571" t="s">
        <v>585</v>
      </c>
      <c r="B571" t="s">
        <v>1505</v>
      </c>
      <c r="C571" t="s">
        <v>1511</v>
      </c>
      <c r="D571">
        <v>99</v>
      </c>
      <c r="E571">
        <v>12.5</v>
      </c>
      <c r="F571">
        <v>1237.5</v>
      </c>
      <c r="G571">
        <v>1244.4100000000001</v>
      </c>
      <c r="H571" t="s">
        <v>1515</v>
      </c>
      <c r="I571" t="s">
        <v>1521</v>
      </c>
      <c r="J571">
        <v>4.2</v>
      </c>
      <c r="K571" t="s">
        <v>1811</v>
      </c>
      <c r="L571" t="s">
        <v>1591</v>
      </c>
      <c r="M571" t="s">
        <v>1591</v>
      </c>
      <c r="N571" t="s">
        <v>1912</v>
      </c>
      <c r="O571">
        <v>0.1094</v>
      </c>
      <c r="P571">
        <v>10</v>
      </c>
      <c r="Q571">
        <v>2.71</v>
      </c>
      <c r="R571">
        <v>902</v>
      </c>
      <c r="S571">
        <v>117</v>
      </c>
      <c r="T571">
        <v>47</v>
      </c>
      <c r="U571">
        <f t="shared" si="48"/>
        <v>0</v>
      </c>
      <c r="V571">
        <f t="shared" si="49"/>
        <v>6.9100000000000819</v>
      </c>
      <c r="W571" s="3">
        <f t="shared" si="50"/>
        <v>5.5838383838384496E-3</v>
      </c>
      <c r="X571" t="str">
        <f t="shared" si="51"/>
        <v>August</v>
      </c>
      <c r="Y571" t="str">
        <f t="shared" si="52"/>
        <v>Q3</v>
      </c>
      <c r="Z571">
        <f t="shared" si="53"/>
        <v>0.10975609756097561</v>
      </c>
    </row>
    <row r="572" spans="1:26" x14ac:dyDescent="0.25">
      <c r="A572" t="s">
        <v>586</v>
      </c>
      <c r="B572" t="s">
        <v>1509</v>
      </c>
      <c r="C572" t="s">
        <v>1510</v>
      </c>
      <c r="D572">
        <v>437</v>
      </c>
      <c r="E572">
        <v>25</v>
      </c>
      <c r="F572">
        <v>10925</v>
      </c>
      <c r="G572">
        <v>11018.09</v>
      </c>
      <c r="H572" t="s">
        <v>1515</v>
      </c>
      <c r="I572" t="s">
        <v>1518</v>
      </c>
      <c r="J572">
        <v>4.5</v>
      </c>
      <c r="K572" t="s">
        <v>1812</v>
      </c>
      <c r="L572" t="s">
        <v>1840</v>
      </c>
      <c r="M572" t="s">
        <v>1840</v>
      </c>
      <c r="N572" t="s">
        <v>1912</v>
      </c>
      <c r="O572">
        <v>7.9200000000000007E-2</v>
      </c>
      <c r="P572">
        <v>34</v>
      </c>
      <c r="Q572">
        <v>0.84</v>
      </c>
      <c r="R572">
        <v>207</v>
      </c>
      <c r="S572">
        <v>87</v>
      </c>
      <c r="T572">
        <v>48</v>
      </c>
      <c r="U572">
        <f t="shared" si="48"/>
        <v>0</v>
      </c>
      <c r="V572">
        <f t="shared" si="49"/>
        <v>93.090000000000146</v>
      </c>
      <c r="W572" s="3">
        <f t="shared" si="50"/>
        <v>8.5208237986270155E-3</v>
      </c>
      <c r="X572" t="str">
        <f t="shared" si="51"/>
        <v>June</v>
      </c>
      <c r="Y572" t="str">
        <f t="shared" si="52"/>
        <v>Q2</v>
      </c>
      <c r="Z572">
        <f t="shared" si="53"/>
        <v>2.1111111111111112</v>
      </c>
    </row>
    <row r="573" spans="1:26" x14ac:dyDescent="0.25">
      <c r="A573" t="s">
        <v>587</v>
      </c>
      <c r="B573" t="s">
        <v>1504</v>
      </c>
      <c r="C573" t="s">
        <v>1510</v>
      </c>
      <c r="D573">
        <v>350</v>
      </c>
      <c r="E573">
        <v>45</v>
      </c>
      <c r="F573">
        <v>15750</v>
      </c>
      <c r="G573">
        <v>16368.48</v>
      </c>
      <c r="H573" t="s">
        <v>1515</v>
      </c>
      <c r="I573" t="s">
        <v>1518</v>
      </c>
      <c r="J573">
        <v>4.5</v>
      </c>
      <c r="K573" t="s">
        <v>1764</v>
      </c>
      <c r="L573" t="s">
        <v>1554</v>
      </c>
      <c r="M573" t="s">
        <v>1554</v>
      </c>
      <c r="N573" t="s">
        <v>1912</v>
      </c>
      <c r="O573">
        <v>6.8400000000000002E-2</v>
      </c>
      <c r="P573">
        <v>23</v>
      </c>
      <c r="Q573">
        <v>1.53</v>
      </c>
      <c r="R573">
        <v>79</v>
      </c>
      <c r="S573">
        <v>50</v>
      </c>
      <c r="T573">
        <v>45</v>
      </c>
      <c r="U573">
        <f t="shared" si="48"/>
        <v>0</v>
      </c>
      <c r="V573">
        <f t="shared" si="49"/>
        <v>618.47999999999956</v>
      </c>
      <c r="W573" s="3">
        <f t="shared" si="50"/>
        <v>3.9268571428571403E-2</v>
      </c>
      <c r="X573" t="str">
        <f t="shared" si="51"/>
        <v>December</v>
      </c>
      <c r="Y573" t="str">
        <f t="shared" si="52"/>
        <v>Q4</v>
      </c>
      <c r="Z573">
        <f t="shared" si="53"/>
        <v>4.4303797468354427</v>
      </c>
    </row>
    <row r="574" spans="1:26" x14ac:dyDescent="0.25">
      <c r="A574" t="s">
        <v>588</v>
      </c>
      <c r="B574" t="s">
        <v>1508</v>
      </c>
      <c r="C574" t="s">
        <v>1512</v>
      </c>
      <c r="D574">
        <v>256</v>
      </c>
      <c r="E574">
        <v>8.9</v>
      </c>
      <c r="F574">
        <v>2278.4</v>
      </c>
      <c r="G574">
        <v>2293.34</v>
      </c>
      <c r="H574" t="s">
        <v>1513</v>
      </c>
      <c r="I574" t="s">
        <v>1521</v>
      </c>
      <c r="J574">
        <v>4.2</v>
      </c>
      <c r="K574" t="s">
        <v>1808</v>
      </c>
      <c r="L574" t="s">
        <v>1836</v>
      </c>
      <c r="M574" t="s">
        <v>1836</v>
      </c>
      <c r="N574" t="s">
        <v>1912</v>
      </c>
      <c r="O574">
        <v>0.13159999999999999</v>
      </c>
      <c r="P574">
        <v>33</v>
      </c>
      <c r="Q574">
        <v>1.95</v>
      </c>
      <c r="R574">
        <v>432</v>
      </c>
      <c r="S574">
        <v>151</v>
      </c>
      <c r="T574">
        <v>83</v>
      </c>
      <c r="U574">
        <f t="shared" si="48"/>
        <v>0</v>
      </c>
      <c r="V574">
        <f t="shared" si="49"/>
        <v>14.940000000000055</v>
      </c>
      <c r="W574" s="3">
        <f t="shared" si="50"/>
        <v>6.5572331460674394E-3</v>
      </c>
      <c r="X574" t="str">
        <f t="shared" si="51"/>
        <v>October</v>
      </c>
      <c r="Y574" t="str">
        <f t="shared" si="52"/>
        <v>Q4</v>
      </c>
      <c r="Z574">
        <f t="shared" si="53"/>
        <v>0.59259259259259256</v>
      </c>
    </row>
    <row r="575" spans="1:26" x14ac:dyDescent="0.25">
      <c r="A575" t="s">
        <v>589</v>
      </c>
      <c r="B575" t="s">
        <v>1505</v>
      </c>
      <c r="C575" t="s">
        <v>1511</v>
      </c>
      <c r="D575">
        <v>39</v>
      </c>
      <c r="E575">
        <v>12.5</v>
      </c>
      <c r="F575">
        <v>487.5</v>
      </c>
      <c r="G575">
        <v>470.25</v>
      </c>
      <c r="H575" t="s">
        <v>1516</v>
      </c>
      <c r="I575" t="s">
        <v>1519</v>
      </c>
      <c r="J575">
        <v>3.8</v>
      </c>
      <c r="K575" t="s">
        <v>1808</v>
      </c>
      <c r="L575" t="s">
        <v>1617</v>
      </c>
      <c r="M575" t="s">
        <v>1617</v>
      </c>
      <c r="N575" t="s">
        <v>1912</v>
      </c>
      <c r="O575">
        <v>7.4499999999999997E-2</v>
      </c>
      <c r="P575">
        <v>2</v>
      </c>
      <c r="Q575">
        <v>3.04</v>
      </c>
      <c r="R575">
        <v>329</v>
      </c>
      <c r="S575">
        <v>112</v>
      </c>
      <c r="T575">
        <v>63</v>
      </c>
      <c r="U575">
        <f t="shared" si="48"/>
        <v>0</v>
      </c>
      <c r="V575">
        <f t="shared" si="49"/>
        <v>-17.25</v>
      </c>
      <c r="W575" s="3">
        <f t="shared" si="50"/>
        <v>-3.5384615384615382E-2</v>
      </c>
      <c r="X575" t="str">
        <f t="shared" si="51"/>
        <v>October</v>
      </c>
      <c r="Y575" t="str">
        <f t="shared" si="52"/>
        <v>Q4</v>
      </c>
      <c r="Z575">
        <f t="shared" si="53"/>
        <v>0.11854103343465046</v>
      </c>
    </row>
    <row r="576" spans="1:26" x14ac:dyDescent="0.25">
      <c r="A576" t="s">
        <v>590</v>
      </c>
      <c r="B576" t="s">
        <v>1504</v>
      </c>
      <c r="C576" t="s">
        <v>1510</v>
      </c>
      <c r="D576">
        <v>159</v>
      </c>
      <c r="E576">
        <v>45</v>
      </c>
      <c r="F576">
        <v>7155</v>
      </c>
      <c r="G576">
        <v>7176.19</v>
      </c>
      <c r="H576" t="s">
        <v>1516</v>
      </c>
      <c r="I576" t="s">
        <v>1518</v>
      </c>
      <c r="J576">
        <v>4.5</v>
      </c>
      <c r="K576" t="s">
        <v>1659</v>
      </c>
      <c r="L576" t="s">
        <v>1585</v>
      </c>
      <c r="M576" t="s">
        <v>1585</v>
      </c>
      <c r="N576" t="s">
        <v>1912</v>
      </c>
      <c r="O576">
        <v>0.1411</v>
      </c>
      <c r="P576">
        <v>22</v>
      </c>
      <c r="Q576">
        <v>1.65</v>
      </c>
      <c r="R576">
        <v>833</v>
      </c>
      <c r="S576">
        <v>44</v>
      </c>
      <c r="T576">
        <v>86</v>
      </c>
      <c r="U576">
        <f t="shared" si="48"/>
        <v>0</v>
      </c>
      <c r="V576">
        <f t="shared" si="49"/>
        <v>21.1899999999996</v>
      </c>
      <c r="W576" s="3">
        <f t="shared" si="50"/>
        <v>2.9615653389237734E-3</v>
      </c>
      <c r="X576" t="str">
        <f t="shared" si="51"/>
        <v>May</v>
      </c>
      <c r="Y576" t="str">
        <f t="shared" si="52"/>
        <v>Q2</v>
      </c>
      <c r="Z576">
        <f t="shared" si="53"/>
        <v>0.19087635054021609</v>
      </c>
    </row>
    <row r="577" spans="1:26" x14ac:dyDescent="0.25">
      <c r="A577" t="s">
        <v>591</v>
      </c>
      <c r="B577" t="s">
        <v>1507</v>
      </c>
      <c r="C577" t="s">
        <v>1511</v>
      </c>
      <c r="D577">
        <v>433</v>
      </c>
      <c r="E577">
        <v>15.75</v>
      </c>
      <c r="F577">
        <v>6819.75</v>
      </c>
      <c r="G577">
        <v>7055.03</v>
      </c>
      <c r="H577" t="s">
        <v>1517</v>
      </c>
      <c r="I577" t="s">
        <v>1521</v>
      </c>
      <c r="J577">
        <v>4.2</v>
      </c>
      <c r="K577" t="s">
        <v>1585</v>
      </c>
      <c r="L577" t="s">
        <v>1845</v>
      </c>
      <c r="M577" t="s">
        <v>1845</v>
      </c>
      <c r="N577" t="s">
        <v>1912</v>
      </c>
      <c r="O577">
        <v>0.122</v>
      </c>
      <c r="P577">
        <v>52</v>
      </c>
      <c r="Q577">
        <v>3.55</v>
      </c>
      <c r="R577">
        <v>148</v>
      </c>
      <c r="S577">
        <v>156</v>
      </c>
      <c r="T577">
        <v>84</v>
      </c>
      <c r="U577">
        <f t="shared" si="48"/>
        <v>0</v>
      </c>
      <c r="V577">
        <f t="shared" si="49"/>
        <v>235.27999999999975</v>
      </c>
      <c r="W577" s="3">
        <f t="shared" si="50"/>
        <v>3.4499798379705966E-2</v>
      </c>
      <c r="X577" t="str">
        <f t="shared" si="51"/>
        <v>June</v>
      </c>
      <c r="Y577" t="str">
        <f t="shared" si="52"/>
        <v>Q2</v>
      </c>
      <c r="Z577">
        <f t="shared" si="53"/>
        <v>2.9256756756756759</v>
      </c>
    </row>
    <row r="578" spans="1:26" x14ac:dyDescent="0.25">
      <c r="A578" t="s">
        <v>592</v>
      </c>
      <c r="B578" t="s">
        <v>1506</v>
      </c>
      <c r="C578" t="s">
        <v>1512</v>
      </c>
      <c r="D578">
        <v>275</v>
      </c>
      <c r="E578">
        <v>4.2</v>
      </c>
      <c r="F578">
        <v>1155</v>
      </c>
      <c r="G578">
        <v>1129.75</v>
      </c>
      <c r="H578" t="s">
        <v>1514</v>
      </c>
      <c r="I578" t="s">
        <v>1518</v>
      </c>
      <c r="J578">
        <v>4.5</v>
      </c>
      <c r="K578" t="s">
        <v>1654</v>
      </c>
      <c r="L578" t="s">
        <v>1765</v>
      </c>
      <c r="M578" t="s">
        <v>1765</v>
      </c>
      <c r="N578" t="s">
        <v>1912</v>
      </c>
      <c r="O578">
        <v>0.11899999999999999</v>
      </c>
      <c r="P578">
        <v>32</v>
      </c>
      <c r="Q578">
        <v>2.84</v>
      </c>
      <c r="R578">
        <v>154</v>
      </c>
      <c r="S578">
        <v>75</v>
      </c>
      <c r="T578">
        <v>29</v>
      </c>
      <c r="U578">
        <f t="shared" si="48"/>
        <v>0</v>
      </c>
      <c r="V578">
        <f t="shared" si="49"/>
        <v>-25.25</v>
      </c>
      <c r="W578" s="3">
        <f t="shared" si="50"/>
        <v>-2.1861471861471863E-2</v>
      </c>
      <c r="X578" t="str">
        <f t="shared" si="51"/>
        <v>March</v>
      </c>
      <c r="Y578" t="str">
        <f t="shared" si="52"/>
        <v>Q1</v>
      </c>
      <c r="Z578">
        <f t="shared" si="53"/>
        <v>1.7857142857142858</v>
      </c>
    </row>
    <row r="579" spans="1:26" x14ac:dyDescent="0.25">
      <c r="A579" t="s">
        <v>593</v>
      </c>
      <c r="B579" t="s">
        <v>1509</v>
      </c>
      <c r="C579" t="s">
        <v>1510</v>
      </c>
      <c r="D579">
        <v>324</v>
      </c>
      <c r="E579">
        <v>25</v>
      </c>
      <c r="F579">
        <v>8100</v>
      </c>
      <c r="G579">
        <v>8253.6200000000008</v>
      </c>
      <c r="H579" t="s">
        <v>1514</v>
      </c>
      <c r="I579" t="s">
        <v>1519</v>
      </c>
      <c r="J579">
        <v>3.8</v>
      </c>
      <c r="K579" t="s">
        <v>1756</v>
      </c>
      <c r="L579" t="s">
        <v>1800</v>
      </c>
      <c r="M579" t="s">
        <v>1800</v>
      </c>
      <c r="N579" t="s">
        <v>1912</v>
      </c>
      <c r="O579">
        <v>0.14330000000000001</v>
      </c>
      <c r="P579">
        <v>46</v>
      </c>
      <c r="Q579">
        <v>1.57</v>
      </c>
      <c r="R579">
        <v>477</v>
      </c>
      <c r="S579">
        <v>137</v>
      </c>
      <c r="T579">
        <v>19</v>
      </c>
      <c r="U579">
        <f t="shared" ref="U579:U642" si="54">IF(N579="Delayed", M579-L579, 0)</f>
        <v>0</v>
      </c>
      <c r="V579">
        <f t="shared" ref="V579:V642" si="55">G579-F579</f>
        <v>153.6200000000008</v>
      </c>
      <c r="W579" s="3">
        <f t="shared" ref="W579:W642" si="56">(G579-F579)/F579</f>
        <v>1.8965432098765531E-2</v>
      </c>
      <c r="X579" t="str">
        <f t="shared" ref="X579:X642" si="57">TEXT(K579,"MMMM")</f>
        <v>October</v>
      </c>
      <c r="Y579" t="str">
        <f t="shared" ref="Y579:Y642" si="58">"Q"&amp;ROUNDUP(MONTH(K579)/3,0)</f>
        <v>Q4</v>
      </c>
      <c r="Z579">
        <f t="shared" ref="Z579:Z642" si="59">D579/R579</f>
        <v>0.67924528301886788</v>
      </c>
    </row>
    <row r="580" spans="1:26" x14ac:dyDescent="0.25">
      <c r="A580" t="s">
        <v>594</v>
      </c>
      <c r="B580" t="s">
        <v>1505</v>
      </c>
      <c r="C580" t="s">
        <v>1511</v>
      </c>
      <c r="D580">
        <v>188</v>
      </c>
      <c r="E580">
        <v>12.5</v>
      </c>
      <c r="F580">
        <v>2350</v>
      </c>
      <c r="G580">
        <v>2305.7199999999998</v>
      </c>
      <c r="H580" t="s">
        <v>1514</v>
      </c>
      <c r="I580" t="s">
        <v>1518</v>
      </c>
      <c r="J580">
        <v>4.5</v>
      </c>
      <c r="K580" t="s">
        <v>1611</v>
      </c>
      <c r="L580" t="s">
        <v>1810</v>
      </c>
      <c r="M580" t="s">
        <v>1810</v>
      </c>
      <c r="N580" t="s">
        <v>1912</v>
      </c>
      <c r="O580">
        <v>6.08E-2</v>
      </c>
      <c r="P580">
        <v>11</v>
      </c>
      <c r="Q580">
        <v>3.83</v>
      </c>
      <c r="R580">
        <v>585</v>
      </c>
      <c r="S580">
        <v>107</v>
      </c>
      <c r="T580">
        <v>32</v>
      </c>
      <c r="U580">
        <f t="shared" si="54"/>
        <v>0</v>
      </c>
      <c r="V580">
        <f t="shared" si="55"/>
        <v>-44.2800000000002</v>
      </c>
      <c r="W580" s="3">
        <f t="shared" si="56"/>
        <v>-1.8842553191489447E-2</v>
      </c>
      <c r="X580" t="str">
        <f t="shared" si="57"/>
        <v>September</v>
      </c>
      <c r="Y580" t="str">
        <f t="shared" si="58"/>
        <v>Q3</v>
      </c>
      <c r="Z580">
        <f t="shared" si="59"/>
        <v>0.32136752136752139</v>
      </c>
    </row>
    <row r="581" spans="1:26" x14ac:dyDescent="0.25">
      <c r="A581" t="s">
        <v>595</v>
      </c>
      <c r="B581" t="s">
        <v>1504</v>
      </c>
      <c r="C581" t="s">
        <v>1510</v>
      </c>
      <c r="D581">
        <v>123</v>
      </c>
      <c r="E581">
        <v>45</v>
      </c>
      <c r="F581">
        <v>5535</v>
      </c>
      <c r="G581">
        <v>5329.49</v>
      </c>
      <c r="H581" t="s">
        <v>1516</v>
      </c>
      <c r="I581" t="s">
        <v>1518</v>
      </c>
      <c r="J581">
        <v>4.5</v>
      </c>
      <c r="K581" t="s">
        <v>1698</v>
      </c>
      <c r="L581" t="s">
        <v>1873</v>
      </c>
      <c r="M581" t="s">
        <v>1873</v>
      </c>
      <c r="N581" t="s">
        <v>1912</v>
      </c>
      <c r="O581">
        <v>0.1072</v>
      </c>
      <c r="P581">
        <v>13</v>
      </c>
      <c r="Q581">
        <v>0.96</v>
      </c>
      <c r="R581">
        <v>183</v>
      </c>
      <c r="S581">
        <v>40</v>
      </c>
      <c r="T581">
        <v>64</v>
      </c>
      <c r="U581">
        <f t="shared" si="54"/>
        <v>0</v>
      </c>
      <c r="V581">
        <f t="shared" si="55"/>
        <v>-205.51000000000022</v>
      </c>
      <c r="W581" s="3">
        <f t="shared" si="56"/>
        <v>-3.7129177958446294E-2</v>
      </c>
      <c r="X581" t="str">
        <f t="shared" si="57"/>
        <v>March</v>
      </c>
      <c r="Y581" t="str">
        <f t="shared" si="58"/>
        <v>Q1</v>
      </c>
      <c r="Z581">
        <f t="shared" si="59"/>
        <v>0.67213114754098358</v>
      </c>
    </row>
    <row r="582" spans="1:26" x14ac:dyDescent="0.25">
      <c r="A582" t="s">
        <v>596</v>
      </c>
      <c r="B582" t="s">
        <v>1504</v>
      </c>
      <c r="C582" t="s">
        <v>1510</v>
      </c>
      <c r="D582">
        <v>406</v>
      </c>
      <c r="E582">
        <v>45</v>
      </c>
      <c r="F582">
        <v>18270</v>
      </c>
      <c r="G582">
        <v>18241.23</v>
      </c>
      <c r="H582" t="s">
        <v>1513</v>
      </c>
      <c r="I582" t="s">
        <v>1518</v>
      </c>
      <c r="J582">
        <v>4.5</v>
      </c>
      <c r="K582" t="s">
        <v>1813</v>
      </c>
      <c r="L582" t="s">
        <v>1550</v>
      </c>
      <c r="M582" t="s">
        <v>1550</v>
      </c>
      <c r="N582" t="s">
        <v>1912</v>
      </c>
      <c r="O582">
        <v>7.0400000000000004E-2</v>
      </c>
      <c r="P582">
        <v>28</v>
      </c>
      <c r="Q582">
        <v>0.55000000000000004</v>
      </c>
      <c r="R582">
        <v>575</v>
      </c>
      <c r="S582">
        <v>171</v>
      </c>
      <c r="T582">
        <v>17</v>
      </c>
      <c r="U582">
        <f t="shared" si="54"/>
        <v>0</v>
      </c>
      <c r="V582">
        <f t="shared" si="55"/>
        <v>-28.770000000000437</v>
      </c>
      <c r="W582" s="3">
        <f t="shared" si="56"/>
        <v>-1.5747126436781848E-3</v>
      </c>
      <c r="X582" t="str">
        <f t="shared" si="57"/>
        <v>January</v>
      </c>
      <c r="Y582" t="str">
        <f t="shared" si="58"/>
        <v>Q1</v>
      </c>
      <c r="Z582">
        <f t="shared" si="59"/>
        <v>0.70608695652173914</v>
      </c>
    </row>
    <row r="583" spans="1:26" x14ac:dyDescent="0.25">
      <c r="A583" t="s">
        <v>597</v>
      </c>
      <c r="B583" t="s">
        <v>1508</v>
      </c>
      <c r="C583" t="s">
        <v>1512</v>
      </c>
      <c r="D583">
        <v>43</v>
      </c>
      <c r="E583">
        <v>8.9</v>
      </c>
      <c r="F583">
        <v>382.7</v>
      </c>
      <c r="G583">
        <v>375.11</v>
      </c>
      <c r="H583" t="s">
        <v>1513</v>
      </c>
      <c r="I583" t="s">
        <v>1521</v>
      </c>
      <c r="J583">
        <v>4.2</v>
      </c>
      <c r="K583" t="s">
        <v>1550</v>
      </c>
      <c r="L583" t="s">
        <v>1613</v>
      </c>
      <c r="M583" t="s">
        <v>1613</v>
      </c>
      <c r="N583" t="s">
        <v>1912</v>
      </c>
      <c r="O583">
        <v>1.14E-2</v>
      </c>
      <c r="P583">
        <v>0</v>
      </c>
      <c r="Q583">
        <v>1.25</v>
      </c>
      <c r="R583">
        <v>260</v>
      </c>
      <c r="S583">
        <v>170</v>
      </c>
      <c r="T583">
        <v>35</v>
      </c>
      <c r="U583">
        <f t="shared" si="54"/>
        <v>0</v>
      </c>
      <c r="V583">
        <f t="shared" si="55"/>
        <v>-7.589999999999975</v>
      </c>
      <c r="W583" s="3">
        <f t="shared" si="56"/>
        <v>-1.9832767180559121E-2</v>
      </c>
      <c r="X583" t="str">
        <f t="shared" si="57"/>
        <v>January</v>
      </c>
      <c r="Y583" t="str">
        <f t="shared" si="58"/>
        <v>Q1</v>
      </c>
      <c r="Z583">
        <f t="shared" si="59"/>
        <v>0.16538461538461538</v>
      </c>
    </row>
    <row r="584" spans="1:26" x14ac:dyDescent="0.25">
      <c r="A584" t="s">
        <v>598</v>
      </c>
      <c r="B584" t="s">
        <v>1507</v>
      </c>
      <c r="C584" t="s">
        <v>1511</v>
      </c>
      <c r="D584">
        <v>84</v>
      </c>
      <c r="E584">
        <v>15.75</v>
      </c>
      <c r="F584">
        <v>1323</v>
      </c>
      <c r="G584">
        <v>1368.76</v>
      </c>
      <c r="H584" t="s">
        <v>1516</v>
      </c>
      <c r="I584" t="s">
        <v>1518</v>
      </c>
      <c r="J584">
        <v>4.5</v>
      </c>
      <c r="K584" t="s">
        <v>1783</v>
      </c>
      <c r="L584" t="s">
        <v>1860</v>
      </c>
      <c r="M584" t="s">
        <v>1853</v>
      </c>
      <c r="N584" t="s">
        <v>1913</v>
      </c>
      <c r="O584">
        <v>0.1419</v>
      </c>
      <c r="P584">
        <v>11</v>
      </c>
      <c r="Q584">
        <v>3.03</v>
      </c>
      <c r="R584">
        <v>796</v>
      </c>
      <c r="S584">
        <v>176</v>
      </c>
      <c r="T584">
        <v>40</v>
      </c>
      <c r="U584">
        <f t="shared" si="54"/>
        <v>13</v>
      </c>
      <c r="V584">
        <f t="shared" si="55"/>
        <v>45.759999999999991</v>
      </c>
      <c r="W584" s="3">
        <f t="shared" si="56"/>
        <v>3.4588057445200299E-2</v>
      </c>
      <c r="X584" t="str">
        <f t="shared" si="57"/>
        <v>February</v>
      </c>
      <c r="Y584" t="str">
        <f t="shared" si="58"/>
        <v>Q1</v>
      </c>
      <c r="Z584">
        <f t="shared" si="59"/>
        <v>0.10552763819095477</v>
      </c>
    </row>
    <row r="585" spans="1:26" x14ac:dyDescent="0.25">
      <c r="A585" t="s">
        <v>599</v>
      </c>
      <c r="B585" t="s">
        <v>1509</v>
      </c>
      <c r="C585" t="s">
        <v>1510</v>
      </c>
      <c r="D585">
        <v>429</v>
      </c>
      <c r="E585">
        <v>25</v>
      </c>
      <c r="F585">
        <v>10725</v>
      </c>
      <c r="G585">
        <v>10808.8</v>
      </c>
      <c r="H585" t="s">
        <v>1517</v>
      </c>
      <c r="I585" t="s">
        <v>1518</v>
      </c>
      <c r="J585">
        <v>4.5</v>
      </c>
      <c r="K585" t="s">
        <v>1613</v>
      </c>
      <c r="L585" t="s">
        <v>1648</v>
      </c>
      <c r="M585" t="s">
        <v>1648</v>
      </c>
      <c r="N585" t="s">
        <v>1912</v>
      </c>
      <c r="O585">
        <v>1.2E-2</v>
      </c>
      <c r="P585">
        <v>5</v>
      </c>
      <c r="Q585">
        <v>0.79</v>
      </c>
      <c r="R585">
        <v>225</v>
      </c>
      <c r="S585">
        <v>157</v>
      </c>
      <c r="T585">
        <v>10</v>
      </c>
      <c r="U585">
        <f t="shared" si="54"/>
        <v>0</v>
      </c>
      <c r="V585">
        <f t="shared" si="55"/>
        <v>83.799999999999272</v>
      </c>
      <c r="W585" s="3">
        <f t="shared" si="56"/>
        <v>7.813519813519746E-3</v>
      </c>
      <c r="X585" t="str">
        <f t="shared" si="57"/>
        <v>February</v>
      </c>
      <c r="Y585" t="str">
        <f t="shared" si="58"/>
        <v>Q1</v>
      </c>
      <c r="Z585">
        <f t="shared" si="59"/>
        <v>1.9066666666666667</v>
      </c>
    </row>
    <row r="586" spans="1:26" x14ac:dyDescent="0.25">
      <c r="A586" t="s">
        <v>600</v>
      </c>
      <c r="B586" t="s">
        <v>1504</v>
      </c>
      <c r="C586" t="s">
        <v>1510</v>
      </c>
      <c r="D586">
        <v>445</v>
      </c>
      <c r="E586">
        <v>45</v>
      </c>
      <c r="F586">
        <v>20025</v>
      </c>
      <c r="G586">
        <v>20441.03</v>
      </c>
      <c r="H586" t="s">
        <v>1513</v>
      </c>
      <c r="I586" t="s">
        <v>1519</v>
      </c>
      <c r="J586">
        <v>3.8</v>
      </c>
      <c r="K586" t="s">
        <v>1652</v>
      </c>
      <c r="L586" t="s">
        <v>1622</v>
      </c>
      <c r="M586" t="s">
        <v>1622</v>
      </c>
      <c r="N586" t="s">
        <v>1912</v>
      </c>
      <c r="O586">
        <v>6.13E-2</v>
      </c>
      <c r="P586">
        <v>27</v>
      </c>
      <c r="Q586">
        <v>1.1599999999999999</v>
      </c>
      <c r="R586">
        <v>235</v>
      </c>
      <c r="S586">
        <v>110</v>
      </c>
      <c r="T586">
        <v>58</v>
      </c>
      <c r="U586">
        <f t="shared" si="54"/>
        <v>0</v>
      </c>
      <c r="V586">
        <f t="shared" si="55"/>
        <v>416.02999999999884</v>
      </c>
      <c r="W586" s="3">
        <f t="shared" si="56"/>
        <v>2.0775530586766483E-2</v>
      </c>
      <c r="X586" t="str">
        <f t="shared" si="57"/>
        <v>September</v>
      </c>
      <c r="Y586" t="str">
        <f t="shared" si="58"/>
        <v>Q3</v>
      </c>
      <c r="Z586">
        <f t="shared" si="59"/>
        <v>1.8936170212765957</v>
      </c>
    </row>
    <row r="587" spans="1:26" x14ac:dyDescent="0.25">
      <c r="A587" t="s">
        <v>601</v>
      </c>
      <c r="B587" t="s">
        <v>1508</v>
      </c>
      <c r="C587" t="s">
        <v>1512</v>
      </c>
      <c r="D587">
        <v>67</v>
      </c>
      <c r="E587">
        <v>8.9</v>
      </c>
      <c r="F587">
        <v>596.29999999999995</v>
      </c>
      <c r="G587">
        <v>611.89</v>
      </c>
      <c r="H587" t="s">
        <v>1514</v>
      </c>
      <c r="I587" t="s">
        <v>1519</v>
      </c>
      <c r="J587">
        <v>3.8</v>
      </c>
      <c r="K587" t="s">
        <v>1542</v>
      </c>
      <c r="L587" t="s">
        <v>1828</v>
      </c>
      <c r="M587" t="s">
        <v>1828</v>
      </c>
      <c r="N587" t="s">
        <v>1912</v>
      </c>
      <c r="O587">
        <v>5.3999999999999999E-2</v>
      </c>
      <c r="P587">
        <v>3</v>
      </c>
      <c r="Q587">
        <v>2.04</v>
      </c>
      <c r="R587">
        <v>830</v>
      </c>
      <c r="S587">
        <v>112</v>
      </c>
      <c r="T587">
        <v>100</v>
      </c>
      <c r="U587">
        <f t="shared" si="54"/>
        <v>0</v>
      </c>
      <c r="V587">
        <f t="shared" si="55"/>
        <v>15.590000000000032</v>
      </c>
      <c r="W587" s="3">
        <f t="shared" si="56"/>
        <v>2.6144558108334787E-2</v>
      </c>
      <c r="X587" t="str">
        <f t="shared" si="57"/>
        <v>July</v>
      </c>
      <c r="Y587" t="str">
        <f t="shared" si="58"/>
        <v>Q3</v>
      </c>
      <c r="Z587">
        <f t="shared" si="59"/>
        <v>8.0722891566265054E-2</v>
      </c>
    </row>
    <row r="588" spans="1:26" x14ac:dyDescent="0.25">
      <c r="A588" t="s">
        <v>602</v>
      </c>
      <c r="B588" t="s">
        <v>1506</v>
      </c>
      <c r="C588" t="s">
        <v>1512</v>
      </c>
      <c r="D588">
        <v>177</v>
      </c>
      <c r="E588">
        <v>4.2</v>
      </c>
      <c r="F588">
        <v>743.4</v>
      </c>
      <c r="G588">
        <v>742.93</v>
      </c>
      <c r="H588" t="s">
        <v>1517</v>
      </c>
      <c r="I588" t="s">
        <v>1518</v>
      </c>
      <c r="J588">
        <v>4.5</v>
      </c>
      <c r="K588" t="s">
        <v>1806</v>
      </c>
      <c r="L588" t="s">
        <v>1746</v>
      </c>
      <c r="M588" t="s">
        <v>1746</v>
      </c>
      <c r="N588" t="s">
        <v>1912</v>
      </c>
      <c r="O588">
        <v>6.3899999999999998E-2</v>
      </c>
      <c r="P588">
        <v>11</v>
      </c>
      <c r="Q588">
        <v>2.4700000000000002</v>
      </c>
      <c r="R588">
        <v>281</v>
      </c>
      <c r="S588">
        <v>161</v>
      </c>
      <c r="T588">
        <v>62</v>
      </c>
      <c r="U588">
        <f t="shared" si="54"/>
        <v>0</v>
      </c>
      <c r="V588">
        <f t="shared" si="55"/>
        <v>-0.47000000000002728</v>
      </c>
      <c r="W588" s="3">
        <f t="shared" si="56"/>
        <v>-6.3223029324727912E-4</v>
      </c>
      <c r="X588" t="str">
        <f t="shared" si="57"/>
        <v>February</v>
      </c>
      <c r="Y588" t="str">
        <f t="shared" si="58"/>
        <v>Q1</v>
      </c>
      <c r="Z588">
        <f t="shared" si="59"/>
        <v>0.62989323843416367</v>
      </c>
    </row>
    <row r="589" spans="1:26" x14ac:dyDescent="0.25">
      <c r="A589" t="s">
        <v>603</v>
      </c>
      <c r="B589" t="s">
        <v>1506</v>
      </c>
      <c r="C589" t="s">
        <v>1512</v>
      </c>
      <c r="D589">
        <v>468</v>
      </c>
      <c r="E589">
        <v>4.2</v>
      </c>
      <c r="F589">
        <v>1965.6</v>
      </c>
      <c r="G589">
        <v>2032.64</v>
      </c>
      <c r="H589" t="s">
        <v>1515</v>
      </c>
      <c r="I589" t="s">
        <v>1519</v>
      </c>
      <c r="J589">
        <v>3.8</v>
      </c>
      <c r="K589" t="s">
        <v>1570</v>
      </c>
      <c r="L589" t="s">
        <v>1793</v>
      </c>
      <c r="M589" t="s">
        <v>1793</v>
      </c>
      <c r="N589" t="s">
        <v>1912</v>
      </c>
      <c r="O589">
        <v>7.6600000000000001E-2</v>
      </c>
      <c r="P589">
        <v>35</v>
      </c>
      <c r="Q589">
        <v>1.36</v>
      </c>
      <c r="R589">
        <v>553</v>
      </c>
      <c r="S589">
        <v>192</v>
      </c>
      <c r="T589">
        <v>23</v>
      </c>
      <c r="U589">
        <f t="shared" si="54"/>
        <v>0</v>
      </c>
      <c r="V589">
        <f t="shared" si="55"/>
        <v>67.040000000000191</v>
      </c>
      <c r="W589" s="3">
        <f t="shared" si="56"/>
        <v>3.4106634106634205E-2</v>
      </c>
      <c r="X589" t="str">
        <f t="shared" si="57"/>
        <v>February</v>
      </c>
      <c r="Y589" t="str">
        <f t="shared" si="58"/>
        <v>Q1</v>
      </c>
      <c r="Z589">
        <f t="shared" si="59"/>
        <v>0.84629294755877038</v>
      </c>
    </row>
    <row r="590" spans="1:26" x14ac:dyDescent="0.25">
      <c r="A590" t="s">
        <v>604</v>
      </c>
      <c r="B590" t="s">
        <v>1508</v>
      </c>
      <c r="C590" t="s">
        <v>1512</v>
      </c>
      <c r="D590">
        <v>83</v>
      </c>
      <c r="E590">
        <v>8.9</v>
      </c>
      <c r="F590">
        <v>738.7</v>
      </c>
      <c r="G590">
        <v>730.93</v>
      </c>
      <c r="H590" t="s">
        <v>1515</v>
      </c>
      <c r="I590" t="s">
        <v>1518</v>
      </c>
      <c r="J590">
        <v>4.5</v>
      </c>
      <c r="K590" t="s">
        <v>1705</v>
      </c>
      <c r="L590" t="s">
        <v>1657</v>
      </c>
      <c r="M590" t="s">
        <v>1745</v>
      </c>
      <c r="N590" t="s">
        <v>1913</v>
      </c>
      <c r="O590">
        <v>0.10730000000000001</v>
      </c>
      <c r="P590">
        <v>8</v>
      </c>
      <c r="Q590">
        <v>2.85</v>
      </c>
      <c r="R590">
        <v>422</v>
      </c>
      <c r="S590">
        <v>70</v>
      </c>
      <c r="T590">
        <v>53</v>
      </c>
      <c r="U590">
        <f t="shared" si="54"/>
        <v>2</v>
      </c>
      <c r="V590">
        <f t="shared" si="55"/>
        <v>-7.7700000000000955</v>
      </c>
      <c r="W590" s="3">
        <f t="shared" si="56"/>
        <v>-1.0518478408014207E-2</v>
      </c>
      <c r="X590" t="str">
        <f t="shared" si="57"/>
        <v>March</v>
      </c>
      <c r="Y590" t="str">
        <f t="shared" si="58"/>
        <v>Q1</v>
      </c>
      <c r="Z590">
        <f t="shared" si="59"/>
        <v>0.19668246445497631</v>
      </c>
    </row>
    <row r="591" spans="1:26" x14ac:dyDescent="0.25">
      <c r="A591" t="s">
        <v>605</v>
      </c>
      <c r="B591" t="s">
        <v>1507</v>
      </c>
      <c r="C591" t="s">
        <v>1511</v>
      </c>
      <c r="D591">
        <v>129</v>
      </c>
      <c r="E591">
        <v>15.75</v>
      </c>
      <c r="F591">
        <v>2031.75</v>
      </c>
      <c r="G591">
        <v>2100.4499999999998</v>
      </c>
      <c r="H591" t="s">
        <v>1517</v>
      </c>
      <c r="I591" t="s">
        <v>1520</v>
      </c>
      <c r="J591">
        <v>4.7</v>
      </c>
      <c r="K591" t="s">
        <v>1771</v>
      </c>
      <c r="L591" t="s">
        <v>1760</v>
      </c>
      <c r="M591" t="s">
        <v>1760</v>
      </c>
      <c r="N591" t="s">
        <v>1912</v>
      </c>
      <c r="O591">
        <v>0.1115</v>
      </c>
      <c r="P591">
        <v>14</v>
      </c>
      <c r="Q591">
        <v>3.57</v>
      </c>
      <c r="R591">
        <v>657</v>
      </c>
      <c r="S591">
        <v>89</v>
      </c>
      <c r="T591">
        <v>92</v>
      </c>
      <c r="U591">
        <f t="shared" si="54"/>
        <v>0</v>
      </c>
      <c r="V591">
        <f t="shared" si="55"/>
        <v>68.699999999999818</v>
      </c>
      <c r="W591" s="3">
        <f t="shared" si="56"/>
        <v>3.3813215208563958E-2</v>
      </c>
      <c r="X591" t="str">
        <f t="shared" si="57"/>
        <v>March</v>
      </c>
      <c r="Y591" t="str">
        <f t="shared" si="58"/>
        <v>Q1</v>
      </c>
      <c r="Z591">
        <f t="shared" si="59"/>
        <v>0.19634703196347031</v>
      </c>
    </row>
    <row r="592" spans="1:26" x14ac:dyDescent="0.25">
      <c r="A592" t="s">
        <v>606</v>
      </c>
      <c r="B592" t="s">
        <v>1508</v>
      </c>
      <c r="C592" t="s">
        <v>1512</v>
      </c>
      <c r="D592">
        <v>318</v>
      </c>
      <c r="E592">
        <v>8.9</v>
      </c>
      <c r="F592">
        <v>2830.2</v>
      </c>
      <c r="G592">
        <v>2957.6</v>
      </c>
      <c r="H592" t="s">
        <v>1516</v>
      </c>
      <c r="I592" t="s">
        <v>1520</v>
      </c>
      <c r="J592">
        <v>4.7</v>
      </c>
      <c r="K592" t="s">
        <v>1548</v>
      </c>
      <c r="L592" t="s">
        <v>1645</v>
      </c>
      <c r="M592" t="s">
        <v>1645</v>
      </c>
      <c r="N592" t="s">
        <v>1912</v>
      </c>
      <c r="O592">
        <v>0.14829999999999999</v>
      </c>
      <c r="P592">
        <v>47</v>
      </c>
      <c r="Q592">
        <v>1.29</v>
      </c>
      <c r="R592">
        <v>160</v>
      </c>
      <c r="S592">
        <v>51</v>
      </c>
      <c r="T592">
        <v>42</v>
      </c>
      <c r="U592">
        <f t="shared" si="54"/>
        <v>0</v>
      </c>
      <c r="V592">
        <f t="shared" si="55"/>
        <v>127.40000000000009</v>
      </c>
      <c r="W592" s="3">
        <f t="shared" si="56"/>
        <v>4.5014486608720268E-2</v>
      </c>
      <c r="X592" t="str">
        <f t="shared" si="57"/>
        <v>December</v>
      </c>
      <c r="Y592" t="str">
        <f t="shared" si="58"/>
        <v>Q4</v>
      </c>
      <c r="Z592">
        <f t="shared" si="59"/>
        <v>1.9875</v>
      </c>
    </row>
    <row r="593" spans="1:26" x14ac:dyDescent="0.25">
      <c r="A593" t="s">
        <v>607</v>
      </c>
      <c r="B593" t="s">
        <v>1508</v>
      </c>
      <c r="C593" t="s">
        <v>1512</v>
      </c>
      <c r="D593">
        <v>492</v>
      </c>
      <c r="E593">
        <v>8.9</v>
      </c>
      <c r="F593">
        <v>4378.8</v>
      </c>
      <c r="G593">
        <v>4218.8</v>
      </c>
      <c r="H593" t="s">
        <v>1515</v>
      </c>
      <c r="I593" t="s">
        <v>1519</v>
      </c>
      <c r="J593">
        <v>3.8</v>
      </c>
      <c r="K593" t="s">
        <v>1624</v>
      </c>
      <c r="L593" t="s">
        <v>1807</v>
      </c>
      <c r="M593" t="s">
        <v>1807</v>
      </c>
      <c r="N593" t="s">
        <v>1912</v>
      </c>
      <c r="O593">
        <v>2.3900000000000001E-2</v>
      </c>
      <c r="P593">
        <v>11</v>
      </c>
      <c r="Q593">
        <v>1.1399999999999999</v>
      </c>
      <c r="R593">
        <v>77</v>
      </c>
      <c r="S593">
        <v>65</v>
      </c>
      <c r="T593">
        <v>58</v>
      </c>
      <c r="U593">
        <f t="shared" si="54"/>
        <v>0</v>
      </c>
      <c r="V593">
        <f t="shared" si="55"/>
        <v>-160</v>
      </c>
      <c r="W593" s="3">
        <f t="shared" si="56"/>
        <v>-3.6539691239609026E-2</v>
      </c>
      <c r="X593" t="str">
        <f t="shared" si="57"/>
        <v>November</v>
      </c>
      <c r="Y593" t="str">
        <f t="shared" si="58"/>
        <v>Q4</v>
      </c>
      <c r="Z593">
        <f t="shared" si="59"/>
        <v>6.3896103896103895</v>
      </c>
    </row>
    <row r="594" spans="1:26" x14ac:dyDescent="0.25">
      <c r="A594" t="s">
        <v>608</v>
      </c>
      <c r="B594" t="s">
        <v>1509</v>
      </c>
      <c r="C594" t="s">
        <v>1510</v>
      </c>
      <c r="D594">
        <v>328</v>
      </c>
      <c r="E594">
        <v>25</v>
      </c>
      <c r="F594">
        <v>8200</v>
      </c>
      <c r="G594">
        <v>8301.0499999999993</v>
      </c>
      <c r="H594" t="s">
        <v>1516</v>
      </c>
      <c r="I594" t="s">
        <v>1519</v>
      </c>
      <c r="J594">
        <v>3.8</v>
      </c>
      <c r="K594" t="s">
        <v>1768</v>
      </c>
      <c r="L594" t="s">
        <v>1582</v>
      </c>
      <c r="M594" t="s">
        <v>1582</v>
      </c>
      <c r="N594" t="s">
        <v>1912</v>
      </c>
      <c r="O594">
        <v>0.1164</v>
      </c>
      <c r="P594">
        <v>38</v>
      </c>
      <c r="Q594">
        <v>1.28</v>
      </c>
      <c r="R594">
        <v>861</v>
      </c>
      <c r="S594">
        <v>139</v>
      </c>
      <c r="T594">
        <v>35</v>
      </c>
      <c r="U594">
        <f t="shared" si="54"/>
        <v>0</v>
      </c>
      <c r="V594">
        <f t="shared" si="55"/>
        <v>101.04999999999927</v>
      </c>
      <c r="W594" s="3">
        <f t="shared" si="56"/>
        <v>1.2323170731707229E-2</v>
      </c>
      <c r="X594" t="str">
        <f t="shared" si="57"/>
        <v>June</v>
      </c>
      <c r="Y594" t="str">
        <f t="shared" si="58"/>
        <v>Q2</v>
      </c>
      <c r="Z594">
        <f t="shared" si="59"/>
        <v>0.38095238095238093</v>
      </c>
    </row>
    <row r="595" spans="1:26" x14ac:dyDescent="0.25">
      <c r="A595" t="s">
        <v>609</v>
      </c>
      <c r="B595" t="s">
        <v>1506</v>
      </c>
      <c r="C595" t="s">
        <v>1512</v>
      </c>
      <c r="D595">
        <v>143</v>
      </c>
      <c r="E595">
        <v>4.2</v>
      </c>
      <c r="F595">
        <v>600.6</v>
      </c>
      <c r="G595">
        <v>603.15</v>
      </c>
      <c r="H595" t="s">
        <v>1515</v>
      </c>
      <c r="I595" t="s">
        <v>1520</v>
      </c>
      <c r="J595">
        <v>4.7</v>
      </c>
      <c r="K595" t="s">
        <v>1652</v>
      </c>
      <c r="L595" t="s">
        <v>1743</v>
      </c>
      <c r="M595" t="s">
        <v>1743</v>
      </c>
      <c r="N595" t="s">
        <v>1912</v>
      </c>
      <c r="O595">
        <v>0.12330000000000001</v>
      </c>
      <c r="P595">
        <v>17</v>
      </c>
      <c r="Q595">
        <v>1.04</v>
      </c>
      <c r="R595">
        <v>490</v>
      </c>
      <c r="S595">
        <v>50</v>
      </c>
      <c r="T595">
        <v>59</v>
      </c>
      <c r="U595">
        <f t="shared" si="54"/>
        <v>0</v>
      </c>
      <c r="V595">
        <f t="shared" si="55"/>
        <v>2.5499999999999545</v>
      </c>
      <c r="W595" s="3">
        <f t="shared" si="56"/>
        <v>4.2457542457541696E-3</v>
      </c>
      <c r="X595" t="str">
        <f t="shared" si="57"/>
        <v>September</v>
      </c>
      <c r="Y595" t="str">
        <f t="shared" si="58"/>
        <v>Q3</v>
      </c>
      <c r="Z595">
        <f t="shared" si="59"/>
        <v>0.29183673469387755</v>
      </c>
    </row>
    <row r="596" spans="1:26" x14ac:dyDescent="0.25">
      <c r="A596" t="s">
        <v>610</v>
      </c>
      <c r="B596" t="s">
        <v>1508</v>
      </c>
      <c r="C596" t="s">
        <v>1512</v>
      </c>
      <c r="D596">
        <v>245</v>
      </c>
      <c r="E596">
        <v>8.9</v>
      </c>
      <c r="F596">
        <v>2180.5</v>
      </c>
      <c r="G596">
        <v>2079.3200000000002</v>
      </c>
      <c r="H596" t="s">
        <v>1516</v>
      </c>
      <c r="I596" t="s">
        <v>1520</v>
      </c>
      <c r="J596">
        <v>4.7</v>
      </c>
      <c r="K596" t="s">
        <v>1578</v>
      </c>
      <c r="L596" t="s">
        <v>1611</v>
      </c>
      <c r="M596" t="s">
        <v>1611</v>
      </c>
      <c r="N596" t="s">
        <v>1912</v>
      </c>
      <c r="O596">
        <v>3.4799999999999998E-2</v>
      </c>
      <c r="P596">
        <v>8</v>
      </c>
      <c r="Q596">
        <v>2.56</v>
      </c>
      <c r="R596">
        <v>553</v>
      </c>
      <c r="S596">
        <v>130</v>
      </c>
      <c r="T596">
        <v>27</v>
      </c>
      <c r="U596">
        <f t="shared" si="54"/>
        <v>0</v>
      </c>
      <c r="V596">
        <f t="shared" si="55"/>
        <v>-101.17999999999984</v>
      </c>
      <c r="W596" s="3">
        <f t="shared" si="56"/>
        <v>-4.6402201329970118E-2</v>
      </c>
      <c r="X596" t="str">
        <f t="shared" si="57"/>
        <v>August</v>
      </c>
      <c r="Y596" t="str">
        <f t="shared" si="58"/>
        <v>Q3</v>
      </c>
      <c r="Z596">
        <f t="shared" si="59"/>
        <v>0.44303797468354428</v>
      </c>
    </row>
    <row r="597" spans="1:26" x14ac:dyDescent="0.25">
      <c r="A597" t="s">
        <v>611</v>
      </c>
      <c r="B597" t="s">
        <v>1506</v>
      </c>
      <c r="C597" t="s">
        <v>1512</v>
      </c>
      <c r="D597">
        <v>301</v>
      </c>
      <c r="E597">
        <v>4.2</v>
      </c>
      <c r="F597">
        <v>1264.2</v>
      </c>
      <c r="G597">
        <v>1286.33</v>
      </c>
      <c r="H597" t="s">
        <v>1515</v>
      </c>
      <c r="I597" t="s">
        <v>1520</v>
      </c>
      <c r="J597">
        <v>4.7</v>
      </c>
      <c r="K597" t="s">
        <v>1793</v>
      </c>
      <c r="L597" t="s">
        <v>1848</v>
      </c>
      <c r="M597" t="s">
        <v>1848</v>
      </c>
      <c r="N597" t="s">
        <v>1912</v>
      </c>
      <c r="O597">
        <v>0.1024</v>
      </c>
      <c r="P597">
        <v>30</v>
      </c>
      <c r="Q597">
        <v>2.14</v>
      </c>
      <c r="R597">
        <v>625</v>
      </c>
      <c r="S597">
        <v>60</v>
      </c>
      <c r="T597">
        <v>74</v>
      </c>
      <c r="U597">
        <f t="shared" si="54"/>
        <v>0</v>
      </c>
      <c r="V597">
        <f t="shared" si="55"/>
        <v>22.129999999999882</v>
      </c>
      <c r="W597" s="3">
        <f t="shared" si="56"/>
        <v>1.7505141591520234E-2</v>
      </c>
      <c r="X597" t="str">
        <f t="shared" si="57"/>
        <v>February</v>
      </c>
      <c r="Y597" t="str">
        <f t="shared" si="58"/>
        <v>Q1</v>
      </c>
      <c r="Z597">
        <f t="shared" si="59"/>
        <v>0.48159999999999997</v>
      </c>
    </row>
    <row r="598" spans="1:26" x14ac:dyDescent="0.25">
      <c r="A598" t="s">
        <v>612</v>
      </c>
      <c r="B598" t="s">
        <v>1505</v>
      </c>
      <c r="C598" t="s">
        <v>1511</v>
      </c>
      <c r="D598">
        <v>312</v>
      </c>
      <c r="E598">
        <v>12.5</v>
      </c>
      <c r="F598">
        <v>3900</v>
      </c>
      <c r="G598">
        <v>4083.64</v>
      </c>
      <c r="H598" t="s">
        <v>1515</v>
      </c>
      <c r="I598" t="s">
        <v>1521</v>
      </c>
      <c r="J598">
        <v>4.2</v>
      </c>
      <c r="K598" t="s">
        <v>1814</v>
      </c>
      <c r="L598" t="s">
        <v>1525</v>
      </c>
      <c r="M598" t="s">
        <v>1525</v>
      </c>
      <c r="N598" t="s">
        <v>1912</v>
      </c>
      <c r="O598">
        <v>9.64E-2</v>
      </c>
      <c r="P598">
        <v>30</v>
      </c>
      <c r="Q598">
        <v>3.97</v>
      </c>
      <c r="R598">
        <v>112</v>
      </c>
      <c r="S598">
        <v>27</v>
      </c>
      <c r="T598">
        <v>85</v>
      </c>
      <c r="U598">
        <f t="shared" si="54"/>
        <v>0</v>
      </c>
      <c r="V598">
        <f t="shared" si="55"/>
        <v>183.63999999999987</v>
      </c>
      <c r="W598" s="3">
        <f t="shared" si="56"/>
        <v>4.7087179487179456E-2</v>
      </c>
      <c r="X598" t="str">
        <f t="shared" si="57"/>
        <v>September</v>
      </c>
      <c r="Y598" t="str">
        <f t="shared" si="58"/>
        <v>Q3</v>
      </c>
      <c r="Z598">
        <f t="shared" si="59"/>
        <v>2.7857142857142856</v>
      </c>
    </row>
    <row r="599" spans="1:26" x14ac:dyDescent="0.25">
      <c r="A599" t="s">
        <v>613</v>
      </c>
      <c r="B599" t="s">
        <v>1505</v>
      </c>
      <c r="C599" t="s">
        <v>1511</v>
      </c>
      <c r="D599">
        <v>424</v>
      </c>
      <c r="E599">
        <v>12.5</v>
      </c>
      <c r="F599">
        <v>5300</v>
      </c>
      <c r="G599">
        <v>5428.29</v>
      </c>
      <c r="H599" t="s">
        <v>1514</v>
      </c>
      <c r="I599" t="s">
        <v>1521</v>
      </c>
      <c r="J599">
        <v>4.2</v>
      </c>
      <c r="K599" t="s">
        <v>1623</v>
      </c>
      <c r="L599" t="s">
        <v>1639</v>
      </c>
      <c r="M599" t="s">
        <v>1639</v>
      </c>
      <c r="N599" t="s">
        <v>1912</v>
      </c>
      <c r="O599">
        <v>1.38E-2</v>
      </c>
      <c r="P599">
        <v>5</v>
      </c>
      <c r="Q599">
        <v>3.01</v>
      </c>
      <c r="R599">
        <v>488</v>
      </c>
      <c r="S599">
        <v>108</v>
      </c>
      <c r="T599">
        <v>55</v>
      </c>
      <c r="U599">
        <f t="shared" si="54"/>
        <v>0</v>
      </c>
      <c r="V599">
        <f t="shared" si="55"/>
        <v>128.28999999999996</v>
      </c>
      <c r="W599" s="3">
        <f t="shared" si="56"/>
        <v>2.4205660377358485E-2</v>
      </c>
      <c r="X599" t="str">
        <f t="shared" si="57"/>
        <v>June</v>
      </c>
      <c r="Y599" t="str">
        <f t="shared" si="58"/>
        <v>Q2</v>
      </c>
      <c r="Z599">
        <f t="shared" si="59"/>
        <v>0.86885245901639341</v>
      </c>
    </row>
    <row r="600" spans="1:26" x14ac:dyDescent="0.25">
      <c r="A600" t="s">
        <v>614</v>
      </c>
      <c r="B600" t="s">
        <v>1508</v>
      </c>
      <c r="C600" t="s">
        <v>1512</v>
      </c>
      <c r="D600">
        <v>135</v>
      </c>
      <c r="E600">
        <v>8.9</v>
      </c>
      <c r="F600">
        <v>1201.5</v>
      </c>
      <c r="G600">
        <v>1171.18</v>
      </c>
      <c r="H600" t="s">
        <v>1516</v>
      </c>
      <c r="I600" t="s">
        <v>1518</v>
      </c>
      <c r="J600">
        <v>4.5</v>
      </c>
      <c r="K600" t="s">
        <v>1526</v>
      </c>
      <c r="L600" t="s">
        <v>1881</v>
      </c>
      <c r="M600" t="s">
        <v>1881</v>
      </c>
      <c r="N600" t="s">
        <v>1912</v>
      </c>
      <c r="O600">
        <v>0.1007</v>
      </c>
      <c r="P600">
        <v>13</v>
      </c>
      <c r="Q600">
        <v>2.82</v>
      </c>
      <c r="R600">
        <v>939</v>
      </c>
      <c r="S600">
        <v>98</v>
      </c>
      <c r="T600">
        <v>24</v>
      </c>
      <c r="U600">
        <f t="shared" si="54"/>
        <v>0</v>
      </c>
      <c r="V600">
        <f t="shared" si="55"/>
        <v>-30.319999999999936</v>
      </c>
      <c r="W600" s="3">
        <f t="shared" si="56"/>
        <v>-2.5235122763212599E-2</v>
      </c>
      <c r="X600" t="str">
        <f t="shared" si="57"/>
        <v>December</v>
      </c>
      <c r="Y600" t="str">
        <f t="shared" si="58"/>
        <v>Q4</v>
      </c>
      <c r="Z600">
        <f t="shared" si="59"/>
        <v>0.14376996805111822</v>
      </c>
    </row>
    <row r="601" spans="1:26" x14ac:dyDescent="0.25">
      <c r="A601" t="s">
        <v>615</v>
      </c>
      <c r="B601" t="s">
        <v>1506</v>
      </c>
      <c r="C601" t="s">
        <v>1512</v>
      </c>
      <c r="D601">
        <v>176</v>
      </c>
      <c r="E601">
        <v>4.2</v>
      </c>
      <c r="F601">
        <v>739.2</v>
      </c>
      <c r="G601">
        <v>705</v>
      </c>
      <c r="H601" t="s">
        <v>1514</v>
      </c>
      <c r="I601" t="s">
        <v>1518</v>
      </c>
      <c r="J601">
        <v>4.5</v>
      </c>
      <c r="K601" t="s">
        <v>1815</v>
      </c>
      <c r="L601" t="s">
        <v>1716</v>
      </c>
      <c r="M601" t="s">
        <v>1716</v>
      </c>
      <c r="N601" t="s">
        <v>1912</v>
      </c>
      <c r="O601">
        <v>0.1021</v>
      </c>
      <c r="P601">
        <v>17</v>
      </c>
      <c r="Q601">
        <v>2.0299999999999998</v>
      </c>
      <c r="R601">
        <v>323</v>
      </c>
      <c r="S601">
        <v>25</v>
      </c>
      <c r="T601">
        <v>99</v>
      </c>
      <c r="U601">
        <f t="shared" si="54"/>
        <v>0</v>
      </c>
      <c r="V601">
        <f t="shared" si="55"/>
        <v>-34.200000000000045</v>
      </c>
      <c r="W601" s="3">
        <f t="shared" si="56"/>
        <v>-4.6266233766233823E-2</v>
      </c>
      <c r="X601" t="str">
        <f t="shared" si="57"/>
        <v>October</v>
      </c>
      <c r="Y601" t="str">
        <f t="shared" si="58"/>
        <v>Q4</v>
      </c>
      <c r="Z601">
        <f t="shared" si="59"/>
        <v>0.54489164086687303</v>
      </c>
    </row>
    <row r="602" spans="1:26" x14ac:dyDescent="0.25">
      <c r="A602" t="s">
        <v>616</v>
      </c>
      <c r="B602" t="s">
        <v>1508</v>
      </c>
      <c r="C602" t="s">
        <v>1512</v>
      </c>
      <c r="D602">
        <v>203</v>
      </c>
      <c r="E602">
        <v>8.9</v>
      </c>
      <c r="F602">
        <v>1806.7</v>
      </c>
      <c r="G602">
        <v>1819.41</v>
      </c>
      <c r="H602" t="s">
        <v>1517</v>
      </c>
      <c r="I602" t="s">
        <v>1518</v>
      </c>
      <c r="J602">
        <v>4.5</v>
      </c>
      <c r="K602" t="s">
        <v>1647</v>
      </c>
      <c r="L602" t="s">
        <v>1556</v>
      </c>
      <c r="M602" t="s">
        <v>1556</v>
      </c>
      <c r="N602" t="s">
        <v>1912</v>
      </c>
      <c r="O602">
        <v>5.5100000000000003E-2</v>
      </c>
      <c r="P602">
        <v>11</v>
      </c>
      <c r="Q602">
        <v>1.98</v>
      </c>
      <c r="R602">
        <v>260</v>
      </c>
      <c r="S602">
        <v>106</v>
      </c>
      <c r="T602">
        <v>73</v>
      </c>
      <c r="U602">
        <f t="shared" si="54"/>
        <v>0</v>
      </c>
      <c r="V602">
        <f t="shared" si="55"/>
        <v>12.710000000000036</v>
      </c>
      <c r="W602" s="3">
        <f t="shared" si="56"/>
        <v>7.0349255548790811E-3</v>
      </c>
      <c r="X602" t="str">
        <f t="shared" si="57"/>
        <v>June</v>
      </c>
      <c r="Y602" t="str">
        <f t="shared" si="58"/>
        <v>Q2</v>
      </c>
      <c r="Z602">
        <f t="shared" si="59"/>
        <v>0.78076923076923077</v>
      </c>
    </row>
    <row r="603" spans="1:26" x14ac:dyDescent="0.25">
      <c r="A603" t="s">
        <v>617</v>
      </c>
      <c r="B603" t="s">
        <v>1509</v>
      </c>
      <c r="C603" t="s">
        <v>1510</v>
      </c>
      <c r="D603">
        <v>163</v>
      </c>
      <c r="E603">
        <v>25</v>
      </c>
      <c r="F603">
        <v>4075</v>
      </c>
      <c r="G603">
        <v>4019.31</v>
      </c>
      <c r="H603" t="s">
        <v>1516</v>
      </c>
      <c r="I603" t="s">
        <v>1519</v>
      </c>
      <c r="J603">
        <v>3.8</v>
      </c>
      <c r="K603" t="s">
        <v>1816</v>
      </c>
      <c r="L603" t="s">
        <v>1687</v>
      </c>
      <c r="M603" t="s">
        <v>1687</v>
      </c>
      <c r="N603" t="s">
        <v>1912</v>
      </c>
      <c r="O603">
        <v>7.0999999999999994E-2</v>
      </c>
      <c r="P603">
        <v>11</v>
      </c>
      <c r="Q603">
        <v>1.77</v>
      </c>
      <c r="R603">
        <v>910</v>
      </c>
      <c r="S603">
        <v>157</v>
      </c>
      <c r="T603">
        <v>37</v>
      </c>
      <c r="U603">
        <f t="shared" si="54"/>
        <v>0</v>
      </c>
      <c r="V603">
        <f t="shared" si="55"/>
        <v>-55.690000000000055</v>
      </c>
      <c r="W603" s="3">
        <f t="shared" si="56"/>
        <v>-1.366625766871167E-2</v>
      </c>
      <c r="X603" t="str">
        <f t="shared" si="57"/>
        <v>November</v>
      </c>
      <c r="Y603" t="str">
        <f t="shared" si="58"/>
        <v>Q4</v>
      </c>
      <c r="Z603">
        <f t="shared" si="59"/>
        <v>0.17912087912087912</v>
      </c>
    </row>
    <row r="604" spans="1:26" x14ac:dyDescent="0.25">
      <c r="A604" t="s">
        <v>618</v>
      </c>
      <c r="B604" t="s">
        <v>1506</v>
      </c>
      <c r="C604" t="s">
        <v>1512</v>
      </c>
      <c r="D604">
        <v>303</v>
      </c>
      <c r="E604">
        <v>4.2</v>
      </c>
      <c r="F604">
        <v>1272.5999999999999</v>
      </c>
      <c r="G604">
        <v>1260.1300000000001</v>
      </c>
      <c r="H604" t="s">
        <v>1516</v>
      </c>
      <c r="I604" t="s">
        <v>1518</v>
      </c>
      <c r="J604">
        <v>4.5</v>
      </c>
      <c r="K604" t="s">
        <v>1817</v>
      </c>
      <c r="L604" t="s">
        <v>1555</v>
      </c>
      <c r="M604" t="s">
        <v>1555</v>
      </c>
      <c r="N604" t="s">
        <v>1912</v>
      </c>
      <c r="O604">
        <v>4.1599999999999998E-2</v>
      </c>
      <c r="P604">
        <v>12</v>
      </c>
      <c r="Q604">
        <v>1.18</v>
      </c>
      <c r="R604">
        <v>147</v>
      </c>
      <c r="S604">
        <v>171</v>
      </c>
      <c r="T604">
        <v>53</v>
      </c>
      <c r="U604">
        <f t="shared" si="54"/>
        <v>0</v>
      </c>
      <c r="V604">
        <f t="shared" si="55"/>
        <v>-12.4699999999998</v>
      </c>
      <c r="W604" s="3">
        <f t="shared" si="56"/>
        <v>-9.7988370265596429E-3</v>
      </c>
      <c r="X604" t="str">
        <f t="shared" si="57"/>
        <v>June</v>
      </c>
      <c r="Y604" t="str">
        <f t="shared" si="58"/>
        <v>Q2</v>
      </c>
      <c r="Z604">
        <f t="shared" si="59"/>
        <v>2.0612244897959182</v>
      </c>
    </row>
    <row r="605" spans="1:26" x14ac:dyDescent="0.25">
      <c r="A605" t="s">
        <v>619</v>
      </c>
      <c r="B605" t="s">
        <v>1506</v>
      </c>
      <c r="C605" t="s">
        <v>1512</v>
      </c>
      <c r="D605">
        <v>117</v>
      </c>
      <c r="E605">
        <v>4.2</v>
      </c>
      <c r="F605">
        <v>491.4</v>
      </c>
      <c r="G605">
        <v>483.9</v>
      </c>
      <c r="H605" t="s">
        <v>1513</v>
      </c>
      <c r="I605" t="s">
        <v>1520</v>
      </c>
      <c r="J605">
        <v>4.7</v>
      </c>
      <c r="K605" t="s">
        <v>1818</v>
      </c>
      <c r="L605" t="s">
        <v>1728</v>
      </c>
      <c r="M605" t="s">
        <v>1728</v>
      </c>
      <c r="N605" t="s">
        <v>1912</v>
      </c>
      <c r="O605">
        <v>2.07E-2</v>
      </c>
      <c r="P605">
        <v>2</v>
      </c>
      <c r="Q605">
        <v>2.0099999999999998</v>
      </c>
      <c r="R605">
        <v>493</v>
      </c>
      <c r="S605">
        <v>189</v>
      </c>
      <c r="T605">
        <v>79</v>
      </c>
      <c r="U605">
        <f t="shared" si="54"/>
        <v>0</v>
      </c>
      <c r="V605">
        <f t="shared" si="55"/>
        <v>-7.5</v>
      </c>
      <c r="W605" s="3">
        <f t="shared" si="56"/>
        <v>-1.5262515262515264E-2</v>
      </c>
      <c r="X605" t="str">
        <f t="shared" si="57"/>
        <v>August</v>
      </c>
      <c r="Y605" t="str">
        <f t="shared" si="58"/>
        <v>Q3</v>
      </c>
      <c r="Z605">
        <f t="shared" si="59"/>
        <v>0.23732251521298176</v>
      </c>
    </row>
    <row r="606" spans="1:26" x14ac:dyDescent="0.25">
      <c r="A606" t="s">
        <v>620</v>
      </c>
      <c r="B606" t="s">
        <v>1506</v>
      </c>
      <c r="C606" t="s">
        <v>1512</v>
      </c>
      <c r="D606">
        <v>138</v>
      </c>
      <c r="E606">
        <v>4.2</v>
      </c>
      <c r="F606">
        <v>579.6</v>
      </c>
      <c r="G606">
        <v>586.84</v>
      </c>
      <c r="H606" t="s">
        <v>1514</v>
      </c>
      <c r="I606" t="s">
        <v>1520</v>
      </c>
      <c r="J606">
        <v>4.7</v>
      </c>
      <c r="K606" t="s">
        <v>1711</v>
      </c>
      <c r="L606" t="s">
        <v>1581</v>
      </c>
      <c r="M606" t="s">
        <v>1581</v>
      </c>
      <c r="N606" t="s">
        <v>1912</v>
      </c>
      <c r="O606">
        <v>7.3499999999999996E-2</v>
      </c>
      <c r="P606">
        <v>10</v>
      </c>
      <c r="Q606">
        <v>1.36</v>
      </c>
      <c r="R606">
        <v>692</v>
      </c>
      <c r="S606">
        <v>200</v>
      </c>
      <c r="T606">
        <v>76</v>
      </c>
      <c r="U606">
        <f t="shared" si="54"/>
        <v>0</v>
      </c>
      <c r="V606">
        <f t="shared" si="55"/>
        <v>7.2400000000000091</v>
      </c>
      <c r="W606" s="3">
        <f t="shared" si="56"/>
        <v>1.2491373360938593E-2</v>
      </c>
      <c r="X606" t="str">
        <f t="shared" si="57"/>
        <v>July</v>
      </c>
      <c r="Y606" t="str">
        <f t="shared" si="58"/>
        <v>Q3</v>
      </c>
      <c r="Z606">
        <f t="shared" si="59"/>
        <v>0.19942196531791909</v>
      </c>
    </row>
    <row r="607" spans="1:26" x14ac:dyDescent="0.25">
      <c r="A607" t="s">
        <v>621</v>
      </c>
      <c r="B607" t="s">
        <v>1507</v>
      </c>
      <c r="C607" t="s">
        <v>1511</v>
      </c>
      <c r="D607">
        <v>348</v>
      </c>
      <c r="E607">
        <v>15.75</v>
      </c>
      <c r="F607">
        <v>5481</v>
      </c>
      <c r="G607">
        <v>5734.29</v>
      </c>
      <c r="H607" t="s">
        <v>1517</v>
      </c>
      <c r="I607" t="s">
        <v>1520</v>
      </c>
      <c r="J607">
        <v>4.7</v>
      </c>
      <c r="K607" t="s">
        <v>1631</v>
      </c>
      <c r="L607" t="s">
        <v>1784</v>
      </c>
      <c r="M607" t="s">
        <v>1784</v>
      </c>
      <c r="N607" t="s">
        <v>1912</v>
      </c>
      <c r="O607">
        <v>0.1139</v>
      </c>
      <c r="P607">
        <v>39</v>
      </c>
      <c r="Q607">
        <v>3.91</v>
      </c>
      <c r="R607">
        <v>878</v>
      </c>
      <c r="S607">
        <v>177</v>
      </c>
      <c r="T607">
        <v>65</v>
      </c>
      <c r="U607">
        <f t="shared" si="54"/>
        <v>0</v>
      </c>
      <c r="V607">
        <f t="shared" si="55"/>
        <v>253.28999999999996</v>
      </c>
      <c r="W607" s="3">
        <f t="shared" si="56"/>
        <v>4.6212370005473444E-2</v>
      </c>
      <c r="X607" t="str">
        <f t="shared" si="57"/>
        <v>April</v>
      </c>
      <c r="Y607" t="str">
        <f t="shared" si="58"/>
        <v>Q2</v>
      </c>
      <c r="Z607">
        <f t="shared" si="59"/>
        <v>0.39635535307517084</v>
      </c>
    </row>
    <row r="608" spans="1:26" x14ac:dyDescent="0.25">
      <c r="A608" t="s">
        <v>316</v>
      </c>
      <c r="B608" t="s">
        <v>1509</v>
      </c>
      <c r="C608" t="s">
        <v>1510</v>
      </c>
      <c r="D608">
        <v>246</v>
      </c>
      <c r="E608">
        <v>25</v>
      </c>
      <c r="F608">
        <v>6150</v>
      </c>
      <c r="G608">
        <v>5933.36</v>
      </c>
      <c r="H608" t="s">
        <v>1513</v>
      </c>
      <c r="I608" t="s">
        <v>1519</v>
      </c>
      <c r="J608">
        <v>3.8</v>
      </c>
      <c r="K608" t="s">
        <v>1556</v>
      </c>
      <c r="L608" t="s">
        <v>1589</v>
      </c>
      <c r="M608" t="s">
        <v>1589</v>
      </c>
      <c r="N608" t="s">
        <v>1912</v>
      </c>
      <c r="O608">
        <v>3.1099999999999999E-2</v>
      </c>
      <c r="P608">
        <v>7</v>
      </c>
      <c r="Q608">
        <v>0.95</v>
      </c>
      <c r="R608">
        <v>470</v>
      </c>
      <c r="S608">
        <v>101</v>
      </c>
      <c r="T608">
        <v>18</v>
      </c>
      <c r="U608">
        <f t="shared" si="54"/>
        <v>0</v>
      </c>
      <c r="V608">
        <f t="shared" si="55"/>
        <v>-216.64000000000033</v>
      </c>
      <c r="W608" s="3">
        <f t="shared" si="56"/>
        <v>-3.5226016260162654E-2</v>
      </c>
      <c r="X608" t="str">
        <f t="shared" si="57"/>
        <v>July</v>
      </c>
      <c r="Y608" t="str">
        <f t="shared" si="58"/>
        <v>Q3</v>
      </c>
      <c r="Z608">
        <f t="shared" si="59"/>
        <v>0.52340425531914891</v>
      </c>
    </row>
    <row r="609" spans="1:26" x14ac:dyDescent="0.25">
      <c r="A609" t="s">
        <v>622</v>
      </c>
      <c r="B609" t="s">
        <v>1504</v>
      </c>
      <c r="C609" t="s">
        <v>1510</v>
      </c>
      <c r="D609">
        <v>431</v>
      </c>
      <c r="E609">
        <v>45</v>
      </c>
      <c r="F609">
        <v>19395</v>
      </c>
      <c r="G609">
        <v>18981.97</v>
      </c>
      <c r="H609" t="s">
        <v>1514</v>
      </c>
      <c r="I609" t="s">
        <v>1520</v>
      </c>
      <c r="J609">
        <v>4.7</v>
      </c>
      <c r="K609" t="s">
        <v>1819</v>
      </c>
      <c r="L609" t="s">
        <v>1590</v>
      </c>
      <c r="M609" t="s">
        <v>1590</v>
      </c>
      <c r="N609" t="s">
        <v>1912</v>
      </c>
      <c r="O609">
        <v>3.2500000000000001E-2</v>
      </c>
      <c r="P609">
        <v>13</v>
      </c>
      <c r="Q609">
        <v>0.85</v>
      </c>
      <c r="R609">
        <v>166</v>
      </c>
      <c r="S609">
        <v>58</v>
      </c>
      <c r="T609">
        <v>34</v>
      </c>
      <c r="U609">
        <f t="shared" si="54"/>
        <v>0</v>
      </c>
      <c r="V609">
        <f t="shared" si="55"/>
        <v>-413.02999999999884</v>
      </c>
      <c r="W609" s="3">
        <f t="shared" si="56"/>
        <v>-2.1295694766692387E-2</v>
      </c>
      <c r="X609" t="str">
        <f t="shared" si="57"/>
        <v>May</v>
      </c>
      <c r="Y609" t="str">
        <f t="shared" si="58"/>
        <v>Q2</v>
      </c>
      <c r="Z609">
        <f t="shared" si="59"/>
        <v>2.5963855421686746</v>
      </c>
    </row>
    <row r="610" spans="1:26" x14ac:dyDescent="0.25">
      <c r="A610" t="s">
        <v>623</v>
      </c>
      <c r="B610" t="s">
        <v>1505</v>
      </c>
      <c r="C610" t="s">
        <v>1511</v>
      </c>
      <c r="D610">
        <v>258</v>
      </c>
      <c r="E610">
        <v>12.5</v>
      </c>
      <c r="F610">
        <v>3225</v>
      </c>
      <c r="G610">
        <v>3244.29</v>
      </c>
      <c r="H610" t="s">
        <v>1514</v>
      </c>
      <c r="I610" t="s">
        <v>1521</v>
      </c>
      <c r="J610">
        <v>4.2</v>
      </c>
      <c r="K610" t="s">
        <v>1728</v>
      </c>
      <c r="L610" t="s">
        <v>1652</v>
      </c>
      <c r="M610" t="s">
        <v>1652</v>
      </c>
      <c r="N610" t="s">
        <v>1912</v>
      </c>
      <c r="O610">
        <v>7.1099999999999997E-2</v>
      </c>
      <c r="P610">
        <v>18</v>
      </c>
      <c r="Q610">
        <v>2.56</v>
      </c>
      <c r="R610">
        <v>329</v>
      </c>
      <c r="S610">
        <v>54</v>
      </c>
      <c r="T610">
        <v>13</v>
      </c>
      <c r="U610">
        <f t="shared" si="54"/>
        <v>0</v>
      </c>
      <c r="V610">
        <f t="shared" si="55"/>
        <v>19.289999999999964</v>
      </c>
      <c r="W610" s="3">
        <f t="shared" si="56"/>
        <v>5.9813953488371983E-3</v>
      </c>
      <c r="X610" t="str">
        <f t="shared" si="57"/>
        <v>August</v>
      </c>
      <c r="Y610" t="str">
        <f t="shared" si="58"/>
        <v>Q3</v>
      </c>
      <c r="Z610">
        <f t="shared" si="59"/>
        <v>0.78419452887537999</v>
      </c>
    </row>
    <row r="611" spans="1:26" x14ac:dyDescent="0.25">
      <c r="A611" t="s">
        <v>624</v>
      </c>
      <c r="B611" t="s">
        <v>1506</v>
      </c>
      <c r="C611" t="s">
        <v>1512</v>
      </c>
      <c r="D611">
        <v>446</v>
      </c>
      <c r="E611">
        <v>4.2</v>
      </c>
      <c r="F611">
        <v>1873.2</v>
      </c>
      <c r="G611">
        <v>1787.45</v>
      </c>
      <c r="H611" t="s">
        <v>1516</v>
      </c>
      <c r="I611" t="s">
        <v>1519</v>
      </c>
      <c r="J611">
        <v>3.8</v>
      </c>
      <c r="K611" t="s">
        <v>1820</v>
      </c>
      <c r="L611" t="s">
        <v>1779</v>
      </c>
      <c r="M611" t="s">
        <v>1779</v>
      </c>
      <c r="N611" t="s">
        <v>1912</v>
      </c>
      <c r="O611">
        <v>0.1111</v>
      </c>
      <c r="P611">
        <v>49</v>
      </c>
      <c r="Q611">
        <v>1.1100000000000001</v>
      </c>
      <c r="R611">
        <v>371</v>
      </c>
      <c r="S611">
        <v>174</v>
      </c>
      <c r="T611">
        <v>48</v>
      </c>
      <c r="U611">
        <f t="shared" si="54"/>
        <v>0</v>
      </c>
      <c r="V611">
        <f t="shared" si="55"/>
        <v>-85.75</v>
      </c>
      <c r="W611" s="3">
        <f t="shared" si="56"/>
        <v>-4.5777279521674138E-2</v>
      </c>
      <c r="X611" t="str">
        <f t="shared" si="57"/>
        <v>November</v>
      </c>
      <c r="Y611" t="str">
        <f t="shared" si="58"/>
        <v>Q4</v>
      </c>
      <c r="Z611">
        <f t="shared" si="59"/>
        <v>1.202156334231806</v>
      </c>
    </row>
    <row r="612" spans="1:26" x14ac:dyDescent="0.25">
      <c r="A612" t="s">
        <v>625</v>
      </c>
      <c r="B612" t="s">
        <v>1505</v>
      </c>
      <c r="C612" t="s">
        <v>1511</v>
      </c>
      <c r="D612">
        <v>346</v>
      </c>
      <c r="E612">
        <v>12.5</v>
      </c>
      <c r="F612">
        <v>4325</v>
      </c>
      <c r="G612">
        <v>4491.82</v>
      </c>
      <c r="H612" t="s">
        <v>1515</v>
      </c>
      <c r="I612" t="s">
        <v>1521</v>
      </c>
      <c r="J612">
        <v>4.2</v>
      </c>
      <c r="K612" t="s">
        <v>1546</v>
      </c>
      <c r="L612" t="s">
        <v>1685</v>
      </c>
      <c r="M612" t="s">
        <v>1685</v>
      </c>
      <c r="N612" t="s">
        <v>1912</v>
      </c>
      <c r="O612">
        <v>6.5600000000000006E-2</v>
      </c>
      <c r="P612">
        <v>22</v>
      </c>
      <c r="Q612">
        <v>3.76</v>
      </c>
      <c r="R612">
        <v>164</v>
      </c>
      <c r="S612">
        <v>166</v>
      </c>
      <c r="T612">
        <v>74</v>
      </c>
      <c r="U612">
        <f t="shared" si="54"/>
        <v>0</v>
      </c>
      <c r="V612">
        <f t="shared" si="55"/>
        <v>166.81999999999971</v>
      </c>
      <c r="W612" s="3">
        <f t="shared" si="56"/>
        <v>3.8571098265895887E-2</v>
      </c>
      <c r="X612" t="str">
        <f t="shared" si="57"/>
        <v>December</v>
      </c>
      <c r="Y612" t="str">
        <f t="shared" si="58"/>
        <v>Q4</v>
      </c>
      <c r="Z612">
        <f t="shared" si="59"/>
        <v>2.1097560975609757</v>
      </c>
    </row>
    <row r="613" spans="1:26" x14ac:dyDescent="0.25">
      <c r="A613" t="s">
        <v>626</v>
      </c>
      <c r="B613" t="s">
        <v>1505</v>
      </c>
      <c r="C613" t="s">
        <v>1511</v>
      </c>
      <c r="D613">
        <v>462</v>
      </c>
      <c r="E613">
        <v>12.5</v>
      </c>
      <c r="F613">
        <v>5775</v>
      </c>
      <c r="G613">
        <v>5538.37</v>
      </c>
      <c r="H613" t="s">
        <v>1517</v>
      </c>
      <c r="I613" t="s">
        <v>1521</v>
      </c>
      <c r="J613">
        <v>4.2</v>
      </c>
      <c r="K613" t="s">
        <v>1649</v>
      </c>
      <c r="L613" t="s">
        <v>1815</v>
      </c>
      <c r="M613" t="s">
        <v>1815</v>
      </c>
      <c r="N613" t="s">
        <v>1912</v>
      </c>
      <c r="O613">
        <v>9.4E-2</v>
      </c>
      <c r="P613">
        <v>43</v>
      </c>
      <c r="Q613">
        <v>2.97</v>
      </c>
      <c r="R613">
        <v>804</v>
      </c>
      <c r="S613">
        <v>119</v>
      </c>
      <c r="T613">
        <v>40</v>
      </c>
      <c r="U613">
        <f t="shared" si="54"/>
        <v>0</v>
      </c>
      <c r="V613">
        <f t="shared" si="55"/>
        <v>-236.63000000000011</v>
      </c>
      <c r="W613" s="3">
        <f t="shared" si="56"/>
        <v>-4.0974891774891796E-2</v>
      </c>
      <c r="X613" t="str">
        <f t="shared" si="57"/>
        <v>September</v>
      </c>
      <c r="Y613" t="str">
        <f t="shared" si="58"/>
        <v>Q3</v>
      </c>
      <c r="Z613">
        <f t="shared" si="59"/>
        <v>0.57462686567164178</v>
      </c>
    </row>
    <row r="614" spans="1:26" x14ac:dyDescent="0.25">
      <c r="A614" t="s">
        <v>627</v>
      </c>
      <c r="B614" t="s">
        <v>1508</v>
      </c>
      <c r="C614" t="s">
        <v>1512</v>
      </c>
      <c r="D614">
        <v>99</v>
      </c>
      <c r="E614">
        <v>8.9</v>
      </c>
      <c r="F614">
        <v>881.1</v>
      </c>
      <c r="G614">
        <v>855.91</v>
      </c>
      <c r="H614" t="s">
        <v>1514</v>
      </c>
      <c r="I614" t="s">
        <v>1519</v>
      </c>
      <c r="J614">
        <v>3.8</v>
      </c>
      <c r="K614" t="s">
        <v>1821</v>
      </c>
      <c r="L614" t="s">
        <v>1848</v>
      </c>
      <c r="M614" t="s">
        <v>1848</v>
      </c>
      <c r="N614" t="s">
        <v>1912</v>
      </c>
      <c r="O614">
        <v>4.8399999999999999E-2</v>
      </c>
      <c r="P614">
        <v>4</v>
      </c>
      <c r="Q614">
        <v>2.73</v>
      </c>
      <c r="R614">
        <v>552</v>
      </c>
      <c r="S614">
        <v>156</v>
      </c>
      <c r="T614">
        <v>57</v>
      </c>
      <c r="U614">
        <f t="shared" si="54"/>
        <v>0</v>
      </c>
      <c r="V614">
        <f t="shared" si="55"/>
        <v>-25.190000000000055</v>
      </c>
      <c r="W614" s="3">
        <f t="shared" si="56"/>
        <v>-2.8589263420724157E-2</v>
      </c>
      <c r="X614" t="str">
        <f t="shared" si="57"/>
        <v>February</v>
      </c>
      <c r="Y614" t="str">
        <f t="shared" si="58"/>
        <v>Q1</v>
      </c>
      <c r="Z614">
        <f t="shared" si="59"/>
        <v>0.17934782608695651</v>
      </c>
    </row>
    <row r="615" spans="1:26" x14ac:dyDescent="0.25">
      <c r="A615" t="s">
        <v>628</v>
      </c>
      <c r="B615" t="s">
        <v>1504</v>
      </c>
      <c r="C615" t="s">
        <v>1510</v>
      </c>
      <c r="D615">
        <v>226</v>
      </c>
      <c r="E615">
        <v>45</v>
      </c>
      <c r="F615">
        <v>10170</v>
      </c>
      <c r="G615">
        <v>10144.43</v>
      </c>
      <c r="H615" t="s">
        <v>1513</v>
      </c>
      <c r="I615" t="s">
        <v>1521</v>
      </c>
      <c r="J615">
        <v>4.2</v>
      </c>
      <c r="K615" t="s">
        <v>1551</v>
      </c>
      <c r="L615" t="s">
        <v>1800</v>
      </c>
      <c r="M615" t="s">
        <v>1800</v>
      </c>
      <c r="N615" t="s">
        <v>1912</v>
      </c>
      <c r="O615">
        <v>4.4499999999999998E-2</v>
      </c>
      <c r="P615">
        <v>10</v>
      </c>
      <c r="Q615">
        <v>1.68</v>
      </c>
      <c r="R615">
        <v>421</v>
      </c>
      <c r="S615">
        <v>141</v>
      </c>
      <c r="T615">
        <v>57</v>
      </c>
      <c r="U615">
        <f t="shared" si="54"/>
        <v>0</v>
      </c>
      <c r="V615">
        <f t="shared" si="55"/>
        <v>-25.569999999999709</v>
      </c>
      <c r="W615" s="3">
        <f t="shared" si="56"/>
        <v>-2.5142576204522822E-3</v>
      </c>
      <c r="X615" t="str">
        <f t="shared" si="57"/>
        <v>October</v>
      </c>
      <c r="Y615" t="str">
        <f t="shared" si="58"/>
        <v>Q4</v>
      </c>
      <c r="Z615">
        <f t="shared" si="59"/>
        <v>0.53681710213776723</v>
      </c>
    </row>
    <row r="616" spans="1:26" x14ac:dyDescent="0.25">
      <c r="A616" t="s">
        <v>629</v>
      </c>
      <c r="B616" t="s">
        <v>1506</v>
      </c>
      <c r="C616" t="s">
        <v>1512</v>
      </c>
      <c r="D616">
        <v>419</v>
      </c>
      <c r="E616">
        <v>4.2</v>
      </c>
      <c r="F616">
        <v>1759.8</v>
      </c>
      <c r="G616">
        <v>1837.38</v>
      </c>
      <c r="H616" t="s">
        <v>1513</v>
      </c>
      <c r="I616" t="s">
        <v>1518</v>
      </c>
      <c r="J616">
        <v>4.5</v>
      </c>
      <c r="K616" t="s">
        <v>1794</v>
      </c>
      <c r="L616" t="s">
        <v>1701</v>
      </c>
      <c r="M616" t="s">
        <v>1701</v>
      </c>
      <c r="N616" t="s">
        <v>1912</v>
      </c>
      <c r="O616">
        <v>0.1067</v>
      </c>
      <c r="P616">
        <v>44</v>
      </c>
      <c r="Q616">
        <v>1.48</v>
      </c>
      <c r="R616">
        <v>443</v>
      </c>
      <c r="S616">
        <v>99</v>
      </c>
      <c r="T616">
        <v>91</v>
      </c>
      <c r="U616">
        <f t="shared" si="54"/>
        <v>0</v>
      </c>
      <c r="V616">
        <f t="shared" si="55"/>
        <v>77.580000000000155</v>
      </c>
      <c r="W616" s="3">
        <f t="shared" si="56"/>
        <v>4.4084555063075438E-2</v>
      </c>
      <c r="X616" t="str">
        <f t="shared" si="57"/>
        <v>December</v>
      </c>
      <c r="Y616" t="str">
        <f t="shared" si="58"/>
        <v>Q4</v>
      </c>
      <c r="Z616">
        <f t="shared" si="59"/>
        <v>0.94582392776523705</v>
      </c>
    </row>
    <row r="617" spans="1:26" x14ac:dyDescent="0.25">
      <c r="A617" t="s">
        <v>630</v>
      </c>
      <c r="B617" t="s">
        <v>1504</v>
      </c>
      <c r="C617" t="s">
        <v>1510</v>
      </c>
      <c r="D617">
        <v>453</v>
      </c>
      <c r="E617">
        <v>45</v>
      </c>
      <c r="F617">
        <v>20385</v>
      </c>
      <c r="G617">
        <v>19847.61</v>
      </c>
      <c r="H617" t="s">
        <v>1516</v>
      </c>
      <c r="I617" t="s">
        <v>1518</v>
      </c>
      <c r="J617">
        <v>4.5</v>
      </c>
      <c r="K617" t="s">
        <v>1822</v>
      </c>
      <c r="L617" t="s">
        <v>1756</v>
      </c>
      <c r="M617" t="s">
        <v>1756</v>
      </c>
      <c r="N617" t="s">
        <v>1912</v>
      </c>
      <c r="O617">
        <v>7.1900000000000006E-2</v>
      </c>
      <c r="P617">
        <v>32</v>
      </c>
      <c r="Q617">
        <v>1.94</v>
      </c>
      <c r="R617">
        <v>358</v>
      </c>
      <c r="S617">
        <v>43</v>
      </c>
      <c r="T617">
        <v>40</v>
      </c>
      <c r="U617">
        <f t="shared" si="54"/>
        <v>0</v>
      </c>
      <c r="V617">
        <f t="shared" si="55"/>
        <v>-537.38999999999942</v>
      </c>
      <c r="W617" s="3">
        <f t="shared" si="56"/>
        <v>-2.6362030905077233E-2</v>
      </c>
      <c r="X617" t="str">
        <f t="shared" si="57"/>
        <v>October</v>
      </c>
      <c r="Y617" t="str">
        <f t="shared" si="58"/>
        <v>Q4</v>
      </c>
      <c r="Z617">
        <f t="shared" si="59"/>
        <v>1.26536312849162</v>
      </c>
    </row>
    <row r="618" spans="1:26" x14ac:dyDescent="0.25">
      <c r="A618" t="s">
        <v>631</v>
      </c>
      <c r="B618" t="s">
        <v>1506</v>
      </c>
      <c r="C618" t="s">
        <v>1512</v>
      </c>
      <c r="D618">
        <v>333</v>
      </c>
      <c r="E618">
        <v>4.2</v>
      </c>
      <c r="F618">
        <v>1398.6</v>
      </c>
      <c r="G618">
        <v>1373.03</v>
      </c>
      <c r="H618" t="s">
        <v>1514</v>
      </c>
      <c r="I618" t="s">
        <v>1519</v>
      </c>
      <c r="J618">
        <v>3.8</v>
      </c>
      <c r="K618" t="s">
        <v>1581</v>
      </c>
      <c r="L618" t="s">
        <v>1611</v>
      </c>
      <c r="M618" t="s">
        <v>1611</v>
      </c>
      <c r="N618" t="s">
        <v>1912</v>
      </c>
      <c r="O618">
        <v>0.1237</v>
      </c>
      <c r="P618">
        <v>41</v>
      </c>
      <c r="Q618">
        <v>2.58</v>
      </c>
      <c r="R618">
        <v>937</v>
      </c>
      <c r="S618">
        <v>40</v>
      </c>
      <c r="T618">
        <v>72</v>
      </c>
      <c r="U618">
        <f t="shared" si="54"/>
        <v>0</v>
      </c>
      <c r="V618">
        <f t="shared" si="55"/>
        <v>-25.569999999999936</v>
      </c>
      <c r="W618" s="3">
        <f t="shared" si="56"/>
        <v>-1.8282568282568239E-2</v>
      </c>
      <c r="X618" t="str">
        <f t="shared" si="57"/>
        <v>August</v>
      </c>
      <c r="Y618" t="str">
        <f t="shared" si="58"/>
        <v>Q3</v>
      </c>
      <c r="Z618">
        <f t="shared" si="59"/>
        <v>0.35538954108858056</v>
      </c>
    </row>
    <row r="619" spans="1:26" x14ac:dyDescent="0.25">
      <c r="A619" t="s">
        <v>632</v>
      </c>
      <c r="B619" t="s">
        <v>1508</v>
      </c>
      <c r="C619" t="s">
        <v>1512</v>
      </c>
      <c r="D619">
        <v>458</v>
      </c>
      <c r="E619">
        <v>8.9</v>
      </c>
      <c r="F619">
        <v>4076.2</v>
      </c>
      <c r="G619">
        <v>4246.8100000000004</v>
      </c>
      <c r="H619" t="s">
        <v>1515</v>
      </c>
      <c r="I619" t="s">
        <v>1521</v>
      </c>
      <c r="J619">
        <v>4.2</v>
      </c>
      <c r="K619" t="s">
        <v>1707</v>
      </c>
      <c r="L619" t="s">
        <v>1563</v>
      </c>
      <c r="M619" t="s">
        <v>1563</v>
      </c>
      <c r="N619" t="s">
        <v>1912</v>
      </c>
      <c r="O619">
        <v>2.41E-2</v>
      </c>
      <c r="P619">
        <v>11</v>
      </c>
      <c r="Q619">
        <v>1.52</v>
      </c>
      <c r="R619">
        <v>410</v>
      </c>
      <c r="S619">
        <v>127</v>
      </c>
      <c r="T619">
        <v>87</v>
      </c>
      <c r="U619">
        <f t="shared" si="54"/>
        <v>0</v>
      </c>
      <c r="V619">
        <f t="shared" si="55"/>
        <v>170.61000000000058</v>
      </c>
      <c r="W619" s="3">
        <f t="shared" si="56"/>
        <v>4.1855159216917862E-2</v>
      </c>
      <c r="X619" t="str">
        <f t="shared" si="57"/>
        <v>August</v>
      </c>
      <c r="Y619" t="str">
        <f t="shared" si="58"/>
        <v>Q3</v>
      </c>
      <c r="Z619">
        <f t="shared" si="59"/>
        <v>1.1170731707317074</v>
      </c>
    </row>
    <row r="620" spans="1:26" x14ac:dyDescent="0.25">
      <c r="A620" t="s">
        <v>633</v>
      </c>
      <c r="B620" t="s">
        <v>1504</v>
      </c>
      <c r="C620" t="s">
        <v>1510</v>
      </c>
      <c r="D620">
        <v>365</v>
      </c>
      <c r="E620">
        <v>45</v>
      </c>
      <c r="F620">
        <v>16425</v>
      </c>
      <c r="G620">
        <v>15648.67</v>
      </c>
      <c r="H620" t="s">
        <v>1517</v>
      </c>
      <c r="I620" t="s">
        <v>1521</v>
      </c>
      <c r="J620">
        <v>4.2</v>
      </c>
      <c r="K620" t="s">
        <v>1566</v>
      </c>
      <c r="L620" t="s">
        <v>1699</v>
      </c>
      <c r="M620" t="s">
        <v>1699</v>
      </c>
      <c r="N620" t="s">
        <v>1912</v>
      </c>
      <c r="O620">
        <v>1.7299999999999999E-2</v>
      </c>
      <c r="P620">
        <v>6</v>
      </c>
      <c r="Q620">
        <v>1.45</v>
      </c>
      <c r="R620">
        <v>189</v>
      </c>
      <c r="S620">
        <v>20</v>
      </c>
      <c r="T620">
        <v>61</v>
      </c>
      <c r="U620">
        <f t="shared" si="54"/>
        <v>0</v>
      </c>
      <c r="V620">
        <f t="shared" si="55"/>
        <v>-776.32999999999993</v>
      </c>
      <c r="W620" s="3">
        <f t="shared" si="56"/>
        <v>-4.7265144596651439E-2</v>
      </c>
      <c r="X620" t="str">
        <f t="shared" si="57"/>
        <v>August</v>
      </c>
      <c r="Y620" t="str">
        <f t="shared" si="58"/>
        <v>Q3</v>
      </c>
      <c r="Z620">
        <f t="shared" si="59"/>
        <v>1.9312169312169312</v>
      </c>
    </row>
    <row r="621" spans="1:26" x14ac:dyDescent="0.25">
      <c r="A621" t="s">
        <v>634</v>
      </c>
      <c r="B621" t="s">
        <v>1507</v>
      </c>
      <c r="C621" t="s">
        <v>1511</v>
      </c>
      <c r="D621">
        <v>52</v>
      </c>
      <c r="E621">
        <v>15.75</v>
      </c>
      <c r="F621">
        <v>819</v>
      </c>
      <c r="G621">
        <v>787.13</v>
      </c>
      <c r="H621" t="s">
        <v>1516</v>
      </c>
      <c r="I621" t="s">
        <v>1521</v>
      </c>
      <c r="J621">
        <v>4.2</v>
      </c>
      <c r="K621" t="s">
        <v>1823</v>
      </c>
      <c r="L621" t="s">
        <v>1655</v>
      </c>
      <c r="M621" t="s">
        <v>1655</v>
      </c>
      <c r="N621" t="s">
        <v>1912</v>
      </c>
      <c r="O621">
        <v>4.4900000000000002E-2</v>
      </c>
      <c r="P621">
        <v>2</v>
      </c>
      <c r="Q621">
        <v>3.65</v>
      </c>
      <c r="R621">
        <v>831</v>
      </c>
      <c r="S621">
        <v>53</v>
      </c>
      <c r="T621">
        <v>86</v>
      </c>
      <c r="U621">
        <f t="shared" si="54"/>
        <v>0</v>
      </c>
      <c r="V621">
        <f t="shared" si="55"/>
        <v>-31.870000000000005</v>
      </c>
      <c r="W621" s="3">
        <f t="shared" si="56"/>
        <v>-3.8913308913308922E-2</v>
      </c>
      <c r="X621" t="str">
        <f t="shared" si="57"/>
        <v>October</v>
      </c>
      <c r="Y621" t="str">
        <f t="shared" si="58"/>
        <v>Q4</v>
      </c>
      <c r="Z621">
        <f t="shared" si="59"/>
        <v>6.2575210589651029E-2</v>
      </c>
    </row>
    <row r="622" spans="1:26" x14ac:dyDescent="0.25">
      <c r="A622" t="s">
        <v>635</v>
      </c>
      <c r="B622" t="s">
        <v>1504</v>
      </c>
      <c r="C622" t="s">
        <v>1510</v>
      </c>
      <c r="D622">
        <v>254</v>
      </c>
      <c r="E622">
        <v>45</v>
      </c>
      <c r="F622">
        <v>11430</v>
      </c>
      <c r="G622">
        <v>11856.92</v>
      </c>
      <c r="H622" t="s">
        <v>1515</v>
      </c>
      <c r="I622" t="s">
        <v>1521</v>
      </c>
      <c r="J622">
        <v>4.2</v>
      </c>
      <c r="K622" t="s">
        <v>1610</v>
      </c>
      <c r="L622" t="s">
        <v>1802</v>
      </c>
      <c r="M622" t="s">
        <v>1802</v>
      </c>
      <c r="N622" t="s">
        <v>1912</v>
      </c>
      <c r="O622">
        <v>2.87E-2</v>
      </c>
      <c r="P622">
        <v>7</v>
      </c>
      <c r="Q622">
        <v>1.39</v>
      </c>
      <c r="R622">
        <v>868</v>
      </c>
      <c r="S622">
        <v>92</v>
      </c>
      <c r="T622">
        <v>35</v>
      </c>
      <c r="U622">
        <f t="shared" si="54"/>
        <v>0</v>
      </c>
      <c r="V622">
        <f t="shared" si="55"/>
        <v>426.92000000000007</v>
      </c>
      <c r="W622" s="3">
        <f t="shared" si="56"/>
        <v>3.7350831146106746E-2</v>
      </c>
      <c r="X622" t="str">
        <f t="shared" si="57"/>
        <v>August</v>
      </c>
      <c r="Y622" t="str">
        <f t="shared" si="58"/>
        <v>Q3</v>
      </c>
      <c r="Z622">
        <f t="shared" si="59"/>
        <v>0.29262672811059909</v>
      </c>
    </row>
    <row r="623" spans="1:26" x14ac:dyDescent="0.25">
      <c r="A623" t="s">
        <v>636</v>
      </c>
      <c r="B623" t="s">
        <v>1505</v>
      </c>
      <c r="C623" t="s">
        <v>1511</v>
      </c>
      <c r="D623">
        <v>211</v>
      </c>
      <c r="E623">
        <v>12.5</v>
      </c>
      <c r="F623">
        <v>2637.5</v>
      </c>
      <c r="G623">
        <v>2736.77</v>
      </c>
      <c r="H623" t="s">
        <v>1515</v>
      </c>
      <c r="I623" t="s">
        <v>1521</v>
      </c>
      <c r="J623">
        <v>4.2</v>
      </c>
      <c r="K623" t="s">
        <v>1721</v>
      </c>
      <c r="L623" t="s">
        <v>1720</v>
      </c>
      <c r="M623" t="s">
        <v>1720</v>
      </c>
      <c r="N623" t="s">
        <v>1912</v>
      </c>
      <c r="O623">
        <v>0.14230000000000001</v>
      </c>
      <c r="P623">
        <v>30</v>
      </c>
      <c r="Q623">
        <v>2.84</v>
      </c>
      <c r="R623">
        <v>995</v>
      </c>
      <c r="S623">
        <v>162</v>
      </c>
      <c r="T623">
        <v>92</v>
      </c>
      <c r="U623">
        <f t="shared" si="54"/>
        <v>0</v>
      </c>
      <c r="V623">
        <f t="shared" si="55"/>
        <v>99.269999999999982</v>
      </c>
      <c r="W623" s="3">
        <f t="shared" si="56"/>
        <v>3.7637914691943122E-2</v>
      </c>
      <c r="X623" t="str">
        <f t="shared" si="57"/>
        <v>April</v>
      </c>
      <c r="Y623" t="str">
        <f t="shared" si="58"/>
        <v>Q2</v>
      </c>
      <c r="Z623">
        <f t="shared" si="59"/>
        <v>0.21206030150753769</v>
      </c>
    </row>
    <row r="624" spans="1:26" x14ac:dyDescent="0.25">
      <c r="A624" t="s">
        <v>637</v>
      </c>
      <c r="B624" t="s">
        <v>1509</v>
      </c>
      <c r="C624" t="s">
        <v>1510</v>
      </c>
      <c r="D624">
        <v>111</v>
      </c>
      <c r="E624">
        <v>25</v>
      </c>
      <c r="F624">
        <v>2775</v>
      </c>
      <c r="G624">
        <v>2708.89</v>
      </c>
      <c r="H624" t="s">
        <v>1514</v>
      </c>
      <c r="I624" t="s">
        <v>1518</v>
      </c>
      <c r="J624">
        <v>4.5</v>
      </c>
      <c r="K624" t="s">
        <v>1625</v>
      </c>
      <c r="L624" t="s">
        <v>1699</v>
      </c>
      <c r="M624" t="s">
        <v>1699</v>
      </c>
      <c r="N624" t="s">
        <v>1912</v>
      </c>
      <c r="O624">
        <v>0.1293</v>
      </c>
      <c r="P624">
        <v>14</v>
      </c>
      <c r="Q624">
        <v>1.43</v>
      </c>
      <c r="R624">
        <v>316</v>
      </c>
      <c r="S624">
        <v>58</v>
      </c>
      <c r="T624">
        <v>21</v>
      </c>
      <c r="U624">
        <f t="shared" si="54"/>
        <v>0</v>
      </c>
      <c r="V624">
        <f t="shared" si="55"/>
        <v>-66.110000000000127</v>
      </c>
      <c r="W624" s="3">
        <f t="shared" si="56"/>
        <v>-2.382342342342347E-2</v>
      </c>
      <c r="X624" t="str">
        <f t="shared" si="57"/>
        <v>August</v>
      </c>
      <c r="Y624" t="str">
        <f t="shared" si="58"/>
        <v>Q3</v>
      </c>
      <c r="Z624">
        <f t="shared" si="59"/>
        <v>0.35126582278481011</v>
      </c>
    </row>
    <row r="625" spans="1:26" x14ac:dyDescent="0.25">
      <c r="A625" t="s">
        <v>638</v>
      </c>
      <c r="B625" t="s">
        <v>1506</v>
      </c>
      <c r="C625" t="s">
        <v>1512</v>
      </c>
      <c r="D625">
        <v>377</v>
      </c>
      <c r="E625">
        <v>4.2</v>
      </c>
      <c r="F625">
        <v>1583.4</v>
      </c>
      <c r="G625">
        <v>1587.49</v>
      </c>
      <c r="H625" t="s">
        <v>1514</v>
      </c>
      <c r="I625" t="s">
        <v>1518</v>
      </c>
      <c r="J625">
        <v>4.5</v>
      </c>
      <c r="K625" t="s">
        <v>1677</v>
      </c>
      <c r="L625" t="s">
        <v>1731</v>
      </c>
      <c r="M625" t="s">
        <v>1790</v>
      </c>
      <c r="N625" t="s">
        <v>1913</v>
      </c>
      <c r="O625">
        <v>0.1183</v>
      </c>
      <c r="P625">
        <v>44</v>
      </c>
      <c r="Q625">
        <v>2.35</v>
      </c>
      <c r="R625">
        <v>780</v>
      </c>
      <c r="S625">
        <v>72</v>
      </c>
      <c r="T625">
        <v>34</v>
      </c>
      <c r="U625">
        <f t="shared" si="54"/>
        <v>4</v>
      </c>
      <c r="V625">
        <f t="shared" si="55"/>
        <v>4.0899999999999181</v>
      </c>
      <c r="W625" s="3">
        <f t="shared" si="56"/>
        <v>2.5830491347732208E-3</v>
      </c>
      <c r="X625" t="str">
        <f t="shared" si="57"/>
        <v>January</v>
      </c>
      <c r="Y625" t="str">
        <f t="shared" si="58"/>
        <v>Q1</v>
      </c>
      <c r="Z625">
        <f t="shared" si="59"/>
        <v>0.48333333333333334</v>
      </c>
    </row>
    <row r="626" spans="1:26" x14ac:dyDescent="0.25">
      <c r="A626" t="s">
        <v>639</v>
      </c>
      <c r="B626" t="s">
        <v>1506</v>
      </c>
      <c r="C626" t="s">
        <v>1512</v>
      </c>
      <c r="D626">
        <v>76</v>
      </c>
      <c r="E626">
        <v>4.2</v>
      </c>
      <c r="F626">
        <v>319.2</v>
      </c>
      <c r="G626">
        <v>317.01</v>
      </c>
      <c r="H626" t="s">
        <v>1516</v>
      </c>
      <c r="I626" t="s">
        <v>1520</v>
      </c>
      <c r="J626">
        <v>4.7</v>
      </c>
      <c r="K626" t="s">
        <v>1742</v>
      </c>
      <c r="L626" t="s">
        <v>1735</v>
      </c>
      <c r="M626" t="s">
        <v>1735</v>
      </c>
      <c r="N626" t="s">
        <v>1912</v>
      </c>
      <c r="O626">
        <v>3.8899999999999997E-2</v>
      </c>
      <c r="P626">
        <v>2</v>
      </c>
      <c r="Q626">
        <v>2.65</v>
      </c>
      <c r="R626">
        <v>243</v>
      </c>
      <c r="S626">
        <v>127</v>
      </c>
      <c r="T626">
        <v>33</v>
      </c>
      <c r="U626">
        <f t="shared" si="54"/>
        <v>0</v>
      </c>
      <c r="V626">
        <f t="shared" si="55"/>
        <v>-2.1899999999999977</v>
      </c>
      <c r="W626" s="3">
        <f t="shared" si="56"/>
        <v>-6.8609022556390909E-3</v>
      </c>
      <c r="X626" t="str">
        <f t="shared" si="57"/>
        <v>July</v>
      </c>
      <c r="Y626" t="str">
        <f t="shared" si="58"/>
        <v>Q3</v>
      </c>
      <c r="Z626">
        <f t="shared" si="59"/>
        <v>0.31275720164609055</v>
      </c>
    </row>
    <row r="627" spans="1:26" x14ac:dyDescent="0.25">
      <c r="A627" t="s">
        <v>640</v>
      </c>
      <c r="B627" t="s">
        <v>1508</v>
      </c>
      <c r="C627" t="s">
        <v>1512</v>
      </c>
      <c r="D627">
        <v>144</v>
      </c>
      <c r="E627">
        <v>8.9</v>
      </c>
      <c r="F627">
        <v>1281.5999999999999</v>
      </c>
      <c r="G627">
        <v>1247.7</v>
      </c>
      <c r="H627" t="s">
        <v>1514</v>
      </c>
      <c r="I627" t="s">
        <v>1518</v>
      </c>
      <c r="J627">
        <v>4.5</v>
      </c>
      <c r="K627" t="s">
        <v>1659</v>
      </c>
      <c r="L627" t="s">
        <v>1719</v>
      </c>
      <c r="M627" t="s">
        <v>1719</v>
      </c>
      <c r="N627" t="s">
        <v>1912</v>
      </c>
      <c r="O627">
        <v>7.3099999999999998E-2</v>
      </c>
      <c r="P627">
        <v>10</v>
      </c>
      <c r="Q627">
        <v>2.17</v>
      </c>
      <c r="R627">
        <v>519</v>
      </c>
      <c r="S627">
        <v>41</v>
      </c>
      <c r="T627">
        <v>11</v>
      </c>
      <c r="U627">
        <f t="shared" si="54"/>
        <v>0</v>
      </c>
      <c r="V627">
        <f t="shared" si="55"/>
        <v>-33.899999999999864</v>
      </c>
      <c r="W627" s="3">
        <f t="shared" si="56"/>
        <v>-2.6451310861423116E-2</v>
      </c>
      <c r="X627" t="str">
        <f t="shared" si="57"/>
        <v>May</v>
      </c>
      <c r="Y627" t="str">
        <f t="shared" si="58"/>
        <v>Q2</v>
      </c>
      <c r="Z627">
        <f t="shared" si="59"/>
        <v>0.2774566473988439</v>
      </c>
    </row>
    <row r="628" spans="1:26" x14ac:dyDescent="0.25">
      <c r="A628" t="s">
        <v>641</v>
      </c>
      <c r="B628" t="s">
        <v>1508</v>
      </c>
      <c r="C628" t="s">
        <v>1512</v>
      </c>
      <c r="D628">
        <v>213</v>
      </c>
      <c r="E628">
        <v>8.9</v>
      </c>
      <c r="F628">
        <v>1895.7</v>
      </c>
      <c r="G628">
        <v>1931.12</v>
      </c>
      <c r="H628" t="s">
        <v>1514</v>
      </c>
      <c r="I628" t="s">
        <v>1521</v>
      </c>
      <c r="J628">
        <v>4.2</v>
      </c>
      <c r="K628" t="s">
        <v>1573</v>
      </c>
      <c r="L628" t="s">
        <v>1901</v>
      </c>
      <c r="M628" t="s">
        <v>1901</v>
      </c>
      <c r="N628" t="s">
        <v>1912</v>
      </c>
      <c r="O628">
        <v>0.1099</v>
      </c>
      <c r="P628">
        <v>23</v>
      </c>
      <c r="Q628">
        <v>2.4700000000000002</v>
      </c>
      <c r="R628">
        <v>124</v>
      </c>
      <c r="S628">
        <v>44</v>
      </c>
      <c r="T628">
        <v>81</v>
      </c>
      <c r="U628">
        <f t="shared" si="54"/>
        <v>0</v>
      </c>
      <c r="V628">
        <f t="shared" si="55"/>
        <v>35.419999999999845</v>
      </c>
      <c r="W628" s="3">
        <f t="shared" si="56"/>
        <v>1.868439099013549E-2</v>
      </c>
      <c r="X628" t="str">
        <f t="shared" si="57"/>
        <v>December</v>
      </c>
      <c r="Y628" t="str">
        <f t="shared" si="58"/>
        <v>Q4</v>
      </c>
      <c r="Z628">
        <f t="shared" si="59"/>
        <v>1.717741935483871</v>
      </c>
    </row>
    <row r="629" spans="1:26" x14ac:dyDescent="0.25">
      <c r="A629" t="s">
        <v>642</v>
      </c>
      <c r="B629" t="s">
        <v>1505</v>
      </c>
      <c r="C629" t="s">
        <v>1511</v>
      </c>
      <c r="D629">
        <v>251</v>
      </c>
      <c r="E629">
        <v>12.5</v>
      </c>
      <c r="F629">
        <v>3137.5</v>
      </c>
      <c r="G629">
        <v>3265.58</v>
      </c>
      <c r="H629" t="s">
        <v>1513</v>
      </c>
      <c r="I629" t="s">
        <v>1521</v>
      </c>
      <c r="J629">
        <v>4.2</v>
      </c>
      <c r="K629" t="s">
        <v>1595</v>
      </c>
      <c r="L629" t="s">
        <v>1812</v>
      </c>
      <c r="M629" t="s">
        <v>1768</v>
      </c>
      <c r="N629" t="s">
        <v>1913</v>
      </c>
      <c r="O629">
        <v>0.14949999999999999</v>
      </c>
      <c r="P629">
        <v>37</v>
      </c>
      <c r="Q629">
        <v>3.4</v>
      </c>
      <c r="R629">
        <v>309</v>
      </c>
      <c r="S629">
        <v>149</v>
      </c>
      <c r="T629">
        <v>89</v>
      </c>
      <c r="U629">
        <f t="shared" si="54"/>
        <v>1</v>
      </c>
      <c r="V629">
        <f t="shared" si="55"/>
        <v>128.07999999999993</v>
      </c>
      <c r="W629" s="3">
        <f t="shared" si="56"/>
        <v>4.082231075697209E-2</v>
      </c>
      <c r="X629" t="str">
        <f t="shared" si="57"/>
        <v>May</v>
      </c>
      <c r="Y629" t="str">
        <f t="shared" si="58"/>
        <v>Q2</v>
      </c>
      <c r="Z629">
        <f t="shared" si="59"/>
        <v>0.81229773462783172</v>
      </c>
    </row>
    <row r="630" spans="1:26" x14ac:dyDescent="0.25">
      <c r="A630" t="s">
        <v>643</v>
      </c>
      <c r="B630" t="s">
        <v>1508</v>
      </c>
      <c r="C630" t="s">
        <v>1512</v>
      </c>
      <c r="D630">
        <v>199</v>
      </c>
      <c r="E630">
        <v>8.9</v>
      </c>
      <c r="F630">
        <v>1771.1</v>
      </c>
      <c r="G630">
        <v>1705.97</v>
      </c>
      <c r="H630" t="s">
        <v>1516</v>
      </c>
      <c r="I630" t="s">
        <v>1520</v>
      </c>
      <c r="J630">
        <v>4.7</v>
      </c>
      <c r="K630" t="s">
        <v>1546</v>
      </c>
      <c r="L630" t="s">
        <v>1881</v>
      </c>
      <c r="M630" t="s">
        <v>1881</v>
      </c>
      <c r="N630" t="s">
        <v>1912</v>
      </c>
      <c r="O630">
        <v>0.13489999999999999</v>
      </c>
      <c r="P630">
        <v>26</v>
      </c>
      <c r="Q630">
        <v>1.36</v>
      </c>
      <c r="R630">
        <v>565</v>
      </c>
      <c r="S630">
        <v>146</v>
      </c>
      <c r="T630">
        <v>53</v>
      </c>
      <c r="U630">
        <f t="shared" si="54"/>
        <v>0</v>
      </c>
      <c r="V630">
        <f t="shared" si="55"/>
        <v>-65.129999999999882</v>
      </c>
      <c r="W630" s="3">
        <f t="shared" si="56"/>
        <v>-3.6773756422562184E-2</v>
      </c>
      <c r="X630" t="str">
        <f t="shared" si="57"/>
        <v>December</v>
      </c>
      <c r="Y630" t="str">
        <f t="shared" si="58"/>
        <v>Q4</v>
      </c>
      <c r="Z630">
        <f t="shared" si="59"/>
        <v>0.35221238938053095</v>
      </c>
    </row>
    <row r="631" spans="1:26" x14ac:dyDescent="0.25">
      <c r="A631" t="s">
        <v>644</v>
      </c>
      <c r="B631" t="s">
        <v>1508</v>
      </c>
      <c r="C631" t="s">
        <v>1512</v>
      </c>
      <c r="D631">
        <v>373</v>
      </c>
      <c r="E631">
        <v>8.9</v>
      </c>
      <c r="F631">
        <v>3319.7</v>
      </c>
      <c r="G631">
        <v>3329.8</v>
      </c>
      <c r="H631" t="s">
        <v>1514</v>
      </c>
      <c r="I631" t="s">
        <v>1518</v>
      </c>
      <c r="J631">
        <v>4.5</v>
      </c>
      <c r="K631" t="s">
        <v>1647</v>
      </c>
      <c r="L631" t="s">
        <v>1556</v>
      </c>
      <c r="M631" t="s">
        <v>1556</v>
      </c>
      <c r="N631" t="s">
        <v>1912</v>
      </c>
      <c r="O631">
        <v>2.9899999999999999E-2</v>
      </c>
      <c r="P631">
        <v>11</v>
      </c>
      <c r="Q631">
        <v>1.0900000000000001</v>
      </c>
      <c r="R631">
        <v>561</v>
      </c>
      <c r="S631">
        <v>91</v>
      </c>
      <c r="T631">
        <v>56</v>
      </c>
      <c r="U631">
        <f t="shared" si="54"/>
        <v>0</v>
      </c>
      <c r="V631">
        <f t="shared" si="55"/>
        <v>10.100000000000364</v>
      </c>
      <c r="W631" s="3">
        <f t="shared" si="56"/>
        <v>3.0424435943007997E-3</v>
      </c>
      <c r="X631" t="str">
        <f t="shared" si="57"/>
        <v>June</v>
      </c>
      <c r="Y631" t="str">
        <f t="shared" si="58"/>
        <v>Q2</v>
      </c>
      <c r="Z631">
        <f t="shared" si="59"/>
        <v>0.6648841354723708</v>
      </c>
    </row>
    <row r="632" spans="1:26" x14ac:dyDescent="0.25">
      <c r="A632" t="s">
        <v>645</v>
      </c>
      <c r="B632" t="s">
        <v>1508</v>
      </c>
      <c r="C632" t="s">
        <v>1512</v>
      </c>
      <c r="D632">
        <v>434</v>
      </c>
      <c r="E632">
        <v>8.9</v>
      </c>
      <c r="F632">
        <v>3862.6</v>
      </c>
      <c r="G632">
        <v>3963.63</v>
      </c>
      <c r="H632" t="s">
        <v>1516</v>
      </c>
      <c r="I632" t="s">
        <v>1521</v>
      </c>
      <c r="J632">
        <v>4.2</v>
      </c>
      <c r="K632" t="s">
        <v>1824</v>
      </c>
      <c r="L632" t="s">
        <v>1548</v>
      </c>
      <c r="M632" t="s">
        <v>1548</v>
      </c>
      <c r="N632" t="s">
        <v>1912</v>
      </c>
      <c r="O632">
        <v>4.6899999999999997E-2</v>
      </c>
      <c r="P632">
        <v>20</v>
      </c>
      <c r="Q632">
        <v>2.79</v>
      </c>
      <c r="R632">
        <v>804</v>
      </c>
      <c r="S632">
        <v>145</v>
      </c>
      <c r="T632">
        <v>29</v>
      </c>
      <c r="U632">
        <f t="shared" si="54"/>
        <v>0</v>
      </c>
      <c r="V632">
        <f t="shared" si="55"/>
        <v>101.0300000000002</v>
      </c>
      <c r="W632" s="3">
        <f t="shared" si="56"/>
        <v>2.6155957127323617E-2</v>
      </c>
      <c r="X632" t="str">
        <f t="shared" si="57"/>
        <v>November</v>
      </c>
      <c r="Y632" t="str">
        <f t="shared" si="58"/>
        <v>Q4</v>
      </c>
      <c r="Z632">
        <f t="shared" si="59"/>
        <v>0.53980099502487566</v>
      </c>
    </row>
    <row r="633" spans="1:26" x14ac:dyDescent="0.25">
      <c r="A633" t="s">
        <v>646</v>
      </c>
      <c r="B633" t="s">
        <v>1509</v>
      </c>
      <c r="C633" t="s">
        <v>1510</v>
      </c>
      <c r="D633">
        <v>86</v>
      </c>
      <c r="E633">
        <v>25</v>
      </c>
      <c r="F633">
        <v>2150</v>
      </c>
      <c r="G633">
        <v>2054.23</v>
      </c>
      <c r="H633" t="s">
        <v>1515</v>
      </c>
      <c r="I633" t="s">
        <v>1518</v>
      </c>
      <c r="J633">
        <v>4.5</v>
      </c>
      <c r="K633" t="s">
        <v>1725</v>
      </c>
      <c r="L633" t="s">
        <v>1631</v>
      </c>
      <c r="M633" t="s">
        <v>1631</v>
      </c>
      <c r="N633" t="s">
        <v>1912</v>
      </c>
      <c r="O633">
        <v>3.56E-2</v>
      </c>
      <c r="P633">
        <v>3</v>
      </c>
      <c r="Q633">
        <v>0.75</v>
      </c>
      <c r="R633">
        <v>496</v>
      </c>
      <c r="S633">
        <v>49</v>
      </c>
      <c r="T633">
        <v>73</v>
      </c>
      <c r="U633">
        <f t="shared" si="54"/>
        <v>0</v>
      </c>
      <c r="V633">
        <f t="shared" si="55"/>
        <v>-95.769999999999982</v>
      </c>
      <c r="W633" s="3">
        <f t="shared" si="56"/>
        <v>-4.454418604651162E-2</v>
      </c>
      <c r="X633" t="str">
        <f t="shared" si="57"/>
        <v>April</v>
      </c>
      <c r="Y633" t="str">
        <f t="shared" si="58"/>
        <v>Q2</v>
      </c>
      <c r="Z633">
        <f t="shared" si="59"/>
        <v>0.17338709677419356</v>
      </c>
    </row>
    <row r="634" spans="1:26" x14ac:dyDescent="0.25">
      <c r="A634" t="s">
        <v>647</v>
      </c>
      <c r="B634" t="s">
        <v>1505</v>
      </c>
      <c r="C634" t="s">
        <v>1511</v>
      </c>
      <c r="D634">
        <v>297</v>
      </c>
      <c r="E634">
        <v>12.5</v>
      </c>
      <c r="F634">
        <v>3712.5</v>
      </c>
      <c r="G634">
        <v>3707.01</v>
      </c>
      <c r="H634" t="s">
        <v>1515</v>
      </c>
      <c r="I634" t="s">
        <v>1521</v>
      </c>
      <c r="J634">
        <v>4.2</v>
      </c>
      <c r="K634" t="s">
        <v>1701</v>
      </c>
      <c r="L634" t="s">
        <v>1882</v>
      </c>
      <c r="M634" t="s">
        <v>1882</v>
      </c>
      <c r="N634" t="s">
        <v>1912</v>
      </c>
      <c r="O634">
        <v>7.9000000000000001E-2</v>
      </c>
      <c r="P634">
        <v>23</v>
      </c>
      <c r="Q634">
        <v>3.8</v>
      </c>
      <c r="R634">
        <v>407</v>
      </c>
      <c r="S634">
        <v>43</v>
      </c>
      <c r="T634">
        <v>36</v>
      </c>
      <c r="U634">
        <f t="shared" si="54"/>
        <v>0</v>
      </c>
      <c r="V634">
        <f t="shared" si="55"/>
        <v>-5.4899999999997817</v>
      </c>
      <c r="W634" s="3">
        <f t="shared" si="56"/>
        <v>-1.4787878787878199E-3</v>
      </c>
      <c r="X634" t="str">
        <f t="shared" si="57"/>
        <v>December</v>
      </c>
      <c r="Y634" t="str">
        <f t="shared" si="58"/>
        <v>Q4</v>
      </c>
      <c r="Z634">
        <f t="shared" si="59"/>
        <v>0.72972972972972971</v>
      </c>
    </row>
    <row r="635" spans="1:26" x14ac:dyDescent="0.25">
      <c r="A635" t="s">
        <v>648</v>
      </c>
      <c r="B635" t="s">
        <v>1506</v>
      </c>
      <c r="C635" t="s">
        <v>1512</v>
      </c>
      <c r="D635">
        <v>431</v>
      </c>
      <c r="E635">
        <v>4.2</v>
      </c>
      <c r="F635">
        <v>1810.2</v>
      </c>
      <c r="G635">
        <v>1769.07</v>
      </c>
      <c r="H635" t="s">
        <v>1514</v>
      </c>
      <c r="I635" t="s">
        <v>1519</v>
      </c>
      <c r="J635">
        <v>3.8</v>
      </c>
      <c r="K635" t="s">
        <v>1825</v>
      </c>
      <c r="L635" t="s">
        <v>1736</v>
      </c>
      <c r="M635" t="s">
        <v>1736</v>
      </c>
      <c r="N635" t="s">
        <v>1912</v>
      </c>
      <c r="O635">
        <v>0.13469999999999999</v>
      </c>
      <c r="P635">
        <v>58</v>
      </c>
      <c r="Q635">
        <v>2.17</v>
      </c>
      <c r="R635">
        <v>588</v>
      </c>
      <c r="S635">
        <v>166</v>
      </c>
      <c r="T635">
        <v>33</v>
      </c>
      <c r="U635">
        <f t="shared" si="54"/>
        <v>0</v>
      </c>
      <c r="V635">
        <f t="shared" si="55"/>
        <v>-41.130000000000109</v>
      </c>
      <c r="W635" s="3">
        <f t="shared" si="56"/>
        <v>-2.272124627113032E-2</v>
      </c>
      <c r="X635" t="str">
        <f t="shared" si="57"/>
        <v>September</v>
      </c>
      <c r="Y635" t="str">
        <f t="shared" si="58"/>
        <v>Q3</v>
      </c>
      <c r="Z635">
        <f t="shared" si="59"/>
        <v>0.73299319727891155</v>
      </c>
    </row>
    <row r="636" spans="1:26" x14ac:dyDescent="0.25">
      <c r="A636" t="s">
        <v>649</v>
      </c>
      <c r="B636" t="s">
        <v>1508</v>
      </c>
      <c r="C636" t="s">
        <v>1512</v>
      </c>
      <c r="D636">
        <v>356</v>
      </c>
      <c r="E636">
        <v>8.9</v>
      </c>
      <c r="F636">
        <v>3168.4</v>
      </c>
      <c r="G636">
        <v>3039.86</v>
      </c>
      <c r="H636" t="s">
        <v>1513</v>
      </c>
      <c r="I636" t="s">
        <v>1519</v>
      </c>
      <c r="J636">
        <v>3.8</v>
      </c>
      <c r="K636" t="s">
        <v>1826</v>
      </c>
      <c r="L636" t="s">
        <v>1789</v>
      </c>
      <c r="M636" t="s">
        <v>1789</v>
      </c>
      <c r="N636" t="s">
        <v>1912</v>
      </c>
      <c r="O636">
        <v>5.6000000000000001E-2</v>
      </c>
      <c r="P636">
        <v>19</v>
      </c>
      <c r="Q636">
        <v>2.96</v>
      </c>
      <c r="R636">
        <v>453</v>
      </c>
      <c r="S636">
        <v>115</v>
      </c>
      <c r="T636">
        <v>85</v>
      </c>
      <c r="U636">
        <f t="shared" si="54"/>
        <v>0</v>
      </c>
      <c r="V636">
        <f t="shared" si="55"/>
        <v>-128.53999999999996</v>
      </c>
      <c r="W636" s="3">
        <f t="shared" si="56"/>
        <v>-4.0569372553970445E-2</v>
      </c>
      <c r="X636" t="str">
        <f t="shared" si="57"/>
        <v>September</v>
      </c>
      <c r="Y636" t="str">
        <f t="shared" si="58"/>
        <v>Q3</v>
      </c>
      <c r="Z636">
        <f t="shared" si="59"/>
        <v>0.78587196467991172</v>
      </c>
    </row>
    <row r="637" spans="1:26" x14ac:dyDescent="0.25">
      <c r="A637" t="s">
        <v>650</v>
      </c>
      <c r="B637" t="s">
        <v>1505</v>
      </c>
      <c r="C637" t="s">
        <v>1511</v>
      </c>
      <c r="D637">
        <v>51</v>
      </c>
      <c r="E637">
        <v>12.5</v>
      </c>
      <c r="F637">
        <v>637.5</v>
      </c>
      <c r="G637">
        <v>634.96</v>
      </c>
      <c r="H637" t="s">
        <v>1516</v>
      </c>
      <c r="I637" t="s">
        <v>1519</v>
      </c>
      <c r="J637">
        <v>3.8</v>
      </c>
      <c r="K637" t="s">
        <v>1587</v>
      </c>
      <c r="L637" t="s">
        <v>1667</v>
      </c>
      <c r="M637" t="s">
        <v>1667</v>
      </c>
      <c r="N637" t="s">
        <v>1912</v>
      </c>
      <c r="O637">
        <v>0.1091</v>
      </c>
      <c r="P637">
        <v>5</v>
      </c>
      <c r="Q637">
        <v>3.44</v>
      </c>
      <c r="R637">
        <v>658</v>
      </c>
      <c r="S637">
        <v>188</v>
      </c>
      <c r="T637">
        <v>10</v>
      </c>
      <c r="U637">
        <f t="shared" si="54"/>
        <v>0</v>
      </c>
      <c r="V637">
        <f t="shared" si="55"/>
        <v>-2.5399999999999636</v>
      </c>
      <c r="W637" s="3">
        <f t="shared" si="56"/>
        <v>-3.9843137254901391E-3</v>
      </c>
      <c r="X637" t="str">
        <f t="shared" si="57"/>
        <v>January</v>
      </c>
      <c r="Y637" t="str">
        <f t="shared" si="58"/>
        <v>Q1</v>
      </c>
      <c r="Z637">
        <f t="shared" si="59"/>
        <v>7.7507598784194526E-2</v>
      </c>
    </row>
    <row r="638" spans="1:26" x14ac:dyDescent="0.25">
      <c r="A638" t="s">
        <v>651</v>
      </c>
      <c r="B638" t="s">
        <v>1506</v>
      </c>
      <c r="C638" t="s">
        <v>1512</v>
      </c>
      <c r="D638">
        <v>495</v>
      </c>
      <c r="E638">
        <v>4.2</v>
      </c>
      <c r="F638">
        <v>2079</v>
      </c>
      <c r="G638">
        <v>2127.14</v>
      </c>
      <c r="H638" t="s">
        <v>1513</v>
      </c>
      <c r="I638" t="s">
        <v>1520</v>
      </c>
      <c r="J638">
        <v>4.7</v>
      </c>
      <c r="K638" t="s">
        <v>1694</v>
      </c>
      <c r="L638" t="s">
        <v>1742</v>
      </c>
      <c r="M638" t="s">
        <v>1542</v>
      </c>
      <c r="N638" t="s">
        <v>1913</v>
      </c>
      <c r="O638">
        <v>0.1128</v>
      </c>
      <c r="P638">
        <v>55</v>
      </c>
      <c r="Q638">
        <v>1.26</v>
      </c>
      <c r="R638">
        <v>709</v>
      </c>
      <c r="S638">
        <v>92</v>
      </c>
      <c r="T638">
        <v>51</v>
      </c>
      <c r="U638">
        <f t="shared" si="54"/>
        <v>13</v>
      </c>
      <c r="V638">
        <f t="shared" si="55"/>
        <v>48.139999999999873</v>
      </c>
      <c r="W638" s="3">
        <f t="shared" si="56"/>
        <v>2.3155363155363096E-2</v>
      </c>
      <c r="X638" t="str">
        <f t="shared" si="57"/>
        <v>June</v>
      </c>
      <c r="Y638" t="str">
        <f t="shared" si="58"/>
        <v>Q2</v>
      </c>
      <c r="Z638">
        <f t="shared" si="59"/>
        <v>0.6981664315937941</v>
      </c>
    </row>
    <row r="639" spans="1:26" x14ac:dyDescent="0.25">
      <c r="A639" t="s">
        <v>652</v>
      </c>
      <c r="B639" t="s">
        <v>1505</v>
      </c>
      <c r="C639" t="s">
        <v>1511</v>
      </c>
      <c r="D639">
        <v>214</v>
      </c>
      <c r="E639">
        <v>12.5</v>
      </c>
      <c r="F639">
        <v>2675</v>
      </c>
      <c r="G639">
        <v>2609.5100000000002</v>
      </c>
      <c r="H639" t="s">
        <v>1513</v>
      </c>
      <c r="I639" t="s">
        <v>1520</v>
      </c>
      <c r="J639">
        <v>4.7</v>
      </c>
      <c r="K639" t="s">
        <v>1702</v>
      </c>
      <c r="L639" t="s">
        <v>1709</v>
      </c>
      <c r="M639" t="s">
        <v>1709</v>
      </c>
      <c r="N639" t="s">
        <v>1912</v>
      </c>
      <c r="O639">
        <v>4.36E-2</v>
      </c>
      <c r="P639">
        <v>9</v>
      </c>
      <c r="Q639">
        <v>3.1</v>
      </c>
      <c r="R639">
        <v>922</v>
      </c>
      <c r="S639">
        <v>73</v>
      </c>
      <c r="T639">
        <v>30</v>
      </c>
      <c r="U639">
        <f t="shared" si="54"/>
        <v>0</v>
      </c>
      <c r="V639">
        <f t="shared" si="55"/>
        <v>-65.489999999999782</v>
      </c>
      <c r="W639" s="3">
        <f t="shared" si="56"/>
        <v>-2.4482242990654123E-2</v>
      </c>
      <c r="X639" t="str">
        <f t="shared" si="57"/>
        <v>February</v>
      </c>
      <c r="Y639" t="str">
        <f t="shared" si="58"/>
        <v>Q1</v>
      </c>
      <c r="Z639">
        <f t="shared" si="59"/>
        <v>0.23210412147505424</v>
      </c>
    </row>
    <row r="640" spans="1:26" x14ac:dyDescent="0.25">
      <c r="A640" t="s">
        <v>653</v>
      </c>
      <c r="B640" t="s">
        <v>1508</v>
      </c>
      <c r="C640" t="s">
        <v>1512</v>
      </c>
      <c r="D640">
        <v>395</v>
      </c>
      <c r="E640">
        <v>8.9</v>
      </c>
      <c r="F640">
        <v>3515.5</v>
      </c>
      <c r="G640">
        <v>3675.26</v>
      </c>
      <c r="H640" t="s">
        <v>1515</v>
      </c>
      <c r="I640" t="s">
        <v>1521</v>
      </c>
      <c r="J640">
        <v>4.2</v>
      </c>
      <c r="K640" t="s">
        <v>1588</v>
      </c>
      <c r="L640" t="s">
        <v>1684</v>
      </c>
      <c r="M640" t="s">
        <v>1684</v>
      </c>
      <c r="N640" t="s">
        <v>1912</v>
      </c>
      <c r="O640">
        <v>3.1600000000000003E-2</v>
      </c>
      <c r="P640">
        <v>12</v>
      </c>
      <c r="Q640">
        <v>2.6</v>
      </c>
      <c r="R640">
        <v>975</v>
      </c>
      <c r="S640">
        <v>195</v>
      </c>
      <c r="T640">
        <v>87</v>
      </c>
      <c r="U640">
        <f t="shared" si="54"/>
        <v>0</v>
      </c>
      <c r="V640">
        <f t="shared" si="55"/>
        <v>159.76000000000022</v>
      </c>
      <c r="W640" s="3">
        <f t="shared" si="56"/>
        <v>4.5444460247475525E-2</v>
      </c>
      <c r="X640" t="str">
        <f t="shared" si="57"/>
        <v>November</v>
      </c>
      <c r="Y640" t="str">
        <f t="shared" si="58"/>
        <v>Q4</v>
      </c>
      <c r="Z640">
        <f t="shared" si="59"/>
        <v>0.40512820512820513</v>
      </c>
    </row>
    <row r="641" spans="1:26" x14ac:dyDescent="0.25">
      <c r="A641" t="s">
        <v>654</v>
      </c>
      <c r="B641" t="s">
        <v>1507</v>
      </c>
      <c r="C641" t="s">
        <v>1511</v>
      </c>
      <c r="D641">
        <v>272</v>
      </c>
      <c r="E641">
        <v>15.75</v>
      </c>
      <c r="F641">
        <v>4284</v>
      </c>
      <c r="G641">
        <v>4155.42</v>
      </c>
      <c r="H641" t="s">
        <v>1516</v>
      </c>
      <c r="I641" t="s">
        <v>1518</v>
      </c>
      <c r="J641">
        <v>4.5</v>
      </c>
      <c r="K641" t="s">
        <v>1632</v>
      </c>
      <c r="L641" t="s">
        <v>1711</v>
      </c>
      <c r="M641" t="s">
        <v>1711</v>
      </c>
      <c r="N641" t="s">
        <v>1912</v>
      </c>
      <c r="O641">
        <v>7.2400000000000006E-2</v>
      </c>
      <c r="P641">
        <v>19</v>
      </c>
      <c r="Q641">
        <v>2.9</v>
      </c>
      <c r="R641">
        <v>483</v>
      </c>
      <c r="S641">
        <v>43</v>
      </c>
      <c r="T641">
        <v>64</v>
      </c>
      <c r="U641">
        <f t="shared" si="54"/>
        <v>0</v>
      </c>
      <c r="V641">
        <f t="shared" si="55"/>
        <v>-128.57999999999993</v>
      </c>
      <c r="W641" s="3">
        <f t="shared" si="56"/>
        <v>-3.0014005602240879E-2</v>
      </c>
      <c r="X641" t="str">
        <f t="shared" si="57"/>
        <v>July</v>
      </c>
      <c r="Y641" t="str">
        <f t="shared" si="58"/>
        <v>Q3</v>
      </c>
      <c r="Z641">
        <f t="shared" si="59"/>
        <v>0.56314699792960665</v>
      </c>
    </row>
    <row r="642" spans="1:26" x14ac:dyDescent="0.25">
      <c r="A642" t="s">
        <v>655</v>
      </c>
      <c r="B642" t="s">
        <v>1506</v>
      </c>
      <c r="C642" t="s">
        <v>1512</v>
      </c>
      <c r="D642">
        <v>332</v>
      </c>
      <c r="E642">
        <v>4.2</v>
      </c>
      <c r="F642">
        <v>1394.4</v>
      </c>
      <c r="G642">
        <v>1384.08</v>
      </c>
      <c r="H642" t="s">
        <v>1517</v>
      </c>
      <c r="I642" t="s">
        <v>1519</v>
      </c>
      <c r="J642">
        <v>3.8</v>
      </c>
      <c r="K642" t="s">
        <v>1791</v>
      </c>
      <c r="L642" t="s">
        <v>1896</v>
      </c>
      <c r="M642" t="s">
        <v>1896</v>
      </c>
      <c r="N642" t="s">
        <v>1912</v>
      </c>
      <c r="O642">
        <v>1.5699999999999999E-2</v>
      </c>
      <c r="P642">
        <v>5</v>
      </c>
      <c r="Q642">
        <v>1.93</v>
      </c>
      <c r="R642">
        <v>713</v>
      </c>
      <c r="S642">
        <v>195</v>
      </c>
      <c r="T642">
        <v>29</v>
      </c>
      <c r="U642">
        <f t="shared" si="54"/>
        <v>0</v>
      </c>
      <c r="V642">
        <f t="shared" si="55"/>
        <v>-10.320000000000164</v>
      </c>
      <c r="W642" s="3">
        <f t="shared" si="56"/>
        <v>-7.4010327022376388E-3</v>
      </c>
      <c r="X642" t="str">
        <f t="shared" si="57"/>
        <v>August</v>
      </c>
      <c r="Y642" t="str">
        <f t="shared" si="58"/>
        <v>Q3</v>
      </c>
      <c r="Z642">
        <f t="shared" si="59"/>
        <v>0.46563814866760167</v>
      </c>
    </row>
    <row r="643" spans="1:26" x14ac:dyDescent="0.25">
      <c r="A643" t="s">
        <v>656</v>
      </c>
      <c r="B643" t="s">
        <v>1508</v>
      </c>
      <c r="C643" t="s">
        <v>1512</v>
      </c>
      <c r="D643">
        <v>249</v>
      </c>
      <c r="E643">
        <v>8.9</v>
      </c>
      <c r="F643">
        <v>2216.1</v>
      </c>
      <c r="G643">
        <v>2202.2199999999998</v>
      </c>
      <c r="H643" t="s">
        <v>1517</v>
      </c>
      <c r="I643" t="s">
        <v>1518</v>
      </c>
      <c r="J643">
        <v>4.5</v>
      </c>
      <c r="K643" t="s">
        <v>1659</v>
      </c>
      <c r="L643" t="s">
        <v>1719</v>
      </c>
      <c r="M643" t="s">
        <v>1719</v>
      </c>
      <c r="N643" t="s">
        <v>1912</v>
      </c>
      <c r="O643">
        <v>0.13700000000000001</v>
      </c>
      <c r="P643">
        <v>34</v>
      </c>
      <c r="Q643">
        <v>1.3</v>
      </c>
      <c r="R643">
        <v>750</v>
      </c>
      <c r="S643">
        <v>96</v>
      </c>
      <c r="T643">
        <v>41</v>
      </c>
      <c r="U643">
        <f t="shared" ref="U643:U706" si="60">IF(N643="Delayed", M643-L643, 0)</f>
        <v>0</v>
      </c>
      <c r="V643">
        <f t="shared" ref="V643:V706" si="61">G643-F643</f>
        <v>-13.880000000000109</v>
      </c>
      <c r="W643" s="3">
        <f t="shared" ref="W643:W706" si="62">(G643-F643)/F643</f>
        <v>-6.2632552682641172E-3</v>
      </c>
      <c r="X643" t="str">
        <f t="shared" ref="X643:X706" si="63">TEXT(K643,"MMMM")</f>
        <v>May</v>
      </c>
      <c r="Y643" t="str">
        <f t="shared" ref="Y643:Y706" si="64">"Q"&amp;ROUNDUP(MONTH(K643)/3,0)</f>
        <v>Q2</v>
      </c>
      <c r="Z643">
        <f t="shared" ref="Z643:Z706" si="65">D643/R643</f>
        <v>0.33200000000000002</v>
      </c>
    </row>
    <row r="644" spans="1:26" x14ac:dyDescent="0.25">
      <c r="A644" t="s">
        <v>657</v>
      </c>
      <c r="B644" t="s">
        <v>1509</v>
      </c>
      <c r="C644" t="s">
        <v>1510</v>
      </c>
      <c r="D644">
        <v>34</v>
      </c>
      <c r="E644">
        <v>25</v>
      </c>
      <c r="F644">
        <v>850</v>
      </c>
      <c r="G644">
        <v>854.33</v>
      </c>
      <c r="H644" t="s">
        <v>1515</v>
      </c>
      <c r="I644" t="s">
        <v>1521</v>
      </c>
      <c r="J644">
        <v>4.2</v>
      </c>
      <c r="K644" t="s">
        <v>1827</v>
      </c>
      <c r="L644" t="s">
        <v>1693</v>
      </c>
      <c r="M644" t="s">
        <v>1693</v>
      </c>
      <c r="N644" t="s">
        <v>1912</v>
      </c>
      <c r="O644">
        <v>0.1384</v>
      </c>
      <c r="P644">
        <v>4</v>
      </c>
      <c r="Q644">
        <v>1.27</v>
      </c>
      <c r="R644">
        <v>146</v>
      </c>
      <c r="S644">
        <v>138</v>
      </c>
      <c r="T644">
        <v>94</v>
      </c>
      <c r="U644">
        <f t="shared" si="60"/>
        <v>0</v>
      </c>
      <c r="V644">
        <f t="shared" si="61"/>
        <v>4.3300000000000409</v>
      </c>
      <c r="W644" s="3">
        <f t="shared" si="62"/>
        <v>5.0941176470588713E-3</v>
      </c>
      <c r="X644" t="str">
        <f t="shared" si="63"/>
        <v>October</v>
      </c>
      <c r="Y644" t="str">
        <f t="shared" si="64"/>
        <v>Q4</v>
      </c>
      <c r="Z644">
        <f t="shared" si="65"/>
        <v>0.23287671232876711</v>
      </c>
    </row>
    <row r="645" spans="1:26" x14ac:dyDescent="0.25">
      <c r="A645" t="s">
        <v>658</v>
      </c>
      <c r="B645" t="s">
        <v>1504</v>
      </c>
      <c r="C645" t="s">
        <v>1510</v>
      </c>
      <c r="D645">
        <v>140</v>
      </c>
      <c r="E645">
        <v>45</v>
      </c>
      <c r="F645">
        <v>6300</v>
      </c>
      <c r="G645">
        <v>6353.91</v>
      </c>
      <c r="H645" t="s">
        <v>1517</v>
      </c>
      <c r="I645" t="s">
        <v>1521</v>
      </c>
      <c r="J645">
        <v>4.2</v>
      </c>
      <c r="K645" t="s">
        <v>1527</v>
      </c>
      <c r="L645" t="s">
        <v>1675</v>
      </c>
      <c r="M645" t="s">
        <v>1675</v>
      </c>
      <c r="N645" t="s">
        <v>1912</v>
      </c>
      <c r="O645">
        <v>0.1176</v>
      </c>
      <c r="P645">
        <v>16</v>
      </c>
      <c r="Q645">
        <v>1.61</v>
      </c>
      <c r="R645">
        <v>233</v>
      </c>
      <c r="S645">
        <v>66</v>
      </c>
      <c r="T645">
        <v>60</v>
      </c>
      <c r="U645">
        <f t="shared" si="60"/>
        <v>0</v>
      </c>
      <c r="V645">
        <f t="shared" si="61"/>
        <v>53.909999999999854</v>
      </c>
      <c r="W645" s="3">
        <f t="shared" si="62"/>
        <v>8.5571428571428344E-3</v>
      </c>
      <c r="X645" t="str">
        <f t="shared" si="63"/>
        <v>July</v>
      </c>
      <c r="Y645" t="str">
        <f t="shared" si="64"/>
        <v>Q3</v>
      </c>
      <c r="Z645">
        <f t="shared" si="65"/>
        <v>0.60085836909871249</v>
      </c>
    </row>
    <row r="646" spans="1:26" x14ac:dyDescent="0.25">
      <c r="A646" t="s">
        <v>659</v>
      </c>
      <c r="B646" t="s">
        <v>1505</v>
      </c>
      <c r="C646" t="s">
        <v>1511</v>
      </c>
      <c r="D646">
        <v>162</v>
      </c>
      <c r="E646">
        <v>12.5</v>
      </c>
      <c r="F646">
        <v>2025</v>
      </c>
      <c r="G646">
        <v>1987.32</v>
      </c>
      <c r="H646" t="s">
        <v>1513</v>
      </c>
      <c r="I646" t="s">
        <v>1520</v>
      </c>
      <c r="J646">
        <v>4.7</v>
      </c>
      <c r="K646" t="s">
        <v>1645</v>
      </c>
      <c r="L646" t="s">
        <v>1902</v>
      </c>
      <c r="M646" t="s">
        <v>1902</v>
      </c>
      <c r="N646" t="s">
        <v>1912</v>
      </c>
      <c r="O646">
        <v>0.1114</v>
      </c>
      <c r="P646">
        <v>18</v>
      </c>
      <c r="Q646">
        <v>3.17</v>
      </c>
      <c r="R646">
        <v>399</v>
      </c>
      <c r="S646">
        <v>67</v>
      </c>
      <c r="T646">
        <v>37</v>
      </c>
      <c r="U646">
        <f t="shared" si="60"/>
        <v>0</v>
      </c>
      <c r="V646">
        <f t="shared" si="61"/>
        <v>-37.680000000000064</v>
      </c>
      <c r="W646" s="3">
        <f t="shared" si="62"/>
        <v>-1.8607407407407441E-2</v>
      </c>
      <c r="X646" t="str">
        <f t="shared" si="63"/>
        <v>December</v>
      </c>
      <c r="Y646" t="str">
        <f t="shared" si="64"/>
        <v>Q4</v>
      </c>
      <c r="Z646">
        <f t="shared" si="65"/>
        <v>0.40601503759398494</v>
      </c>
    </row>
    <row r="647" spans="1:26" x14ac:dyDescent="0.25">
      <c r="A647" t="s">
        <v>660</v>
      </c>
      <c r="B647" t="s">
        <v>1507</v>
      </c>
      <c r="C647" t="s">
        <v>1511</v>
      </c>
      <c r="D647">
        <v>64</v>
      </c>
      <c r="E647">
        <v>15.75</v>
      </c>
      <c r="F647">
        <v>1008</v>
      </c>
      <c r="G647">
        <v>1001.33</v>
      </c>
      <c r="H647" t="s">
        <v>1513</v>
      </c>
      <c r="I647" t="s">
        <v>1521</v>
      </c>
      <c r="J647">
        <v>4.2</v>
      </c>
      <c r="K647" t="s">
        <v>1676</v>
      </c>
      <c r="L647" t="s">
        <v>1878</v>
      </c>
      <c r="M647" t="s">
        <v>1878</v>
      </c>
      <c r="N647" t="s">
        <v>1912</v>
      </c>
      <c r="O647">
        <v>1.2500000000000001E-2</v>
      </c>
      <c r="P647">
        <v>0</v>
      </c>
      <c r="Q647">
        <v>2.52</v>
      </c>
      <c r="R647">
        <v>538</v>
      </c>
      <c r="S647">
        <v>137</v>
      </c>
      <c r="T647">
        <v>98</v>
      </c>
      <c r="U647">
        <f t="shared" si="60"/>
        <v>0</v>
      </c>
      <c r="V647">
        <f t="shared" si="61"/>
        <v>-6.6699999999999591</v>
      </c>
      <c r="W647" s="3">
        <f t="shared" si="62"/>
        <v>-6.617063492063451E-3</v>
      </c>
      <c r="X647" t="str">
        <f t="shared" si="63"/>
        <v>December</v>
      </c>
      <c r="Y647" t="str">
        <f t="shared" si="64"/>
        <v>Q4</v>
      </c>
      <c r="Z647">
        <f t="shared" si="65"/>
        <v>0.11895910780669144</v>
      </c>
    </row>
    <row r="648" spans="1:26" x14ac:dyDescent="0.25">
      <c r="A648" t="s">
        <v>661</v>
      </c>
      <c r="B648" t="s">
        <v>1508</v>
      </c>
      <c r="C648" t="s">
        <v>1512</v>
      </c>
      <c r="D648">
        <v>326</v>
      </c>
      <c r="E648">
        <v>8.9</v>
      </c>
      <c r="F648">
        <v>2901.4</v>
      </c>
      <c r="G648">
        <v>2992.25</v>
      </c>
      <c r="H648" t="s">
        <v>1517</v>
      </c>
      <c r="I648" t="s">
        <v>1520</v>
      </c>
      <c r="J648">
        <v>4.7</v>
      </c>
      <c r="K648" t="s">
        <v>1768</v>
      </c>
      <c r="L648" t="s">
        <v>1868</v>
      </c>
      <c r="M648" t="s">
        <v>1868</v>
      </c>
      <c r="N648" t="s">
        <v>1912</v>
      </c>
      <c r="O648">
        <v>9.6299999999999997E-2</v>
      </c>
      <c r="P648">
        <v>31</v>
      </c>
      <c r="Q648">
        <v>2.93</v>
      </c>
      <c r="R648">
        <v>454</v>
      </c>
      <c r="S648">
        <v>97</v>
      </c>
      <c r="T648">
        <v>21</v>
      </c>
      <c r="U648">
        <f t="shared" si="60"/>
        <v>0</v>
      </c>
      <c r="V648">
        <f t="shared" si="61"/>
        <v>90.849999999999909</v>
      </c>
      <c r="W648" s="3">
        <f t="shared" si="62"/>
        <v>3.1312469842145141E-2</v>
      </c>
      <c r="X648" t="str">
        <f t="shared" si="63"/>
        <v>June</v>
      </c>
      <c r="Y648" t="str">
        <f t="shared" si="64"/>
        <v>Q2</v>
      </c>
      <c r="Z648">
        <f t="shared" si="65"/>
        <v>0.7180616740088106</v>
      </c>
    </row>
    <row r="649" spans="1:26" x14ac:dyDescent="0.25">
      <c r="A649" t="s">
        <v>662</v>
      </c>
      <c r="B649" t="s">
        <v>1507</v>
      </c>
      <c r="C649" t="s">
        <v>1511</v>
      </c>
      <c r="D649">
        <v>67</v>
      </c>
      <c r="E649">
        <v>15.75</v>
      </c>
      <c r="F649">
        <v>1055.25</v>
      </c>
      <c r="G649">
        <v>1088.5899999999999</v>
      </c>
      <c r="H649" t="s">
        <v>1514</v>
      </c>
      <c r="I649" t="s">
        <v>1518</v>
      </c>
      <c r="J649">
        <v>4.5</v>
      </c>
      <c r="K649" t="s">
        <v>1657</v>
      </c>
      <c r="L649" t="s">
        <v>1720</v>
      </c>
      <c r="M649" t="s">
        <v>1720</v>
      </c>
      <c r="N649" t="s">
        <v>1912</v>
      </c>
      <c r="O649">
        <v>0.1074</v>
      </c>
      <c r="P649">
        <v>7</v>
      </c>
      <c r="Q649">
        <v>2.54</v>
      </c>
      <c r="R649">
        <v>714</v>
      </c>
      <c r="S649">
        <v>57</v>
      </c>
      <c r="T649">
        <v>93</v>
      </c>
      <c r="U649">
        <f t="shared" si="60"/>
        <v>0</v>
      </c>
      <c r="V649">
        <f t="shared" si="61"/>
        <v>33.339999999999918</v>
      </c>
      <c r="W649" s="3">
        <f t="shared" si="62"/>
        <v>3.1594408907841667E-2</v>
      </c>
      <c r="X649" t="str">
        <f t="shared" si="63"/>
        <v>April</v>
      </c>
      <c r="Y649" t="str">
        <f t="shared" si="64"/>
        <v>Q2</v>
      </c>
      <c r="Z649">
        <f t="shared" si="65"/>
        <v>9.3837535014005602E-2</v>
      </c>
    </row>
    <row r="650" spans="1:26" x14ac:dyDescent="0.25">
      <c r="A650" t="s">
        <v>663</v>
      </c>
      <c r="B650" t="s">
        <v>1507</v>
      </c>
      <c r="C650" t="s">
        <v>1511</v>
      </c>
      <c r="D650">
        <v>164</v>
      </c>
      <c r="E650">
        <v>15.75</v>
      </c>
      <c r="F650">
        <v>2583</v>
      </c>
      <c r="G650">
        <v>2652.67</v>
      </c>
      <c r="H650" t="s">
        <v>1515</v>
      </c>
      <c r="I650" t="s">
        <v>1519</v>
      </c>
      <c r="J650">
        <v>3.8</v>
      </c>
      <c r="K650" t="s">
        <v>1572</v>
      </c>
      <c r="L650" t="s">
        <v>1580</v>
      </c>
      <c r="M650" t="s">
        <v>1580</v>
      </c>
      <c r="N650" t="s">
        <v>1912</v>
      </c>
      <c r="O650">
        <v>3.0700000000000002E-2</v>
      </c>
      <c r="P650">
        <v>5</v>
      </c>
      <c r="Q650">
        <v>2.67</v>
      </c>
      <c r="R650">
        <v>806</v>
      </c>
      <c r="S650">
        <v>199</v>
      </c>
      <c r="T650">
        <v>66</v>
      </c>
      <c r="U650">
        <f t="shared" si="60"/>
        <v>0</v>
      </c>
      <c r="V650">
        <f t="shared" si="61"/>
        <v>69.670000000000073</v>
      </c>
      <c r="W650" s="3">
        <f t="shared" si="62"/>
        <v>2.697251258226871E-2</v>
      </c>
      <c r="X650" t="str">
        <f t="shared" si="63"/>
        <v>February</v>
      </c>
      <c r="Y650" t="str">
        <f t="shared" si="64"/>
        <v>Q1</v>
      </c>
      <c r="Z650">
        <f t="shared" si="65"/>
        <v>0.20347394540942929</v>
      </c>
    </row>
    <row r="651" spans="1:26" x14ac:dyDescent="0.25">
      <c r="A651" t="s">
        <v>664</v>
      </c>
      <c r="B651" t="s">
        <v>1508</v>
      </c>
      <c r="C651" t="s">
        <v>1512</v>
      </c>
      <c r="D651">
        <v>309</v>
      </c>
      <c r="E651">
        <v>8.9</v>
      </c>
      <c r="F651">
        <v>2750.1</v>
      </c>
      <c r="G651">
        <v>2679.32</v>
      </c>
      <c r="H651" t="s">
        <v>1515</v>
      </c>
      <c r="I651" t="s">
        <v>1518</v>
      </c>
      <c r="J651">
        <v>4.5</v>
      </c>
      <c r="K651" t="s">
        <v>1626</v>
      </c>
      <c r="L651" t="s">
        <v>1649</v>
      </c>
      <c r="M651" t="s">
        <v>1649</v>
      </c>
      <c r="N651" t="s">
        <v>1912</v>
      </c>
      <c r="O651">
        <v>5.1299999999999998E-2</v>
      </c>
      <c r="P651">
        <v>15</v>
      </c>
      <c r="Q651">
        <v>1.78</v>
      </c>
      <c r="R651">
        <v>58</v>
      </c>
      <c r="S651">
        <v>46</v>
      </c>
      <c r="T651">
        <v>90</v>
      </c>
      <c r="U651">
        <f t="shared" si="60"/>
        <v>0</v>
      </c>
      <c r="V651">
        <f t="shared" si="61"/>
        <v>-70.779999999999745</v>
      </c>
      <c r="W651" s="3">
        <f t="shared" si="62"/>
        <v>-2.573724591833015E-2</v>
      </c>
      <c r="X651" t="str">
        <f t="shared" si="63"/>
        <v>August</v>
      </c>
      <c r="Y651" t="str">
        <f t="shared" si="64"/>
        <v>Q3</v>
      </c>
      <c r="Z651">
        <f t="shared" si="65"/>
        <v>5.3275862068965516</v>
      </c>
    </row>
    <row r="652" spans="1:26" x14ac:dyDescent="0.25">
      <c r="A652" t="s">
        <v>665</v>
      </c>
      <c r="B652" t="s">
        <v>1504</v>
      </c>
      <c r="C652" t="s">
        <v>1510</v>
      </c>
      <c r="D652">
        <v>387</v>
      </c>
      <c r="E652">
        <v>45</v>
      </c>
      <c r="F652">
        <v>17415</v>
      </c>
      <c r="G652">
        <v>17551.990000000002</v>
      </c>
      <c r="H652" t="s">
        <v>1515</v>
      </c>
      <c r="I652" t="s">
        <v>1520</v>
      </c>
      <c r="J652">
        <v>4.7</v>
      </c>
      <c r="K652" t="s">
        <v>1814</v>
      </c>
      <c r="L652" t="s">
        <v>1810</v>
      </c>
      <c r="M652" t="s">
        <v>1729</v>
      </c>
      <c r="N652" t="s">
        <v>1913</v>
      </c>
      <c r="O652">
        <v>0.1124</v>
      </c>
      <c r="P652">
        <v>43</v>
      </c>
      <c r="Q652">
        <v>1.23</v>
      </c>
      <c r="R652">
        <v>655</v>
      </c>
      <c r="S652">
        <v>176</v>
      </c>
      <c r="T652">
        <v>96</v>
      </c>
      <c r="U652">
        <f t="shared" si="60"/>
        <v>9</v>
      </c>
      <c r="V652">
        <f t="shared" si="61"/>
        <v>136.9900000000016</v>
      </c>
      <c r="W652" s="3">
        <f t="shared" si="62"/>
        <v>7.8662072925639731E-3</v>
      </c>
      <c r="X652" t="str">
        <f t="shared" si="63"/>
        <v>September</v>
      </c>
      <c r="Y652" t="str">
        <f t="shared" si="64"/>
        <v>Q3</v>
      </c>
      <c r="Z652">
        <f t="shared" si="65"/>
        <v>0.59083969465648856</v>
      </c>
    </row>
    <row r="653" spans="1:26" x14ac:dyDescent="0.25">
      <c r="A653" t="s">
        <v>666</v>
      </c>
      <c r="B653" t="s">
        <v>1508</v>
      </c>
      <c r="C653" t="s">
        <v>1512</v>
      </c>
      <c r="D653">
        <v>19</v>
      </c>
      <c r="E653">
        <v>8.9</v>
      </c>
      <c r="F653">
        <v>169.1</v>
      </c>
      <c r="G653">
        <v>167.78</v>
      </c>
      <c r="H653" t="s">
        <v>1514</v>
      </c>
      <c r="I653" t="s">
        <v>1518</v>
      </c>
      <c r="J653">
        <v>4.5</v>
      </c>
      <c r="K653" t="s">
        <v>1706</v>
      </c>
      <c r="L653" t="s">
        <v>1823</v>
      </c>
      <c r="M653" t="s">
        <v>1823</v>
      </c>
      <c r="N653" t="s">
        <v>1912</v>
      </c>
      <c r="O653">
        <v>5.4199999999999998E-2</v>
      </c>
      <c r="P653">
        <v>1</v>
      </c>
      <c r="Q653">
        <v>2.79</v>
      </c>
      <c r="R653">
        <v>960</v>
      </c>
      <c r="S653">
        <v>141</v>
      </c>
      <c r="T653">
        <v>24</v>
      </c>
      <c r="U653">
        <f t="shared" si="60"/>
        <v>0</v>
      </c>
      <c r="V653">
        <f t="shared" si="61"/>
        <v>-1.3199999999999932</v>
      </c>
      <c r="W653" s="3">
        <f t="shared" si="62"/>
        <v>-7.8060319337669619E-3</v>
      </c>
      <c r="X653" t="str">
        <f t="shared" si="63"/>
        <v>September</v>
      </c>
      <c r="Y653" t="str">
        <f t="shared" si="64"/>
        <v>Q3</v>
      </c>
      <c r="Z653">
        <f t="shared" si="65"/>
        <v>1.9791666666666666E-2</v>
      </c>
    </row>
    <row r="654" spans="1:26" x14ac:dyDescent="0.25">
      <c r="A654" t="s">
        <v>667</v>
      </c>
      <c r="B654" t="s">
        <v>1508</v>
      </c>
      <c r="C654" t="s">
        <v>1512</v>
      </c>
      <c r="D654">
        <v>367</v>
      </c>
      <c r="E654">
        <v>8.9</v>
      </c>
      <c r="F654">
        <v>3266.3</v>
      </c>
      <c r="G654">
        <v>3245.47</v>
      </c>
      <c r="H654" t="s">
        <v>1517</v>
      </c>
      <c r="I654" t="s">
        <v>1521</v>
      </c>
      <c r="J654">
        <v>4.2</v>
      </c>
      <c r="K654" t="s">
        <v>1828</v>
      </c>
      <c r="L654" t="s">
        <v>1634</v>
      </c>
      <c r="M654" t="s">
        <v>1634</v>
      </c>
      <c r="N654" t="s">
        <v>1912</v>
      </c>
      <c r="O654">
        <v>3.2599999999999997E-2</v>
      </c>
      <c r="P654">
        <v>11</v>
      </c>
      <c r="Q654">
        <v>1.94</v>
      </c>
      <c r="R654">
        <v>287</v>
      </c>
      <c r="S654">
        <v>149</v>
      </c>
      <c r="T654">
        <v>38</v>
      </c>
      <c r="U654">
        <f t="shared" si="60"/>
        <v>0</v>
      </c>
      <c r="V654">
        <f t="shared" si="61"/>
        <v>-20.830000000000382</v>
      </c>
      <c r="W654" s="3">
        <f t="shared" si="62"/>
        <v>-6.3772464256193189E-3</v>
      </c>
      <c r="X654" t="str">
        <f t="shared" si="63"/>
        <v>August</v>
      </c>
      <c r="Y654" t="str">
        <f t="shared" si="64"/>
        <v>Q3</v>
      </c>
      <c r="Z654">
        <f t="shared" si="65"/>
        <v>1.2787456445993031</v>
      </c>
    </row>
    <row r="655" spans="1:26" x14ac:dyDescent="0.25">
      <c r="A655" t="s">
        <v>668</v>
      </c>
      <c r="B655" t="s">
        <v>1509</v>
      </c>
      <c r="C655" t="s">
        <v>1510</v>
      </c>
      <c r="D655">
        <v>462</v>
      </c>
      <c r="E655">
        <v>25</v>
      </c>
      <c r="F655">
        <v>11550</v>
      </c>
      <c r="G655">
        <v>11311.37</v>
      </c>
      <c r="H655" t="s">
        <v>1516</v>
      </c>
      <c r="I655" t="s">
        <v>1520</v>
      </c>
      <c r="J655">
        <v>4.7</v>
      </c>
      <c r="K655" t="s">
        <v>1778</v>
      </c>
      <c r="L655" t="s">
        <v>1889</v>
      </c>
      <c r="M655" t="s">
        <v>1847</v>
      </c>
      <c r="N655" t="s">
        <v>1913</v>
      </c>
      <c r="O655">
        <v>0.1096</v>
      </c>
      <c r="P655">
        <v>50</v>
      </c>
      <c r="Q655">
        <v>1.91</v>
      </c>
      <c r="R655">
        <v>418</v>
      </c>
      <c r="S655">
        <v>140</v>
      </c>
      <c r="T655">
        <v>30</v>
      </c>
      <c r="U655">
        <f t="shared" si="60"/>
        <v>12</v>
      </c>
      <c r="V655">
        <f t="shared" si="61"/>
        <v>-238.6299999999992</v>
      </c>
      <c r="W655" s="3">
        <f t="shared" si="62"/>
        <v>-2.066060606060599E-2</v>
      </c>
      <c r="X655" t="str">
        <f t="shared" si="63"/>
        <v>March</v>
      </c>
      <c r="Y655" t="str">
        <f t="shared" si="64"/>
        <v>Q1</v>
      </c>
      <c r="Z655">
        <f t="shared" si="65"/>
        <v>1.1052631578947369</v>
      </c>
    </row>
    <row r="656" spans="1:26" x14ac:dyDescent="0.25">
      <c r="A656" t="s">
        <v>669</v>
      </c>
      <c r="B656" t="s">
        <v>1509</v>
      </c>
      <c r="C656" t="s">
        <v>1510</v>
      </c>
      <c r="D656">
        <v>393</v>
      </c>
      <c r="E656">
        <v>25</v>
      </c>
      <c r="F656">
        <v>9825</v>
      </c>
      <c r="G656">
        <v>9418.43</v>
      </c>
      <c r="H656" t="s">
        <v>1514</v>
      </c>
      <c r="I656" t="s">
        <v>1521</v>
      </c>
      <c r="J656">
        <v>4.2</v>
      </c>
      <c r="K656" t="s">
        <v>1796</v>
      </c>
      <c r="L656" t="s">
        <v>1895</v>
      </c>
      <c r="M656" t="s">
        <v>1895</v>
      </c>
      <c r="N656" t="s">
        <v>1912</v>
      </c>
      <c r="O656">
        <v>7.7600000000000002E-2</v>
      </c>
      <c r="P656">
        <v>30</v>
      </c>
      <c r="Q656">
        <v>0.73</v>
      </c>
      <c r="R656">
        <v>153</v>
      </c>
      <c r="S656">
        <v>126</v>
      </c>
      <c r="T656">
        <v>73</v>
      </c>
      <c r="U656">
        <f t="shared" si="60"/>
        <v>0</v>
      </c>
      <c r="V656">
        <f t="shared" si="61"/>
        <v>-406.56999999999971</v>
      </c>
      <c r="W656" s="3">
        <f t="shared" si="62"/>
        <v>-4.138117048346053E-2</v>
      </c>
      <c r="X656" t="str">
        <f t="shared" si="63"/>
        <v>December</v>
      </c>
      <c r="Y656" t="str">
        <f t="shared" si="64"/>
        <v>Q4</v>
      </c>
      <c r="Z656">
        <f t="shared" si="65"/>
        <v>2.5686274509803924</v>
      </c>
    </row>
    <row r="657" spans="1:26" x14ac:dyDescent="0.25">
      <c r="A657" t="s">
        <v>670</v>
      </c>
      <c r="B657" t="s">
        <v>1506</v>
      </c>
      <c r="C657" t="s">
        <v>1512</v>
      </c>
      <c r="D657">
        <v>34</v>
      </c>
      <c r="E657">
        <v>4.2</v>
      </c>
      <c r="F657">
        <v>142.80000000000001</v>
      </c>
      <c r="G657">
        <v>149.93</v>
      </c>
      <c r="H657" t="s">
        <v>1514</v>
      </c>
      <c r="I657" t="s">
        <v>1519</v>
      </c>
      <c r="J657">
        <v>3.8</v>
      </c>
      <c r="K657" t="s">
        <v>1603</v>
      </c>
      <c r="L657" t="s">
        <v>1755</v>
      </c>
      <c r="M657" t="s">
        <v>1755</v>
      </c>
      <c r="N657" t="s">
        <v>1912</v>
      </c>
      <c r="O657">
        <v>6.0199999999999997E-2</v>
      </c>
      <c r="P657">
        <v>2</v>
      </c>
      <c r="Q657">
        <v>2.35</v>
      </c>
      <c r="R657">
        <v>897</v>
      </c>
      <c r="S657">
        <v>148</v>
      </c>
      <c r="T657">
        <v>14</v>
      </c>
      <c r="U657">
        <f t="shared" si="60"/>
        <v>0</v>
      </c>
      <c r="V657">
        <f t="shared" si="61"/>
        <v>7.1299999999999955</v>
      </c>
      <c r="W657" s="3">
        <f t="shared" si="62"/>
        <v>4.992997198879548E-2</v>
      </c>
      <c r="X657" t="str">
        <f t="shared" si="63"/>
        <v>October</v>
      </c>
      <c r="Y657" t="str">
        <f t="shared" si="64"/>
        <v>Q4</v>
      </c>
      <c r="Z657">
        <f t="shared" si="65"/>
        <v>3.79041248606466E-2</v>
      </c>
    </row>
    <row r="658" spans="1:26" x14ac:dyDescent="0.25">
      <c r="A658" t="s">
        <v>671</v>
      </c>
      <c r="B658" t="s">
        <v>1505</v>
      </c>
      <c r="C658" t="s">
        <v>1511</v>
      </c>
      <c r="D658">
        <v>326</v>
      </c>
      <c r="E658">
        <v>12.5</v>
      </c>
      <c r="F658">
        <v>4075</v>
      </c>
      <c r="G658">
        <v>3963.63</v>
      </c>
      <c r="H658" t="s">
        <v>1516</v>
      </c>
      <c r="I658" t="s">
        <v>1520</v>
      </c>
      <c r="J658">
        <v>4.7</v>
      </c>
      <c r="K658" t="s">
        <v>1580</v>
      </c>
      <c r="L658" t="s">
        <v>1654</v>
      </c>
      <c r="M658" t="s">
        <v>1654</v>
      </c>
      <c r="N658" t="s">
        <v>1912</v>
      </c>
      <c r="O658">
        <v>8.8700000000000001E-2</v>
      </c>
      <c r="P658">
        <v>28</v>
      </c>
      <c r="Q658">
        <v>3.99</v>
      </c>
      <c r="R658">
        <v>837</v>
      </c>
      <c r="S658">
        <v>31</v>
      </c>
      <c r="T658">
        <v>81</v>
      </c>
      <c r="U658">
        <f t="shared" si="60"/>
        <v>0</v>
      </c>
      <c r="V658">
        <f t="shared" si="61"/>
        <v>-111.36999999999989</v>
      </c>
      <c r="W658" s="3">
        <f t="shared" si="62"/>
        <v>-2.7330061349693225E-2</v>
      </c>
      <c r="X658" t="str">
        <f t="shared" si="63"/>
        <v>February</v>
      </c>
      <c r="Y658" t="str">
        <f t="shared" si="64"/>
        <v>Q1</v>
      </c>
      <c r="Z658">
        <f t="shared" si="65"/>
        <v>0.38948626045400236</v>
      </c>
    </row>
    <row r="659" spans="1:26" x14ac:dyDescent="0.25">
      <c r="A659" t="s">
        <v>672</v>
      </c>
      <c r="B659" t="s">
        <v>1506</v>
      </c>
      <c r="C659" t="s">
        <v>1512</v>
      </c>
      <c r="D659">
        <v>35</v>
      </c>
      <c r="E659">
        <v>4.2</v>
      </c>
      <c r="F659">
        <v>147</v>
      </c>
      <c r="G659">
        <v>153.27000000000001</v>
      </c>
      <c r="H659" t="s">
        <v>1514</v>
      </c>
      <c r="I659" t="s">
        <v>1518</v>
      </c>
      <c r="J659">
        <v>4.5</v>
      </c>
      <c r="K659" t="s">
        <v>1562</v>
      </c>
      <c r="L659" t="s">
        <v>1899</v>
      </c>
      <c r="M659" t="s">
        <v>1899</v>
      </c>
      <c r="N659" t="s">
        <v>1912</v>
      </c>
      <c r="O659">
        <v>7.1300000000000002E-2</v>
      </c>
      <c r="P659">
        <v>2</v>
      </c>
      <c r="Q659">
        <v>2.68</v>
      </c>
      <c r="R659">
        <v>158</v>
      </c>
      <c r="S659">
        <v>176</v>
      </c>
      <c r="T659">
        <v>88</v>
      </c>
      <c r="U659">
        <f t="shared" si="60"/>
        <v>0</v>
      </c>
      <c r="V659">
        <f t="shared" si="61"/>
        <v>6.2700000000000102</v>
      </c>
      <c r="W659" s="3">
        <f t="shared" si="62"/>
        <v>4.2653061224489863E-2</v>
      </c>
      <c r="X659" t="str">
        <f t="shared" si="63"/>
        <v>December</v>
      </c>
      <c r="Y659" t="str">
        <f t="shared" si="64"/>
        <v>Q4</v>
      </c>
      <c r="Z659">
        <f t="shared" si="65"/>
        <v>0.22151898734177214</v>
      </c>
    </row>
    <row r="660" spans="1:26" x14ac:dyDescent="0.25">
      <c r="A660" t="s">
        <v>673</v>
      </c>
      <c r="B660" t="s">
        <v>1505</v>
      </c>
      <c r="C660" t="s">
        <v>1511</v>
      </c>
      <c r="D660">
        <v>63</v>
      </c>
      <c r="E660">
        <v>12.5</v>
      </c>
      <c r="F660">
        <v>787.5</v>
      </c>
      <c r="G660">
        <v>761.28</v>
      </c>
      <c r="H660" t="s">
        <v>1517</v>
      </c>
      <c r="I660" t="s">
        <v>1518</v>
      </c>
      <c r="J660">
        <v>4.5</v>
      </c>
      <c r="K660" t="s">
        <v>1547</v>
      </c>
      <c r="L660" t="s">
        <v>1789</v>
      </c>
      <c r="M660" t="s">
        <v>1789</v>
      </c>
      <c r="N660" t="s">
        <v>1912</v>
      </c>
      <c r="O660">
        <v>2.6499999999999999E-2</v>
      </c>
      <c r="P660">
        <v>1</v>
      </c>
      <c r="Q660">
        <v>3.04</v>
      </c>
      <c r="R660">
        <v>775</v>
      </c>
      <c r="S660">
        <v>133</v>
      </c>
      <c r="T660">
        <v>74</v>
      </c>
      <c r="U660">
        <f t="shared" si="60"/>
        <v>0</v>
      </c>
      <c r="V660">
        <f t="shared" si="61"/>
        <v>-26.220000000000027</v>
      </c>
      <c r="W660" s="3">
        <f t="shared" si="62"/>
        <v>-3.3295238095238128E-2</v>
      </c>
      <c r="X660" t="str">
        <f t="shared" si="63"/>
        <v>September</v>
      </c>
      <c r="Y660" t="str">
        <f t="shared" si="64"/>
        <v>Q3</v>
      </c>
      <c r="Z660">
        <f t="shared" si="65"/>
        <v>8.1290322580645155E-2</v>
      </c>
    </row>
    <row r="661" spans="1:26" x14ac:dyDescent="0.25">
      <c r="A661" t="s">
        <v>674</v>
      </c>
      <c r="B661" t="s">
        <v>1508</v>
      </c>
      <c r="C661" t="s">
        <v>1512</v>
      </c>
      <c r="D661">
        <v>196</v>
      </c>
      <c r="E661">
        <v>8.9</v>
      </c>
      <c r="F661">
        <v>1744.4</v>
      </c>
      <c r="G661">
        <v>1715.55</v>
      </c>
      <c r="H661" t="s">
        <v>1513</v>
      </c>
      <c r="I661" t="s">
        <v>1519</v>
      </c>
      <c r="J661">
        <v>3.8</v>
      </c>
      <c r="K661" t="s">
        <v>1588</v>
      </c>
      <c r="L661" t="s">
        <v>1809</v>
      </c>
      <c r="M661" t="s">
        <v>1809</v>
      </c>
      <c r="N661" t="s">
        <v>1912</v>
      </c>
      <c r="O661">
        <v>2.93E-2</v>
      </c>
      <c r="P661">
        <v>5</v>
      </c>
      <c r="Q661">
        <v>1.88</v>
      </c>
      <c r="R661">
        <v>837</v>
      </c>
      <c r="S661">
        <v>21</v>
      </c>
      <c r="T661">
        <v>41</v>
      </c>
      <c r="U661">
        <f t="shared" si="60"/>
        <v>0</v>
      </c>
      <c r="V661">
        <f t="shared" si="61"/>
        <v>-28.850000000000136</v>
      </c>
      <c r="W661" s="3">
        <f t="shared" si="62"/>
        <v>-1.6538637927081021E-2</v>
      </c>
      <c r="X661" t="str">
        <f t="shared" si="63"/>
        <v>November</v>
      </c>
      <c r="Y661" t="str">
        <f t="shared" si="64"/>
        <v>Q4</v>
      </c>
      <c r="Z661">
        <f t="shared" si="65"/>
        <v>0.23416965352449223</v>
      </c>
    </row>
    <row r="662" spans="1:26" x14ac:dyDescent="0.25">
      <c r="A662" t="s">
        <v>675</v>
      </c>
      <c r="B662" t="s">
        <v>1508</v>
      </c>
      <c r="C662" t="s">
        <v>1512</v>
      </c>
      <c r="D662">
        <v>97</v>
      </c>
      <c r="E662">
        <v>8.9</v>
      </c>
      <c r="F662">
        <v>863.3</v>
      </c>
      <c r="G662">
        <v>827.49</v>
      </c>
      <c r="H662" t="s">
        <v>1516</v>
      </c>
      <c r="I662" t="s">
        <v>1521</v>
      </c>
      <c r="J662">
        <v>4.2</v>
      </c>
      <c r="K662" t="s">
        <v>1652</v>
      </c>
      <c r="L662" t="s">
        <v>1756</v>
      </c>
      <c r="M662" t="s">
        <v>1756</v>
      </c>
      <c r="N662" t="s">
        <v>1912</v>
      </c>
      <c r="O662">
        <v>6.2100000000000002E-2</v>
      </c>
      <c r="P662">
        <v>6</v>
      </c>
      <c r="Q662">
        <v>1.72</v>
      </c>
      <c r="R662">
        <v>301</v>
      </c>
      <c r="S662">
        <v>58</v>
      </c>
      <c r="T662">
        <v>77</v>
      </c>
      <c r="U662">
        <f t="shared" si="60"/>
        <v>0</v>
      </c>
      <c r="V662">
        <f t="shared" si="61"/>
        <v>-35.809999999999945</v>
      </c>
      <c r="W662" s="3">
        <f t="shared" si="62"/>
        <v>-4.1480366037298676E-2</v>
      </c>
      <c r="X662" t="str">
        <f t="shared" si="63"/>
        <v>September</v>
      </c>
      <c r="Y662" t="str">
        <f t="shared" si="64"/>
        <v>Q3</v>
      </c>
      <c r="Z662">
        <f t="shared" si="65"/>
        <v>0.32225913621262459</v>
      </c>
    </row>
    <row r="663" spans="1:26" x14ac:dyDescent="0.25">
      <c r="A663" t="s">
        <v>676</v>
      </c>
      <c r="B663" t="s">
        <v>1508</v>
      </c>
      <c r="C663" t="s">
        <v>1512</v>
      </c>
      <c r="D663">
        <v>221</v>
      </c>
      <c r="E663">
        <v>8.9</v>
      </c>
      <c r="F663">
        <v>1966.9</v>
      </c>
      <c r="G663">
        <v>2049.12</v>
      </c>
      <c r="H663" t="s">
        <v>1514</v>
      </c>
      <c r="I663" t="s">
        <v>1519</v>
      </c>
      <c r="J663">
        <v>3.8</v>
      </c>
      <c r="K663" t="s">
        <v>1829</v>
      </c>
      <c r="L663" t="s">
        <v>1699</v>
      </c>
      <c r="M663" t="s">
        <v>1726</v>
      </c>
      <c r="N663" t="s">
        <v>1913</v>
      </c>
      <c r="O663">
        <v>0.13569999999999999</v>
      </c>
      <c r="P663">
        <v>29</v>
      </c>
      <c r="Q663">
        <v>2.59</v>
      </c>
      <c r="R663">
        <v>503</v>
      </c>
      <c r="S663">
        <v>57</v>
      </c>
      <c r="T663">
        <v>11</v>
      </c>
      <c r="U663">
        <f t="shared" si="60"/>
        <v>1</v>
      </c>
      <c r="V663">
        <f t="shared" si="61"/>
        <v>82.2199999999998</v>
      </c>
      <c r="W663" s="3">
        <f t="shared" si="62"/>
        <v>4.1801820123036147E-2</v>
      </c>
      <c r="X663" t="str">
        <f t="shared" si="63"/>
        <v>August</v>
      </c>
      <c r="Y663" t="str">
        <f t="shared" si="64"/>
        <v>Q3</v>
      </c>
      <c r="Z663">
        <f t="shared" si="65"/>
        <v>0.43936381709741551</v>
      </c>
    </row>
    <row r="664" spans="1:26" x14ac:dyDescent="0.25">
      <c r="A664" t="s">
        <v>677</v>
      </c>
      <c r="B664" t="s">
        <v>1504</v>
      </c>
      <c r="C664" t="s">
        <v>1510</v>
      </c>
      <c r="D664">
        <v>183</v>
      </c>
      <c r="E664">
        <v>45</v>
      </c>
      <c r="F664">
        <v>8235</v>
      </c>
      <c r="G664">
        <v>8082.49</v>
      </c>
      <c r="H664" t="s">
        <v>1517</v>
      </c>
      <c r="I664" t="s">
        <v>1518</v>
      </c>
      <c r="J664">
        <v>4.5</v>
      </c>
      <c r="K664" t="s">
        <v>1714</v>
      </c>
      <c r="L664" t="s">
        <v>1793</v>
      </c>
      <c r="M664" t="s">
        <v>1793</v>
      </c>
      <c r="N664" t="s">
        <v>1912</v>
      </c>
      <c r="O664">
        <v>0.14749999999999999</v>
      </c>
      <c r="P664">
        <v>26</v>
      </c>
      <c r="Q664">
        <v>0.59</v>
      </c>
      <c r="R664">
        <v>726</v>
      </c>
      <c r="S664">
        <v>184</v>
      </c>
      <c r="T664">
        <v>29</v>
      </c>
      <c r="U664">
        <f t="shared" si="60"/>
        <v>0</v>
      </c>
      <c r="V664">
        <f t="shared" si="61"/>
        <v>-152.51000000000022</v>
      </c>
      <c r="W664" s="3">
        <f t="shared" si="62"/>
        <v>-1.8519732847601725E-2</v>
      </c>
      <c r="X664" t="str">
        <f t="shared" si="63"/>
        <v>February</v>
      </c>
      <c r="Y664" t="str">
        <f t="shared" si="64"/>
        <v>Q1</v>
      </c>
      <c r="Z664">
        <f t="shared" si="65"/>
        <v>0.25206611570247933</v>
      </c>
    </row>
    <row r="665" spans="1:26" x14ac:dyDescent="0.25">
      <c r="A665" t="s">
        <v>678</v>
      </c>
      <c r="B665" t="s">
        <v>1509</v>
      </c>
      <c r="C665" t="s">
        <v>1510</v>
      </c>
      <c r="D665">
        <v>215</v>
      </c>
      <c r="E665">
        <v>25</v>
      </c>
      <c r="F665">
        <v>5375</v>
      </c>
      <c r="G665">
        <v>5582.36</v>
      </c>
      <c r="H665" t="s">
        <v>1513</v>
      </c>
      <c r="I665" t="s">
        <v>1521</v>
      </c>
      <c r="J665">
        <v>4.2</v>
      </c>
      <c r="K665" t="s">
        <v>1735</v>
      </c>
      <c r="L665" t="s">
        <v>1610</v>
      </c>
      <c r="M665" t="s">
        <v>1610</v>
      </c>
      <c r="N665" t="s">
        <v>1912</v>
      </c>
      <c r="O665">
        <v>0.1081</v>
      </c>
      <c r="P665">
        <v>23</v>
      </c>
      <c r="Q665">
        <v>1.58</v>
      </c>
      <c r="R665">
        <v>981</v>
      </c>
      <c r="S665">
        <v>108</v>
      </c>
      <c r="T665">
        <v>11</v>
      </c>
      <c r="U665">
        <f t="shared" si="60"/>
        <v>0</v>
      </c>
      <c r="V665">
        <f t="shared" si="61"/>
        <v>207.35999999999967</v>
      </c>
      <c r="W665" s="3">
        <f t="shared" si="62"/>
        <v>3.857860465116273E-2</v>
      </c>
      <c r="X665" t="str">
        <f t="shared" si="63"/>
        <v>August</v>
      </c>
      <c r="Y665" t="str">
        <f t="shared" si="64"/>
        <v>Q3</v>
      </c>
      <c r="Z665">
        <f t="shared" si="65"/>
        <v>0.21916411824668705</v>
      </c>
    </row>
    <row r="666" spans="1:26" x14ac:dyDescent="0.25">
      <c r="A666" t="s">
        <v>679</v>
      </c>
      <c r="B666" t="s">
        <v>1506</v>
      </c>
      <c r="C666" t="s">
        <v>1512</v>
      </c>
      <c r="D666">
        <v>216</v>
      </c>
      <c r="E666">
        <v>4.2</v>
      </c>
      <c r="F666">
        <v>907.2</v>
      </c>
      <c r="G666">
        <v>902.32</v>
      </c>
      <c r="H666" t="s">
        <v>1517</v>
      </c>
      <c r="I666" t="s">
        <v>1519</v>
      </c>
      <c r="J666">
        <v>3.8</v>
      </c>
      <c r="K666" t="s">
        <v>1749</v>
      </c>
      <c r="L666" t="s">
        <v>1898</v>
      </c>
      <c r="M666" t="s">
        <v>1898</v>
      </c>
      <c r="N666" t="s">
        <v>1912</v>
      </c>
      <c r="O666">
        <v>3.8699999999999998E-2</v>
      </c>
      <c r="P666">
        <v>8</v>
      </c>
      <c r="Q666">
        <v>2.58</v>
      </c>
      <c r="R666">
        <v>502</v>
      </c>
      <c r="S666">
        <v>198</v>
      </c>
      <c r="T666">
        <v>54</v>
      </c>
      <c r="U666">
        <f t="shared" si="60"/>
        <v>0</v>
      </c>
      <c r="V666">
        <f t="shared" si="61"/>
        <v>-4.8799999999999955</v>
      </c>
      <c r="W666" s="3">
        <f t="shared" si="62"/>
        <v>-5.3791887125220405E-3</v>
      </c>
      <c r="X666" t="str">
        <f t="shared" si="63"/>
        <v>December</v>
      </c>
      <c r="Y666" t="str">
        <f t="shared" si="64"/>
        <v>Q4</v>
      </c>
      <c r="Z666">
        <f t="shared" si="65"/>
        <v>0.4302788844621514</v>
      </c>
    </row>
    <row r="667" spans="1:26" x14ac:dyDescent="0.25">
      <c r="A667" t="s">
        <v>680</v>
      </c>
      <c r="B667" t="s">
        <v>1504</v>
      </c>
      <c r="C667" t="s">
        <v>1510</v>
      </c>
      <c r="D667">
        <v>53</v>
      </c>
      <c r="E667">
        <v>45</v>
      </c>
      <c r="F667">
        <v>2385</v>
      </c>
      <c r="G667">
        <v>2274.5700000000002</v>
      </c>
      <c r="H667" t="s">
        <v>1515</v>
      </c>
      <c r="I667" t="s">
        <v>1519</v>
      </c>
      <c r="J667">
        <v>3.8</v>
      </c>
      <c r="K667" t="s">
        <v>1812</v>
      </c>
      <c r="L667" t="s">
        <v>1732</v>
      </c>
      <c r="M667" t="s">
        <v>1732</v>
      </c>
      <c r="N667" t="s">
        <v>1912</v>
      </c>
      <c r="O667">
        <v>5.6800000000000003E-2</v>
      </c>
      <c r="P667">
        <v>3</v>
      </c>
      <c r="Q667">
        <v>1.61</v>
      </c>
      <c r="R667">
        <v>582</v>
      </c>
      <c r="S667">
        <v>158</v>
      </c>
      <c r="T667">
        <v>46</v>
      </c>
      <c r="U667">
        <f t="shared" si="60"/>
        <v>0</v>
      </c>
      <c r="V667">
        <f t="shared" si="61"/>
        <v>-110.42999999999984</v>
      </c>
      <c r="W667" s="3">
        <f t="shared" si="62"/>
        <v>-4.6301886792452764E-2</v>
      </c>
      <c r="X667" t="str">
        <f t="shared" si="63"/>
        <v>June</v>
      </c>
      <c r="Y667" t="str">
        <f t="shared" si="64"/>
        <v>Q2</v>
      </c>
      <c r="Z667">
        <f t="shared" si="65"/>
        <v>9.1065292096219927E-2</v>
      </c>
    </row>
    <row r="668" spans="1:26" x14ac:dyDescent="0.25">
      <c r="A668" t="s">
        <v>681</v>
      </c>
      <c r="B668" t="s">
        <v>1507</v>
      </c>
      <c r="C668" t="s">
        <v>1511</v>
      </c>
      <c r="D668">
        <v>184</v>
      </c>
      <c r="E668">
        <v>15.75</v>
      </c>
      <c r="F668">
        <v>2898</v>
      </c>
      <c r="G668">
        <v>2972.49</v>
      </c>
      <c r="H668" t="s">
        <v>1513</v>
      </c>
      <c r="I668" t="s">
        <v>1521</v>
      </c>
      <c r="J668">
        <v>4.2</v>
      </c>
      <c r="K668" t="s">
        <v>1753</v>
      </c>
      <c r="L668" t="s">
        <v>1660</v>
      </c>
      <c r="M668" t="s">
        <v>1660</v>
      </c>
      <c r="N668" t="s">
        <v>1912</v>
      </c>
      <c r="O668">
        <v>3.2399999999999998E-2</v>
      </c>
      <c r="P668">
        <v>5</v>
      </c>
      <c r="Q668">
        <v>3.69</v>
      </c>
      <c r="R668">
        <v>314</v>
      </c>
      <c r="S668">
        <v>81</v>
      </c>
      <c r="T668">
        <v>48</v>
      </c>
      <c r="U668">
        <f t="shared" si="60"/>
        <v>0</v>
      </c>
      <c r="V668">
        <f t="shared" si="61"/>
        <v>74.489999999999782</v>
      </c>
      <c r="W668" s="3">
        <f t="shared" si="62"/>
        <v>2.5703933747411933E-2</v>
      </c>
      <c r="X668" t="str">
        <f t="shared" si="63"/>
        <v>September</v>
      </c>
      <c r="Y668" t="str">
        <f t="shared" si="64"/>
        <v>Q3</v>
      </c>
      <c r="Z668">
        <f t="shared" si="65"/>
        <v>0.5859872611464968</v>
      </c>
    </row>
    <row r="669" spans="1:26" x14ac:dyDescent="0.25">
      <c r="A669" t="s">
        <v>682</v>
      </c>
      <c r="B669" t="s">
        <v>1504</v>
      </c>
      <c r="C669" t="s">
        <v>1510</v>
      </c>
      <c r="D669">
        <v>440</v>
      </c>
      <c r="E669">
        <v>45</v>
      </c>
      <c r="F669">
        <v>19800</v>
      </c>
      <c r="G669">
        <v>19548.5</v>
      </c>
      <c r="H669" t="s">
        <v>1515</v>
      </c>
      <c r="I669" t="s">
        <v>1518</v>
      </c>
      <c r="J669">
        <v>4.5</v>
      </c>
      <c r="K669" t="s">
        <v>1718</v>
      </c>
      <c r="L669" t="s">
        <v>1714</v>
      </c>
      <c r="M669" t="s">
        <v>1714</v>
      </c>
      <c r="N669" t="s">
        <v>1912</v>
      </c>
      <c r="O669">
        <v>9.7799999999999998E-2</v>
      </c>
      <c r="P669">
        <v>43</v>
      </c>
      <c r="Q669">
        <v>0.56999999999999995</v>
      </c>
      <c r="R669">
        <v>177</v>
      </c>
      <c r="S669">
        <v>134</v>
      </c>
      <c r="T669">
        <v>48</v>
      </c>
      <c r="U669">
        <f t="shared" si="60"/>
        <v>0</v>
      </c>
      <c r="V669">
        <f t="shared" si="61"/>
        <v>-251.5</v>
      </c>
      <c r="W669" s="3">
        <f t="shared" si="62"/>
        <v>-1.2702020202020202E-2</v>
      </c>
      <c r="X669" t="str">
        <f t="shared" si="63"/>
        <v>January</v>
      </c>
      <c r="Y669" t="str">
        <f t="shared" si="64"/>
        <v>Q1</v>
      </c>
      <c r="Z669">
        <f t="shared" si="65"/>
        <v>2.4858757062146895</v>
      </c>
    </row>
    <row r="670" spans="1:26" x14ac:dyDescent="0.25">
      <c r="A670" t="s">
        <v>683</v>
      </c>
      <c r="B670" t="s">
        <v>1509</v>
      </c>
      <c r="C670" t="s">
        <v>1510</v>
      </c>
      <c r="D670">
        <v>130</v>
      </c>
      <c r="E670">
        <v>25</v>
      </c>
      <c r="F670">
        <v>3250</v>
      </c>
      <c r="G670">
        <v>3349.25</v>
      </c>
      <c r="H670" t="s">
        <v>1513</v>
      </c>
      <c r="I670" t="s">
        <v>1520</v>
      </c>
      <c r="J670">
        <v>4.7</v>
      </c>
      <c r="K670" t="s">
        <v>1830</v>
      </c>
      <c r="L670" t="s">
        <v>1527</v>
      </c>
      <c r="M670" t="s">
        <v>1527</v>
      </c>
      <c r="N670" t="s">
        <v>1912</v>
      </c>
      <c r="O670">
        <v>0.14849999999999999</v>
      </c>
      <c r="P670">
        <v>19</v>
      </c>
      <c r="Q670">
        <v>1.84</v>
      </c>
      <c r="R670">
        <v>731</v>
      </c>
      <c r="S670">
        <v>156</v>
      </c>
      <c r="T670">
        <v>86</v>
      </c>
      <c r="U670">
        <f t="shared" si="60"/>
        <v>0</v>
      </c>
      <c r="V670">
        <f t="shared" si="61"/>
        <v>99.25</v>
      </c>
      <c r="W670" s="3">
        <f t="shared" si="62"/>
        <v>3.0538461538461539E-2</v>
      </c>
      <c r="X670" t="str">
        <f t="shared" si="63"/>
        <v>June</v>
      </c>
      <c r="Y670" t="str">
        <f t="shared" si="64"/>
        <v>Q2</v>
      </c>
      <c r="Z670">
        <f t="shared" si="65"/>
        <v>0.17783857729138167</v>
      </c>
    </row>
    <row r="671" spans="1:26" x14ac:dyDescent="0.25">
      <c r="A671" t="s">
        <v>684</v>
      </c>
      <c r="B671" t="s">
        <v>1507</v>
      </c>
      <c r="C671" t="s">
        <v>1511</v>
      </c>
      <c r="D671">
        <v>351</v>
      </c>
      <c r="E671">
        <v>15.75</v>
      </c>
      <c r="F671">
        <v>5528.25</v>
      </c>
      <c r="G671">
        <v>5685.69</v>
      </c>
      <c r="H671" t="s">
        <v>1516</v>
      </c>
      <c r="I671" t="s">
        <v>1521</v>
      </c>
      <c r="J671">
        <v>4.2</v>
      </c>
      <c r="K671" t="s">
        <v>1762</v>
      </c>
      <c r="L671" t="s">
        <v>1694</v>
      </c>
      <c r="M671" t="s">
        <v>1694</v>
      </c>
      <c r="N671" t="s">
        <v>1912</v>
      </c>
      <c r="O671">
        <v>0.1101</v>
      </c>
      <c r="P671">
        <v>38</v>
      </c>
      <c r="Q671">
        <v>3.57</v>
      </c>
      <c r="R671">
        <v>805</v>
      </c>
      <c r="S671">
        <v>83</v>
      </c>
      <c r="T671">
        <v>23</v>
      </c>
      <c r="U671">
        <f t="shared" si="60"/>
        <v>0</v>
      </c>
      <c r="V671">
        <f t="shared" si="61"/>
        <v>157.4399999999996</v>
      </c>
      <c r="W671" s="3">
        <f t="shared" si="62"/>
        <v>2.847917514584174E-2</v>
      </c>
      <c r="X671" t="str">
        <f t="shared" si="63"/>
        <v>May</v>
      </c>
      <c r="Y671" t="str">
        <f t="shared" si="64"/>
        <v>Q2</v>
      </c>
      <c r="Z671">
        <f t="shared" si="65"/>
        <v>0.43602484472049691</v>
      </c>
    </row>
    <row r="672" spans="1:26" x14ac:dyDescent="0.25">
      <c r="A672" t="s">
        <v>685</v>
      </c>
      <c r="B672" t="s">
        <v>1506</v>
      </c>
      <c r="C672" t="s">
        <v>1512</v>
      </c>
      <c r="D672">
        <v>242</v>
      </c>
      <c r="E672">
        <v>4.2</v>
      </c>
      <c r="F672">
        <v>1016.4</v>
      </c>
      <c r="G672">
        <v>975.54</v>
      </c>
      <c r="H672" t="s">
        <v>1517</v>
      </c>
      <c r="I672" t="s">
        <v>1519</v>
      </c>
      <c r="J672">
        <v>3.8</v>
      </c>
      <c r="K672" t="s">
        <v>1772</v>
      </c>
      <c r="L672" t="s">
        <v>1711</v>
      </c>
      <c r="M672" t="s">
        <v>1711</v>
      </c>
      <c r="N672" t="s">
        <v>1912</v>
      </c>
      <c r="O672">
        <v>0.1096</v>
      </c>
      <c r="P672">
        <v>26</v>
      </c>
      <c r="Q672">
        <v>1.1599999999999999</v>
      </c>
      <c r="R672">
        <v>485</v>
      </c>
      <c r="S672">
        <v>53</v>
      </c>
      <c r="T672">
        <v>70</v>
      </c>
      <c r="U672">
        <f t="shared" si="60"/>
        <v>0</v>
      </c>
      <c r="V672">
        <f t="shared" si="61"/>
        <v>-40.860000000000014</v>
      </c>
      <c r="W672" s="3">
        <f t="shared" si="62"/>
        <v>-4.0200708382526582E-2</v>
      </c>
      <c r="X672" t="str">
        <f t="shared" si="63"/>
        <v>July</v>
      </c>
      <c r="Y672" t="str">
        <f t="shared" si="64"/>
        <v>Q3</v>
      </c>
      <c r="Z672">
        <f t="shared" si="65"/>
        <v>0.49896907216494846</v>
      </c>
    </row>
    <row r="673" spans="1:26" x14ac:dyDescent="0.25">
      <c r="A673" t="s">
        <v>686</v>
      </c>
      <c r="B673" t="s">
        <v>1507</v>
      </c>
      <c r="C673" t="s">
        <v>1511</v>
      </c>
      <c r="D673">
        <v>356</v>
      </c>
      <c r="E673">
        <v>15.75</v>
      </c>
      <c r="F673">
        <v>5607</v>
      </c>
      <c r="G673">
        <v>5621.72</v>
      </c>
      <c r="H673" t="s">
        <v>1515</v>
      </c>
      <c r="I673" t="s">
        <v>1518</v>
      </c>
      <c r="J673">
        <v>4.5</v>
      </c>
      <c r="K673" t="s">
        <v>1605</v>
      </c>
      <c r="L673" t="s">
        <v>1557</v>
      </c>
      <c r="M673" t="s">
        <v>1557</v>
      </c>
      <c r="N673" t="s">
        <v>1912</v>
      </c>
      <c r="O673">
        <v>9.2399999999999996E-2</v>
      </c>
      <c r="P673">
        <v>32</v>
      </c>
      <c r="Q673">
        <v>3.09</v>
      </c>
      <c r="R673">
        <v>648</v>
      </c>
      <c r="S673">
        <v>147</v>
      </c>
      <c r="T673">
        <v>91</v>
      </c>
      <c r="U673">
        <f t="shared" si="60"/>
        <v>0</v>
      </c>
      <c r="V673">
        <f t="shared" si="61"/>
        <v>14.720000000000255</v>
      </c>
      <c r="W673" s="3">
        <f t="shared" si="62"/>
        <v>2.6252898163010977E-3</v>
      </c>
      <c r="X673" t="str">
        <f t="shared" si="63"/>
        <v>July</v>
      </c>
      <c r="Y673" t="str">
        <f t="shared" si="64"/>
        <v>Q3</v>
      </c>
      <c r="Z673">
        <f t="shared" si="65"/>
        <v>0.54938271604938271</v>
      </c>
    </row>
    <row r="674" spans="1:26" x14ac:dyDescent="0.25">
      <c r="A674" t="s">
        <v>687</v>
      </c>
      <c r="B674" t="s">
        <v>1508</v>
      </c>
      <c r="C674" t="s">
        <v>1512</v>
      </c>
      <c r="D674">
        <v>431</v>
      </c>
      <c r="E674">
        <v>8.9</v>
      </c>
      <c r="F674">
        <v>3835.9</v>
      </c>
      <c r="G674">
        <v>3706.57</v>
      </c>
      <c r="H674" t="s">
        <v>1515</v>
      </c>
      <c r="I674" t="s">
        <v>1520</v>
      </c>
      <c r="J674">
        <v>4.7</v>
      </c>
      <c r="K674" t="s">
        <v>1710</v>
      </c>
      <c r="L674" t="s">
        <v>1566</v>
      </c>
      <c r="M674" t="s">
        <v>1566</v>
      </c>
      <c r="N674" t="s">
        <v>1912</v>
      </c>
      <c r="O674">
        <v>8.0799999999999997E-2</v>
      </c>
      <c r="P674">
        <v>34</v>
      </c>
      <c r="Q674">
        <v>1.92</v>
      </c>
      <c r="R674">
        <v>933</v>
      </c>
      <c r="S674">
        <v>155</v>
      </c>
      <c r="T674">
        <v>25</v>
      </c>
      <c r="U674">
        <f t="shared" si="60"/>
        <v>0</v>
      </c>
      <c r="V674">
        <f t="shared" si="61"/>
        <v>-129.32999999999993</v>
      </c>
      <c r="W674" s="3">
        <f t="shared" si="62"/>
        <v>-3.3715686018926438E-2</v>
      </c>
      <c r="X674" t="str">
        <f t="shared" si="63"/>
        <v>August</v>
      </c>
      <c r="Y674" t="str">
        <f t="shared" si="64"/>
        <v>Q3</v>
      </c>
      <c r="Z674">
        <f t="shared" si="65"/>
        <v>0.46195069667738475</v>
      </c>
    </row>
    <row r="675" spans="1:26" x14ac:dyDescent="0.25">
      <c r="A675" t="s">
        <v>688</v>
      </c>
      <c r="B675" t="s">
        <v>1504</v>
      </c>
      <c r="C675" t="s">
        <v>1510</v>
      </c>
      <c r="D675">
        <v>26</v>
      </c>
      <c r="E675">
        <v>45</v>
      </c>
      <c r="F675">
        <v>1170</v>
      </c>
      <c r="G675">
        <v>1198.8399999999999</v>
      </c>
      <c r="H675" t="s">
        <v>1514</v>
      </c>
      <c r="I675" t="s">
        <v>1520</v>
      </c>
      <c r="J675">
        <v>4.7</v>
      </c>
      <c r="K675" t="s">
        <v>1567</v>
      </c>
      <c r="L675" t="s">
        <v>1726</v>
      </c>
      <c r="M675" t="s">
        <v>1726</v>
      </c>
      <c r="N675" t="s">
        <v>1912</v>
      </c>
      <c r="O675">
        <v>0.14219999999999999</v>
      </c>
      <c r="P675">
        <v>3</v>
      </c>
      <c r="Q675">
        <v>1.93</v>
      </c>
      <c r="R675">
        <v>922</v>
      </c>
      <c r="S675">
        <v>124</v>
      </c>
      <c r="T675">
        <v>24</v>
      </c>
      <c r="U675">
        <f t="shared" si="60"/>
        <v>0</v>
      </c>
      <c r="V675">
        <f t="shared" si="61"/>
        <v>28.839999999999918</v>
      </c>
      <c r="W675" s="3">
        <f t="shared" si="62"/>
        <v>2.4649572649572581E-2</v>
      </c>
      <c r="X675" t="str">
        <f t="shared" si="63"/>
        <v>August</v>
      </c>
      <c r="Y675" t="str">
        <f t="shared" si="64"/>
        <v>Q3</v>
      </c>
      <c r="Z675">
        <f t="shared" si="65"/>
        <v>2.8199566160520606E-2</v>
      </c>
    </row>
    <row r="676" spans="1:26" x14ac:dyDescent="0.25">
      <c r="A676" t="s">
        <v>689</v>
      </c>
      <c r="B676" t="s">
        <v>1505</v>
      </c>
      <c r="C676" t="s">
        <v>1511</v>
      </c>
      <c r="D676">
        <v>277</v>
      </c>
      <c r="E676">
        <v>12.5</v>
      </c>
      <c r="F676">
        <v>3462.5</v>
      </c>
      <c r="G676">
        <v>3342.46</v>
      </c>
      <c r="H676" t="s">
        <v>1516</v>
      </c>
      <c r="I676" t="s">
        <v>1521</v>
      </c>
      <c r="J676">
        <v>4.2</v>
      </c>
      <c r="K676" t="s">
        <v>1627</v>
      </c>
      <c r="L676" t="s">
        <v>1783</v>
      </c>
      <c r="M676" t="s">
        <v>1709</v>
      </c>
      <c r="N676" t="s">
        <v>1913</v>
      </c>
      <c r="O676">
        <v>6.2E-2</v>
      </c>
      <c r="P676">
        <v>17</v>
      </c>
      <c r="Q676">
        <v>2.94</v>
      </c>
      <c r="R676">
        <v>196</v>
      </c>
      <c r="S676">
        <v>56</v>
      </c>
      <c r="T676">
        <v>85</v>
      </c>
      <c r="U676">
        <f t="shared" si="60"/>
        <v>13</v>
      </c>
      <c r="V676">
        <f t="shared" si="61"/>
        <v>-120.03999999999996</v>
      </c>
      <c r="W676" s="3">
        <f t="shared" si="62"/>
        <v>-3.4668592057761724E-2</v>
      </c>
      <c r="X676" t="str">
        <f t="shared" si="63"/>
        <v>January</v>
      </c>
      <c r="Y676" t="str">
        <f t="shared" si="64"/>
        <v>Q1</v>
      </c>
      <c r="Z676">
        <f t="shared" si="65"/>
        <v>1.4132653061224489</v>
      </c>
    </row>
    <row r="677" spans="1:26" x14ac:dyDescent="0.25">
      <c r="A677" t="s">
        <v>690</v>
      </c>
      <c r="B677" t="s">
        <v>1508</v>
      </c>
      <c r="C677" t="s">
        <v>1512</v>
      </c>
      <c r="D677">
        <v>120</v>
      </c>
      <c r="E677">
        <v>8.9</v>
      </c>
      <c r="F677">
        <v>1068</v>
      </c>
      <c r="G677">
        <v>1034.1500000000001</v>
      </c>
      <c r="H677" t="s">
        <v>1513</v>
      </c>
      <c r="I677" t="s">
        <v>1521</v>
      </c>
      <c r="J677">
        <v>4.2</v>
      </c>
      <c r="K677" t="s">
        <v>1762</v>
      </c>
      <c r="L677" t="s">
        <v>1830</v>
      </c>
      <c r="M677" t="s">
        <v>1830</v>
      </c>
      <c r="N677" t="s">
        <v>1912</v>
      </c>
      <c r="O677">
        <v>0.11360000000000001</v>
      </c>
      <c r="P677">
        <v>13</v>
      </c>
      <c r="Q677">
        <v>2.1</v>
      </c>
      <c r="R677">
        <v>941</v>
      </c>
      <c r="S677">
        <v>31</v>
      </c>
      <c r="T677">
        <v>63</v>
      </c>
      <c r="U677">
        <f t="shared" si="60"/>
        <v>0</v>
      </c>
      <c r="V677">
        <f t="shared" si="61"/>
        <v>-33.849999999999909</v>
      </c>
      <c r="W677" s="3">
        <f t="shared" si="62"/>
        <v>-3.1694756554307028E-2</v>
      </c>
      <c r="X677" t="str">
        <f t="shared" si="63"/>
        <v>May</v>
      </c>
      <c r="Y677" t="str">
        <f t="shared" si="64"/>
        <v>Q2</v>
      </c>
      <c r="Z677">
        <f t="shared" si="65"/>
        <v>0.1275239107332625</v>
      </c>
    </row>
    <row r="678" spans="1:26" x14ac:dyDescent="0.25">
      <c r="A678" t="s">
        <v>691</v>
      </c>
      <c r="B678" t="s">
        <v>1508</v>
      </c>
      <c r="C678" t="s">
        <v>1512</v>
      </c>
      <c r="D678">
        <v>241</v>
      </c>
      <c r="E678">
        <v>8.9</v>
      </c>
      <c r="F678">
        <v>2144.9</v>
      </c>
      <c r="G678">
        <v>2230.7600000000002</v>
      </c>
      <c r="H678" t="s">
        <v>1517</v>
      </c>
      <c r="I678" t="s">
        <v>1521</v>
      </c>
      <c r="J678">
        <v>4.2</v>
      </c>
      <c r="K678" t="s">
        <v>1618</v>
      </c>
      <c r="L678" t="s">
        <v>1545</v>
      </c>
      <c r="M678" t="s">
        <v>1545</v>
      </c>
      <c r="N678" t="s">
        <v>1912</v>
      </c>
      <c r="O678">
        <v>0.11940000000000001</v>
      </c>
      <c r="P678">
        <v>28</v>
      </c>
      <c r="Q678">
        <v>2.44</v>
      </c>
      <c r="R678">
        <v>185</v>
      </c>
      <c r="S678">
        <v>55</v>
      </c>
      <c r="T678">
        <v>74</v>
      </c>
      <c r="U678">
        <f t="shared" si="60"/>
        <v>0</v>
      </c>
      <c r="V678">
        <f t="shared" si="61"/>
        <v>85.860000000000127</v>
      </c>
      <c r="W678" s="3">
        <f t="shared" si="62"/>
        <v>4.002983822089614E-2</v>
      </c>
      <c r="X678" t="str">
        <f t="shared" si="63"/>
        <v>October</v>
      </c>
      <c r="Y678" t="str">
        <f t="shared" si="64"/>
        <v>Q4</v>
      </c>
      <c r="Z678">
        <f t="shared" si="65"/>
        <v>1.3027027027027027</v>
      </c>
    </row>
    <row r="679" spans="1:26" x14ac:dyDescent="0.25">
      <c r="A679" t="s">
        <v>692</v>
      </c>
      <c r="B679" t="s">
        <v>1504</v>
      </c>
      <c r="C679" t="s">
        <v>1510</v>
      </c>
      <c r="D679">
        <v>239</v>
      </c>
      <c r="E679">
        <v>45</v>
      </c>
      <c r="F679">
        <v>10755</v>
      </c>
      <c r="G679">
        <v>10377.48</v>
      </c>
      <c r="H679" t="s">
        <v>1515</v>
      </c>
      <c r="I679" t="s">
        <v>1520</v>
      </c>
      <c r="J679">
        <v>4.7</v>
      </c>
      <c r="K679" t="s">
        <v>1548</v>
      </c>
      <c r="L679" t="s">
        <v>1670</v>
      </c>
      <c r="M679" t="s">
        <v>1670</v>
      </c>
      <c r="N679" t="s">
        <v>1912</v>
      </c>
      <c r="O679">
        <v>0.1119</v>
      </c>
      <c r="P679">
        <v>26</v>
      </c>
      <c r="Q679">
        <v>1.44</v>
      </c>
      <c r="R679">
        <v>469</v>
      </c>
      <c r="S679">
        <v>119</v>
      </c>
      <c r="T679">
        <v>39</v>
      </c>
      <c r="U679">
        <f t="shared" si="60"/>
        <v>0</v>
      </c>
      <c r="V679">
        <f t="shared" si="61"/>
        <v>-377.52000000000044</v>
      </c>
      <c r="W679" s="3">
        <f t="shared" si="62"/>
        <v>-3.5101813110181353E-2</v>
      </c>
      <c r="X679" t="str">
        <f t="shared" si="63"/>
        <v>December</v>
      </c>
      <c r="Y679" t="str">
        <f t="shared" si="64"/>
        <v>Q4</v>
      </c>
      <c r="Z679">
        <f t="shared" si="65"/>
        <v>0.50959488272921105</v>
      </c>
    </row>
    <row r="680" spans="1:26" x14ac:dyDescent="0.25">
      <c r="A680" t="s">
        <v>693</v>
      </c>
      <c r="B680" t="s">
        <v>1508</v>
      </c>
      <c r="C680" t="s">
        <v>1512</v>
      </c>
      <c r="D680">
        <v>465</v>
      </c>
      <c r="E680">
        <v>8.9</v>
      </c>
      <c r="F680">
        <v>4138.5</v>
      </c>
      <c r="G680">
        <v>4114.95</v>
      </c>
      <c r="H680" t="s">
        <v>1516</v>
      </c>
      <c r="I680" t="s">
        <v>1518</v>
      </c>
      <c r="J680">
        <v>4.5</v>
      </c>
      <c r="K680" t="s">
        <v>1546</v>
      </c>
      <c r="L680" t="s">
        <v>1894</v>
      </c>
      <c r="M680" t="s">
        <v>1894</v>
      </c>
      <c r="N680" t="s">
        <v>1912</v>
      </c>
      <c r="O680">
        <v>4.8800000000000003E-2</v>
      </c>
      <c r="P680">
        <v>22</v>
      </c>
      <c r="Q680">
        <v>1.33</v>
      </c>
      <c r="R680">
        <v>635</v>
      </c>
      <c r="S680">
        <v>181</v>
      </c>
      <c r="T680">
        <v>100</v>
      </c>
      <c r="U680">
        <f t="shared" si="60"/>
        <v>0</v>
      </c>
      <c r="V680">
        <f t="shared" si="61"/>
        <v>-23.550000000000182</v>
      </c>
      <c r="W680" s="3">
        <f t="shared" si="62"/>
        <v>-5.6904675607104462E-3</v>
      </c>
      <c r="X680" t="str">
        <f t="shared" si="63"/>
        <v>December</v>
      </c>
      <c r="Y680" t="str">
        <f t="shared" si="64"/>
        <v>Q4</v>
      </c>
      <c r="Z680">
        <f t="shared" si="65"/>
        <v>0.73228346456692917</v>
      </c>
    </row>
    <row r="681" spans="1:26" x14ac:dyDescent="0.25">
      <c r="A681" t="s">
        <v>694</v>
      </c>
      <c r="B681" t="s">
        <v>1506</v>
      </c>
      <c r="C681" t="s">
        <v>1512</v>
      </c>
      <c r="D681">
        <v>296</v>
      </c>
      <c r="E681">
        <v>4.2</v>
      </c>
      <c r="F681">
        <v>1243.2</v>
      </c>
      <c r="G681">
        <v>1191.6300000000001</v>
      </c>
      <c r="H681" t="s">
        <v>1517</v>
      </c>
      <c r="I681" t="s">
        <v>1518</v>
      </c>
      <c r="J681">
        <v>4.5</v>
      </c>
      <c r="K681" t="s">
        <v>1820</v>
      </c>
      <c r="L681" t="s">
        <v>1796</v>
      </c>
      <c r="M681" t="s">
        <v>1796</v>
      </c>
      <c r="N681" t="s">
        <v>1912</v>
      </c>
      <c r="O681">
        <v>0.14369999999999999</v>
      </c>
      <c r="P681">
        <v>42</v>
      </c>
      <c r="Q681">
        <v>2.52</v>
      </c>
      <c r="R681">
        <v>584</v>
      </c>
      <c r="S681">
        <v>68</v>
      </c>
      <c r="T681">
        <v>70</v>
      </c>
      <c r="U681">
        <f t="shared" si="60"/>
        <v>0</v>
      </c>
      <c r="V681">
        <f t="shared" si="61"/>
        <v>-51.569999999999936</v>
      </c>
      <c r="W681" s="3">
        <f t="shared" si="62"/>
        <v>-4.1481660231660181E-2</v>
      </c>
      <c r="X681" t="str">
        <f t="shared" si="63"/>
        <v>November</v>
      </c>
      <c r="Y681" t="str">
        <f t="shared" si="64"/>
        <v>Q4</v>
      </c>
      <c r="Z681">
        <f t="shared" si="65"/>
        <v>0.50684931506849318</v>
      </c>
    </row>
    <row r="682" spans="1:26" x14ac:dyDescent="0.25">
      <c r="A682" t="s">
        <v>695</v>
      </c>
      <c r="B682" t="s">
        <v>1509</v>
      </c>
      <c r="C682" t="s">
        <v>1510</v>
      </c>
      <c r="D682">
        <v>489</v>
      </c>
      <c r="E682">
        <v>25</v>
      </c>
      <c r="F682">
        <v>12225</v>
      </c>
      <c r="G682">
        <v>12263.95</v>
      </c>
      <c r="H682" t="s">
        <v>1513</v>
      </c>
      <c r="I682" t="s">
        <v>1518</v>
      </c>
      <c r="J682">
        <v>4.5</v>
      </c>
      <c r="K682" t="s">
        <v>1599</v>
      </c>
      <c r="L682" t="s">
        <v>1779</v>
      </c>
      <c r="M682" t="s">
        <v>1779</v>
      </c>
      <c r="N682" t="s">
        <v>1912</v>
      </c>
      <c r="O682">
        <v>0.1447</v>
      </c>
      <c r="P682">
        <v>70</v>
      </c>
      <c r="Q682">
        <v>0.81</v>
      </c>
      <c r="R682">
        <v>504</v>
      </c>
      <c r="S682">
        <v>41</v>
      </c>
      <c r="T682">
        <v>78</v>
      </c>
      <c r="U682">
        <f t="shared" si="60"/>
        <v>0</v>
      </c>
      <c r="V682">
        <f t="shared" si="61"/>
        <v>38.950000000000728</v>
      </c>
      <c r="W682" s="3">
        <f t="shared" si="62"/>
        <v>3.1860940695297118E-3</v>
      </c>
      <c r="X682" t="str">
        <f t="shared" si="63"/>
        <v>December</v>
      </c>
      <c r="Y682" t="str">
        <f t="shared" si="64"/>
        <v>Q4</v>
      </c>
      <c r="Z682">
        <f t="shared" si="65"/>
        <v>0.97023809523809523</v>
      </c>
    </row>
    <row r="683" spans="1:26" x14ac:dyDescent="0.25">
      <c r="A683" t="s">
        <v>696</v>
      </c>
      <c r="B683" t="s">
        <v>1509</v>
      </c>
      <c r="C683" t="s">
        <v>1510</v>
      </c>
      <c r="D683">
        <v>33</v>
      </c>
      <c r="E683">
        <v>25</v>
      </c>
      <c r="F683">
        <v>825</v>
      </c>
      <c r="G683">
        <v>824.3</v>
      </c>
      <c r="H683" t="s">
        <v>1516</v>
      </c>
      <c r="I683" t="s">
        <v>1520</v>
      </c>
      <c r="J683">
        <v>4.7</v>
      </c>
      <c r="K683" t="s">
        <v>1609</v>
      </c>
      <c r="L683" t="s">
        <v>1549</v>
      </c>
      <c r="M683" t="s">
        <v>1549</v>
      </c>
      <c r="N683" t="s">
        <v>1912</v>
      </c>
      <c r="O683">
        <v>0.14069999999999999</v>
      </c>
      <c r="P683">
        <v>4</v>
      </c>
      <c r="Q683">
        <v>0.77</v>
      </c>
      <c r="R683">
        <v>930</v>
      </c>
      <c r="S683">
        <v>155</v>
      </c>
      <c r="T683">
        <v>50</v>
      </c>
      <c r="U683">
        <f t="shared" si="60"/>
        <v>0</v>
      </c>
      <c r="V683">
        <f t="shared" si="61"/>
        <v>-0.70000000000004547</v>
      </c>
      <c r="W683" s="3">
        <f t="shared" si="62"/>
        <v>-8.4848484848490358E-4</v>
      </c>
      <c r="X683" t="str">
        <f t="shared" si="63"/>
        <v>October</v>
      </c>
      <c r="Y683" t="str">
        <f t="shared" si="64"/>
        <v>Q4</v>
      </c>
      <c r="Z683">
        <f t="shared" si="65"/>
        <v>3.5483870967741936E-2</v>
      </c>
    </row>
    <row r="684" spans="1:26" x14ac:dyDescent="0.25">
      <c r="A684" t="s">
        <v>697</v>
      </c>
      <c r="B684" t="s">
        <v>1508</v>
      </c>
      <c r="C684" t="s">
        <v>1512</v>
      </c>
      <c r="D684">
        <v>60</v>
      </c>
      <c r="E684">
        <v>8.9</v>
      </c>
      <c r="F684">
        <v>534</v>
      </c>
      <c r="G684">
        <v>536.23</v>
      </c>
      <c r="H684" t="s">
        <v>1516</v>
      </c>
      <c r="I684" t="s">
        <v>1518</v>
      </c>
      <c r="J684">
        <v>4.5</v>
      </c>
      <c r="K684" t="s">
        <v>1580</v>
      </c>
      <c r="L684" t="s">
        <v>1853</v>
      </c>
      <c r="M684" t="s">
        <v>1853</v>
      </c>
      <c r="N684" t="s">
        <v>1912</v>
      </c>
      <c r="O684">
        <v>4.99E-2</v>
      </c>
      <c r="P684">
        <v>2</v>
      </c>
      <c r="Q684">
        <v>2.54</v>
      </c>
      <c r="R684">
        <v>364</v>
      </c>
      <c r="S684">
        <v>124</v>
      </c>
      <c r="T684">
        <v>96</v>
      </c>
      <c r="U684">
        <f t="shared" si="60"/>
        <v>0</v>
      </c>
      <c r="V684">
        <f t="shared" si="61"/>
        <v>2.2300000000000182</v>
      </c>
      <c r="W684" s="3">
        <f t="shared" si="62"/>
        <v>4.1760299625468508E-3</v>
      </c>
      <c r="X684" t="str">
        <f t="shared" si="63"/>
        <v>February</v>
      </c>
      <c r="Y684" t="str">
        <f t="shared" si="64"/>
        <v>Q1</v>
      </c>
      <c r="Z684">
        <f t="shared" si="65"/>
        <v>0.16483516483516483</v>
      </c>
    </row>
    <row r="685" spans="1:26" x14ac:dyDescent="0.25">
      <c r="A685" t="s">
        <v>698</v>
      </c>
      <c r="B685" t="s">
        <v>1507</v>
      </c>
      <c r="C685" t="s">
        <v>1511</v>
      </c>
      <c r="D685">
        <v>23</v>
      </c>
      <c r="E685">
        <v>15.75</v>
      </c>
      <c r="F685">
        <v>362.25</v>
      </c>
      <c r="G685">
        <v>369.98</v>
      </c>
      <c r="H685" t="s">
        <v>1513</v>
      </c>
      <c r="I685" t="s">
        <v>1521</v>
      </c>
      <c r="J685">
        <v>4.2</v>
      </c>
      <c r="K685" t="s">
        <v>1669</v>
      </c>
      <c r="L685" t="s">
        <v>1696</v>
      </c>
      <c r="M685" t="s">
        <v>1696</v>
      </c>
      <c r="N685" t="s">
        <v>1912</v>
      </c>
      <c r="O685">
        <v>5.1700000000000003E-2</v>
      </c>
      <c r="P685">
        <v>1</v>
      </c>
      <c r="Q685">
        <v>2.71</v>
      </c>
      <c r="R685">
        <v>314</v>
      </c>
      <c r="S685">
        <v>116</v>
      </c>
      <c r="T685">
        <v>25</v>
      </c>
      <c r="U685">
        <f t="shared" si="60"/>
        <v>0</v>
      </c>
      <c r="V685">
        <f t="shared" si="61"/>
        <v>7.7300000000000182</v>
      </c>
      <c r="W685" s="3">
        <f t="shared" si="62"/>
        <v>2.1338854382332694E-2</v>
      </c>
      <c r="X685" t="str">
        <f t="shared" si="63"/>
        <v>April</v>
      </c>
      <c r="Y685" t="str">
        <f t="shared" si="64"/>
        <v>Q2</v>
      </c>
      <c r="Z685">
        <f t="shared" si="65"/>
        <v>7.32484076433121E-2</v>
      </c>
    </row>
    <row r="686" spans="1:26" x14ac:dyDescent="0.25">
      <c r="A686" t="s">
        <v>699</v>
      </c>
      <c r="B686" t="s">
        <v>1505</v>
      </c>
      <c r="C686" t="s">
        <v>1511</v>
      </c>
      <c r="D686">
        <v>310</v>
      </c>
      <c r="E686">
        <v>12.5</v>
      </c>
      <c r="F686">
        <v>3875</v>
      </c>
      <c r="G686">
        <v>3772.89</v>
      </c>
      <c r="H686" t="s">
        <v>1514</v>
      </c>
      <c r="I686" t="s">
        <v>1519</v>
      </c>
      <c r="J686">
        <v>3.8</v>
      </c>
      <c r="K686" t="s">
        <v>1608</v>
      </c>
      <c r="L686" t="s">
        <v>1751</v>
      </c>
      <c r="M686" t="s">
        <v>1751</v>
      </c>
      <c r="N686" t="s">
        <v>1912</v>
      </c>
      <c r="O686">
        <v>8.1199999999999994E-2</v>
      </c>
      <c r="P686">
        <v>25</v>
      </c>
      <c r="Q686">
        <v>3.92</v>
      </c>
      <c r="R686">
        <v>112</v>
      </c>
      <c r="S686">
        <v>101</v>
      </c>
      <c r="T686">
        <v>69</v>
      </c>
      <c r="U686">
        <f t="shared" si="60"/>
        <v>0</v>
      </c>
      <c r="V686">
        <f t="shared" si="61"/>
        <v>-102.11000000000013</v>
      </c>
      <c r="W686" s="3">
        <f t="shared" si="62"/>
        <v>-2.6350967741935516E-2</v>
      </c>
      <c r="X686" t="str">
        <f t="shared" si="63"/>
        <v>November</v>
      </c>
      <c r="Y686" t="str">
        <f t="shared" si="64"/>
        <v>Q4</v>
      </c>
      <c r="Z686">
        <f t="shared" si="65"/>
        <v>2.7678571428571428</v>
      </c>
    </row>
    <row r="687" spans="1:26" x14ac:dyDescent="0.25">
      <c r="A687" t="s">
        <v>700</v>
      </c>
      <c r="B687" t="s">
        <v>1509</v>
      </c>
      <c r="C687" t="s">
        <v>1510</v>
      </c>
      <c r="D687">
        <v>24</v>
      </c>
      <c r="E687">
        <v>25</v>
      </c>
      <c r="F687">
        <v>600</v>
      </c>
      <c r="G687">
        <v>594.45000000000005</v>
      </c>
      <c r="H687" t="s">
        <v>1515</v>
      </c>
      <c r="I687" t="s">
        <v>1518</v>
      </c>
      <c r="J687">
        <v>4.5</v>
      </c>
      <c r="K687" t="s">
        <v>1786</v>
      </c>
      <c r="L687" t="s">
        <v>1825</v>
      </c>
      <c r="M687" t="s">
        <v>1825</v>
      </c>
      <c r="N687" t="s">
        <v>1912</v>
      </c>
      <c r="O687">
        <v>4.2700000000000002E-2</v>
      </c>
      <c r="P687">
        <v>1</v>
      </c>
      <c r="Q687">
        <v>0.9</v>
      </c>
      <c r="R687">
        <v>741</v>
      </c>
      <c r="S687">
        <v>45</v>
      </c>
      <c r="T687">
        <v>41</v>
      </c>
      <c r="U687">
        <f t="shared" si="60"/>
        <v>0</v>
      </c>
      <c r="V687">
        <f t="shared" si="61"/>
        <v>-5.5499999999999545</v>
      </c>
      <c r="W687" s="3">
        <f t="shared" si="62"/>
        <v>-9.2499999999999249E-3</v>
      </c>
      <c r="X687" t="str">
        <f t="shared" si="63"/>
        <v>September</v>
      </c>
      <c r="Y687" t="str">
        <f t="shared" si="64"/>
        <v>Q3</v>
      </c>
      <c r="Z687">
        <f t="shared" si="65"/>
        <v>3.2388663967611336E-2</v>
      </c>
    </row>
    <row r="688" spans="1:26" x14ac:dyDescent="0.25">
      <c r="A688" t="s">
        <v>701</v>
      </c>
      <c r="B688" t="s">
        <v>1509</v>
      </c>
      <c r="C688" t="s">
        <v>1510</v>
      </c>
      <c r="D688">
        <v>218</v>
      </c>
      <c r="E688">
        <v>25</v>
      </c>
      <c r="F688">
        <v>5450</v>
      </c>
      <c r="G688">
        <v>5420.56</v>
      </c>
      <c r="H688" t="s">
        <v>1514</v>
      </c>
      <c r="I688" t="s">
        <v>1521</v>
      </c>
      <c r="J688">
        <v>4.2</v>
      </c>
      <c r="K688" t="s">
        <v>1831</v>
      </c>
      <c r="L688" t="s">
        <v>1841</v>
      </c>
      <c r="M688" t="s">
        <v>1841</v>
      </c>
      <c r="N688" t="s">
        <v>1912</v>
      </c>
      <c r="O688">
        <v>0.1285</v>
      </c>
      <c r="P688">
        <v>28</v>
      </c>
      <c r="Q688">
        <v>1.67</v>
      </c>
      <c r="R688">
        <v>432</v>
      </c>
      <c r="S688">
        <v>158</v>
      </c>
      <c r="T688">
        <v>31</v>
      </c>
      <c r="U688">
        <f t="shared" si="60"/>
        <v>0</v>
      </c>
      <c r="V688">
        <f t="shared" si="61"/>
        <v>-29.4399999999996</v>
      </c>
      <c r="W688" s="3">
        <f t="shared" si="62"/>
        <v>-5.4018348623852477E-3</v>
      </c>
      <c r="X688" t="str">
        <f t="shared" si="63"/>
        <v>October</v>
      </c>
      <c r="Y688" t="str">
        <f t="shared" si="64"/>
        <v>Q4</v>
      </c>
      <c r="Z688">
        <f t="shared" si="65"/>
        <v>0.50462962962962965</v>
      </c>
    </row>
    <row r="689" spans="1:26" x14ac:dyDescent="0.25">
      <c r="A689" t="s">
        <v>702</v>
      </c>
      <c r="B689" t="s">
        <v>1507</v>
      </c>
      <c r="C689" t="s">
        <v>1511</v>
      </c>
      <c r="D689">
        <v>241</v>
      </c>
      <c r="E689">
        <v>15.75</v>
      </c>
      <c r="F689">
        <v>3795.75</v>
      </c>
      <c r="G689">
        <v>3621.83</v>
      </c>
      <c r="H689" t="s">
        <v>1517</v>
      </c>
      <c r="I689" t="s">
        <v>1520</v>
      </c>
      <c r="J689">
        <v>4.7</v>
      </c>
      <c r="K689" t="s">
        <v>1832</v>
      </c>
      <c r="L689" t="s">
        <v>1755</v>
      </c>
      <c r="M689" t="s">
        <v>1841</v>
      </c>
      <c r="N689" t="s">
        <v>1913</v>
      </c>
      <c r="O689">
        <v>0.12379999999999999</v>
      </c>
      <c r="P689">
        <v>29</v>
      </c>
      <c r="Q689">
        <v>2.93</v>
      </c>
      <c r="R689">
        <v>111</v>
      </c>
      <c r="S689">
        <v>143</v>
      </c>
      <c r="T689">
        <v>44</v>
      </c>
      <c r="U689">
        <f t="shared" si="60"/>
        <v>1</v>
      </c>
      <c r="V689">
        <f t="shared" si="61"/>
        <v>-173.92000000000007</v>
      </c>
      <c r="W689" s="3">
        <f t="shared" si="62"/>
        <v>-4.5819666732529823E-2</v>
      </c>
      <c r="X689" t="str">
        <f t="shared" si="63"/>
        <v>October</v>
      </c>
      <c r="Y689" t="str">
        <f t="shared" si="64"/>
        <v>Q4</v>
      </c>
      <c r="Z689">
        <f t="shared" si="65"/>
        <v>2.1711711711711712</v>
      </c>
    </row>
    <row r="690" spans="1:26" x14ac:dyDescent="0.25">
      <c r="A690" t="s">
        <v>703</v>
      </c>
      <c r="B690" t="s">
        <v>1509</v>
      </c>
      <c r="C690" t="s">
        <v>1510</v>
      </c>
      <c r="D690">
        <v>441</v>
      </c>
      <c r="E690">
        <v>25</v>
      </c>
      <c r="F690">
        <v>11025</v>
      </c>
      <c r="G690">
        <v>11170.76</v>
      </c>
      <c r="H690" t="s">
        <v>1516</v>
      </c>
      <c r="I690" t="s">
        <v>1520</v>
      </c>
      <c r="J690">
        <v>4.7</v>
      </c>
      <c r="K690" t="s">
        <v>1553</v>
      </c>
      <c r="L690" t="s">
        <v>1799</v>
      </c>
      <c r="M690" t="s">
        <v>1799</v>
      </c>
      <c r="N690" t="s">
        <v>1912</v>
      </c>
      <c r="O690">
        <v>9.1899999999999996E-2</v>
      </c>
      <c r="P690">
        <v>40</v>
      </c>
      <c r="Q690">
        <v>0.56999999999999995</v>
      </c>
      <c r="R690">
        <v>626</v>
      </c>
      <c r="S690">
        <v>37</v>
      </c>
      <c r="T690">
        <v>48</v>
      </c>
      <c r="U690">
        <f t="shared" si="60"/>
        <v>0</v>
      </c>
      <c r="V690">
        <f t="shared" si="61"/>
        <v>145.76000000000022</v>
      </c>
      <c r="W690" s="3">
        <f t="shared" si="62"/>
        <v>1.3220861678004556E-2</v>
      </c>
      <c r="X690" t="str">
        <f t="shared" si="63"/>
        <v>June</v>
      </c>
      <c r="Y690" t="str">
        <f t="shared" si="64"/>
        <v>Q2</v>
      </c>
      <c r="Z690">
        <f t="shared" si="65"/>
        <v>0.70447284345047922</v>
      </c>
    </row>
    <row r="691" spans="1:26" x14ac:dyDescent="0.25">
      <c r="A691" t="s">
        <v>704</v>
      </c>
      <c r="B691" t="s">
        <v>1505</v>
      </c>
      <c r="C691" t="s">
        <v>1511</v>
      </c>
      <c r="D691">
        <v>381</v>
      </c>
      <c r="E691">
        <v>12.5</v>
      </c>
      <c r="F691">
        <v>4762.5</v>
      </c>
      <c r="G691">
        <v>4789.3999999999996</v>
      </c>
      <c r="H691" t="s">
        <v>1515</v>
      </c>
      <c r="I691" t="s">
        <v>1518</v>
      </c>
      <c r="J691">
        <v>4.5</v>
      </c>
      <c r="K691" t="s">
        <v>1833</v>
      </c>
      <c r="L691" t="s">
        <v>1801</v>
      </c>
      <c r="M691" t="s">
        <v>1801</v>
      </c>
      <c r="N691" t="s">
        <v>1912</v>
      </c>
      <c r="O691">
        <v>4.9099999999999998E-2</v>
      </c>
      <c r="P691">
        <v>18</v>
      </c>
      <c r="Q691">
        <v>3.42</v>
      </c>
      <c r="R691">
        <v>955</v>
      </c>
      <c r="S691">
        <v>194</v>
      </c>
      <c r="T691">
        <v>53</v>
      </c>
      <c r="U691">
        <f t="shared" si="60"/>
        <v>0</v>
      </c>
      <c r="V691">
        <f t="shared" si="61"/>
        <v>26.899999999999636</v>
      </c>
      <c r="W691" s="3">
        <f t="shared" si="62"/>
        <v>5.6482939632545165E-3</v>
      </c>
      <c r="X691" t="str">
        <f t="shared" si="63"/>
        <v>March</v>
      </c>
      <c r="Y691" t="str">
        <f t="shared" si="64"/>
        <v>Q1</v>
      </c>
      <c r="Z691">
        <f t="shared" si="65"/>
        <v>0.39895287958115183</v>
      </c>
    </row>
    <row r="692" spans="1:26" x14ac:dyDescent="0.25">
      <c r="A692" t="s">
        <v>705</v>
      </c>
      <c r="B692" t="s">
        <v>1504</v>
      </c>
      <c r="C692" t="s">
        <v>1510</v>
      </c>
      <c r="D692">
        <v>135</v>
      </c>
      <c r="E692">
        <v>45</v>
      </c>
      <c r="F692">
        <v>6075</v>
      </c>
      <c r="G692">
        <v>6173.58</v>
      </c>
      <c r="H692" t="s">
        <v>1516</v>
      </c>
      <c r="I692" t="s">
        <v>1520</v>
      </c>
      <c r="J692">
        <v>4.7</v>
      </c>
      <c r="K692" t="s">
        <v>1564</v>
      </c>
      <c r="L692" t="s">
        <v>1579</v>
      </c>
      <c r="M692" t="s">
        <v>1579</v>
      </c>
      <c r="N692" t="s">
        <v>1912</v>
      </c>
      <c r="O692">
        <v>5.5E-2</v>
      </c>
      <c r="P692">
        <v>7</v>
      </c>
      <c r="Q692">
        <v>1.94</v>
      </c>
      <c r="R692">
        <v>66</v>
      </c>
      <c r="S692">
        <v>197</v>
      </c>
      <c r="T692">
        <v>27</v>
      </c>
      <c r="U692">
        <f t="shared" si="60"/>
        <v>0</v>
      </c>
      <c r="V692">
        <f t="shared" si="61"/>
        <v>98.579999999999927</v>
      </c>
      <c r="W692" s="3">
        <f t="shared" si="62"/>
        <v>1.622716049382715E-2</v>
      </c>
      <c r="X692" t="str">
        <f t="shared" si="63"/>
        <v>May</v>
      </c>
      <c r="Y692" t="str">
        <f t="shared" si="64"/>
        <v>Q2</v>
      </c>
      <c r="Z692">
        <f t="shared" si="65"/>
        <v>2.0454545454545454</v>
      </c>
    </row>
    <row r="693" spans="1:26" x14ac:dyDescent="0.25">
      <c r="A693" t="s">
        <v>706</v>
      </c>
      <c r="B693" t="s">
        <v>1504</v>
      </c>
      <c r="C693" t="s">
        <v>1510</v>
      </c>
      <c r="D693">
        <v>471</v>
      </c>
      <c r="E693">
        <v>45</v>
      </c>
      <c r="F693">
        <v>21195</v>
      </c>
      <c r="G693">
        <v>20155.55</v>
      </c>
      <c r="H693" t="s">
        <v>1513</v>
      </c>
      <c r="I693" t="s">
        <v>1520</v>
      </c>
      <c r="J693">
        <v>4.7</v>
      </c>
      <c r="K693" t="s">
        <v>1689</v>
      </c>
      <c r="L693" t="s">
        <v>1621</v>
      </c>
      <c r="M693" t="s">
        <v>1621</v>
      </c>
      <c r="N693" t="s">
        <v>1912</v>
      </c>
      <c r="O693">
        <v>3.4299999999999997E-2</v>
      </c>
      <c r="P693">
        <v>16</v>
      </c>
      <c r="Q693">
        <v>1.54</v>
      </c>
      <c r="R693">
        <v>830</v>
      </c>
      <c r="S693">
        <v>120</v>
      </c>
      <c r="T693">
        <v>78</v>
      </c>
      <c r="U693">
        <f t="shared" si="60"/>
        <v>0</v>
      </c>
      <c r="V693">
        <f t="shared" si="61"/>
        <v>-1039.4500000000007</v>
      </c>
      <c r="W693" s="3">
        <f t="shared" si="62"/>
        <v>-4.9042226940316146E-2</v>
      </c>
      <c r="X693" t="str">
        <f t="shared" si="63"/>
        <v>January</v>
      </c>
      <c r="Y693" t="str">
        <f t="shared" si="64"/>
        <v>Q1</v>
      </c>
      <c r="Z693">
        <f t="shared" si="65"/>
        <v>0.56746987951807226</v>
      </c>
    </row>
    <row r="694" spans="1:26" x14ac:dyDescent="0.25">
      <c r="A694" t="s">
        <v>707</v>
      </c>
      <c r="B694" t="s">
        <v>1505</v>
      </c>
      <c r="C694" t="s">
        <v>1511</v>
      </c>
      <c r="D694">
        <v>237</v>
      </c>
      <c r="E694">
        <v>12.5</v>
      </c>
      <c r="F694">
        <v>2962.5</v>
      </c>
      <c r="G694">
        <v>3013.53</v>
      </c>
      <c r="H694" t="s">
        <v>1513</v>
      </c>
      <c r="I694" t="s">
        <v>1518</v>
      </c>
      <c r="J694">
        <v>4.5</v>
      </c>
      <c r="K694" t="s">
        <v>1546</v>
      </c>
      <c r="L694" t="s">
        <v>1645</v>
      </c>
      <c r="M694" t="s">
        <v>1645</v>
      </c>
      <c r="N694" t="s">
        <v>1912</v>
      </c>
      <c r="O694">
        <v>5.9400000000000001E-2</v>
      </c>
      <c r="P694">
        <v>14</v>
      </c>
      <c r="Q694">
        <v>3.74</v>
      </c>
      <c r="R694">
        <v>446</v>
      </c>
      <c r="S694">
        <v>65</v>
      </c>
      <c r="T694">
        <v>99</v>
      </c>
      <c r="U694">
        <f t="shared" si="60"/>
        <v>0</v>
      </c>
      <c r="V694">
        <f t="shared" si="61"/>
        <v>51.0300000000002</v>
      </c>
      <c r="W694" s="3">
        <f t="shared" si="62"/>
        <v>1.722531645569627E-2</v>
      </c>
      <c r="X694" t="str">
        <f t="shared" si="63"/>
        <v>December</v>
      </c>
      <c r="Y694" t="str">
        <f t="shared" si="64"/>
        <v>Q4</v>
      </c>
      <c r="Z694">
        <f t="shared" si="65"/>
        <v>0.53139013452914796</v>
      </c>
    </row>
    <row r="695" spans="1:26" x14ac:dyDescent="0.25">
      <c r="A695" t="s">
        <v>708</v>
      </c>
      <c r="B695" t="s">
        <v>1505</v>
      </c>
      <c r="C695" t="s">
        <v>1511</v>
      </c>
      <c r="D695">
        <v>489</v>
      </c>
      <c r="E695">
        <v>12.5</v>
      </c>
      <c r="F695">
        <v>6112.5</v>
      </c>
      <c r="G695">
        <v>5924.84</v>
      </c>
      <c r="H695" t="s">
        <v>1513</v>
      </c>
      <c r="I695" t="s">
        <v>1520</v>
      </c>
      <c r="J695">
        <v>4.7</v>
      </c>
      <c r="K695" t="s">
        <v>1605</v>
      </c>
      <c r="L695" t="s">
        <v>1565</v>
      </c>
      <c r="M695" t="s">
        <v>1565</v>
      </c>
      <c r="N695" t="s">
        <v>1912</v>
      </c>
      <c r="O695">
        <v>1.1299999999999999E-2</v>
      </c>
      <c r="P695">
        <v>5</v>
      </c>
      <c r="Q695">
        <v>3.64</v>
      </c>
      <c r="R695">
        <v>993</v>
      </c>
      <c r="S695">
        <v>111</v>
      </c>
      <c r="T695">
        <v>34</v>
      </c>
      <c r="U695">
        <f t="shared" si="60"/>
        <v>0</v>
      </c>
      <c r="V695">
        <f t="shared" si="61"/>
        <v>-187.65999999999985</v>
      </c>
      <c r="W695" s="3">
        <f t="shared" si="62"/>
        <v>-3.07010224948875E-2</v>
      </c>
      <c r="X695" t="str">
        <f t="shared" si="63"/>
        <v>July</v>
      </c>
      <c r="Y695" t="str">
        <f t="shared" si="64"/>
        <v>Q3</v>
      </c>
      <c r="Z695">
        <f t="shared" si="65"/>
        <v>0.49244712990936557</v>
      </c>
    </row>
    <row r="696" spans="1:26" x14ac:dyDescent="0.25">
      <c r="A696" t="s">
        <v>709</v>
      </c>
      <c r="B696" t="s">
        <v>1505</v>
      </c>
      <c r="C696" t="s">
        <v>1511</v>
      </c>
      <c r="D696">
        <v>129</v>
      </c>
      <c r="E696">
        <v>12.5</v>
      </c>
      <c r="F696">
        <v>1612.5</v>
      </c>
      <c r="G696">
        <v>1689.92</v>
      </c>
      <c r="H696" t="s">
        <v>1517</v>
      </c>
      <c r="I696" t="s">
        <v>1521</v>
      </c>
      <c r="J696">
        <v>4.2</v>
      </c>
      <c r="K696" t="s">
        <v>1696</v>
      </c>
      <c r="L696" t="s">
        <v>1724</v>
      </c>
      <c r="M696" t="s">
        <v>1724</v>
      </c>
      <c r="N696" t="s">
        <v>1912</v>
      </c>
      <c r="O696">
        <v>0.1454</v>
      </c>
      <c r="P696">
        <v>18</v>
      </c>
      <c r="Q696">
        <v>3.24</v>
      </c>
      <c r="R696">
        <v>264</v>
      </c>
      <c r="S696">
        <v>21</v>
      </c>
      <c r="T696">
        <v>35</v>
      </c>
      <c r="U696">
        <f t="shared" si="60"/>
        <v>0</v>
      </c>
      <c r="V696">
        <f t="shared" si="61"/>
        <v>77.420000000000073</v>
      </c>
      <c r="W696" s="3">
        <f t="shared" si="62"/>
        <v>4.8012403100775237E-2</v>
      </c>
      <c r="X696" t="str">
        <f t="shared" si="63"/>
        <v>April</v>
      </c>
      <c r="Y696" t="str">
        <f t="shared" si="64"/>
        <v>Q2</v>
      </c>
      <c r="Z696">
        <f t="shared" si="65"/>
        <v>0.48863636363636365</v>
      </c>
    </row>
    <row r="697" spans="1:26" x14ac:dyDescent="0.25">
      <c r="A697" t="s">
        <v>710</v>
      </c>
      <c r="B697" t="s">
        <v>1504</v>
      </c>
      <c r="C697" t="s">
        <v>1510</v>
      </c>
      <c r="D697">
        <v>301</v>
      </c>
      <c r="E697">
        <v>45</v>
      </c>
      <c r="F697">
        <v>13545</v>
      </c>
      <c r="G697">
        <v>13545.44</v>
      </c>
      <c r="H697" t="s">
        <v>1515</v>
      </c>
      <c r="I697" t="s">
        <v>1518</v>
      </c>
      <c r="J697">
        <v>4.5</v>
      </c>
      <c r="K697" t="s">
        <v>1805</v>
      </c>
      <c r="L697" t="s">
        <v>1768</v>
      </c>
      <c r="M697" t="s">
        <v>1768</v>
      </c>
      <c r="N697" t="s">
        <v>1912</v>
      </c>
      <c r="O697">
        <v>3.39E-2</v>
      </c>
      <c r="P697">
        <v>10</v>
      </c>
      <c r="Q697">
        <v>1.61</v>
      </c>
      <c r="R697">
        <v>748</v>
      </c>
      <c r="S697">
        <v>174</v>
      </c>
      <c r="T697">
        <v>82</v>
      </c>
      <c r="U697">
        <f t="shared" si="60"/>
        <v>0</v>
      </c>
      <c r="V697">
        <f t="shared" si="61"/>
        <v>0.44000000000050932</v>
      </c>
      <c r="W697" s="3">
        <f t="shared" si="62"/>
        <v>3.2484311554116601E-5</v>
      </c>
      <c r="X697" t="str">
        <f t="shared" si="63"/>
        <v>May</v>
      </c>
      <c r="Y697" t="str">
        <f t="shared" si="64"/>
        <v>Q2</v>
      </c>
      <c r="Z697">
        <f t="shared" si="65"/>
        <v>0.40240641711229946</v>
      </c>
    </row>
    <row r="698" spans="1:26" x14ac:dyDescent="0.25">
      <c r="A698" t="s">
        <v>711</v>
      </c>
      <c r="B698" t="s">
        <v>1507</v>
      </c>
      <c r="C698" t="s">
        <v>1511</v>
      </c>
      <c r="D698">
        <v>75</v>
      </c>
      <c r="E698">
        <v>15.75</v>
      </c>
      <c r="F698">
        <v>1181.25</v>
      </c>
      <c r="G698">
        <v>1152.8599999999999</v>
      </c>
      <c r="H698" t="s">
        <v>1513</v>
      </c>
      <c r="I698" t="s">
        <v>1519</v>
      </c>
      <c r="J698">
        <v>3.8</v>
      </c>
      <c r="K698" t="s">
        <v>1834</v>
      </c>
      <c r="L698" t="s">
        <v>1702</v>
      </c>
      <c r="M698" t="s">
        <v>1702</v>
      </c>
      <c r="N698" t="s">
        <v>1912</v>
      </c>
      <c r="O698">
        <v>8.9800000000000005E-2</v>
      </c>
      <c r="P698">
        <v>6</v>
      </c>
      <c r="Q698">
        <v>3.28</v>
      </c>
      <c r="R698">
        <v>246</v>
      </c>
      <c r="S698">
        <v>193</v>
      </c>
      <c r="T698">
        <v>12</v>
      </c>
      <c r="U698">
        <f t="shared" si="60"/>
        <v>0</v>
      </c>
      <c r="V698">
        <f t="shared" si="61"/>
        <v>-28.3900000000001</v>
      </c>
      <c r="W698" s="3">
        <f t="shared" si="62"/>
        <v>-2.4033862433862518E-2</v>
      </c>
      <c r="X698" t="str">
        <f t="shared" si="63"/>
        <v>February</v>
      </c>
      <c r="Y698" t="str">
        <f t="shared" si="64"/>
        <v>Q1</v>
      </c>
      <c r="Z698">
        <f t="shared" si="65"/>
        <v>0.3048780487804878</v>
      </c>
    </row>
    <row r="699" spans="1:26" x14ac:dyDescent="0.25">
      <c r="A699" t="s">
        <v>712</v>
      </c>
      <c r="B699" t="s">
        <v>1504</v>
      </c>
      <c r="C699" t="s">
        <v>1510</v>
      </c>
      <c r="D699">
        <v>296</v>
      </c>
      <c r="E699">
        <v>45</v>
      </c>
      <c r="F699">
        <v>13320</v>
      </c>
      <c r="G699">
        <v>13830.29</v>
      </c>
      <c r="H699" t="s">
        <v>1517</v>
      </c>
      <c r="I699" t="s">
        <v>1521</v>
      </c>
      <c r="J699">
        <v>4.2</v>
      </c>
      <c r="K699" t="s">
        <v>1665</v>
      </c>
      <c r="L699" t="s">
        <v>1878</v>
      </c>
      <c r="M699" t="s">
        <v>1878</v>
      </c>
      <c r="N699" t="s">
        <v>1912</v>
      </c>
      <c r="O699">
        <v>1.03E-2</v>
      </c>
      <c r="P699">
        <v>3</v>
      </c>
      <c r="Q699">
        <v>1.51</v>
      </c>
      <c r="R699">
        <v>103</v>
      </c>
      <c r="S699">
        <v>102</v>
      </c>
      <c r="T699">
        <v>65</v>
      </c>
      <c r="U699">
        <f t="shared" si="60"/>
        <v>0</v>
      </c>
      <c r="V699">
        <f t="shared" si="61"/>
        <v>510.29000000000087</v>
      </c>
      <c r="W699" s="3">
        <f t="shared" si="62"/>
        <v>3.8310060060060123E-2</v>
      </c>
      <c r="X699" t="str">
        <f t="shared" si="63"/>
        <v>December</v>
      </c>
      <c r="Y699" t="str">
        <f t="shared" si="64"/>
        <v>Q4</v>
      </c>
      <c r="Z699">
        <f t="shared" si="65"/>
        <v>2.8737864077669903</v>
      </c>
    </row>
    <row r="700" spans="1:26" x14ac:dyDescent="0.25">
      <c r="A700" t="s">
        <v>713</v>
      </c>
      <c r="B700" t="s">
        <v>1508</v>
      </c>
      <c r="C700" t="s">
        <v>1512</v>
      </c>
      <c r="D700">
        <v>275</v>
      </c>
      <c r="E700">
        <v>8.9</v>
      </c>
      <c r="F700">
        <v>2447.5</v>
      </c>
      <c r="G700">
        <v>2439.3200000000002</v>
      </c>
      <c r="H700" t="s">
        <v>1516</v>
      </c>
      <c r="I700" t="s">
        <v>1518</v>
      </c>
      <c r="J700">
        <v>4.5</v>
      </c>
      <c r="K700" t="s">
        <v>1665</v>
      </c>
      <c r="L700" t="s">
        <v>1902</v>
      </c>
      <c r="M700" t="s">
        <v>1902</v>
      </c>
      <c r="N700" t="s">
        <v>1912</v>
      </c>
      <c r="O700">
        <v>6.0600000000000001E-2</v>
      </c>
      <c r="P700">
        <v>16</v>
      </c>
      <c r="Q700">
        <v>2.77</v>
      </c>
      <c r="R700">
        <v>98</v>
      </c>
      <c r="S700">
        <v>91</v>
      </c>
      <c r="T700">
        <v>63</v>
      </c>
      <c r="U700">
        <f t="shared" si="60"/>
        <v>0</v>
      </c>
      <c r="V700">
        <f t="shared" si="61"/>
        <v>-8.1799999999998363</v>
      </c>
      <c r="W700" s="3">
        <f t="shared" si="62"/>
        <v>-3.3421859039835899E-3</v>
      </c>
      <c r="X700" t="str">
        <f t="shared" si="63"/>
        <v>December</v>
      </c>
      <c r="Y700" t="str">
        <f t="shared" si="64"/>
        <v>Q4</v>
      </c>
      <c r="Z700">
        <f t="shared" si="65"/>
        <v>2.806122448979592</v>
      </c>
    </row>
    <row r="701" spans="1:26" x14ac:dyDescent="0.25">
      <c r="A701" t="s">
        <v>714</v>
      </c>
      <c r="B701" t="s">
        <v>1509</v>
      </c>
      <c r="C701" t="s">
        <v>1510</v>
      </c>
      <c r="D701">
        <v>210</v>
      </c>
      <c r="E701">
        <v>25</v>
      </c>
      <c r="F701">
        <v>5250</v>
      </c>
      <c r="G701">
        <v>5089.67</v>
      </c>
      <c r="H701" t="s">
        <v>1515</v>
      </c>
      <c r="I701" t="s">
        <v>1521</v>
      </c>
      <c r="J701">
        <v>4.2</v>
      </c>
      <c r="K701" t="s">
        <v>1689</v>
      </c>
      <c r="L701" t="s">
        <v>1864</v>
      </c>
      <c r="M701" t="s">
        <v>1864</v>
      </c>
      <c r="N701" t="s">
        <v>1912</v>
      </c>
      <c r="O701">
        <v>2.1499999999999998E-2</v>
      </c>
      <c r="P701">
        <v>4</v>
      </c>
      <c r="Q701">
        <v>0.54</v>
      </c>
      <c r="R701">
        <v>756</v>
      </c>
      <c r="S701">
        <v>128</v>
      </c>
      <c r="T701">
        <v>19</v>
      </c>
      <c r="U701">
        <f t="shared" si="60"/>
        <v>0</v>
      </c>
      <c r="V701">
        <f t="shared" si="61"/>
        <v>-160.32999999999993</v>
      </c>
      <c r="W701" s="3">
        <f t="shared" si="62"/>
        <v>-3.0539047619047605E-2</v>
      </c>
      <c r="X701" t="str">
        <f t="shared" si="63"/>
        <v>January</v>
      </c>
      <c r="Y701" t="str">
        <f t="shared" si="64"/>
        <v>Q1</v>
      </c>
      <c r="Z701">
        <f t="shared" si="65"/>
        <v>0.27777777777777779</v>
      </c>
    </row>
    <row r="702" spans="1:26" x14ac:dyDescent="0.25">
      <c r="A702" t="s">
        <v>715</v>
      </c>
      <c r="B702" t="s">
        <v>1507</v>
      </c>
      <c r="C702" t="s">
        <v>1511</v>
      </c>
      <c r="D702">
        <v>169</v>
      </c>
      <c r="E702">
        <v>15.75</v>
      </c>
      <c r="F702">
        <v>2661.75</v>
      </c>
      <c r="G702">
        <v>2545.39</v>
      </c>
      <c r="H702" t="s">
        <v>1514</v>
      </c>
      <c r="I702" t="s">
        <v>1519</v>
      </c>
      <c r="J702">
        <v>3.8</v>
      </c>
      <c r="K702" t="s">
        <v>1663</v>
      </c>
      <c r="L702" t="s">
        <v>1845</v>
      </c>
      <c r="M702" t="s">
        <v>1845</v>
      </c>
      <c r="N702" t="s">
        <v>1912</v>
      </c>
      <c r="O702">
        <v>9.7500000000000003E-2</v>
      </c>
      <c r="P702">
        <v>16</v>
      </c>
      <c r="Q702">
        <v>3.15</v>
      </c>
      <c r="R702">
        <v>656</v>
      </c>
      <c r="S702">
        <v>180</v>
      </c>
      <c r="T702">
        <v>52</v>
      </c>
      <c r="U702">
        <f t="shared" si="60"/>
        <v>0</v>
      </c>
      <c r="V702">
        <f t="shared" si="61"/>
        <v>-116.36000000000013</v>
      </c>
      <c r="W702" s="3">
        <f t="shared" si="62"/>
        <v>-4.3715600638677611E-2</v>
      </c>
      <c r="X702" t="str">
        <f t="shared" si="63"/>
        <v>June</v>
      </c>
      <c r="Y702" t="str">
        <f t="shared" si="64"/>
        <v>Q2</v>
      </c>
      <c r="Z702">
        <f t="shared" si="65"/>
        <v>0.2576219512195122</v>
      </c>
    </row>
    <row r="703" spans="1:26" x14ac:dyDescent="0.25">
      <c r="A703" t="s">
        <v>716</v>
      </c>
      <c r="B703" t="s">
        <v>1506</v>
      </c>
      <c r="C703" t="s">
        <v>1512</v>
      </c>
      <c r="D703">
        <v>132</v>
      </c>
      <c r="E703">
        <v>4.2</v>
      </c>
      <c r="F703">
        <v>554.4</v>
      </c>
      <c r="G703">
        <v>579.84</v>
      </c>
      <c r="H703" t="s">
        <v>1514</v>
      </c>
      <c r="I703" t="s">
        <v>1518</v>
      </c>
      <c r="J703">
        <v>4.5</v>
      </c>
      <c r="K703" t="s">
        <v>1567</v>
      </c>
      <c r="L703" t="s">
        <v>1753</v>
      </c>
      <c r="M703" t="s">
        <v>1753</v>
      </c>
      <c r="N703" t="s">
        <v>1912</v>
      </c>
      <c r="O703">
        <v>0.12659999999999999</v>
      </c>
      <c r="P703">
        <v>16</v>
      </c>
      <c r="Q703">
        <v>2.04</v>
      </c>
      <c r="R703">
        <v>124</v>
      </c>
      <c r="S703">
        <v>173</v>
      </c>
      <c r="T703">
        <v>89</v>
      </c>
      <c r="U703">
        <f t="shared" si="60"/>
        <v>0</v>
      </c>
      <c r="V703">
        <f t="shared" si="61"/>
        <v>25.440000000000055</v>
      </c>
      <c r="W703" s="3">
        <f t="shared" si="62"/>
        <v>4.5887445887445991E-2</v>
      </c>
      <c r="X703" t="str">
        <f t="shared" si="63"/>
        <v>August</v>
      </c>
      <c r="Y703" t="str">
        <f t="shared" si="64"/>
        <v>Q3</v>
      </c>
      <c r="Z703">
        <f t="shared" si="65"/>
        <v>1.064516129032258</v>
      </c>
    </row>
    <row r="704" spans="1:26" x14ac:dyDescent="0.25">
      <c r="A704" t="s">
        <v>717</v>
      </c>
      <c r="B704" t="s">
        <v>1508</v>
      </c>
      <c r="C704" t="s">
        <v>1512</v>
      </c>
      <c r="D704">
        <v>73</v>
      </c>
      <c r="E704">
        <v>8.9</v>
      </c>
      <c r="F704">
        <v>649.70000000000005</v>
      </c>
      <c r="G704">
        <v>622.77</v>
      </c>
      <c r="H704" t="s">
        <v>1513</v>
      </c>
      <c r="I704" t="s">
        <v>1520</v>
      </c>
      <c r="J704">
        <v>4.7</v>
      </c>
      <c r="K704" t="s">
        <v>1800</v>
      </c>
      <c r="L704" t="s">
        <v>1655</v>
      </c>
      <c r="M704" t="s">
        <v>1655</v>
      </c>
      <c r="N704" t="s">
        <v>1912</v>
      </c>
      <c r="O704">
        <v>1.8499999999999999E-2</v>
      </c>
      <c r="P704">
        <v>1</v>
      </c>
      <c r="Q704">
        <v>1.63</v>
      </c>
      <c r="R704">
        <v>851</v>
      </c>
      <c r="S704">
        <v>52</v>
      </c>
      <c r="T704">
        <v>17</v>
      </c>
      <c r="U704">
        <f t="shared" si="60"/>
        <v>0</v>
      </c>
      <c r="V704">
        <f t="shared" si="61"/>
        <v>-26.930000000000064</v>
      </c>
      <c r="W704" s="3">
        <f t="shared" si="62"/>
        <v>-4.1449899953824934E-2</v>
      </c>
      <c r="X704" t="str">
        <f t="shared" si="63"/>
        <v>October</v>
      </c>
      <c r="Y704" t="str">
        <f t="shared" si="64"/>
        <v>Q4</v>
      </c>
      <c r="Z704">
        <f t="shared" si="65"/>
        <v>8.5781433607520566E-2</v>
      </c>
    </row>
    <row r="705" spans="1:26" x14ac:dyDescent="0.25">
      <c r="A705" t="s">
        <v>718</v>
      </c>
      <c r="B705" t="s">
        <v>1508</v>
      </c>
      <c r="C705" t="s">
        <v>1512</v>
      </c>
      <c r="D705">
        <v>330</v>
      </c>
      <c r="E705">
        <v>8.9</v>
      </c>
      <c r="F705">
        <v>2937</v>
      </c>
      <c r="G705">
        <v>2916.98</v>
      </c>
      <c r="H705" t="s">
        <v>1513</v>
      </c>
      <c r="I705" t="s">
        <v>1521</v>
      </c>
      <c r="J705">
        <v>4.2</v>
      </c>
      <c r="K705" t="s">
        <v>1658</v>
      </c>
      <c r="L705" t="s">
        <v>1616</v>
      </c>
      <c r="M705" t="s">
        <v>1616</v>
      </c>
      <c r="N705" t="s">
        <v>1912</v>
      </c>
      <c r="O705">
        <v>2.4299999999999999E-2</v>
      </c>
      <c r="P705">
        <v>8</v>
      </c>
      <c r="Q705">
        <v>1.1000000000000001</v>
      </c>
      <c r="R705">
        <v>461</v>
      </c>
      <c r="S705">
        <v>44</v>
      </c>
      <c r="T705">
        <v>89</v>
      </c>
      <c r="U705">
        <f t="shared" si="60"/>
        <v>0</v>
      </c>
      <c r="V705">
        <f t="shared" si="61"/>
        <v>-20.019999999999982</v>
      </c>
      <c r="W705" s="3">
        <f t="shared" si="62"/>
        <v>-6.8164794007490575E-3</v>
      </c>
      <c r="X705" t="str">
        <f t="shared" si="63"/>
        <v>November</v>
      </c>
      <c r="Y705" t="str">
        <f t="shared" si="64"/>
        <v>Q4</v>
      </c>
      <c r="Z705">
        <f t="shared" si="65"/>
        <v>0.71583514099783085</v>
      </c>
    </row>
    <row r="706" spans="1:26" x14ac:dyDescent="0.25">
      <c r="A706" t="s">
        <v>719</v>
      </c>
      <c r="B706" t="s">
        <v>1508</v>
      </c>
      <c r="C706" t="s">
        <v>1512</v>
      </c>
      <c r="D706">
        <v>206</v>
      </c>
      <c r="E706">
        <v>8.9</v>
      </c>
      <c r="F706">
        <v>1833.4</v>
      </c>
      <c r="G706">
        <v>1826.84</v>
      </c>
      <c r="H706" t="s">
        <v>1514</v>
      </c>
      <c r="I706" t="s">
        <v>1518</v>
      </c>
      <c r="J706">
        <v>4.5</v>
      </c>
      <c r="K706" t="s">
        <v>1566</v>
      </c>
      <c r="L706" t="s">
        <v>1686</v>
      </c>
      <c r="M706" t="s">
        <v>1686</v>
      </c>
      <c r="N706" t="s">
        <v>1912</v>
      </c>
      <c r="O706">
        <v>6.9900000000000004E-2</v>
      </c>
      <c r="P706">
        <v>14</v>
      </c>
      <c r="Q706">
        <v>1.2</v>
      </c>
      <c r="R706">
        <v>741</v>
      </c>
      <c r="S706">
        <v>26</v>
      </c>
      <c r="T706">
        <v>68</v>
      </c>
      <c r="U706">
        <f t="shared" si="60"/>
        <v>0</v>
      </c>
      <c r="V706">
        <f t="shared" si="61"/>
        <v>-6.5600000000001728</v>
      </c>
      <c r="W706" s="3">
        <f t="shared" si="62"/>
        <v>-3.578051707210741E-3</v>
      </c>
      <c r="X706" t="str">
        <f t="shared" si="63"/>
        <v>August</v>
      </c>
      <c r="Y706" t="str">
        <f t="shared" si="64"/>
        <v>Q3</v>
      </c>
      <c r="Z706">
        <f t="shared" si="65"/>
        <v>0.27800269905533065</v>
      </c>
    </row>
    <row r="707" spans="1:26" x14ac:dyDescent="0.25">
      <c r="A707" t="s">
        <v>720</v>
      </c>
      <c r="B707" t="s">
        <v>1509</v>
      </c>
      <c r="C707" t="s">
        <v>1510</v>
      </c>
      <c r="D707">
        <v>62</v>
      </c>
      <c r="E707">
        <v>25</v>
      </c>
      <c r="F707">
        <v>1550</v>
      </c>
      <c r="G707">
        <v>1474.4</v>
      </c>
      <c r="H707" t="s">
        <v>1516</v>
      </c>
      <c r="I707" t="s">
        <v>1519</v>
      </c>
      <c r="J707">
        <v>3.8</v>
      </c>
      <c r="K707" t="s">
        <v>1604</v>
      </c>
      <c r="L707" t="s">
        <v>1630</v>
      </c>
      <c r="M707" t="s">
        <v>1630</v>
      </c>
      <c r="N707" t="s">
        <v>1912</v>
      </c>
      <c r="O707">
        <v>0.1099</v>
      </c>
      <c r="P707">
        <v>6</v>
      </c>
      <c r="Q707">
        <v>1.76</v>
      </c>
      <c r="R707">
        <v>179</v>
      </c>
      <c r="S707">
        <v>183</v>
      </c>
      <c r="T707">
        <v>75</v>
      </c>
      <c r="U707">
        <f t="shared" ref="U707:U770" si="66">IF(N707="Delayed", M707-L707, 0)</f>
        <v>0</v>
      </c>
      <c r="V707">
        <f t="shared" ref="V707:V770" si="67">G707-F707</f>
        <v>-75.599999999999909</v>
      </c>
      <c r="W707" s="3">
        <f t="shared" ref="W707:W770" si="68">(G707-F707)/F707</f>
        <v>-4.8774193548387038E-2</v>
      </c>
      <c r="X707" t="str">
        <f t="shared" ref="X707:X770" si="69">TEXT(K707,"MMMM")</f>
        <v>February</v>
      </c>
      <c r="Y707" t="str">
        <f t="shared" ref="Y707:Y770" si="70">"Q"&amp;ROUNDUP(MONTH(K707)/3,0)</f>
        <v>Q1</v>
      </c>
      <c r="Z707">
        <f t="shared" ref="Z707:Z770" si="71">D707/R707</f>
        <v>0.34636871508379891</v>
      </c>
    </row>
    <row r="708" spans="1:26" x14ac:dyDescent="0.25">
      <c r="A708" t="s">
        <v>721</v>
      </c>
      <c r="B708" t="s">
        <v>1506</v>
      </c>
      <c r="C708" t="s">
        <v>1512</v>
      </c>
      <c r="D708">
        <v>381</v>
      </c>
      <c r="E708">
        <v>4.2</v>
      </c>
      <c r="F708">
        <v>1600.2</v>
      </c>
      <c r="G708">
        <v>1619.54</v>
      </c>
      <c r="H708" t="s">
        <v>1516</v>
      </c>
      <c r="I708" t="s">
        <v>1520</v>
      </c>
      <c r="J708">
        <v>4.7</v>
      </c>
      <c r="K708" t="s">
        <v>1757</v>
      </c>
      <c r="L708" t="s">
        <v>1586</v>
      </c>
      <c r="M708" t="s">
        <v>1586</v>
      </c>
      <c r="N708" t="s">
        <v>1912</v>
      </c>
      <c r="O708">
        <v>3.5999999999999997E-2</v>
      </c>
      <c r="P708">
        <v>13</v>
      </c>
      <c r="Q708">
        <v>1.0900000000000001</v>
      </c>
      <c r="R708">
        <v>369</v>
      </c>
      <c r="S708">
        <v>169</v>
      </c>
      <c r="T708">
        <v>65</v>
      </c>
      <c r="U708">
        <f t="shared" si="66"/>
        <v>0</v>
      </c>
      <c r="V708">
        <f t="shared" si="67"/>
        <v>19.339999999999918</v>
      </c>
      <c r="W708" s="3">
        <f t="shared" si="68"/>
        <v>1.2085989251343531E-2</v>
      </c>
      <c r="X708" t="str">
        <f t="shared" si="69"/>
        <v>September</v>
      </c>
      <c r="Y708" t="str">
        <f t="shared" si="70"/>
        <v>Q3</v>
      </c>
      <c r="Z708">
        <f t="shared" si="71"/>
        <v>1.032520325203252</v>
      </c>
    </row>
    <row r="709" spans="1:26" x14ac:dyDescent="0.25">
      <c r="A709" t="s">
        <v>722</v>
      </c>
      <c r="B709" t="s">
        <v>1509</v>
      </c>
      <c r="C709" t="s">
        <v>1510</v>
      </c>
      <c r="D709">
        <v>463</v>
      </c>
      <c r="E709">
        <v>25</v>
      </c>
      <c r="F709">
        <v>11575</v>
      </c>
      <c r="G709">
        <v>11622.62</v>
      </c>
      <c r="H709" t="s">
        <v>1516</v>
      </c>
      <c r="I709" t="s">
        <v>1521</v>
      </c>
      <c r="J709">
        <v>4.2</v>
      </c>
      <c r="K709" t="s">
        <v>1629</v>
      </c>
      <c r="L709" t="s">
        <v>1655</v>
      </c>
      <c r="M709" t="s">
        <v>1655</v>
      </c>
      <c r="N709" t="s">
        <v>1912</v>
      </c>
      <c r="O709">
        <v>3.04E-2</v>
      </c>
      <c r="P709">
        <v>14</v>
      </c>
      <c r="Q709">
        <v>1.4</v>
      </c>
      <c r="R709">
        <v>427</v>
      </c>
      <c r="S709">
        <v>22</v>
      </c>
      <c r="T709">
        <v>76</v>
      </c>
      <c r="U709">
        <f t="shared" si="66"/>
        <v>0</v>
      </c>
      <c r="V709">
        <f t="shared" si="67"/>
        <v>47.6200000000008</v>
      </c>
      <c r="W709" s="3">
        <f t="shared" si="68"/>
        <v>4.1140388768899179E-3</v>
      </c>
      <c r="X709" t="str">
        <f t="shared" si="69"/>
        <v>October</v>
      </c>
      <c r="Y709" t="str">
        <f t="shared" si="70"/>
        <v>Q4</v>
      </c>
      <c r="Z709">
        <f t="shared" si="71"/>
        <v>1.0843091334894615</v>
      </c>
    </row>
    <row r="710" spans="1:26" x14ac:dyDescent="0.25">
      <c r="A710" t="s">
        <v>723</v>
      </c>
      <c r="B710" t="s">
        <v>1509</v>
      </c>
      <c r="C710" t="s">
        <v>1510</v>
      </c>
      <c r="D710">
        <v>269</v>
      </c>
      <c r="E710">
        <v>25</v>
      </c>
      <c r="F710">
        <v>6725</v>
      </c>
      <c r="G710">
        <v>6939.65</v>
      </c>
      <c r="H710" t="s">
        <v>1514</v>
      </c>
      <c r="I710" t="s">
        <v>1518</v>
      </c>
      <c r="J710">
        <v>4.5</v>
      </c>
      <c r="K710" t="s">
        <v>1784</v>
      </c>
      <c r="L710" t="s">
        <v>1724</v>
      </c>
      <c r="M710" t="s">
        <v>1724</v>
      </c>
      <c r="N710" t="s">
        <v>1912</v>
      </c>
      <c r="O710">
        <v>8.8300000000000003E-2</v>
      </c>
      <c r="P710">
        <v>23</v>
      </c>
      <c r="Q710">
        <v>1.02</v>
      </c>
      <c r="R710">
        <v>705</v>
      </c>
      <c r="S710">
        <v>71</v>
      </c>
      <c r="T710">
        <v>18</v>
      </c>
      <c r="U710">
        <f t="shared" si="66"/>
        <v>0</v>
      </c>
      <c r="V710">
        <f t="shared" si="67"/>
        <v>214.64999999999964</v>
      </c>
      <c r="W710" s="3">
        <f t="shared" si="68"/>
        <v>3.1918215613382844E-2</v>
      </c>
      <c r="X710" t="str">
        <f t="shared" si="69"/>
        <v>May</v>
      </c>
      <c r="Y710" t="str">
        <f t="shared" si="70"/>
        <v>Q2</v>
      </c>
      <c r="Z710">
        <f t="shared" si="71"/>
        <v>0.38156028368794326</v>
      </c>
    </row>
    <row r="711" spans="1:26" x14ac:dyDescent="0.25">
      <c r="A711" t="s">
        <v>724</v>
      </c>
      <c r="B711" t="s">
        <v>1506</v>
      </c>
      <c r="C711" t="s">
        <v>1512</v>
      </c>
      <c r="D711">
        <v>364</v>
      </c>
      <c r="E711">
        <v>4.2</v>
      </c>
      <c r="F711">
        <v>1528.8</v>
      </c>
      <c r="G711">
        <v>1602.48</v>
      </c>
      <c r="H711" t="s">
        <v>1514</v>
      </c>
      <c r="I711" t="s">
        <v>1520</v>
      </c>
      <c r="J711">
        <v>4.7</v>
      </c>
      <c r="K711" t="s">
        <v>1596</v>
      </c>
      <c r="L711" t="s">
        <v>1903</v>
      </c>
      <c r="M711" t="s">
        <v>1903</v>
      </c>
      <c r="N711" t="s">
        <v>1912</v>
      </c>
      <c r="O711">
        <v>9.4E-2</v>
      </c>
      <c r="P711">
        <v>34</v>
      </c>
      <c r="Q711">
        <v>2.16</v>
      </c>
      <c r="R711">
        <v>680</v>
      </c>
      <c r="S711">
        <v>96</v>
      </c>
      <c r="T711">
        <v>63</v>
      </c>
      <c r="U711">
        <f t="shared" si="66"/>
        <v>0</v>
      </c>
      <c r="V711">
        <f t="shared" si="67"/>
        <v>73.680000000000064</v>
      </c>
      <c r="W711" s="3">
        <f t="shared" si="68"/>
        <v>4.8194662480376807E-2</v>
      </c>
      <c r="X711" t="str">
        <f t="shared" si="69"/>
        <v>December</v>
      </c>
      <c r="Y711" t="str">
        <f t="shared" si="70"/>
        <v>Q4</v>
      </c>
      <c r="Z711">
        <f t="shared" si="71"/>
        <v>0.53529411764705881</v>
      </c>
    </row>
    <row r="712" spans="1:26" x14ac:dyDescent="0.25">
      <c r="A712" t="s">
        <v>725</v>
      </c>
      <c r="B712" t="s">
        <v>1506</v>
      </c>
      <c r="C712" t="s">
        <v>1512</v>
      </c>
      <c r="D712">
        <v>458</v>
      </c>
      <c r="E712">
        <v>4.2</v>
      </c>
      <c r="F712">
        <v>1923.6</v>
      </c>
      <c r="G712">
        <v>1979.23</v>
      </c>
      <c r="H712" t="s">
        <v>1514</v>
      </c>
      <c r="I712" t="s">
        <v>1518</v>
      </c>
      <c r="J712">
        <v>4.5</v>
      </c>
      <c r="K712" t="s">
        <v>1566</v>
      </c>
      <c r="L712" t="s">
        <v>1686</v>
      </c>
      <c r="M712" t="s">
        <v>1686</v>
      </c>
      <c r="N712" t="s">
        <v>1912</v>
      </c>
      <c r="O712">
        <v>1.5900000000000001E-2</v>
      </c>
      <c r="P712">
        <v>7</v>
      </c>
      <c r="Q712">
        <v>1.01</v>
      </c>
      <c r="R712">
        <v>759</v>
      </c>
      <c r="S712">
        <v>78</v>
      </c>
      <c r="T712">
        <v>69</v>
      </c>
      <c r="U712">
        <f t="shared" si="66"/>
        <v>0</v>
      </c>
      <c r="V712">
        <f t="shared" si="67"/>
        <v>55.630000000000109</v>
      </c>
      <c r="W712" s="3">
        <f t="shared" si="68"/>
        <v>2.8919733832397647E-2</v>
      </c>
      <c r="X712" t="str">
        <f t="shared" si="69"/>
        <v>August</v>
      </c>
      <c r="Y712" t="str">
        <f t="shared" si="70"/>
        <v>Q3</v>
      </c>
      <c r="Z712">
        <f t="shared" si="71"/>
        <v>0.60342555994729907</v>
      </c>
    </row>
    <row r="713" spans="1:26" x14ac:dyDescent="0.25">
      <c r="A713" t="s">
        <v>726</v>
      </c>
      <c r="B713" t="s">
        <v>1509</v>
      </c>
      <c r="C713" t="s">
        <v>1510</v>
      </c>
      <c r="D713">
        <v>386</v>
      </c>
      <c r="E713">
        <v>25</v>
      </c>
      <c r="F713">
        <v>9650</v>
      </c>
      <c r="G713">
        <v>9908.9599999999991</v>
      </c>
      <c r="H713" t="s">
        <v>1514</v>
      </c>
      <c r="I713" t="s">
        <v>1519</v>
      </c>
      <c r="J713">
        <v>3.8</v>
      </c>
      <c r="K713" t="s">
        <v>1757</v>
      </c>
      <c r="L713" t="s">
        <v>1686</v>
      </c>
      <c r="M713" t="s">
        <v>1686</v>
      </c>
      <c r="N713" t="s">
        <v>1912</v>
      </c>
      <c r="O713">
        <v>0.1241</v>
      </c>
      <c r="P713">
        <v>47</v>
      </c>
      <c r="Q713">
        <v>1.06</v>
      </c>
      <c r="R713">
        <v>238</v>
      </c>
      <c r="S713">
        <v>21</v>
      </c>
      <c r="T713">
        <v>56</v>
      </c>
      <c r="U713">
        <f t="shared" si="66"/>
        <v>0</v>
      </c>
      <c r="V713">
        <f t="shared" si="67"/>
        <v>258.95999999999913</v>
      </c>
      <c r="W713" s="3">
        <f t="shared" si="68"/>
        <v>2.6835233160621672E-2</v>
      </c>
      <c r="X713" t="str">
        <f t="shared" si="69"/>
        <v>September</v>
      </c>
      <c r="Y713" t="str">
        <f t="shared" si="70"/>
        <v>Q3</v>
      </c>
      <c r="Z713">
        <f t="shared" si="71"/>
        <v>1.6218487394957983</v>
      </c>
    </row>
    <row r="714" spans="1:26" x14ac:dyDescent="0.25">
      <c r="A714" t="s">
        <v>727</v>
      </c>
      <c r="B714" t="s">
        <v>1505</v>
      </c>
      <c r="C714" t="s">
        <v>1511</v>
      </c>
      <c r="D714">
        <v>294</v>
      </c>
      <c r="E714">
        <v>12.5</v>
      </c>
      <c r="F714">
        <v>3675</v>
      </c>
      <c r="G714">
        <v>3533.58</v>
      </c>
      <c r="H714" t="s">
        <v>1513</v>
      </c>
      <c r="I714" t="s">
        <v>1521</v>
      </c>
      <c r="J714">
        <v>4.2</v>
      </c>
      <c r="K714" t="s">
        <v>1835</v>
      </c>
      <c r="L714" t="s">
        <v>1795</v>
      </c>
      <c r="M714" t="s">
        <v>1795</v>
      </c>
      <c r="N714" t="s">
        <v>1912</v>
      </c>
      <c r="O714">
        <v>5.0700000000000002E-2</v>
      </c>
      <c r="P714">
        <v>14</v>
      </c>
      <c r="Q714">
        <v>3.38</v>
      </c>
      <c r="R714">
        <v>94</v>
      </c>
      <c r="S714">
        <v>27</v>
      </c>
      <c r="T714">
        <v>35</v>
      </c>
      <c r="U714">
        <f t="shared" si="66"/>
        <v>0</v>
      </c>
      <c r="V714">
        <f t="shared" si="67"/>
        <v>-141.42000000000007</v>
      </c>
      <c r="W714" s="3">
        <f t="shared" si="68"/>
        <v>-3.8481632653061246E-2</v>
      </c>
      <c r="X714" t="str">
        <f t="shared" si="69"/>
        <v>January</v>
      </c>
      <c r="Y714" t="str">
        <f t="shared" si="70"/>
        <v>Q1</v>
      </c>
      <c r="Z714">
        <f t="shared" si="71"/>
        <v>3.1276595744680851</v>
      </c>
    </row>
    <row r="715" spans="1:26" x14ac:dyDescent="0.25">
      <c r="A715" t="s">
        <v>728</v>
      </c>
      <c r="B715" t="s">
        <v>1507</v>
      </c>
      <c r="C715" t="s">
        <v>1511</v>
      </c>
      <c r="D715">
        <v>463</v>
      </c>
      <c r="E715">
        <v>15.75</v>
      </c>
      <c r="F715">
        <v>7292.25</v>
      </c>
      <c r="G715">
        <v>7118.69</v>
      </c>
      <c r="H715" t="s">
        <v>1516</v>
      </c>
      <c r="I715" t="s">
        <v>1519</v>
      </c>
      <c r="J715">
        <v>3.8</v>
      </c>
      <c r="K715" t="s">
        <v>1600</v>
      </c>
      <c r="L715" t="s">
        <v>1530</v>
      </c>
      <c r="M715" t="s">
        <v>1530</v>
      </c>
      <c r="N715" t="s">
        <v>1912</v>
      </c>
      <c r="O715">
        <v>3.44E-2</v>
      </c>
      <c r="P715">
        <v>15</v>
      </c>
      <c r="Q715">
        <v>2.87</v>
      </c>
      <c r="R715">
        <v>72</v>
      </c>
      <c r="S715">
        <v>65</v>
      </c>
      <c r="T715">
        <v>43</v>
      </c>
      <c r="U715">
        <f t="shared" si="66"/>
        <v>0</v>
      </c>
      <c r="V715">
        <f t="shared" si="67"/>
        <v>-173.5600000000004</v>
      </c>
      <c r="W715" s="3">
        <f t="shared" si="68"/>
        <v>-2.3800610236895389E-2</v>
      </c>
      <c r="X715" t="str">
        <f t="shared" si="69"/>
        <v>April</v>
      </c>
      <c r="Y715" t="str">
        <f t="shared" si="70"/>
        <v>Q2</v>
      </c>
      <c r="Z715">
        <f t="shared" si="71"/>
        <v>6.4305555555555554</v>
      </c>
    </row>
    <row r="716" spans="1:26" x14ac:dyDescent="0.25">
      <c r="A716" t="s">
        <v>729</v>
      </c>
      <c r="B716" t="s">
        <v>1505</v>
      </c>
      <c r="C716" t="s">
        <v>1511</v>
      </c>
      <c r="D716">
        <v>345</v>
      </c>
      <c r="E716">
        <v>12.5</v>
      </c>
      <c r="F716">
        <v>4312.5</v>
      </c>
      <c r="G716">
        <v>4436.45</v>
      </c>
      <c r="H716" t="s">
        <v>1513</v>
      </c>
      <c r="I716" t="s">
        <v>1519</v>
      </c>
      <c r="J716">
        <v>3.8</v>
      </c>
      <c r="K716" t="s">
        <v>1780</v>
      </c>
      <c r="L716" t="s">
        <v>1710</v>
      </c>
      <c r="M716" t="s">
        <v>1578</v>
      </c>
      <c r="N716" t="s">
        <v>1913</v>
      </c>
      <c r="O716">
        <v>2.5499999999999998E-2</v>
      </c>
      <c r="P716">
        <v>8</v>
      </c>
      <c r="Q716">
        <v>3.18</v>
      </c>
      <c r="R716">
        <v>431</v>
      </c>
      <c r="S716">
        <v>189</v>
      </c>
      <c r="T716">
        <v>31</v>
      </c>
      <c r="U716">
        <f t="shared" si="66"/>
        <v>13</v>
      </c>
      <c r="V716">
        <f t="shared" si="67"/>
        <v>123.94999999999982</v>
      </c>
      <c r="W716" s="3">
        <f t="shared" si="68"/>
        <v>2.8742028985507203E-2</v>
      </c>
      <c r="X716" t="str">
        <f t="shared" si="69"/>
        <v>July</v>
      </c>
      <c r="Y716" t="str">
        <f t="shared" si="70"/>
        <v>Q3</v>
      </c>
      <c r="Z716">
        <f t="shared" si="71"/>
        <v>0.80046403712296987</v>
      </c>
    </row>
    <row r="717" spans="1:26" x14ac:dyDescent="0.25">
      <c r="A717" t="s">
        <v>730</v>
      </c>
      <c r="B717" t="s">
        <v>1509</v>
      </c>
      <c r="C717" t="s">
        <v>1510</v>
      </c>
      <c r="D717">
        <v>43</v>
      </c>
      <c r="E717">
        <v>25</v>
      </c>
      <c r="F717">
        <v>1075</v>
      </c>
      <c r="G717">
        <v>1033.99</v>
      </c>
      <c r="H717" t="s">
        <v>1517</v>
      </c>
      <c r="I717" t="s">
        <v>1520</v>
      </c>
      <c r="J717">
        <v>4.7</v>
      </c>
      <c r="K717" t="s">
        <v>1685</v>
      </c>
      <c r="L717" t="s">
        <v>1902</v>
      </c>
      <c r="M717" t="s">
        <v>1902</v>
      </c>
      <c r="N717" t="s">
        <v>1912</v>
      </c>
      <c r="O717">
        <v>0.1336</v>
      </c>
      <c r="P717">
        <v>5</v>
      </c>
      <c r="Q717">
        <v>0.78</v>
      </c>
      <c r="R717">
        <v>437</v>
      </c>
      <c r="S717">
        <v>197</v>
      </c>
      <c r="T717">
        <v>57</v>
      </c>
      <c r="U717">
        <f t="shared" si="66"/>
        <v>0</v>
      </c>
      <c r="V717">
        <f t="shared" si="67"/>
        <v>-41.009999999999991</v>
      </c>
      <c r="W717" s="3">
        <f t="shared" si="68"/>
        <v>-3.8148837209302316E-2</v>
      </c>
      <c r="X717" t="str">
        <f t="shared" si="69"/>
        <v>December</v>
      </c>
      <c r="Y717" t="str">
        <f t="shared" si="70"/>
        <v>Q4</v>
      </c>
      <c r="Z717">
        <f t="shared" si="71"/>
        <v>9.8398169336384442E-2</v>
      </c>
    </row>
    <row r="718" spans="1:26" x14ac:dyDescent="0.25">
      <c r="A718" t="s">
        <v>516</v>
      </c>
      <c r="B718" t="s">
        <v>1506</v>
      </c>
      <c r="C718" t="s">
        <v>1512</v>
      </c>
      <c r="D718">
        <v>135</v>
      </c>
      <c r="E718">
        <v>4.2</v>
      </c>
      <c r="F718">
        <v>567</v>
      </c>
      <c r="G718">
        <v>590.87</v>
      </c>
      <c r="H718" t="s">
        <v>1517</v>
      </c>
      <c r="I718" t="s">
        <v>1520</v>
      </c>
      <c r="J718">
        <v>4.7</v>
      </c>
      <c r="K718" t="s">
        <v>1836</v>
      </c>
      <c r="L718" t="s">
        <v>1676</v>
      </c>
      <c r="M718" t="s">
        <v>1676</v>
      </c>
      <c r="N718" t="s">
        <v>1912</v>
      </c>
      <c r="O718">
        <v>0.1168</v>
      </c>
      <c r="P718">
        <v>15</v>
      </c>
      <c r="Q718">
        <v>2.71</v>
      </c>
      <c r="R718">
        <v>858</v>
      </c>
      <c r="S718">
        <v>58</v>
      </c>
      <c r="T718">
        <v>51</v>
      </c>
      <c r="U718">
        <f t="shared" si="66"/>
        <v>0</v>
      </c>
      <c r="V718">
        <f t="shared" si="67"/>
        <v>23.870000000000005</v>
      </c>
      <c r="W718" s="3">
        <f t="shared" si="68"/>
        <v>4.2098765432098777E-2</v>
      </c>
      <c r="X718" t="str">
        <f t="shared" si="69"/>
        <v>November</v>
      </c>
      <c r="Y718" t="str">
        <f t="shared" si="70"/>
        <v>Q4</v>
      </c>
      <c r="Z718">
        <f t="shared" si="71"/>
        <v>0.15734265734265734</v>
      </c>
    </row>
    <row r="719" spans="1:26" x14ac:dyDescent="0.25">
      <c r="A719" t="s">
        <v>731</v>
      </c>
      <c r="B719" t="s">
        <v>1507</v>
      </c>
      <c r="C719" t="s">
        <v>1511</v>
      </c>
      <c r="D719">
        <v>445</v>
      </c>
      <c r="E719">
        <v>15.75</v>
      </c>
      <c r="F719">
        <v>7008.75</v>
      </c>
      <c r="G719">
        <v>7014.55</v>
      </c>
      <c r="H719" t="s">
        <v>1513</v>
      </c>
      <c r="I719" t="s">
        <v>1521</v>
      </c>
      <c r="J719">
        <v>4.2</v>
      </c>
      <c r="K719" t="s">
        <v>1612</v>
      </c>
      <c r="L719" t="s">
        <v>1643</v>
      </c>
      <c r="M719" t="s">
        <v>1643</v>
      </c>
      <c r="N719" t="s">
        <v>1912</v>
      </c>
      <c r="O719">
        <v>9.1800000000000007E-2</v>
      </c>
      <c r="P719">
        <v>40</v>
      </c>
      <c r="Q719">
        <v>3.59</v>
      </c>
      <c r="R719">
        <v>859</v>
      </c>
      <c r="S719">
        <v>189</v>
      </c>
      <c r="T719">
        <v>88</v>
      </c>
      <c r="U719">
        <f t="shared" si="66"/>
        <v>0</v>
      </c>
      <c r="V719">
        <f t="shared" si="67"/>
        <v>5.8000000000001819</v>
      </c>
      <c r="W719" s="3">
        <f t="shared" si="68"/>
        <v>8.2753700731231421E-4</v>
      </c>
      <c r="X719" t="str">
        <f t="shared" si="69"/>
        <v>March</v>
      </c>
      <c r="Y719" t="str">
        <f t="shared" si="70"/>
        <v>Q1</v>
      </c>
      <c r="Z719">
        <f t="shared" si="71"/>
        <v>0.51804423748544814</v>
      </c>
    </row>
    <row r="720" spans="1:26" x14ac:dyDescent="0.25">
      <c r="A720" t="s">
        <v>732</v>
      </c>
      <c r="B720" t="s">
        <v>1505</v>
      </c>
      <c r="C720" t="s">
        <v>1511</v>
      </c>
      <c r="D720">
        <v>394</v>
      </c>
      <c r="E720">
        <v>12.5</v>
      </c>
      <c r="F720">
        <v>4925</v>
      </c>
      <c r="G720">
        <v>4929.51</v>
      </c>
      <c r="H720" t="s">
        <v>1514</v>
      </c>
      <c r="I720" t="s">
        <v>1520</v>
      </c>
      <c r="J720">
        <v>4.7</v>
      </c>
      <c r="K720" t="s">
        <v>1792</v>
      </c>
      <c r="L720" t="s">
        <v>1807</v>
      </c>
      <c r="M720" t="s">
        <v>1807</v>
      </c>
      <c r="N720" t="s">
        <v>1912</v>
      </c>
      <c r="O720">
        <v>7.9799999999999996E-2</v>
      </c>
      <c r="P720">
        <v>31</v>
      </c>
      <c r="Q720">
        <v>2.98</v>
      </c>
      <c r="R720">
        <v>588</v>
      </c>
      <c r="S720">
        <v>197</v>
      </c>
      <c r="T720">
        <v>71</v>
      </c>
      <c r="U720">
        <f t="shared" si="66"/>
        <v>0</v>
      </c>
      <c r="V720">
        <f t="shared" si="67"/>
        <v>4.5100000000002183</v>
      </c>
      <c r="W720" s="3">
        <f t="shared" si="68"/>
        <v>9.1573604060918138E-4</v>
      </c>
      <c r="X720" t="str">
        <f t="shared" si="69"/>
        <v>November</v>
      </c>
      <c r="Y720" t="str">
        <f t="shared" si="70"/>
        <v>Q4</v>
      </c>
      <c r="Z720">
        <f t="shared" si="71"/>
        <v>0.67006802721088432</v>
      </c>
    </row>
    <row r="721" spans="1:26" x14ac:dyDescent="0.25">
      <c r="A721" t="s">
        <v>733</v>
      </c>
      <c r="B721" t="s">
        <v>1504</v>
      </c>
      <c r="C721" t="s">
        <v>1510</v>
      </c>
      <c r="D721">
        <v>307</v>
      </c>
      <c r="E721">
        <v>45</v>
      </c>
      <c r="F721">
        <v>13815</v>
      </c>
      <c r="G721">
        <v>13678.16</v>
      </c>
      <c r="H721" t="s">
        <v>1515</v>
      </c>
      <c r="I721" t="s">
        <v>1520</v>
      </c>
      <c r="J721">
        <v>4.7</v>
      </c>
      <c r="K721" t="s">
        <v>1759</v>
      </c>
      <c r="L721" t="s">
        <v>1762</v>
      </c>
      <c r="M721" t="s">
        <v>1762</v>
      </c>
      <c r="N721" t="s">
        <v>1912</v>
      </c>
      <c r="O721">
        <v>0.13900000000000001</v>
      </c>
      <c r="P721">
        <v>42</v>
      </c>
      <c r="Q721">
        <v>0.55000000000000004</v>
      </c>
      <c r="R721">
        <v>966</v>
      </c>
      <c r="S721">
        <v>71</v>
      </c>
      <c r="T721">
        <v>67</v>
      </c>
      <c r="U721">
        <f t="shared" si="66"/>
        <v>0</v>
      </c>
      <c r="V721">
        <f t="shared" si="67"/>
        <v>-136.84000000000015</v>
      </c>
      <c r="W721" s="3">
        <f t="shared" si="68"/>
        <v>-9.9051755338400403E-3</v>
      </c>
      <c r="X721" t="str">
        <f t="shared" si="69"/>
        <v>May</v>
      </c>
      <c r="Y721" t="str">
        <f t="shared" si="70"/>
        <v>Q2</v>
      </c>
      <c r="Z721">
        <f t="shared" si="71"/>
        <v>0.31780538302277433</v>
      </c>
    </row>
    <row r="722" spans="1:26" x14ac:dyDescent="0.25">
      <c r="A722" t="s">
        <v>734</v>
      </c>
      <c r="B722" t="s">
        <v>1507</v>
      </c>
      <c r="C722" t="s">
        <v>1511</v>
      </c>
      <c r="D722">
        <v>227</v>
      </c>
      <c r="E722">
        <v>15.75</v>
      </c>
      <c r="F722">
        <v>3575.25</v>
      </c>
      <c r="G722">
        <v>3714.22</v>
      </c>
      <c r="H722" t="s">
        <v>1515</v>
      </c>
      <c r="I722" t="s">
        <v>1519</v>
      </c>
      <c r="J722">
        <v>3.8</v>
      </c>
      <c r="K722" t="s">
        <v>1574</v>
      </c>
      <c r="L722" t="s">
        <v>1555</v>
      </c>
      <c r="M722" t="s">
        <v>1553</v>
      </c>
      <c r="N722" t="s">
        <v>1913</v>
      </c>
      <c r="O722">
        <v>0.09</v>
      </c>
      <c r="P722">
        <v>20</v>
      </c>
      <c r="Q722">
        <v>2.88</v>
      </c>
      <c r="R722">
        <v>819</v>
      </c>
      <c r="S722">
        <v>41</v>
      </c>
      <c r="T722">
        <v>47</v>
      </c>
      <c r="U722">
        <f t="shared" si="66"/>
        <v>3</v>
      </c>
      <c r="V722">
        <f t="shared" si="67"/>
        <v>138.9699999999998</v>
      </c>
      <c r="W722" s="3">
        <f t="shared" si="68"/>
        <v>3.8870009090273348E-2</v>
      </c>
      <c r="X722" t="str">
        <f t="shared" si="69"/>
        <v>June</v>
      </c>
      <c r="Y722" t="str">
        <f t="shared" si="70"/>
        <v>Q2</v>
      </c>
      <c r="Z722">
        <f t="shared" si="71"/>
        <v>0.27716727716727718</v>
      </c>
    </row>
    <row r="723" spans="1:26" x14ac:dyDescent="0.25">
      <c r="A723" t="s">
        <v>735</v>
      </c>
      <c r="B723" t="s">
        <v>1508</v>
      </c>
      <c r="C723" t="s">
        <v>1512</v>
      </c>
      <c r="D723">
        <v>308</v>
      </c>
      <c r="E723">
        <v>8.9</v>
      </c>
      <c r="F723">
        <v>2741.2</v>
      </c>
      <c r="G723">
        <v>2615.42</v>
      </c>
      <c r="H723" t="s">
        <v>1517</v>
      </c>
      <c r="I723" t="s">
        <v>1521</v>
      </c>
      <c r="J723">
        <v>4.2</v>
      </c>
      <c r="K723" t="s">
        <v>1766</v>
      </c>
      <c r="L723" t="s">
        <v>1762</v>
      </c>
      <c r="M723" t="s">
        <v>1762</v>
      </c>
      <c r="N723" t="s">
        <v>1912</v>
      </c>
      <c r="O723">
        <v>8.1699999999999995E-2</v>
      </c>
      <c r="P723">
        <v>25</v>
      </c>
      <c r="Q723">
        <v>1.9</v>
      </c>
      <c r="R723">
        <v>468</v>
      </c>
      <c r="S723">
        <v>114</v>
      </c>
      <c r="T723">
        <v>73</v>
      </c>
      <c r="U723">
        <f t="shared" si="66"/>
        <v>0</v>
      </c>
      <c r="V723">
        <f t="shared" si="67"/>
        <v>-125.77999999999975</v>
      </c>
      <c r="W723" s="3">
        <f t="shared" si="68"/>
        <v>-4.588501386254186E-2</v>
      </c>
      <c r="X723" t="str">
        <f t="shared" si="69"/>
        <v>April</v>
      </c>
      <c r="Y723" t="str">
        <f t="shared" si="70"/>
        <v>Q2</v>
      </c>
      <c r="Z723">
        <f t="shared" si="71"/>
        <v>0.65811965811965811</v>
      </c>
    </row>
    <row r="724" spans="1:26" x14ac:dyDescent="0.25">
      <c r="A724" t="s">
        <v>736</v>
      </c>
      <c r="B724" t="s">
        <v>1506</v>
      </c>
      <c r="C724" t="s">
        <v>1512</v>
      </c>
      <c r="D724">
        <v>101</v>
      </c>
      <c r="E724">
        <v>4.2</v>
      </c>
      <c r="F724">
        <v>424.2</v>
      </c>
      <c r="G724">
        <v>421.73</v>
      </c>
      <c r="H724" t="s">
        <v>1516</v>
      </c>
      <c r="I724" t="s">
        <v>1520</v>
      </c>
      <c r="J724">
        <v>4.7</v>
      </c>
      <c r="K724" t="s">
        <v>1748</v>
      </c>
      <c r="L724" t="s">
        <v>1540</v>
      </c>
      <c r="M724" t="s">
        <v>1540</v>
      </c>
      <c r="N724" t="s">
        <v>1912</v>
      </c>
      <c r="O724">
        <v>4.7199999999999999E-2</v>
      </c>
      <c r="P724">
        <v>4</v>
      </c>
      <c r="Q724">
        <v>2.8</v>
      </c>
      <c r="R724">
        <v>912</v>
      </c>
      <c r="S724">
        <v>148</v>
      </c>
      <c r="T724">
        <v>75</v>
      </c>
      <c r="U724">
        <f t="shared" si="66"/>
        <v>0</v>
      </c>
      <c r="V724">
        <f t="shared" si="67"/>
        <v>-2.4699999999999704</v>
      </c>
      <c r="W724" s="3">
        <f t="shared" si="68"/>
        <v>-5.8227251296557531E-3</v>
      </c>
      <c r="X724" t="str">
        <f t="shared" si="69"/>
        <v>January</v>
      </c>
      <c r="Y724" t="str">
        <f t="shared" si="70"/>
        <v>Q1</v>
      </c>
      <c r="Z724">
        <f t="shared" si="71"/>
        <v>0.11074561403508772</v>
      </c>
    </row>
    <row r="725" spans="1:26" x14ac:dyDescent="0.25">
      <c r="A725" t="s">
        <v>661</v>
      </c>
      <c r="B725" t="s">
        <v>1509</v>
      </c>
      <c r="C725" t="s">
        <v>1510</v>
      </c>
      <c r="D725">
        <v>60</v>
      </c>
      <c r="E725">
        <v>25</v>
      </c>
      <c r="F725">
        <v>1500</v>
      </c>
      <c r="G725">
        <v>1442.79</v>
      </c>
      <c r="H725" t="s">
        <v>1513</v>
      </c>
      <c r="I725" t="s">
        <v>1521</v>
      </c>
      <c r="J725">
        <v>4.2</v>
      </c>
      <c r="K725" t="s">
        <v>1837</v>
      </c>
      <c r="L725" t="s">
        <v>1715</v>
      </c>
      <c r="M725" t="s">
        <v>1715</v>
      </c>
      <c r="N725" t="s">
        <v>1912</v>
      </c>
      <c r="O725">
        <v>6.0400000000000002E-2</v>
      </c>
      <c r="P725">
        <v>3</v>
      </c>
      <c r="Q725">
        <v>1</v>
      </c>
      <c r="R725">
        <v>387</v>
      </c>
      <c r="S725">
        <v>84</v>
      </c>
      <c r="T725">
        <v>48</v>
      </c>
      <c r="U725">
        <f t="shared" si="66"/>
        <v>0</v>
      </c>
      <c r="V725">
        <f t="shared" si="67"/>
        <v>-57.210000000000036</v>
      </c>
      <c r="W725" s="3">
        <f t="shared" si="68"/>
        <v>-3.8140000000000021E-2</v>
      </c>
      <c r="X725" t="str">
        <f t="shared" si="69"/>
        <v>April</v>
      </c>
      <c r="Y725" t="str">
        <f t="shared" si="70"/>
        <v>Q2</v>
      </c>
      <c r="Z725">
        <f t="shared" si="71"/>
        <v>0.15503875968992248</v>
      </c>
    </row>
    <row r="726" spans="1:26" x14ac:dyDescent="0.25">
      <c r="A726" t="s">
        <v>737</v>
      </c>
      <c r="B726" t="s">
        <v>1504</v>
      </c>
      <c r="C726" t="s">
        <v>1510</v>
      </c>
      <c r="D726">
        <v>319</v>
      </c>
      <c r="E726">
        <v>45</v>
      </c>
      <c r="F726">
        <v>14355</v>
      </c>
      <c r="G726">
        <v>15069.87</v>
      </c>
      <c r="H726" t="s">
        <v>1516</v>
      </c>
      <c r="I726" t="s">
        <v>1519</v>
      </c>
      <c r="J726">
        <v>3.8</v>
      </c>
      <c r="K726" t="s">
        <v>1562</v>
      </c>
      <c r="L726" t="s">
        <v>1892</v>
      </c>
      <c r="M726" t="s">
        <v>1892</v>
      </c>
      <c r="N726" t="s">
        <v>1912</v>
      </c>
      <c r="O726">
        <v>0.14979999999999999</v>
      </c>
      <c r="P726">
        <v>47</v>
      </c>
      <c r="Q726">
        <v>1.61</v>
      </c>
      <c r="R726">
        <v>58</v>
      </c>
      <c r="S726">
        <v>96</v>
      </c>
      <c r="T726">
        <v>46</v>
      </c>
      <c r="U726">
        <f t="shared" si="66"/>
        <v>0</v>
      </c>
      <c r="V726">
        <f t="shared" si="67"/>
        <v>714.8700000000008</v>
      </c>
      <c r="W726" s="3">
        <f t="shared" si="68"/>
        <v>4.9799373040752409E-2</v>
      </c>
      <c r="X726" t="str">
        <f t="shared" si="69"/>
        <v>December</v>
      </c>
      <c r="Y726" t="str">
        <f t="shared" si="70"/>
        <v>Q4</v>
      </c>
      <c r="Z726">
        <f t="shared" si="71"/>
        <v>5.5</v>
      </c>
    </row>
    <row r="727" spans="1:26" x14ac:dyDescent="0.25">
      <c r="A727" t="s">
        <v>738</v>
      </c>
      <c r="B727" t="s">
        <v>1506</v>
      </c>
      <c r="C727" t="s">
        <v>1512</v>
      </c>
      <c r="D727">
        <v>397</v>
      </c>
      <c r="E727">
        <v>4.2</v>
      </c>
      <c r="F727">
        <v>1667.4</v>
      </c>
      <c r="G727">
        <v>1693.3</v>
      </c>
      <c r="H727" t="s">
        <v>1515</v>
      </c>
      <c r="I727" t="s">
        <v>1520</v>
      </c>
      <c r="J727">
        <v>4.7</v>
      </c>
      <c r="K727" t="s">
        <v>1800</v>
      </c>
      <c r="L727" t="s">
        <v>1655</v>
      </c>
      <c r="M727" t="s">
        <v>1655</v>
      </c>
      <c r="N727" t="s">
        <v>1912</v>
      </c>
      <c r="O727">
        <v>7.6100000000000001E-2</v>
      </c>
      <c r="P727">
        <v>30</v>
      </c>
      <c r="Q727">
        <v>2.52</v>
      </c>
      <c r="R727">
        <v>936</v>
      </c>
      <c r="S727">
        <v>121</v>
      </c>
      <c r="T727">
        <v>39</v>
      </c>
      <c r="U727">
        <f t="shared" si="66"/>
        <v>0</v>
      </c>
      <c r="V727">
        <f t="shared" si="67"/>
        <v>25.899999999999864</v>
      </c>
      <c r="W727" s="3">
        <f t="shared" si="68"/>
        <v>1.553316540722074E-2</v>
      </c>
      <c r="X727" t="str">
        <f t="shared" si="69"/>
        <v>October</v>
      </c>
      <c r="Y727" t="str">
        <f t="shared" si="70"/>
        <v>Q4</v>
      </c>
      <c r="Z727">
        <f t="shared" si="71"/>
        <v>0.42414529914529914</v>
      </c>
    </row>
    <row r="728" spans="1:26" x14ac:dyDescent="0.25">
      <c r="A728" t="s">
        <v>739</v>
      </c>
      <c r="B728" t="s">
        <v>1507</v>
      </c>
      <c r="C728" t="s">
        <v>1511</v>
      </c>
      <c r="D728">
        <v>274</v>
      </c>
      <c r="E728">
        <v>15.75</v>
      </c>
      <c r="F728">
        <v>4315.5</v>
      </c>
      <c r="G728">
        <v>4353.05</v>
      </c>
      <c r="H728" t="s">
        <v>1514</v>
      </c>
      <c r="I728" t="s">
        <v>1520</v>
      </c>
      <c r="J728">
        <v>4.7</v>
      </c>
      <c r="K728" t="s">
        <v>1523</v>
      </c>
      <c r="L728" t="s">
        <v>1904</v>
      </c>
      <c r="M728" t="s">
        <v>1904</v>
      </c>
      <c r="N728" t="s">
        <v>1912</v>
      </c>
      <c r="O728">
        <v>8.7400000000000005E-2</v>
      </c>
      <c r="P728">
        <v>23</v>
      </c>
      <c r="Q728">
        <v>3.72</v>
      </c>
      <c r="R728">
        <v>860</v>
      </c>
      <c r="S728">
        <v>41</v>
      </c>
      <c r="T728">
        <v>50</v>
      </c>
      <c r="U728">
        <f t="shared" si="66"/>
        <v>0</v>
      </c>
      <c r="V728">
        <f t="shared" si="67"/>
        <v>37.550000000000182</v>
      </c>
      <c r="W728" s="3">
        <f t="shared" si="68"/>
        <v>8.7011933727262607E-3</v>
      </c>
      <c r="X728" t="str">
        <f t="shared" si="69"/>
        <v>April</v>
      </c>
      <c r="Y728" t="str">
        <f t="shared" si="70"/>
        <v>Q2</v>
      </c>
      <c r="Z728">
        <f t="shared" si="71"/>
        <v>0.31860465116279069</v>
      </c>
    </row>
    <row r="729" spans="1:26" x14ac:dyDescent="0.25">
      <c r="A729" t="s">
        <v>740</v>
      </c>
      <c r="B729" t="s">
        <v>1507</v>
      </c>
      <c r="C729" t="s">
        <v>1511</v>
      </c>
      <c r="D729">
        <v>234</v>
      </c>
      <c r="E729">
        <v>15.75</v>
      </c>
      <c r="F729">
        <v>3685.5</v>
      </c>
      <c r="G729">
        <v>3667.06</v>
      </c>
      <c r="H729" t="s">
        <v>1515</v>
      </c>
      <c r="I729" t="s">
        <v>1520</v>
      </c>
      <c r="J729">
        <v>4.7</v>
      </c>
      <c r="K729" t="s">
        <v>1838</v>
      </c>
      <c r="L729" t="s">
        <v>1523</v>
      </c>
      <c r="M729" t="s">
        <v>1523</v>
      </c>
      <c r="N729" t="s">
        <v>1912</v>
      </c>
      <c r="O729">
        <v>8.8200000000000001E-2</v>
      </c>
      <c r="P729">
        <v>20</v>
      </c>
      <c r="Q729">
        <v>3.37</v>
      </c>
      <c r="R729">
        <v>362</v>
      </c>
      <c r="S729">
        <v>22</v>
      </c>
      <c r="T729">
        <v>73</v>
      </c>
      <c r="U729">
        <f t="shared" si="66"/>
        <v>0</v>
      </c>
      <c r="V729">
        <f t="shared" si="67"/>
        <v>-18.440000000000055</v>
      </c>
      <c r="W729" s="3">
        <f t="shared" si="68"/>
        <v>-5.0033916700583519E-3</v>
      </c>
      <c r="X729" t="str">
        <f t="shared" si="69"/>
        <v>April</v>
      </c>
      <c r="Y729" t="str">
        <f t="shared" si="70"/>
        <v>Q2</v>
      </c>
      <c r="Z729">
        <f t="shared" si="71"/>
        <v>0.64640883977900554</v>
      </c>
    </row>
    <row r="730" spans="1:26" x14ac:dyDescent="0.25">
      <c r="A730" t="s">
        <v>741</v>
      </c>
      <c r="B730" t="s">
        <v>1504</v>
      </c>
      <c r="C730" t="s">
        <v>1510</v>
      </c>
      <c r="D730">
        <v>224</v>
      </c>
      <c r="E730">
        <v>45</v>
      </c>
      <c r="F730">
        <v>10080</v>
      </c>
      <c r="G730">
        <v>10005.129999999999</v>
      </c>
      <c r="H730" t="s">
        <v>1516</v>
      </c>
      <c r="I730" t="s">
        <v>1521</v>
      </c>
      <c r="J730">
        <v>4.2</v>
      </c>
      <c r="K730" t="s">
        <v>1839</v>
      </c>
      <c r="L730" t="s">
        <v>1883</v>
      </c>
      <c r="M730" t="s">
        <v>1883</v>
      </c>
      <c r="N730" t="s">
        <v>1912</v>
      </c>
      <c r="O730">
        <v>0.1154</v>
      </c>
      <c r="P730">
        <v>25</v>
      </c>
      <c r="Q730">
        <v>1.54</v>
      </c>
      <c r="R730">
        <v>383</v>
      </c>
      <c r="S730">
        <v>170</v>
      </c>
      <c r="T730">
        <v>12</v>
      </c>
      <c r="U730">
        <f t="shared" si="66"/>
        <v>0</v>
      </c>
      <c r="V730">
        <f t="shared" si="67"/>
        <v>-74.8700000000008</v>
      </c>
      <c r="W730" s="3">
        <f t="shared" si="68"/>
        <v>-7.4275793650794442E-3</v>
      </c>
      <c r="X730" t="str">
        <f t="shared" si="69"/>
        <v>April</v>
      </c>
      <c r="Y730" t="str">
        <f t="shared" si="70"/>
        <v>Q2</v>
      </c>
      <c r="Z730">
        <f t="shared" si="71"/>
        <v>0.58485639686684077</v>
      </c>
    </row>
    <row r="731" spans="1:26" x14ac:dyDescent="0.25">
      <c r="A731" t="s">
        <v>742</v>
      </c>
      <c r="B731" t="s">
        <v>1509</v>
      </c>
      <c r="C731" t="s">
        <v>1510</v>
      </c>
      <c r="D731">
        <v>497</v>
      </c>
      <c r="E731">
        <v>25</v>
      </c>
      <c r="F731">
        <v>12425</v>
      </c>
      <c r="G731">
        <v>13039.11</v>
      </c>
      <c r="H731" t="s">
        <v>1513</v>
      </c>
      <c r="I731" t="s">
        <v>1519</v>
      </c>
      <c r="J731">
        <v>3.8</v>
      </c>
      <c r="K731" t="s">
        <v>1534</v>
      </c>
      <c r="L731" t="s">
        <v>1801</v>
      </c>
      <c r="M731" t="s">
        <v>1801</v>
      </c>
      <c r="N731" t="s">
        <v>1912</v>
      </c>
      <c r="O731">
        <v>8.9499999999999996E-2</v>
      </c>
      <c r="P731">
        <v>44</v>
      </c>
      <c r="Q731">
        <v>1.87</v>
      </c>
      <c r="R731">
        <v>937</v>
      </c>
      <c r="S731">
        <v>120</v>
      </c>
      <c r="T731">
        <v>58</v>
      </c>
      <c r="U731">
        <f t="shared" si="66"/>
        <v>0</v>
      </c>
      <c r="V731">
        <f t="shared" si="67"/>
        <v>614.11000000000058</v>
      </c>
      <c r="W731" s="3">
        <f t="shared" si="68"/>
        <v>4.9425352112676103E-2</v>
      </c>
      <c r="X731" t="str">
        <f t="shared" si="69"/>
        <v>March</v>
      </c>
      <c r="Y731" t="str">
        <f t="shared" si="70"/>
        <v>Q1</v>
      </c>
      <c r="Z731">
        <f t="shared" si="71"/>
        <v>0.53041622198505867</v>
      </c>
    </row>
    <row r="732" spans="1:26" x14ac:dyDescent="0.25">
      <c r="A732" t="s">
        <v>743</v>
      </c>
      <c r="B732" t="s">
        <v>1507</v>
      </c>
      <c r="C732" t="s">
        <v>1511</v>
      </c>
      <c r="D732">
        <v>207</v>
      </c>
      <c r="E732">
        <v>15.75</v>
      </c>
      <c r="F732">
        <v>3260.25</v>
      </c>
      <c r="G732">
        <v>3158.64</v>
      </c>
      <c r="H732" t="s">
        <v>1515</v>
      </c>
      <c r="I732" t="s">
        <v>1518</v>
      </c>
      <c r="J732">
        <v>4.5</v>
      </c>
      <c r="K732" t="s">
        <v>1822</v>
      </c>
      <c r="L732" t="s">
        <v>1831</v>
      </c>
      <c r="M732" t="s">
        <v>1831</v>
      </c>
      <c r="N732" t="s">
        <v>1912</v>
      </c>
      <c r="O732">
        <v>2.52E-2</v>
      </c>
      <c r="P732">
        <v>5</v>
      </c>
      <c r="Q732">
        <v>3.18</v>
      </c>
      <c r="R732">
        <v>145</v>
      </c>
      <c r="S732">
        <v>63</v>
      </c>
      <c r="T732">
        <v>23</v>
      </c>
      <c r="U732">
        <f t="shared" si="66"/>
        <v>0</v>
      </c>
      <c r="V732">
        <f t="shared" si="67"/>
        <v>-101.61000000000013</v>
      </c>
      <c r="W732" s="3">
        <f t="shared" si="68"/>
        <v>-3.116632160110425E-2</v>
      </c>
      <c r="X732" t="str">
        <f t="shared" si="69"/>
        <v>October</v>
      </c>
      <c r="Y732" t="str">
        <f t="shared" si="70"/>
        <v>Q4</v>
      </c>
      <c r="Z732">
        <f t="shared" si="71"/>
        <v>1.4275862068965517</v>
      </c>
    </row>
    <row r="733" spans="1:26" x14ac:dyDescent="0.25">
      <c r="A733" t="s">
        <v>744</v>
      </c>
      <c r="B733" t="s">
        <v>1504</v>
      </c>
      <c r="C733" t="s">
        <v>1510</v>
      </c>
      <c r="D733">
        <v>433</v>
      </c>
      <c r="E733">
        <v>45</v>
      </c>
      <c r="F733">
        <v>19485</v>
      </c>
      <c r="G733">
        <v>19853.310000000001</v>
      </c>
      <c r="H733" t="s">
        <v>1517</v>
      </c>
      <c r="I733" t="s">
        <v>1519</v>
      </c>
      <c r="J733">
        <v>3.8</v>
      </c>
      <c r="K733" t="s">
        <v>1803</v>
      </c>
      <c r="L733" t="s">
        <v>1576</v>
      </c>
      <c r="M733" t="s">
        <v>1576</v>
      </c>
      <c r="N733" t="s">
        <v>1912</v>
      </c>
      <c r="O733">
        <v>7.8399999999999997E-2</v>
      </c>
      <c r="P733">
        <v>33</v>
      </c>
      <c r="Q733">
        <v>0.6</v>
      </c>
      <c r="R733">
        <v>340</v>
      </c>
      <c r="S733">
        <v>72</v>
      </c>
      <c r="T733">
        <v>39</v>
      </c>
      <c r="U733">
        <f t="shared" si="66"/>
        <v>0</v>
      </c>
      <c r="V733">
        <f t="shared" si="67"/>
        <v>368.31000000000131</v>
      </c>
      <c r="W733" s="3">
        <f t="shared" si="68"/>
        <v>1.8902232486528166E-2</v>
      </c>
      <c r="X733" t="str">
        <f t="shared" si="69"/>
        <v>January</v>
      </c>
      <c r="Y733" t="str">
        <f t="shared" si="70"/>
        <v>Q1</v>
      </c>
      <c r="Z733">
        <f t="shared" si="71"/>
        <v>1.2735294117647058</v>
      </c>
    </row>
    <row r="734" spans="1:26" x14ac:dyDescent="0.25">
      <c r="A734" t="s">
        <v>745</v>
      </c>
      <c r="B734" t="s">
        <v>1506</v>
      </c>
      <c r="C734" t="s">
        <v>1512</v>
      </c>
      <c r="D734">
        <v>39</v>
      </c>
      <c r="E734">
        <v>4.2</v>
      </c>
      <c r="F734">
        <v>163.80000000000001</v>
      </c>
      <c r="G734">
        <v>161.65</v>
      </c>
      <c r="H734" t="s">
        <v>1517</v>
      </c>
      <c r="I734" t="s">
        <v>1518</v>
      </c>
      <c r="J734">
        <v>4.5</v>
      </c>
      <c r="K734" t="s">
        <v>1566</v>
      </c>
      <c r="L734" t="s">
        <v>1686</v>
      </c>
      <c r="M734" t="s">
        <v>1686</v>
      </c>
      <c r="N734" t="s">
        <v>1912</v>
      </c>
      <c r="O734">
        <v>1.15E-2</v>
      </c>
      <c r="P734">
        <v>0</v>
      </c>
      <c r="Q734">
        <v>2.82</v>
      </c>
      <c r="R734">
        <v>210</v>
      </c>
      <c r="S734">
        <v>48</v>
      </c>
      <c r="T734">
        <v>26</v>
      </c>
      <c r="U734">
        <f t="shared" si="66"/>
        <v>0</v>
      </c>
      <c r="V734">
        <f t="shared" si="67"/>
        <v>-2.1500000000000057</v>
      </c>
      <c r="W734" s="3">
        <f t="shared" si="68"/>
        <v>-1.3125763125763159E-2</v>
      </c>
      <c r="X734" t="str">
        <f t="shared" si="69"/>
        <v>August</v>
      </c>
      <c r="Y734" t="str">
        <f t="shared" si="70"/>
        <v>Q3</v>
      </c>
      <c r="Z734">
        <f t="shared" si="71"/>
        <v>0.18571428571428572</v>
      </c>
    </row>
    <row r="735" spans="1:26" x14ac:dyDescent="0.25">
      <c r="A735" t="s">
        <v>746</v>
      </c>
      <c r="B735" t="s">
        <v>1509</v>
      </c>
      <c r="C735" t="s">
        <v>1510</v>
      </c>
      <c r="D735">
        <v>209</v>
      </c>
      <c r="E735">
        <v>25</v>
      </c>
      <c r="F735">
        <v>5225</v>
      </c>
      <c r="G735">
        <v>5462.79</v>
      </c>
      <c r="H735" t="s">
        <v>1515</v>
      </c>
      <c r="I735" t="s">
        <v>1520</v>
      </c>
      <c r="J735">
        <v>4.7</v>
      </c>
      <c r="K735" t="s">
        <v>1570</v>
      </c>
      <c r="L735" t="s">
        <v>1714</v>
      </c>
      <c r="M735" t="s">
        <v>1714</v>
      </c>
      <c r="N735" t="s">
        <v>1912</v>
      </c>
      <c r="O735">
        <v>0.13120000000000001</v>
      </c>
      <c r="P735">
        <v>27</v>
      </c>
      <c r="Q735">
        <v>0.81</v>
      </c>
      <c r="R735">
        <v>887</v>
      </c>
      <c r="S735">
        <v>190</v>
      </c>
      <c r="T735">
        <v>70</v>
      </c>
      <c r="U735">
        <f t="shared" si="66"/>
        <v>0</v>
      </c>
      <c r="V735">
        <f t="shared" si="67"/>
        <v>237.78999999999996</v>
      </c>
      <c r="W735" s="3">
        <f t="shared" si="68"/>
        <v>4.5510047846889945E-2</v>
      </c>
      <c r="X735" t="str">
        <f t="shared" si="69"/>
        <v>February</v>
      </c>
      <c r="Y735" t="str">
        <f t="shared" si="70"/>
        <v>Q1</v>
      </c>
      <c r="Z735">
        <f t="shared" si="71"/>
        <v>0.23562570462232243</v>
      </c>
    </row>
    <row r="736" spans="1:26" x14ac:dyDescent="0.25">
      <c r="A736" t="s">
        <v>747</v>
      </c>
      <c r="B736" t="s">
        <v>1507</v>
      </c>
      <c r="C736" t="s">
        <v>1511</v>
      </c>
      <c r="D736">
        <v>113</v>
      </c>
      <c r="E736">
        <v>15.75</v>
      </c>
      <c r="F736">
        <v>1779.75</v>
      </c>
      <c r="G736">
        <v>1780.19</v>
      </c>
      <c r="H736" t="s">
        <v>1517</v>
      </c>
      <c r="I736" t="s">
        <v>1521</v>
      </c>
      <c r="J736">
        <v>4.2</v>
      </c>
      <c r="K736" t="s">
        <v>1697</v>
      </c>
      <c r="L736" t="s">
        <v>1624</v>
      </c>
      <c r="M736" t="s">
        <v>1624</v>
      </c>
      <c r="N736" t="s">
        <v>1912</v>
      </c>
      <c r="O736">
        <v>0.10589999999999999</v>
      </c>
      <c r="P736">
        <v>11</v>
      </c>
      <c r="Q736">
        <v>2.5099999999999998</v>
      </c>
      <c r="R736">
        <v>506</v>
      </c>
      <c r="S736">
        <v>36</v>
      </c>
      <c r="T736">
        <v>61</v>
      </c>
      <c r="U736">
        <f t="shared" si="66"/>
        <v>0</v>
      </c>
      <c r="V736">
        <f t="shared" si="67"/>
        <v>0.44000000000005457</v>
      </c>
      <c r="W736" s="3">
        <f t="shared" si="68"/>
        <v>2.4722573395142834E-4</v>
      </c>
      <c r="X736" t="str">
        <f t="shared" si="69"/>
        <v>October</v>
      </c>
      <c r="Y736" t="str">
        <f t="shared" si="70"/>
        <v>Q4</v>
      </c>
      <c r="Z736">
        <f t="shared" si="71"/>
        <v>0.22332015810276679</v>
      </c>
    </row>
    <row r="737" spans="1:26" x14ac:dyDescent="0.25">
      <c r="A737" t="s">
        <v>748</v>
      </c>
      <c r="B737" t="s">
        <v>1509</v>
      </c>
      <c r="C737" t="s">
        <v>1510</v>
      </c>
      <c r="D737">
        <v>460</v>
      </c>
      <c r="E737">
        <v>25</v>
      </c>
      <c r="F737">
        <v>11500</v>
      </c>
      <c r="G737">
        <v>11489.6</v>
      </c>
      <c r="H737" t="s">
        <v>1514</v>
      </c>
      <c r="I737" t="s">
        <v>1521</v>
      </c>
      <c r="J737">
        <v>4.2</v>
      </c>
      <c r="K737" t="s">
        <v>1827</v>
      </c>
      <c r="L737" t="s">
        <v>1693</v>
      </c>
      <c r="M737" t="s">
        <v>1693</v>
      </c>
      <c r="N737" t="s">
        <v>1912</v>
      </c>
      <c r="O737">
        <v>7.4800000000000005E-2</v>
      </c>
      <c r="P737">
        <v>34</v>
      </c>
      <c r="Q737">
        <v>0.64</v>
      </c>
      <c r="R737">
        <v>952</v>
      </c>
      <c r="S737">
        <v>136</v>
      </c>
      <c r="T737">
        <v>54</v>
      </c>
      <c r="U737">
        <f t="shared" si="66"/>
        <v>0</v>
      </c>
      <c r="V737">
        <f t="shared" si="67"/>
        <v>-10.399999999999636</v>
      </c>
      <c r="W737" s="3">
        <f t="shared" si="68"/>
        <v>-9.0434782608692489E-4</v>
      </c>
      <c r="X737" t="str">
        <f t="shared" si="69"/>
        <v>October</v>
      </c>
      <c r="Y737" t="str">
        <f t="shared" si="70"/>
        <v>Q4</v>
      </c>
      <c r="Z737">
        <f t="shared" si="71"/>
        <v>0.48319327731092437</v>
      </c>
    </row>
    <row r="738" spans="1:26" x14ac:dyDescent="0.25">
      <c r="A738" t="s">
        <v>749</v>
      </c>
      <c r="B738" t="s">
        <v>1504</v>
      </c>
      <c r="C738" t="s">
        <v>1510</v>
      </c>
      <c r="D738">
        <v>431</v>
      </c>
      <c r="E738">
        <v>45</v>
      </c>
      <c r="F738">
        <v>19395</v>
      </c>
      <c r="G738">
        <v>19996.22</v>
      </c>
      <c r="H738" t="s">
        <v>1516</v>
      </c>
      <c r="I738" t="s">
        <v>1520</v>
      </c>
      <c r="J738">
        <v>4.7</v>
      </c>
      <c r="K738" t="s">
        <v>1824</v>
      </c>
      <c r="L738" t="s">
        <v>1624</v>
      </c>
      <c r="M738" t="s">
        <v>1624</v>
      </c>
      <c r="N738" t="s">
        <v>1912</v>
      </c>
      <c r="O738">
        <v>3.4500000000000003E-2</v>
      </c>
      <c r="P738">
        <v>14</v>
      </c>
      <c r="Q738">
        <v>1.85</v>
      </c>
      <c r="R738">
        <v>518</v>
      </c>
      <c r="S738">
        <v>118</v>
      </c>
      <c r="T738">
        <v>94</v>
      </c>
      <c r="U738">
        <f t="shared" si="66"/>
        <v>0</v>
      </c>
      <c r="V738">
        <f t="shared" si="67"/>
        <v>601.22000000000116</v>
      </c>
      <c r="W738" s="3">
        <f t="shared" si="68"/>
        <v>3.099871100799181E-2</v>
      </c>
      <c r="X738" t="str">
        <f t="shared" si="69"/>
        <v>November</v>
      </c>
      <c r="Y738" t="str">
        <f t="shared" si="70"/>
        <v>Q4</v>
      </c>
      <c r="Z738">
        <f t="shared" si="71"/>
        <v>0.83204633204633205</v>
      </c>
    </row>
    <row r="739" spans="1:26" x14ac:dyDescent="0.25">
      <c r="A739" t="s">
        <v>750</v>
      </c>
      <c r="B739" t="s">
        <v>1507</v>
      </c>
      <c r="C739" t="s">
        <v>1511</v>
      </c>
      <c r="D739">
        <v>367</v>
      </c>
      <c r="E739">
        <v>15.75</v>
      </c>
      <c r="F739">
        <v>5780.25</v>
      </c>
      <c r="G739">
        <v>6037.87</v>
      </c>
      <c r="H739" t="s">
        <v>1517</v>
      </c>
      <c r="I739" t="s">
        <v>1518</v>
      </c>
      <c r="J739">
        <v>4.5</v>
      </c>
      <c r="K739" t="s">
        <v>1565</v>
      </c>
      <c r="L739" t="s">
        <v>1818</v>
      </c>
      <c r="M739" t="s">
        <v>1818</v>
      </c>
      <c r="N739" t="s">
        <v>1912</v>
      </c>
      <c r="O739">
        <v>4.36E-2</v>
      </c>
      <c r="P739">
        <v>15</v>
      </c>
      <c r="Q739">
        <v>2.91</v>
      </c>
      <c r="R739">
        <v>600</v>
      </c>
      <c r="S739">
        <v>94</v>
      </c>
      <c r="T739">
        <v>95</v>
      </c>
      <c r="U739">
        <f t="shared" si="66"/>
        <v>0</v>
      </c>
      <c r="V739">
        <f t="shared" si="67"/>
        <v>257.61999999999989</v>
      </c>
      <c r="W739" s="3">
        <f t="shared" si="68"/>
        <v>4.4569006530859372E-2</v>
      </c>
      <c r="X739" t="str">
        <f t="shared" si="69"/>
        <v>July</v>
      </c>
      <c r="Y739" t="str">
        <f t="shared" si="70"/>
        <v>Q3</v>
      </c>
      <c r="Z739">
        <f t="shared" si="71"/>
        <v>0.61166666666666669</v>
      </c>
    </row>
    <row r="740" spans="1:26" x14ac:dyDescent="0.25">
      <c r="A740" t="s">
        <v>751</v>
      </c>
      <c r="B740" t="s">
        <v>1505</v>
      </c>
      <c r="C740" t="s">
        <v>1511</v>
      </c>
      <c r="D740">
        <v>400</v>
      </c>
      <c r="E740">
        <v>12.5</v>
      </c>
      <c r="F740">
        <v>5000</v>
      </c>
      <c r="G740">
        <v>5026.41</v>
      </c>
      <c r="H740" t="s">
        <v>1514</v>
      </c>
      <c r="I740" t="s">
        <v>1520</v>
      </c>
      <c r="J740">
        <v>4.7</v>
      </c>
      <c r="K740" t="s">
        <v>1552</v>
      </c>
      <c r="L740" t="s">
        <v>1791</v>
      </c>
      <c r="M740" t="s">
        <v>1791</v>
      </c>
      <c r="N740" t="s">
        <v>1912</v>
      </c>
      <c r="O740">
        <v>0.14929999999999999</v>
      </c>
      <c r="P740">
        <v>59</v>
      </c>
      <c r="Q740">
        <v>2.66</v>
      </c>
      <c r="R740">
        <v>469</v>
      </c>
      <c r="S740">
        <v>135</v>
      </c>
      <c r="T740">
        <v>31</v>
      </c>
      <c r="U740">
        <f t="shared" si="66"/>
        <v>0</v>
      </c>
      <c r="V740">
        <f t="shared" si="67"/>
        <v>26.409999999999854</v>
      </c>
      <c r="W740" s="3">
        <f t="shared" si="68"/>
        <v>5.2819999999999707E-3</v>
      </c>
      <c r="X740" t="str">
        <f t="shared" si="69"/>
        <v>July</v>
      </c>
      <c r="Y740" t="str">
        <f t="shared" si="70"/>
        <v>Q3</v>
      </c>
      <c r="Z740">
        <f t="shared" si="71"/>
        <v>0.85287846481876328</v>
      </c>
    </row>
    <row r="741" spans="1:26" x14ac:dyDescent="0.25">
      <c r="A741" t="s">
        <v>752</v>
      </c>
      <c r="B741" t="s">
        <v>1506</v>
      </c>
      <c r="C741" t="s">
        <v>1512</v>
      </c>
      <c r="D741">
        <v>23</v>
      </c>
      <c r="E741">
        <v>4.2</v>
      </c>
      <c r="F741">
        <v>96.6</v>
      </c>
      <c r="G741">
        <v>92.48</v>
      </c>
      <c r="H741" t="s">
        <v>1514</v>
      </c>
      <c r="I741" t="s">
        <v>1518</v>
      </c>
      <c r="J741">
        <v>4.5</v>
      </c>
      <c r="K741" t="s">
        <v>1625</v>
      </c>
      <c r="L741" t="s">
        <v>1825</v>
      </c>
      <c r="M741" t="s">
        <v>1825</v>
      </c>
      <c r="N741" t="s">
        <v>1912</v>
      </c>
      <c r="O741">
        <v>0.1072</v>
      </c>
      <c r="P741">
        <v>2</v>
      </c>
      <c r="Q741">
        <v>1.76</v>
      </c>
      <c r="R741">
        <v>926</v>
      </c>
      <c r="S741">
        <v>69</v>
      </c>
      <c r="T741">
        <v>60</v>
      </c>
      <c r="U741">
        <f t="shared" si="66"/>
        <v>0</v>
      </c>
      <c r="V741">
        <f t="shared" si="67"/>
        <v>-4.1199999999999903</v>
      </c>
      <c r="W741" s="3">
        <f t="shared" si="68"/>
        <v>-4.2650103519668636E-2</v>
      </c>
      <c r="X741" t="str">
        <f t="shared" si="69"/>
        <v>August</v>
      </c>
      <c r="Y741" t="str">
        <f t="shared" si="70"/>
        <v>Q3</v>
      </c>
      <c r="Z741">
        <f t="shared" si="71"/>
        <v>2.4838012958963283E-2</v>
      </c>
    </row>
    <row r="742" spans="1:26" x14ac:dyDescent="0.25">
      <c r="A742" t="s">
        <v>753</v>
      </c>
      <c r="B742" t="s">
        <v>1505</v>
      </c>
      <c r="C742" t="s">
        <v>1511</v>
      </c>
      <c r="D742">
        <v>373</v>
      </c>
      <c r="E742">
        <v>12.5</v>
      </c>
      <c r="F742">
        <v>4662.5</v>
      </c>
      <c r="G742">
        <v>4856.99</v>
      </c>
      <c r="H742" t="s">
        <v>1513</v>
      </c>
      <c r="I742" t="s">
        <v>1521</v>
      </c>
      <c r="J742">
        <v>4.2</v>
      </c>
      <c r="K742" t="s">
        <v>1580</v>
      </c>
      <c r="L742" t="s">
        <v>1543</v>
      </c>
      <c r="M742" t="s">
        <v>1543</v>
      </c>
      <c r="N742" t="s">
        <v>1912</v>
      </c>
      <c r="O742">
        <v>5.5800000000000002E-2</v>
      </c>
      <c r="P742">
        <v>20</v>
      </c>
      <c r="Q742">
        <v>3.23</v>
      </c>
      <c r="R742">
        <v>134</v>
      </c>
      <c r="S742">
        <v>160</v>
      </c>
      <c r="T742">
        <v>94</v>
      </c>
      <c r="U742">
        <f t="shared" si="66"/>
        <v>0</v>
      </c>
      <c r="V742">
        <f t="shared" si="67"/>
        <v>194.48999999999978</v>
      </c>
      <c r="W742" s="3">
        <f t="shared" si="68"/>
        <v>4.1713672922251963E-2</v>
      </c>
      <c r="X742" t="str">
        <f t="shared" si="69"/>
        <v>February</v>
      </c>
      <c r="Y742" t="str">
        <f t="shared" si="70"/>
        <v>Q1</v>
      </c>
      <c r="Z742">
        <f t="shared" si="71"/>
        <v>2.783582089552239</v>
      </c>
    </row>
    <row r="743" spans="1:26" x14ac:dyDescent="0.25">
      <c r="A743" t="s">
        <v>754</v>
      </c>
      <c r="B743" t="s">
        <v>1507</v>
      </c>
      <c r="C743" t="s">
        <v>1511</v>
      </c>
      <c r="D743">
        <v>430</v>
      </c>
      <c r="E743">
        <v>15.75</v>
      </c>
      <c r="F743">
        <v>6772.5</v>
      </c>
      <c r="G743">
        <v>6622.92</v>
      </c>
      <c r="H743" t="s">
        <v>1515</v>
      </c>
      <c r="I743" t="s">
        <v>1519</v>
      </c>
      <c r="J743">
        <v>3.8</v>
      </c>
      <c r="K743" t="s">
        <v>1754</v>
      </c>
      <c r="L743" t="s">
        <v>1826</v>
      </c>
      <c r="M743" t="s">
        <v>1826</v>
      </c>
      <c r="N743" t="s">
        <v>1912</v>
      </c>
      <c r="O743">
        <v>3.2599999999999997E-2</v>
      </c>
      <c r="P743">
        <v>14</v>
      </c>
      <c r="Q743">
        <v>3.41</v>
      </c>
      <c r="R743">
        <v>351</v>
      </c>
      <c r="S743">
        <v>51</v>
      </c>
      <c r="T743">
        <v>78</v>
      </c>
      <c r="U743">
        <f t="shared" si="66"/>
        <v>0</v>
      </c>
      <c r="V743">
        <f t="shared" si="67"/>
        <v>-149.57999999999993</v>
      </c>
      <c r="W743" s="3">
        <f t="shared" si="68"/>
        <v>-2.2086378737541518E-2</v>
      </c>
      <c r="X743" t="str">
        <f t="shared" si="69"/>
        <v>August</v>
      </c>
      <c r="Y743" t="str">
        <f t="shared" si="70"/>
        <v>Q3</v>
      </c>
      <c r="Z743">
        <f t="shared" si="71"/>
        <v>1.225071225071225</v>
      </c>
    </row>
    <row r="744" spans="1:26" x14ac:dyDescent="0.25">
      <c r="A744" t="s">
        <v>755</v>
      </c>
      <c r="B744" t="s">
        <v>1504</v>
      </c>
      <c r="C744" t="s">
        <v>1510</v>
      </c>
      <c r="D744">
        <v>353</v>
      </c>
      <c r="E744">
        <v>45</v>
      </c>
      <c r="F744">
        <v>15885</v>
      </c>
      <c r="G744">
        <v>16303.71</v>
      </c>
      <c r="H744" t="s">
        <v>1515</v>
      </c>
      <c r="I744" t="s">
        <v>1519</v>
      </c>
      <c r="J744">
        <v>3.8</v>
      </c>
      <c r="K744" t="s">
        <v>1777</v>
      </c>
      <c r="L744" t="s">
        <v>1790</v>
      </c>
      <c r="M744" t="s">
        <v>1790</v>
      </c>
      <c r="N744" t="s">
        <v>1912</v>
      </c>
      <c r="O744">
        <v>0.1048</v>
      </c>
      <c r="P744">
        <v>37</v>
      </c>
      <c r="Q744">
        <v>1.04</v>
      </c>
      <c r="R744">
        <v>781</v>
      </c>
      <c r="S744">
        <v>28</v>
      </c>
      <c r="T744">
        <v>96</v>
      </c>
      <c r="U744">
        <f t="shared" si="66"/>
        <v>0</v>
      </c>
      <c r="V744">
        <f t="shared" si="67"/>
        <v>418.70999999999913</v>
      </c>
      <c r="W744" s="3">
        <f t="shared" si="68"/>
        <v>2.6358829084041493E-2</v>
      </c>
      <c r="X744" t="str">
        <f t="shared" si="69"/>
        <v>February</v>
      </c>
      <c r="Y744" t="str">
        <f t="shared" si="70"/>
        <v>Q1</v>
      </c>
      <c r="Z744">
        <f t="shared" si="71"/>
        <v>0.45198463508322662</v>
      </c>
    </row>
    <row r="745" spans="1:26" x14ac:dyDescent="0.25">
      <c r="A745" t="s">
        <v>756</v>
      </c>
      <c r="B745" t="s">
        <v>1509</v>
      </c>
      <c r="C745" t="s">
        <v>1510</v>
      </c>
      <c r="D745">
        <v>34</v>
      </c>
      <c r="E745">
        <v>25</v>
      </c>
      <c r="F745">
        <v>850</v>
      </c>
      <c r="G745">
        <v>878.6</v>
      </c>
      <c r="H745" t="s">
        <v>1514</v>
      </c>
      <c r="I745" t="s">
        <v>1520</v>
      </c>
      <c r="J745">
        <v>4.7</v>
      </c>
      <c r="K745" t="s">
        <v>1569</v>
      </c>
      <c r="L745" t="s">
        <v>1685</v>
      </c>
      <c r="M745" t="s">
        <v>1685</v>
      </c>
      <c r="N745" t="s">
        <v>1912</v>
      </c>
      <c r="O745">
        <v>0.1236</v>
      </c>
      <c r="P745">
        <v>4</v>
      </c>
      <c r="Q745">
        <v>1.57</v>
      </c>
      <c r="R745">
        <v>449</v>
      </c>
      <c r="S745">
        <v>196</v>
      </c>
      <c r="T745">
        <v>49</v>
      </c>
      <c r="U745">
        <f t="shared" si="66"/>
        <v>0</v>
      </c>
      <c r="V745">
        <f t="shared" si="67"/>
        <v>28.600000000000023</v>
      </c>
      <c r="W745" s="3">
        <f t="shared" si="68"/>
        <v>3.364705882352944E-2</v>
      </c>
      <c r="X745" t="str">
        <f t="shared" si="69"/>
        <v>December</v>
      </c>
      <c r="Y745" t="str">
        <f t="shared" si="70"/>
        <v>Q4</v>
      </c>
      <c r="Z745">
        <f t="shared" si="71"/>
        <v>7.5723830734966593E-2</v>
      </c>
    </row>
    <row r="746" spans="1:26" x14ac:dyDescent="0.25">
      <c r="A746" t="s">
        <v>757</v>
      </c>
      <c r="B746" t="s">
        <v>1508</v>
      </c>
      <c r="C746" t="s">
        <v>1512</v>
      </c>
      <c r="D746">
        <v>405</v>
      </c>
      <c r="E746">
        <v>8.9</v>
      </c>
      <c r="F746">
        <v>3604.5</v>
      </c>
      <c r="G746">
        <v>3560.31</v>
      </c>
      <c r="H746" t="s">
        <v>1513</v>
      </c>
      <c r="I746" t="s">
        <v>1518</v>
      </c>
      <c r="J746">
        <v>4.5</v>
      </c>
      <c r="K746" t="s">
        <v>1531</v>
      </c>
      <c r="L746" t="s">
        <v>1717</v>
      </c>
      <c r="M746" t="s">
        <v>1717</v>
      </c>
      <c r="N746" t="s">
        <v>1912</v>
      </c>
      <c r="O746">
        <v>3.8199999999999998E-2</v>
      </c>
      <c r="P746">
        <v>15</v>
      </c>
      <c r="Q746">
        <v>2.82</v>
      </c>
      <c r="R746">
        <v>143</v>
      </c>
      <c r="S746">
        <v>24</v>
      </c>
      <c r="T746">
        <v>63</v>
      </c>
      <c r="U746">
        <f t="shared" si="66"/>
        <v>0</v>
      </c>
      <c r="V746">
        <f t="shared" si="67"/>
        <v>-44.190000000000055</v>
      </c>
      <c r="W746" s="3">
        <f t="shared" si="68"/>
        <v>-1.2259675405742836E-2</v>
      </c>
      <c r="X746" t="str">
        <f t="shared" si="69"/>
        <v>January</v>
      </c>
      <c r="Y746" t="str">
        <f t="shared" si="70"/>
        <v>Q1</v>
      </c>
      <c r="Z746">
        <f t="shared" si="71"/>
        <v>2.8321678321678321</v>
      </c>
    </row>
    <row r="747" spans="1:26" x14ac:dyDescent="0.25">
      <c r="A747" t="s">
        <v>758</v>
      </c>
      <c r="B747" t="s">
        <v>1505</v>
      </c>
      <c r="C747" t="s">
        <v>1511</v>
      </c>
      <c r="D747">
        <v>358</v>
      </c>
      <c r="E747">
        <v>12.5</v>
      </c>
      <c r="F747">
        <v>4475</v>
      </c>
      <c r="G747">
        <v>4550.6000000000004</v>
      </c>
      <c r="H747" t="s">
        <v>1513</v>
      </c>
      <c r="I747" t="s">
        <v>1521</v>
      </c>
      <c r="J747">
        <v>4.2</v>
      </c>
      <c r="K747" t="s">
        <v>1774</v>
      </c>
      <c r="L747" t="s">
        <v>1523</v>
      </c>
      <c r="M747" t="s">
        <v>1523</v>
      </c>
      <c r="N747" t="s">
        <v>1912</v>
      </c>
      <c r="O747">
        <v>4.0899999999999999E-2</v>
      </c>
      <c r="P747">
        <v>14</v>
      </c>
      <c r="Q747">
        <v>3.7</v>
      </c>
      <c r="R747">
        <v>221</v>
      </c>
      <c r="S747">
        <v>62</v>
      </c>
      <c r="T747">
        <v>15</v>
      </c>
      <c r="U747">
        <f t="shared" si="66"/>
        <v>0</v>
      </c>
      <c r="V747">
        <f t="shared" si="67"/>
        <v>75.600000000000364</v>
      </c>
      <c r="W747" s="3">
        <f t="shared" si="68"/>
        <v>1.6893854748603433E-2</v>
      </c>
      <c r="X747" t="str">
        <f t="shared" si="69"/>
        <v>April</v>
      </c>
      <c r="Y747" t="str">
        <f t="shared" si="70"/>
        <v>Q2</v>
      </c>
      <c r="Z747">
        <f t="shared" si="71"/>
        <v>1.6199095022624435</v>
      </c>
    </row>
    <row r="748" spans="1:26" x14ac:dyDescent="0.25">
      <c r="A748" t="s">
        <v>759</v>
      </c>
      <c r="B748" t="s">
        <v>1508</v>
      </c>
      <c r="C748" t="s">
        <v>1512</v>
      </c>
      <c r="D748">
        <v>175</v>
      </c>
      <c r="E748">
        <v>8.9</v>
      </c>
      <c r="F748">
        <v>1557.5</v>
      </c>
      <c r="G748">
        <v>1567.16</v>
      </c>
      <c r="H748" t="s">
        <v>1517</v>
      </c>
      <c r="I748" t="s">
        <v>1518</v>
      </c>
      <c r="J748">
        <v>4.5</v>
      </c>
      <c r="K748" t="s">
        <v>1840</v>
      </c>
      <c r="L748" t="s">
        <v>1653</v>
      </c>
      <c r="M748" t="s">
        <v>1653</v>
      </c>
      <c r="N748" t="s">
        <v>1912</v>
      </c>
      <c r="O748">
        <v>3.6499999999999998E-2</v>
      </c>
      <c r="P748">
        <v>6</v>
      </c>
      <c r="Q748">
        <v>2.08</v>
      </c>
      <c r="R748">
        <v>173</v>
      </c>
      <c r="S748">
        <v>79</v>
      </c>
      <c r="T748">
        <v>37</v>
      </c>
      <c r="U748">
        <f t="shared" si="66"/>
        <v>0</v>
      </c>
      <c r="V748">
        <f t="shared" si="67"/>
        <v>9.6600000000000819</v>
      </c>
      <c r="W748" s="3">
        <f t="shared" si="68"/>
        <v>6.2022471910112885E-3</v>
      </c>
      <c r="X748" t="str">
        <f t="shared" si="69"/>
        <v>June</v>
      </c>
      <c r="Y748" t="str">
        <f t="shared" si="70"/>
        <v>Q2</v>
      </c>
      <c r="Z748">
        <f t="shared" si="71"/>
        <v>1.0115606936416186</v>
      </c>
    </row>
    <row r="749" spans="1:26" x14ac:dyDescent="0.25">
      <c r="A749" t="s">
        <v>760</v>
      </c>
      <c r="B749" t="s">
        <v>1505</v>
      </c>
      <c r="C749" t="s">
        <v>1511</v>
      </c>
      <c r="D749">
        <v>17</v>
      </c>
      <c r="E749">
        <v>12.5</v>
      </c>
      <c r="F749">
        <v>212.5</v>
      </c>
      <c r="G749">
        <v>210.42</v>
      </c>
      <c r="H749" t="s">
        <v>1516</v>
      </c>
      <c r="I749" t="s">
        <v>1521</v>
      </c>
      <c r="J749">
        <v>4.2</v>
      </c>
      <c r="K749" t="s">
        <v>1801</v>
      </c>
      <c r="L749" t="s">
        <v>1631</v>
      </c>
      <c r="M749" t="s">
        <v>1631</v>
      </c>
      <c r="N749" t="s">
        <v>1912</v>
      </c>
      <c r="O749">
        <v>5.4300000000000001E-2</v>
      </c>
      <c r="P749">
        <v>0</v>
      </c>
      <c r="Q749">
        <v>3.19</v>
      </c>
      <c r="R749">
        <v>723</v>
      </c>
      <c r="S749">
        <v>91</v>
      </c>
      <c r="T749">
        <v>93</v>
      </c>
      <c r="U749">
        <f t="shared" si="66"/>
        <v>0</v>
      </c>
      <c r="V749">
        <f t="shared" si="67"/>
        <v>-2.0800000000000125</v>
      </c>
      <c r="W749" s="3">
        <f t="shared" si="68"/>
        <v>-9.7882352941177052E-3</v>
      </c>
      <c r="X749" t="str">
        <f t="shared" si="69"/>
        <v>March</v>
      </c>
      <c r="Y749" t="str">
        <f t="shared" si="70"/>
        <v>Q1</v>
      </c>
      <c r="Z749">
        <f t="shared" si="71"/>
        <v>2.351313969571231E-2</v>
      </c>
    </row>
    <row r="750" spans="1:26" x14ac:dyDescent="0.25">
      <c r="A750" t="s">
        <v>761</v>
      </c>
      <c r="B750" t="s">
        <v>1509</v>
      </c>
      <c r="C750" t="s">
        <v>1510</v>
      </c>
      <c r="D750">
        <v>463</v>
      </c>
      <c r="E750">
        <v>25</v>
      </c>
      <c r="F750">
        <v>11575</v>
      </c>
      <c r="G750">
        <v>11249.23</v>
      </c>
      <c r="H750" t="s">
        <v>1516</v>
      </c>
      <c r="I750" t="s">
        <v>1518</v>
      </c>
      <c r="J750">
        <v>4.5</v>
      </c>
      <c r="K750" t="s">
        <v>1538</v>
      </c>
      <c r="L750" t="s">
        <v>1702</v>
      </c>
      <c r="M750" t="s">
        <v>1702</v>
      </c>
      <c r="N750" t="s">
        <v>1912</v>
      </c>
      <c r="O750">
        <v>5.2200000000000003E-2</v>
      </c>
      <c r="P750">
        <v>24</v>
      </c>
      <c r="Q750">
        <v>1.97</v>
      </c>
      <c r="R750">
        <v>779</v>
      </c>
      <c r="S750">
        <v>157</v>
      </c>
      <c r="T750">
        <v>82</v>
      </c>
      <c r="U750">
        <f t="shared" si="66"/>
        <v>0</v>
      </c>
      <c r="V750">
        <f t="shared" si="67"/>
        <v>-325.77000000000044</v>
      </c>
      <c r="W750" s="3">
        <f t="shared" si="68"/>
        <v>-2.8144276457883408E-2</v>
      </c>
      <c r="X750" t="str">
        <f t="shared" si="69"/>
        <v>February</v>
      </c>
      <c r="Y750" t="str">
        <f t="shared" si="70"/>
        <v>Q1</v>
      </c>
      <c r="Z750">
        <f t="shared" si="71"/>
        <v>0.59435173299101407</v>
      </c>
    </row>
    <row r="751" spans="1:26" x14ac:dyDescent="0.25">
      <c r="A751" t="s">
        <v>762</v>
      </c>
      <c r="B751" t="s">
        <v>1507</v>
      </c>
      <c r="C751" t="s">
        <v>1511</v>
      </c>
      <c r="D751">
        <v>176</v>
      </c>
      <c r="E751">
        <v>15.75</v>
      </c>
      <c r="F751">
        <v>2772</v>
      </c>
      <c r="G751">
        <v>2905.45</v>
      </c>
      <c r="H751" t="s">
        <v>1516</v>
      </c>
      <c r="I751" t="s">
        <v>1518</v>
      </c>
      <c r="J751">
        <v>4.5</v>
      </c>
      <c r="K751" t="s">
        <v>1841</v>
      </c>
      <c r="L751" t="s">
        <v>1687</v>
      </c>
      <c r="M751" t="s">
        <v>1687</v>
      </c>
      <c r="N751" t="s">
        <v>1912</v>
      </c>
      <c r="O751">
        <v>0.1075</v>
      </c>
      <c r="P751">
        <v>18</v>
      </c>
      <c r="Q751">
        <v>3.96</v>
      </c>
      <c r="R751">
        <v>390</v>
      </c>
      <c r="S751">
        <v>64</v>
      </c>
      <c r="T751">
        <v>91</v>
      </c>
      <c r="U751">
        <f t="shared" si="66"/>
        <v>0</v>
      </c>
      <c r="V751">
        <f t="shared" si="67"/>
        <v>133.44999999999982</v>
      </c>
      <c r="W751" s="3">
        <f t="shared" si="68"/>
        <v>4.8142135642135576E-2</v>
      </c>
      <c r="X751" t="str">
        <f t="shared" si="69"/>
        <v>November</v>
      </c>
      <c r="Y751" t="str">
        <f t="shared" si="70"/>
        <v>Q4</v>
      </c>
      <c r="Z751">
        <f t="shared" si="71"/>
        <v>0.45128205128205129</v>
      </c>
    </row>
    <row r="752" spans="1:26" x14ac:dyDescent="0.25">
      <c r="A752" t="s">
        <v>763</v>
      </c>
      <c r="B752" t="s">
        <v>1504</v>
      </c>
      <c r="C752" t="s">
        <v>1510</v>
      </c>
      <c r="D752">
        <v>181</v>
      </c>
      <c r="E752">
        <v>45</v>
      </c>
      <c r="F752">
        <v>8145</v>
      </c>
      <c r="G752">
        <v>7752.12</v>
      </c>
      <c r="H752" t="s">
        <v>1516</v>
      </c>
      <c r="I752" t="s">
        <v>1520</v>
      </c>
      <c r="J752">
        <v>4.7</v>
      </c>
      <c r="K752" t="s">
        <v>1538</v>
      </c>
      <c r="L752" t="s">
        <v>1806</v>
      </c>
      <c r="M752" t="s">
        <v>1806</v>
      </c>
      <c r="N752" t="s">
        <v>1912</v>
      </c>
      <c r="O752">
        <v>0.13769999999999999</v>
      </c>
      <c r="P752">
        <v>24</v>
      </c>
      <c r="Q752">
        <v>1.27</v>
      </c>
      <c r="R752">
        <v>565</v>
      </c>
      <c r="S752">
        <v>170</v>
      </c>
      <c r="T752">
        <v>100</v>
      </c>
      <c r="U752">
        <f t="shared" si="66"/>
        <v>0</v>
      </c>
      <c r="V752">
        <f t="shared" si="67"/>
        <v>-392.88000000000011</v>
      </c>
      <c r="W752" s="3">
        <f t="shared" si="68"/>
        <v>-4.8235727440147341E-2</v>
      </c>
      <c r="X752" t="str">
        <f t="shared" si="69"/>
        <v>February</v>
      </c>
      <c r="Y752" t="str">
        <f t="shared" si="70"/>
        <v>Q1</v>
      </c>
      <c r="Z752">
        <f t="shared" si="71"/>
        <v>0.32035398230088497</v>
      </c>
    </row>
    <row r="753" spans="1:26" x14ac:dyDescent="0.25">
      <c r="A753" t="s">
        <v>764</v>
      </c>
      <c r="B753" t="s">
        <v>1505</v>
      </c>
      <c r="C753" t="s">
        <v>1511</v>
      </c>
      <c r="D753">
        <v>398</v>
      </c>
      <c r="E753">
        <v>12.5</v>
      </c>
      <c r="F753">
        <v>4975</v>
      </c>
      <c r="G753">
        <v>5172.3999999999996</v>
      </c>
      <c r="H753" t="s">
        <v>1514</v>
      </c>
      <c r="I753" t="s">
        <v>1518</v>
      </c>
      <c r="J753">
        <v>4.5</v>
      </c>
      <c r="K753" t="s">
        <v>1655</v>
      </c>
      <c r="L753" t="s">
        <v>1594</v>
      </c>
      <c r="M753" t="s">
        <v>1594</v>
      </c>
      <c r="N753" t="s">
        <v>1912</v>
      </c>
      <c r="O753">
        <v>5.3199999999999997E-2</v>
      </c>
      <c r="P753">
        <v>21</v>
      </c>
      <c r="Q753">
        <v>3.64</v>
      </c>
      <c r="R753">
        <v>131</v>
      </c>
      <c r="S753">
        <v>35</v>
      </c>
      <c r="T753">
        <v>27</v>
      </c>
      <c r="U753">
        <f t="shared" si="66"/>
        <v>0</v>
      </c>
      <c r="V753">
        <f t="shared" si="67"/>
        <v>197.39999999999964</v>
      </c>
      <c r="W753" s="3">
        <f t="shared" si="68"/>
        <v>3.9678391959798921E-2</v>
      </c>
      <c r="X753" t="str">
        <f t="shared" si="69"/>
        <v>November</v>
      </c>
      <c r="Y753" t="str">
        <f t="shared" si="70"/>
        <v>Q4</v>
      </c>
      <c r="Z753">
        <f t="shared" si="71"/>
        <v>3.0381679389312977</v>
      </c>
    </row>
    <row r="754" spans="1:26" x14ac:dyDescent="0.25">
      <c r="A754" t="s">
        <v>765</v>
      </c>
      <c r="B754" t="s">
        <v>1506</v>
      </c>
      <c r="C754" t="s">
        <v>1512</v>
      </c>
      <c r="D754">
        <v>87</v>
      </c>
      <c r="E754">
        <v>4.2</v>
      </c>
      <c r="F754">
        <v>365.4</v>
      </c>
      <c r="G754">
        <v>360.86</v>
      </c>
      <c r="H754" t="s">
        <v>1515</v>
      </c>
      <c r="I754" t="s">
        <v>1521</v>
      </c>
      <c r="J754">
        <v>4.2</v>
      </c>
      <c r="K754" t="s">
        <v>1842</v>
      </c>
      <c r="L754" t="s">
        <v>1904</v>
      </c>
      <c r="M754" t="s">
        <v>1904</v>
      </c>
      <c r="N754" t="s">
        <v>1912</v>
      </c>
      <c r="O754">
        <v>9.9900000000000003E-2</v>
      </c>
      <c r="P754">
        <v>8</v>
      </c>
      <c r="Q754">
        <v>2.4500000000000002</v>
      </c>
      <c r="R754">
        <v>806</v>
      </c>
      <c r="S754">
        <v>104</v>
      </c>
      <c r="T754">
        <v>27</v>
      </c>
      <c r="U754">
        <f t="shared" si="66"/>
        <v>0</v>
      </c>
      <c r="V754">
        <f t="shared" si="67"/>
        <v>-4.5399999999999636</v>
      </c>
      <c r="W754" s="3">
        <f t="shared" si="68"/>
        <v>-1.242474001094681E-2</v>
      </c>
      <c r="X754" t="str">
        <f t="shared" si="69"/>
        <v>April</v>
      </c>
      <c r="Y754" t="str">
        <f t="shared" si="70"/>
        <v>Q2</v>
      </c>
      <c r="Z754">
        <f t="shared" si="71"/>
        <v>0.10794044665012408</v>
      </c>
    </row>
    <row r="755" spans="1:26" x14ac:dyDescent="0.25">
      <c r="A755" t="s">
        <v>766</v>
      </c>
      <c r="B755" t="s">
        <v>1506</v>
      </c>
      <c r="C755" t="s">
        <v>1512</v>
      </c>
      <c r="D755">
        <v>415</v>
      </c>
      <c r="E755">
        <v>4.2</v>
      </c>
      <c r="F755">
        <v>1743</v>
      </c>
      <c r="G755">
        <v>1826.24</v>
      </c>
      <c r="H755" t="s">
        <v>1516</v>
      </c>
      <c r="I755" t="s">
        <v>1518</v>
      </c>
      <c r="J755">
        <v>4.5</v>
      </c>
      <c r="K755" t="s">
        <v>1753</v>
      </c>
      <c r="L755" t="s">
        <v>1831</v>
      </c>
      <c r="M755" t="s">
        <v>1831</v>
      </c>
      <c r="N755" t="s">
        <v>1912</v>
      </c>
      <c r="O755">
        <v>0.1007</v>
      </c>
      <c r="P755">
        <v>41</v>
      </c>
      <c r="Q755">
        <v>1.05</v>
      </c>
      <c r="R755">
        <v>400</v>
      </c>
      <c r="S755">
        <v>82</v>
      </c>
      <c r="T755">
        <v>36</v>
      </c>
      <c r="U755">
        <f t="shared" si="66"/>
        <v>0</v>
      </c>
      <c r="V755">
        <f t="shared" si="67"/>
        <v>83.240000000000009</v>
      </c>
      <c r="W755" s="3">
        <f t="shared" si="68"/>
        <v>4.7756741250717161E-2</v>
      </c>
      <c r="X755" t="str">
        <f t="shared" si="69"/>
        <v>September</v>
      </c>
      <c r="Y755" t="str">
        <f t="shared" si="70"/>
        <v>Q3</v>
      </c>
      <c r="Z755">
        <f t="shared" si="71"/>
        <v>1.0375000000000001</v>
      </c>
    </row>
    <row r="756" spans="1:26" x14ac:dyDescent="0.25">
      <c r="A756" t="s">
        <v>767</v>
      </c>
      <c r="B756" t="s">
        <v>1509</v>
      </c>
      <c r="C756" t="s">
        <v>1510</v>
      </c>
      <c r="D756">
        <v>366</v>
      </c>
      <c r="E756">
        <v>25</v>
      </c>
      <c r="F756">
        <v>9150</v>
      </c>
      <c r="G756">
        <v>9350.84</v>
      </c>
      <c r="H756" t="s">
        <v>1513</v>
      </c>
      <c r="I756" t="s">
        <v>1519</v>
      </c>
      <c r="J756">
        <v>3.8</v>
      </c>
      <c r="K756" t="s">
        <v>1733</v>
      </c>
      <c r="L756" t="s">
        <v>1562</v>
      </c>
      <c r="M756" t="s">
        <v>1562</v>
      </c>
      <c r="N756" t="s">
        <v>1912</v>
      </c>
      <c r="O756">
        <v>9.5100000000000004E-2</v>
      </c>
      <c r="P756">
        <v>34</v>
      </c>
      <c r="Q756">
        <v>0.98</v>
      </c>
      <c r="R756">
        <v>694</v>
      </c>
      <c r="S756">
        <v>21</v>
      </c>
      <c r="T756">
        <v>18</v>
      </c>
      <c r="U756">
        <f t="shared" si="66"/>
        <v>0</v>
      </c>
      <c r="V756">
        <f t="shared" si="67"/>
        <v>200.84000000000015</v>
      </c>
      <c r="W756" s="3">
        <f t="shared" si="68"/>
        <v>2.1949726775956298E-2</v>
      </c>
      <c r="X756" t="str">
        <f t="shared" si="69"/>
        <v>December</v>
      </c>
      <c r="Y756" t="str">
        <f t="shared" si="70"/>
        <v>Q4</v>
      </c>
      <c r="Z756">
        <f t="shared" si="71"/>
        <v>0.52737752161383289</v>
      </c>
    </row>
    <row r="757" spans="1:26" x14ac:dyDescent="0.25">
      <c r="A757" t="s">
        <v>768</v>
      </c>
      <c r="B757" t="s">
        <v>1508</v>
      </c>
      <c r="C757" t="s">
        <v>1512</v>
      </c>
      <c r="D757">
        <v>334</v>
      </c>
      <c r="E757">
        <v>8.9</v>
      </c>
      <c r="F757">
        <v>2972.6</v>
      </c>
      <c r="G757">
        <v>3118.86</v>
      </c>
      <c r="H757" t="s">
        <v>1513</v>
      </c>
      <c r="I757" t="s">
        <v>1519</v>
      </c>
      <c r="J757">
        <v>3.8</v>
      </c>
      <c r="K757" t="s">
        <v>1576</v>
      </c>
      <c r="L757" t="s">
        <v>1702</v>
      </c>
      <c r="M757" t="s">
        <v>1702</v>
      </c>
      <c r="N757" t="s">
        <v>1912</v>
      </c>
      <c r="O757">
        <v>0.1414</v>
      </c>
      <c r="P757">
        <v>47</v>
      </c>
      <c r="Q757">
        <v>1.35</v>
      </c>
      <c r="R757">
        <v>901</v>
      </c>
      <c r="S757">
        <v>72</v>
      </c>
      <c r="T757">
        <v>40</v>
      </c>
      <c r="U757">
        <f t="shared" si="66"/>
        <v>0</v>
      </c>
      <c r="V757">
        <f t="shared" si="67"/>
        <v>146.26000000000022</v>
      </c>
      <c r="W757" s="3">
        <f t="shared" si="68"/>
        <v>4.9202718159187316E-2</v>
      </c>
      <c r="X757" t="str">
        <f t="shared" si="69"/>
        <v>January</v>
      </c>
      <c r="Y757" t="str">
        <f t="shared" si="70"/>
        <v>Q1</v>
      </c>
      <c r="Z757">
        <f t="shared" si="71"/>
        <v>0.37069922308546061</v>
      </c>
    </row>
    <row r="758" spans="1:26" x14ac:dyDescent="0.25">
      <c r="A758" t="s">
        <v>769</v>
      </c>
      <c r="B758" t="s">
        <v>1509</v>
      </c>
      <c r="C758" t="s">
        <v>1510</v>
      </c>
      <c r="D758">
        <v>169</v>
      </c>
      <c r="E758">
        <v>25</v>
      </c>
      <c r="F758">
        <v>4225</v>
      </c>
      <c r="G758">
        <v>4083.11</v>
      </c>
      <c r="H758" t="s">
        <v>1513</v>
      </c>
      <c r="I758" t="s">
        <v>1520</v>
      </c>
      <c r="J758">
        <v>4.7</v>
      </c>
      <c r="K758" t="s">
        <v>1767</v>
      </c>
      <c r="L758" t="s">
        <v>1786</v>
      </c>
      <c r="M758" t="s">
        <v>1786</v>
      </c>
      <c r="N758" t="s">
        <v>1912</v>
      </c>
      <c r="O758">
        <v>3.7699999999999997E-2</v>
      </c>
      <c r="P758">
        <v>6</v>
      </c>
      <c r="Q758">
        <v>1.41</v>
      </c>
      <c r="R758">
        <v>342</v>
      </c>
      <c r="S758">
        <v>167</v>
      </c>
      <c r="T758">
        <v>67</v>
      </c>
      <c r="U758">
        <f t="shared" si="66"/>
        <v>0</v>
      </c>
      <c r="V758">
        <f t="shared" si="67"/>
        <v>-141.88999999999987</v>
      </c>
      <c r="W758" s="3">
        <f t="shared" si="68"/>
        <v>-3.3583431952662689E-2</v>
      </c>
      <c r="X758" t="str">
        <f t="shared" si="69"/>
        <v>August</v>
      </c>
      <c r="Y758" t="str">
        <f t="shared" si="70"/>
        <v>Q3</v>
      </c>
      <c r="Z758">
        <f t="shared" si="71"/>
        <v>0.49415204678362573</v>
      </c>
    </row>
    <row r="759" spans="1:26" x14ac:dyDescent="0.25">
      <c r="A759" t="s">
        <v>770</v>
      </c>
      <c r="B759" t="s">
        <v>1504</v>
      </c>
      <c r="C759" t="s">
        <v>1510</v>
      </c>
      <c r="D759">
        <v>50</v>
      </c>
      <c r="E759">
        <v>45</v>
      </c>
      <c r="F759">
        <v>2250</v>
      </c>
      <c r="G759">
        <v>2351.48</v>
      </c>
      <c r="H759" t="s">
        <v>1514</v>
      </c>
      <c r="I759" t="s">
        <v>1521</v>
      </c>
      <c r="J759">
        <v>4.2</v>
      </c>
      <c r="K759" t="s">
        <v>1757</v>
      </c>
      <c r="L759" t="s">
        <v>1905</v>
      </c>
      <c r="M759" t="s">
        <v>1905</v>
      </c>
      <c r="N759" t="s">
        <v>1912</v>
      </c>
      <c r="O759">
        <v>6.0299999999999999E-2</v>
      </c>
      <c r="P759">
        <v>3</v>
      </c>
      <c r="Q759">
        <v>1.21</v>
      </c>
      <c r="R759">
        <v>567</v>
      </c>
      <c r="S759">
        <v>176</v>
      </c>
      <c r="T759">
        <v>65</v>
      </c>
      <c r="U759">
        <f t="shared" si="66"/>
        <v>0</v>
      </c>
      <c r="V759">
        <f t="shared" si="67"/>
        <v>101.48000000000002</v>
      </c>
      <c r="W759" s="3">
        <f t="shared" si="68"/>
        <v>4.5102222222222231E-2</v>
      </c>
      <c r="X759" t="str">
        <f t="shared" si="69"/>
        <v>September</v>
      </c>
      <c r="Y759" t="str">
        <f t="shared" si="70"/>
        <v>Q3</v>
      </c>
      <c r="Z759">
        <f t="shared" si="71"/>
        <v>8.8183421516754845E-2</v>
      </c>
    </row>
    <row r="760" spans="1:26" x14ac:dyDescent="0.25">
      <c r="A760" t="s">
        <v>771</v>
      </c>
      <c r="B760" t="s">
        <v>1507</v>
      </c>
      <c r="C760" t="s">
        <v>1511</v>
      </c>
      <c r="D760">
        <v>228</v>
      </c>
      <c r="E760">
        <v>15.75</v>
      </c>
      <c r="F760">
        <v>3591</v>
      </c>
      <c r="G760">
        <v>3718.14</v>
      </c>
      <c r="H760" t="s">
        <v>1515</v>
      </c>
      <c r="I760" t="s">
        <v>1518</v>
      </c>
      <c r="J760">
        <v>4.5</v>
      </c>
      <c r="K760" t="s">
        <v>1742</v>
      </c>
      <c r="L760" t="s">
        <v>1791</v>
      </c>
      <c r="M760" t="s">
        <v>1738</v>
      </c>
      <c r="N760" t="s">
        <v>1913</v>
      </c>
      <c r="O760">
        <v>0.1162</v>
      </c>
      <c r="P760">
        <v>26</v>
      </c>
      <c r="Q760">
        <v>3.31</v>
      </c>
      <c r="R760">
        <v>229</v>
      </c>
      <c r="S760">
        <v>85</v>
      </c>
      <c r="T760">
        <v>58</v>
      </c>
      <c r="U760">
        <f t="shared" si="66"/>
        <v>12</v>
      </c>
      <c r="V760">
        <f t="shared" si="67"/>
        <v>127.13999999999987</v>
      </c>
      <c r="W760" s="3">
        <f t="shared" si="68"/>
        <v>3.5405179615705898E-2</v>
      </c>
      <c r="X760" t="str">
        <f t="shared" si="69"/>
        <v>July</v>
      </c>
      <c r="Y760" t="str">
        <f t="shared" si="70"/>
        <v>Q3</v>
      </c>
      <c r="Z760">
        <f t="shared" si="71"/>
        <v>0.99563318777292575</v>
      </c>
    </row>
    <row r="761" spans="1:26" x14ac:dyDescent="0.25">
      <c r="A761" t="s">
        <v>772</v>
      </c>
      <c r="B761" t="s">
        <v>1508</v>
      </c>
      <c r="C761" t="s">
        <v>1512</v>
      </c>
      <c r="D761">
        <v>202</v>
      </c>
      <c r="E761">
        <v>8.9</v>
      </c>
      <c r="F761">
        <v>1797.8</v>
      </c>
      <c r="G761">
        <v>1808.97</v>
      </c>
      <c r="H761" t="s">
        <v>1516</v>
      </c>
      <c r="I761" t="s">
        <v>1520</v>
      </c>
      <c r="J761">
        <v>4.7</v>
      </c>
      <c r="K761" t="s">
        <v>1762</v>
      </c>
      <c r="L761" t="s">
        <v>1732</v>
      </c>
      <c r="M761" t="s">
        <v>1732</v>
      </c>
      <c r="N761" t="s">
        <v>1912</v>
      </c>
      <c r="O761">
        <v>7.7299999999999994E-2</v>
      </c>
      <c r="P761">
        <v>15</v>
      </c>
      <c r="Q761">
        <v>2.4300000000000002</v>
      </c>
      <c r="R761">
        <v>208</v>
      </c>
      <c r="S761">
        <v>68</v>
      </c>
      <c r="T761">
        <v>10</v>
      </c>
      <c r="U761">
        <f t="shared" si="66"/>
        <v>0</v>
      </c>
      <c r="V761">
        <f t="shared" si="67"/>
        <v>11.170000000000073</v>
      </c>
      <c r="W761" s="3">
        <f t="shared" si="68"/>
        <v>6.2131494048281643E-3</v>
      </c>
      <c r="X761" t="str">
        <f t="shared" si="69"/>
        <v>May</v>
      </c>
      <c r="Y761" t="str">
        <f t="shared" si="70"/>
        <v>Q2</v>
      </c>
      <c r="Z761">
        <f t="shared" si="71"/>
        <v>0.97115384615384615</v>
      </c>
    </row>
    <row r="762" spans="1:26" x14ac:dyDescent="0.25">
      <c r="A762" t="s">
        <v>773</v>
      </c>
      <c r="B762" t="s">
        <v>1505</v>
      </c>
      <c r="C762" t="s">
        <v>1511</v>
      </c>
      <c r="D762">
        <v>217</v>
      </c>
      <c r="E762">
        <v>12.5</v>
      </c>
      <c r="F762">
        <v>2712.5</v>
      </c>
      <c r="G762">
        <v>2827.97</v>
      </c>
      <c r="H762" t="s">
        <v>1517</v>
      </c>
      <c r="I762" t="s">
        <v>1521</v>
      </c>
      <c r="J762">
        <v>4.2</v>
      </c>
      <c r="K762" t="s">
        <v>1747</v>
      </c>
      <c r="L762" t="s">
        <v>1641</v>
      </c>
      <c r="M762" t="s">
        <v>1618</v>
      </c>
      <c r="N762" t="s">
        <v>1913</v>
      </c>
      <c r="O762">
        <v>0.1416</v>
      </c>
      <c r="P762">
        <v>30</v>
      </c>
      <c r="Q762">
        <v>3.08</v>
      </c>
      <c r="R762">
        <v>652</v>
      </c>
      <c r="S762">
        <v>38</v>
      </c>
      <c r="T762">
        <v>62</v>
      </c>
      <c r="U762">
        <f t="shared" si="66"/>
        <v>11</v>
      </c>
      <c r="V762">
        <f t="shared" si="67"/>
        <v>115.4699999999998</v>
      </c>
      <c r="W762" s="3">
        <f t="shared" si="68"/>
        <v>4.2569585253456145E-2</v>
      </c>
      <c r="X762" t="str">
        <f t="shared" si="69"/>
        <v>September</v>
      </c>
      <c r="Y762" t="str">
        <f t="shared" si="70"/>
        <v>Q3</v>
      </c>
      <c r="Z762">
        <f t="shared" si="71"/>
        <v>0.33282208588957057</v>
      </c>
    </row>
    <row r="763" spans="1:26" x14ac:dyDescent="0.25">
      <c r="A763" t="s">
        <v>774</v>
      </c>
      <c r="B763" t="s">
        <v>1505</v>
      </c>
      <c r="C763" t="s">
        <v>1511</v>
      </c>
      <c r="D763">
        <v>93</v>
      </c>
      <c r="E763">
        <v>12.5</v>
      </c>
      <c r="F763">
        <v>1162.5</v>
      </c>
      <c r="G763">
        <v>1126.95</v>
      </c>
      <c r="H763" t="s">
        <v>1513</v>
      </c>
      <c r="I763" t="s">
        <v>1520</v>
      </c>
      <c r="J763">
        <v>4.7</v>
      </c>
      <c r="K763" t="s">
        <v>1618</v>
      </c>
      <c r="L763" t="s">
        <v>1609</v>
      </c>
      <c r="M763" t="s">
        <v>1609</v>
      </c>
      <c r="N763" t="s">
        <v>1912</v>
      </c>
      <c r="O763">
        <v>7.1099999999999997E-2</v>
      </c>
      <c r="P763">
        <v>6</v>
      </c>
      <c r="Q763">
        <v>3.87</v>
      </c>
      <c r="R763">
        <v>571</v>
      </c>
      <c r="S763">
        <v>145</v>
      </c>
      <c r="T763">
        <v>91</v>
      </c>
      <c r="U763">
        <f t="shared" si="66"/>
        <v>0</v>
      </c>
      <c r="V763">
        <f t="shared" si="67"/>
        <v>-35.549999999999955</v>
      </c>
      <c r="W763" s="3">
        <f t="shared" si="68"/>
        <v>-3.0580645161290283E-2</v>
      </c>
      <c r="X763" t="str">
        <f t="shared" si="69"/>
        <v>October</v>
      </c>
      <c r="Y763" t="str">
        <f t="shared" si="70"/>
        <v>Q4</v>
      </c>
      <c r="Z763">
        <f t="shared" si="71"/>
        <v>0.1628721541155867</v>
      </c>
    </row>
    <row r="764" spans="1:26" x14ac:dyDescent="0.25">
      <c r="A764" t="s">
        <v>775</v>
      </c>
      <c r="B764" t="s">
        <v>1504</v>
      </c>
      <c r="C764" t="s">
        <v>1510</v>
      </c>
      <c r="D764">
        <v>207</v>
      </c>
      <c r="E764">
        <v>45</v>
      </c>
      <c r="F764">
        <v>9315</v>
      </c>
      <c r="G764">
        <v>9712.2999999999993</v>
      </c>
      <c r="H764" t="s">
        <v>1516</v>
      </c>
      <c r="I764" t="s">
        <v>1518</v>
      </c>
      <c r="J764">
        <v>4.5</v>
      </c>
      <c r="K764" t="s">
        <v>1843</v>
      </c>
      <c r="L764" t="s">
        <v>1875</v>
      </c>
      <c r="M764" t="s">
        <v>1875</v>
      </c>
      <c r="N764" t="s">
        <v>1912</v>
      </c>
      <c r="O764">
        <v>0.113</v>
      </c>
      <c r="P764">
        <v>23</v>
      </c>
      <c r="Q764">
        <v>0.55000000000000004</v>
      </c>
      <c r="R764">
        <v>696</v>
      </c>
      <c r="S764">
        <v>200</v>
      </c>
      <c r="T764">
        <v>96</v>
      </c>
      <c r="U764">
        <f t="shared" si="66"/>
        <v>0</v>
      </c>
      <c r="V764">
        <f t="shared" si="67"/>
        <v>397.29999999999927</v>
      </c>
      <c r="W764" s="3">
        <f t="shared" si="68"/>
        <v>4.2651637144390686E-2</v>
      </c>
      <c r="X764" t="str">
        <f t="shared" si="69"/>
        <v>November</v>
      </c>
      <c r="Y764" t="str">
        <f t="shared" si="70"/>
        <v>Q4</v>
      </c>
      <c r="Z764">
        <f t="shared" si="71"/>
        <v>0.29741379310344829</v>
      </c>
    </row>
    <row r="765" spans="1:26" x14ac:dyDescent="0.25">
      <c r="A765" t="s">
        <v>776</v>
      </c>
      <c r="B765" t="s">
        <v>1505</v>
      </c>
      <c r="C765" t="s">
        <v>1511</v>
      </c>
      <c r="D765">
        <v>243</v>
      </c>
      <c r="E765">
        <v>12.5</v>
      </c>
      <c r="F765">
        <v>3037.5</v>
      </c>
      <c r="G765">
        <v>3172.45</v>
      </c>
      <c r="H765" t="s">
        <v>1514</v>
      </c>
      <c r="I765" t="s">
        <v>1521</v>
      </c>
      <c r="J765">
        <v>4.2</v>
      </c>
      <c r="K765" t="s">
        <v>1549</v>
      </c>
      <c r="L765" t="s">
        <v>1792</v>
      </c>
      <c r="M765" t="s">
        <v>1792</v>
      </c>
      <c r="N765" t="s">
        <v>1912</v>
      </c>
      <c r="O765">
        <v>3.0599999999999999E-2</v>
      </c>
      <c r="P765">
        <v>7</v>
      </c>
      <c r="Q765">
        <v>3.37</v>
      </c>
      <c r="R765">
        <v>911</v>
      </c>
      <c r="S765">
        <v>61</v>
      </c>
      <c r="T765">
        <v>11</v>
      </c>
      <c r="U765">
        <f t="shared" si="66"/>
        <v>0</v>
      </c>
      <c r="V765">
        <f t="shared" si="67"/>
        <v>134.94999999999982</v>
      </c>
      <c r="W765" s="3">
        <f t="shared" si="68"/>
        <v>4.4427983539094593E-2</v>
      </c>
      <c r="X765" t="str">
        <f t="shared" si="69"/>
        <v>November</v>
      </c>
      <c r="Y765" t="str">
        <f t="shared" si="70"/>
        <v>Q4</v>
      </c>
      <c r="Z765">
        <f t="shared" si="71"/>
        <v>0.2667398463227223</v>
      </c>
    </row>
    <row r="766" spans="1:26" x14ac:dyDescent="0.25">
      <c r="A766" t="s">
        <v>777</v>
      </c>
      <c r="B766" t="s">
        <v>1505</v>
      </c>
      <c r="C766" t="s">
        <v>1511</v>
      </c>
      <c r="D766">
        <v>371</v>
      </c>
      <c r="E766">
        <v>12.5</v>
      </c>
      <c r="F766">
        <v>4637.5</v>
      </c>
      <c r="G766">
        <v>4677.46</v>
      </c>
      <c r="H766" t="s">
        <v>1513</v>
      </c>
      <c r="I766" t="s">
        <v>1520</v>
      </c>
      <c r="J766">
        <v>4.7</v>
      </c>
      <c r="K766" t="s">
        <v>1607</v>
      </c>
      <c r="L766" t="s">
        <v>1854</v>
      </c>
      <c r="M766" t="s">
        <v>1854</v>
      </c>
      <c r="N766" t="s">
        <v>1912</v>
      </c>
      <c r="O766">
        <v>0.1361</v>
      </c>
      <c r="P766">
        <v>50</v>
      </c>
      <c r="Q766">
        <v>2.78</v>
      </c>
      <c r="R766">
        <v>219</v>
      </c>
      <c r="S766">
        <v>129</v>
      </c>
      <c r="T766">
        <v>42</v>
      </c>
      <c r="U766">
        <f t="shared" si="66"/>
        <v>0</v>
      </c>
      <c r="V766">
        <f t="shared" si="67"/>
        <v>39.960000000000036</v>
      </c>
      <c r="W766" s="3">
        <f t="shared" si="68"/>
        <v>8.6167115902965035E-3</v>
      </c>
      <c r="X766" t="str">
        <f t="shared" si="69"/>
        <v>July</v>
      </c>
      <c r="Y766" t="str">
        <f t="shared" si="70"/>
        <v>Q3</v>
      </c>
      <c r="Z766">
        <f t="shared" si="71"/>
        <v>1.6940639269406392</v>
      </c>
    </row>
    <row r="767" spans="1:26" x14ac:dyDescent="0.25">
      <c r="A767" t="s">
        <v>778</v>
      </c>
      <c r="B767" t="s">
        <v>1504</v>
      </c>
      <c r="C767" t="s">
        <v>1510</v>
      </c>
      <c r="D767">
        <v>167</v>
      </c>
      <c r="E767">
        <v>45</v>
      </c>
      <c r="F767">
        <v>7515</v>
      </c>
      <c r="G767">
        <v>7690.8</v>
      </c>
      <c r="H767" t="s">
        <v>1516</v>
      </c>
      <c r="I767" t="s">
        <v>1520</v>
      </c>
      <c r="J767">
        <v>4.7</v>
      </c>
      <c r="K767" t="s">
        <v>1697</v>
      </c>
      <c r="L767" t="s">
        <v>1797</v>
      </c>
      <c r="M767" t="s">
        <v>1594</v>
      </c>
      <c r="N767" t="s">
        <v>1913</v>
      </c>
      <c r="O767">
        <v>0.1153</v>
      </c>
      <c r="P767">
        <v>19</v>
      </c>
      <c r="Q767">
        <v>0.63</v>
      </c>
      <c r="R767">
        <v>845</v>
      </c>
      <c r="S767">
        <v>108</v>
      </c>
      <c r="T767">
        <v>28</v>
      </c>
      <c r="U767">
        <f t="shared" si="66"/>
        <v>10</v>
      </c>
      <c r="V767">
        <f t="shared" si="67"/>
        <v>175.80000000000018</v>
      </c>
      <c r="W767" s="3">
        <f t="shared" si="68"/>
        <v>2.3393213572854316E-2</v>
      </c>
      <c r="X767" t="str">
        <f t="shared" si="69"/>
        <v>October</v>
      </c>
      <c r="Y767" t="str">
        <f t="shared" si="70"/>
        <v>Q4</v>
      </c>
      <c r="Z767">
        <f t="shared" si="71"/>
        <v>0.19763313609467456</v>
      </c>
    </row>
    <row r="768" spans="1:26" x14ac:dyDescent="0.25">
      <c r="A768" t="s">
        <v>779</v>
      </c>
      <c r="B768" t="s">
        <v>1506</v>
      </c>
      <c r="C768" t="s">
        <v>1512</v>
      </c>
      <c r="D768">
        <v>167</v>
      </c>
      <c r="E768">
        <v>4.2</v>
      </c>
      <c r="F768">
        <v>701.4</v>
      </c>
      <c r="G768">
        <v>666.78</v>
      </c>
      <c r="H768" t="s">
        <v>1514</v>
      </c>
      <c r="I768" t="s">
        <v>1520</v>
      </c>
      <c r="J768">
        <v>4.7</v>
      </c>
      <c r="K768" t="s">
        <v>1524</v>
      </c>
      <c r="L768" t="s">
        <v>1906</v>
      </c>
      <c r="M768" t="s">
        <v>1906</v>
      </c>
      <c r="N768" t="s">
        <v>1912</v>
      </c>
      <c r="O768">
        <v>3.3599999999999998E-2</v>
      </c>
      <c r="P768">
        <v>5</v>
      </c>
      <c r="Q768">
        <v>1.19</v>
      </c>
      <c r="R768">
        <v>587</v>
      </c>
      <c r="S768">
        <v>126</v>
      </c>
      <c r="T768">
        <v>93</v>
      </c>
      <c r="U768">
        <f t="shared" si="66"/>
        <v>0</v>
      </c>
      <c r="V768">
        <f t="shared" si="67"/>
        <v>-34.620000000000005</v>
      </c>
      <c r="W768" s="3">
        <f t="shared" si="68"/>
        <v>-4.93584260051326E-2</v>
      </c>
      <c r="X768" t="str">
        <f t="shared" si="69"/>
        <v>December</v>
      </c>
      <c r="Y768" t="str">
        <f t="shared" si="70"/>
        <v>Q4</v>
      </c>
      <c r="Z768">
        <f t="shared" si="71"/>
        <v>0.28449744463373083</v>
      </c>
    </row>
    <row r="769" spans="1:26" x14ac:dyDescent="0.25">
      <c r="A769" t="s">
        <v>780</v>
      </c>
      <c r="B769" t="s">
        <v>1506</v>
      </c>
      <c r="C769" t="s">
        <v>1512</v>
      </c>
      <c r="D769">
        <v>201</v>
      </c>
      <c r="E769">
        <v>4.2</v>
      </c>
      <c r="F769">
        <v>844.2</v>
      </c>
      <c r="G769">
        <v>817.73</v>
      </c>
      <c r="H769" t="s">
        <v>1515</v>
      </c>
      <c r="I769" t="s">
        <v>1519</v>
      </c>
      <c r="J769">
        <v>3.8</v>
      </c>
      <c r="K769" t="s">
        <v>1571</v>
      </c>
      <c r="L769" t="s">
        <v>1668</v>
      </c>
      <c r="M769" t="s">
        <v>1668</v>
      </c>
      <c r="N769" t="s">
        <v>1912</v>
      </c>
      <c r="O769">
        <v>2.8799999999999999E-2</v>
      </c>
      <c r="P769">
        <v>5</v>
      </c>
      <c r="Q769">
        <v>2.0099999999999998</v>
      </c>
      <c r="R769">
        <v>511</v>
      </c>
      <c r="S769">
        <v>165</v>
      </c>
      <c r="T769">
        <v>37</v>
      </c>
      <c r="U769">
        <f t="shared" si="66"/>
        <v>0</v>
      </c>
      <c r="V769">
        <f t="shared" si="67"/>
        <v>-26.470000000000027</v>
      </c>
      <c r="W769" s="3">
        <f t="shared" si="68"/>
        <v>-3.1355129116323176E-2</v>
      </c>
      <c r="X769" t="str">
        <f t="shared" si="69"/>
        <v>April</v>
      </c>
      <c r="Y769" t="str">
        <f t="shared" si="70"/>
        <v>Q2</v>
      </c>
      <c r="Z769">
        <f t="shared" si="71"/>
        <v>0.39334637964774949</v>
      </c>
    </row>
    <row r="770" spans="1:26" x14ac:dyDescent="0.25">
      <c r="A770" t="s">
        <v>781</v>
      </c>
      <c r="B770" t="s">
        <v>1507</v>
      </c>
      <c r="C770" t="s">
        <v>1511</v>
      </c>
      <c r="D770">
        <v>424</v>
      </c>
      <c r="E770">
        <v>15.75</v>
      </c>
      <c r="F770">
        <v>6678</v>
      </c>
      <c r="G770">
        <v>6851.07</v>
      </c>
      <c r="H770" t="s">
        <v>1514</v>
      </c>
      <c r="I770" t="s">
        <v>1518</v>
      </c>
      <c r="J770">
        <v>4.5</v>
      </c>
      <c r="K770" t="s">
        <v>1721</v>
      </c>
      <c r="L770" t="s">
        <v>1766</v>
      </c>
      <c r="M770" t="s">
        <v>1523</v>
      </c>
      <c r="N770" t="s">
        <v>1913</v>
      </c>
      <c r="O770">
        <v>4.6300000000000001E-2</v>
      </c>
      <c r="P770">
        <v>19</v>
      </c>
      <c r="Q770">
        <v>3.16</v>
      </c>
      <c r="R770">
        <v>939</v>
      </c>
      <c r="S770">
        <v>182</v>
      </c>
      <c r="T770">
        <v>31</v>
      </c>
      <c r="U770">
        <f t="shared" si="66"/>
        <v>2</v>
      </c>
      <c r="V770">
        <f t="shared" si="67"/>
        <v>173.06999999999971</v>
      </c>
      <c r="W770" s="3">
        <f t="shared" si="68"/>
        <v>2.5916442048517476E-2</v>
      </c>
      <c r="X770" t="str">
        <f t="shared" si="69"/>
        <v>April</v>
      </c>
      <c r="Y770" t="str">
        <f t="shared" si="70"/>
        <v>Q2</v>
      </c>
      <c r="Z770">
        <f t="shared" si="71"/>
        <v>0.45154419595314166</v>
      </c>
    </row>
    <row r="771" spans="1:26" x14ac:dyDescent="0.25">
      <c r="A771" t="s">
        <v>782</v>
      </c>
      <c r="B771" t="s">
        <v>1505</v>
      </c>
      <c r="C771" t="s">
        <v>1511</v>
      </c>
      <c r="D771">
        <v>73</v>
      </c>
      <c r="E771">
        <v>12.5</v>
      </c>
      <c r="F771">
        <v>912.5</v>
      </c>
      <c r="G771">
        <v>892.13</v>
      </c>
      <c r="H771" t="s">
        <v>1516</v>
      </c>
      <c r="I771" t="s">
        <v>1518</v>
      </c>
      <c r="J771">
        <v>4.5</v>
      </c>
      <c r="K771" t="s">
        <v>1844</v>
      </c>
      <c r="L771" t="s">
        <v>1552</v>
      </c>
      <c r="M771" t="s">
        <v>1552</v>
      </c>
      <c r="N771" t="s">
        <v>1912</v>
      </c>
      <c r="O771">
        <v>5.79E-2</v>
      </c>
      <c r="P771">
        <v>4</v>
      </c>
      <c r="Q771">
        <v>3.22</v>
      </c>
      <c r="R771">
        <v>828</v>
      </c>
      <c r="S771">
        <v>45</v>
      </c>
      <c r="T771">
        <v>11</v>
      </c>
      <c r="U771">
        <f t="shared" ref="U771:U834" si="72">IF(N771="Delayed", M771-L771, 0)</f>
        <v>0</v>
      </c>
      <c r="V771">
        <f t="shared" ref="V771:V834" si="73">G771-F771</f>
        <v>-20.370000000000005</v>
      </c>
      <c r="W771" s="3">
        <f t="shared" ref="W771:W834" si="74">(G771-F771)/F771</f>
        <v>-2.2323287671232882E-2</v>
      </c>
      <c r="X771" t="str">
        <f t="shared" ref="X771:X834" si="75">TEXT(K771,"MMMM")</f>
        <v>July</v>
      </c>
      <c r="Y771" t="str">
        <f t="shared" ref="Y771:Y834" si="76">"Q"&amp;ROUNDUP(MONTH(K771)/3,0)</f>
        <v>Q3</v>
      </c>
      <c r="Z771">
        <f t="shared" ref="Z771:Z834" si="77">D771/R771</f>
        <v>8.8164251207729472E-2</v>
      </c>
    </row>
    <row r="772" spans="1:26" x14ac:dyDescent="0.25">
      <c r="A772" t="s">
        <v>783</v>
      </c>
      <c r="B772" t="s">
        <v>1505</v>
      </c>
      <c r="C772" t="s">
        <v>1511</v>
      </c>
      <c r="D772">
        <v>308</v>
      </c>
      <c r="E772">
        <v>12.5</v>
      </c>
      <c r="F772">
        <v>3850</v>
      </c>
      <c r="G772">
        <v>3961.34</v>
      </c>
      <c r="H772" t="s">
        <v>1516</v>
      </c>
      <c r="I772" t="s">
        <v>1518</v>
      </c>
      <c r="J772">
        <v>4.5</v>
      </c>
      <c r="K772" t="s">
        <v>1616</v>
      </c>
      <c r="L772" t="s">
        <v>1524</v>
      </c>
      <c r="M772" t="s">
        <v>1524</v>
      </c>
      <c r="N772" t="s">
        <v>1912</v>
      </c>
      <c r="O772">
        <v>1.5900000000000001E-2</v>
      </c>
      <c r="P772">
        <v>4</v>
      </c>
      <c r="Q772">
        <v>3.69</v>
      </c>
      <c r="R772">
        <v>667</v>
      </c>
      <c r="S772">
        <v>153</v>
      </c>
      <c r="T772">
        <v>44</v>
      </c>
      <c r="U772">
        <f t="shared" si="72"/>
        <v>0</v>
      </c>
      <c r="V772">
        <f t="shared" si="73"/>
        <v>111.34000000000015</v>
      </c>
      <c r="W772" s="3">
        <f t="shared" si="74"/>
        <v>2.8919480519480557E-2</v>
      </c>
      <c r="X772" t="str">
        <f t="shared" si="75"/>
        <v>December</v>
      </c>
      <c r="Y772" t="str">
        <f t="shared" si="76"/>
        <v>Q4</v>
      </c>
      <c r="Z772">
        <f t="shared" si="77"/>
        <v>0.46176911544227889</v>
      </c>
    </row>
    <row r="773" spans="1:26" x14ac:dyDescent="0.25">
      <c r="A773" t="s">
        <v>784</v>
      </c>
      <c r="B773" t="s">
        <v>1508</v>
      </c>
      <c r="C773" t="s">
        <v>1512</v>
      </c>
      <c r="D773">
        <v>229</v>
      </c>
      <c r="E773">
        <v>8.9</v>
      </c>
      <c r="F773">
        <v>2038.1</v>
      </c>
      <c r="G773">
        <v>2004.79</v>
      </c>
      <c r="H773" t="s">
        <v>1515</v>
      </c>
      <c r="I773" t="s">
        <v>1521</v>
      </c>
      <c r="J773">
        <v>4.2</v>
      </c>
      <c r="K773" t="s">
        <v>1549</v>
      </c>
      <c r="L773" t="s">
        <v>1599</v>
      </c>
      <c r="M773" t="s">
        <v>1599</v>
      </c>
      <c r="N773" t="s">
        <v>1912</v>
      </c>
      <c r="O773">
        <v>0.1055</v>
      </c>
      <c r="P773">
        <v>24</v>
      </c>
      <c r="Q773">
        <v>1.63</v>
      </c>
      <c r="R773">
        <v>419</v>
      </c>
      <c r="S773">
        <v>190</v>
      </c>
      <c r="T773">
        <v>61</v>
      </c>
      <c r="U773">
        <f t="shared" si="72"/>
        <v>0</v>
      </c>
      <c r="V773">
        <f t="shared" si="73"/>
        <v>-33.309999999999945</v>
      </c>
      <c r="W773" s="3">
        <f t="shared" si="74"/>
        <v>-1.6343653402678938E-2</v>
      </c>
      <c r="X773" t="str">
        <f t="shared" si="75"/>
        <v>November</v>
      </c>
      <c r="Y773" t="str">
        <f t="shared" si="76"/>
        <v>Q4</v>
      </c>
      <c r="Z773">
        <f t="shared" si="77"/>
        <v>0.54653937947494036</v>
      </c>
    </row>
    <row r="774" spans="1:26" x14ac:dyDescent="0.25">
      <c r="A774" t="s">
        <v>785</v>
      </c>
      <c r="B774" t="s">
        <v>1508</v>
      </c>
      <c r="C774" t="s">
        <v>1512</v>
      </c>
      <c r="D774">
        <v>457</v>
      </c>
      <c r="E774">
        <v>8.9</v>
      </c>
      <c r="F774">
        <v>4067.3</v>
      </c>
      <c r="G774">
        <v>3998.26</v>
      </c>
      <c r="H774" t="s">
        <v>1517</v>
      </c>
      <c r="I774" t="s">
        <v>1518</v>
      </c>
      <c r="J774">
        <v>4.5</v>
      </c>
      <c r="K774" t="s">
        <v>1845</v>
      </c>
      <c r="L774" t="s">
        <v>1557</v>
      </c>
      <c r="M774" t="s">
        <v>1557</v>
      </c>
      <c r="N774" t="s">
        <v>1912</v>
      </c>
      <c r="O774">
        <v>2.4E-2</v>
      </c>
      <c r="P774">
        <v>10</v>
      </c>
      <c r="Q774">
        <v>2.4</v>
      </c>
      <c r="R774">
        <v>76</v>
      </c>
      <c r="S774">
        <v>174</v>
      </c>
      <c r="T774">
        <v>25</v>
      </c>
      <c r="U774">
        <f t="shared" si="72"/>
        <v>0</v>
      </c>
      <c r="V774">
        <f t="shared" si="73"/>
        <v>-69.039999999999964</v>
      </c>
      <c r="W774" s="3">
        <f t="shared" si="74"/>
        <v>-1.697440562535342E-2</v>
      </c>
      <c r="X774" t="str">
        <f t="shared" si="75"/>
        <v>July</v>
      </c>
      <c r="Y774" t="str">
        <f t="shared" si="76"/>
        <v>Q3</v>
      </c>
      <c r="Z774">
        <f t="shared" si="77"/>
        <v>6.0131578947368425</v>
      </c>
    </row>
    <row r="775" spans="1:26" x14ac:dyDescent="0.25">
      <c r="A775" t="s">
        <v>786</v>
      </c>
      <c r="B775" t="s">
        <v>1509</v>
      </c>
      <c r="C775" t="s">
        <v>1510</v>
      </c>
      <c r="D775">
        <v>241</v>
      </c>
      <c r="E775">
        <v>25</v>
      </c>
      <c r="F775">
        <v>6025</v>
      </c>
      <c r="G775">
        <v>6096.31</v>
      </c>
      <c r="H775" t="s">
        <v>1516</v>
      </c>
      <c r="I775" t="s">
        <v>1519</v>
      </c>
      <c r="J775">
        <v>3.8</v>
      </c>
      <c r="K775" t="s">
        <v>1632</v>
      </c>
      <c r="L775" t="s">
        <v>1675</v>
      </c>
      <c r="M775" t="s">
        <v>1675</v>
      </c>
      <c r="N775" t="s">
        <v>1912</v>
      </c>
      <c r="O775">
        <v>0.1022</v>
      </c>
      <c r="P775">
        <v>24</v>
      </c>
      <c r="Q775">
        <v>1.1200000000000001</v>
      </c>
      <c r="R775">
        <v>53</v>
      </c>
      <c r="S775">
        <v>183</v>
      </c>
      <c r="T775">
        <v>51</v>
      </c>
      <c r="U775">
        <f t="shared" si="72"/>
        <v>0</v>
      </c>
      <c r="V775">
        <f t="shared" si="73"/>
        <v>71.3100000000004</v>
      </c>
      <c r="W775" s="3">
        <f t="shared" si="74"/>
        <v>1.1835684647302971E-2</v>
      </c>
      <c r="X775" t="str">
        <f t="shared" si="75"/>
        <v>July</v>
      </c>
      <c r="Y775" t="str">
        <f t="shared" si="76"/>
        <v>Q3</v>
      </c>
      <c r="Z775">
        <f t="shared" si="77"/>
        <v>4.5471698113207548</v>
      </c>
    </row>
    <row r="776" spans="1:26" x14ac:dyDescent="0.25">
      <c r="A776" t="s">
        <v>787</v>
      </c>
      <c r="B776" t="s">
        <v>1505</v>
      </c>
      <c r="C776" t="s">
        <v>1511</v>
      </c>
      <c r="D776">
        <v>357</v>
      </c>
      <c r="E776">
        <v>12.5</v>
      </c>
      <c r="F776">
        <v>4462.5</v>
      </c>
      <c r="G776">
        <v>4437.6499999999996</v>
      </c>
      <c r="H776" t="s">
        <v>1516</v>
      </c>
      <c r="I776" t="s">
        <v>1518</v>
      </c>
      <c r="J776">
        <v>4.5</v>
      </c>
      <c r="K776" t="s">
        <v>1694</v>
      </c>
      <c r="L776" t="s">
        <v>1700</v>
      </c>
      <c r="M776" t="s">
        <v>1700</v>
      </c>
      <c r="N776" t="s">
        <v>1912</v>
      </c>
      <c r="O776">
        <v>9.4899999999999998E-2</v>
      </c>
      <c r="P776">
        <v>33</v>
      </c>
      <c r="Q776">
        <v>3.42</v>
      </c>
      <c r="R776">
        <v>406</v>
      </c>
      <c r="S776">
        <v>129</v>
      </c>
      <c r="T776">
        <v>70</v>
      </c>
      <c r="U776">
        <f t="shared" si="72"/>
        <v>0</v>
      </c>
      <c r="V776">
        <f t="shared" si="73"/>
        <v>-24.850000000000364</v>
      </c>
      <c r="W776" s="3">
        <f t="shared" si="74"/>
        <v>-5.5686274509804739E-3</v>
      </c>
      <c r="X776" t="str">
        <f t="shared" si="75"/>
        <v>June</v>
      </c>
      <c r="Y776" t="str">
        <f t="shared" si="76"/>
        <v>Q2</v>
      </c>
      <c r="Z776">
        <f t="shared" si="77"/>
        <v>0.87931034482758619</v>
      </c>
    </row>
    <row r="777" spans="1:26" x14ac:dyDescent="0.25">
      <c r="A777" t="s">
        <v>788</v>
      </c>
      <c r="B777" t="s">
        <v>1504</v>
      </c>
      <c r="C777" t="s">
        <v>1510</v>
      </c>
      <c r="D777">
        <v>320</v>
      </c>
      <c r="E777">
        <v>45</v>
      </c>
      <c r="F777">
        <v>14400</v>
      </c>
      <c r="G777">
        <v>13960.91</v>
      </c>
      <c r="H777" t="s">
        <v>1513</v>
      </c>
      <c r="I777" t="s">
        <v>1520</v>
      </c>
      <c r="J777">
        <v>4.7</v>
      </c>
      <c r="K777" t="s">
        <v>1723</v>
      </c>
      <c r="L777" t="s">
        <v>1852</v>
      </c>
      <c r="M777" t="s">
        <v>1852</v>
      </c>
      <c r="N777" t="s">
        <v>1912</v>
      </c>
      <c r="O777">
        <v>0.03</v>
      </c>
      <c r="P777">
        <v>9</v>
      </c>
      <c r="Q777">
        <v>1.36</v>
      </c>
      <c r="R777">
        <v>82</v>
      </c>
      <c r="S777">
        <v>52</v>
      </c>
      <c r="T777">
        <v>73</v>
      </c>
      <c r="U777">
        <f t="shared" si="72"/>
        <v>0</v>
      </c>
      <c r="V777">
        <f t="shared" si="73"/>
        <v>-439.09000000000015</v>
      </c>
      <c r="W777" s="3">
        <f t="shared" si="74"/>
        <v>-3.0492361111111123E-2</v>
      </c>
      <c r="X777" t="str">
        <f t="shared" si="75"/>
        <v>May</v>
      </c>
      <c r="Y777" t="str">
        <f t="shared" si="76"/>
        <v>Q2</v>
      </c>
      <c r="Z777">
        <f t="shared" si="77"/>
        <v>3.9024390243902438</v>
      </c>
    </row>
    <row r="778" spans="1:26" x14ac:dyDescent="0.25">
      <c r="A778" t="s">
        <v>789</v>
      </c>
      <c r="B778" t="s">
        <v>1505</v>
      </c>
      <c r="C778" t="s">
        <v>1511</v>
      </c>
      <c r="D778">
        <v>468</v>
      </c>
      <c r="E778">
        <v>12.5</v>
      </c>
      <c r="F778">
        <v>5850</v>
      </c>
      <c r="G778">
        <v>5818.58</v>
      </c>
      <c r="H778" t="s">
        <v>1516</v>
      </c>
      <c r="I778" t="s">
        <v>1520</v>
      </c>
      <c r="J778">
        <v>4.7</v>
      </c>
      <c r="K778" t="s">
        <v>1559</v>
      </c>
      <c r="L778" t="s">
        <v>1774</v>
      </c>
      <c r="M778" t="s">
        <v>1774</v>
      </c>
      <c r="N778" t="s">
        <v>1912</v>
      </c>
      <c r="O778">
        <v>2.6200000000000001E-2</v>
      </c>
      <c r="P778">
        <v>12</v>
      </c>
      <c r="Q778">
        <v>2.86</v>
      </c>
      <c r="R778">
        <v>224</v>
      </c>
      <c r="S778">
        <v>188</v>
      </c>
      <c r="T778">
        <v>99</v>
      </c>
      <c r="U778">
        <f t="shared" si="72"/>
        <v>0</v>
      </c>
      <c r="V778">
        <f t="shared" si="73"/>
        <v>-31.420000000000073</v>
      </c>
      <c r="W778" s="3">
        <f t="shared" si="74"/>
        <v>-5.3709401709401833E-3</v>
      </c>
      <c r="X778" t="str">
        <f t="shared" si="75"/>
        <v>March</v>
      </c>
      <c r="Y778" t="str">
        <f t="shared" si="76"/>
        <v>Q1</v>
      </c>
      <c r="Z778">
        <f t="shared" si="77"/>
        <v>2.0892857142857144</v>
      </c>
    </row>
    <row r="779" spans="1:26" x14ac:dyDescent="0.25">
      <c r="A779" t="s">
        <v>790</v>
      </c>
      <c r="B779" t="s">
        <v>1505</v>
      </c>
      <c r="C779" t="s">
        <v>1511</v>
      </c>
      <c r="D779">
        <v>92</v>
      </c>
      <c r="E779">
        <v>12.5</v>
      </c>
      <c r="F779">
        <v>1150</v>
      </c>
      <c r="G779">
        <v>1199.3399999999999</v>
      </c>
      <c r="H779" t="s">
        <v>1513</v>
      </c>
      <c r="I779" t="s">
        <v>1520</v>
      </c>
      <c r="J779">
        <v>4.7</v>
      </c>
      <c r="K779" t="s">
        <v>1587</v>
      </c>
      <c r="L779" t="s">
        <v>1576</v>
      </c>
      <c r="M779" t="s">
        <v>1576</v>
      </c>
      <c r="N779" t="s">
        <v>1912</v>
      </c>
      <c r="O779">
        <v>5.57E-2</v>
      </c>
      <c r="P779">
        <v>5</v>
      </c>
      <c r="Q779">
        <v>2.92</v>
      </c>
      <c r="R779">
        <v>731</v>
      </c>
      <c r="S779">
        <v>141</v>
      </c>
      <c r="T779">
        <v>95</v>
      </c>
      <c r="U779">
        <f t="shared" si="72"/>
        <v>0</v>
      </c>
      <c r="V779">
        <f t="shared" si="73"/>
        <v>49.339999999999918</v>
      </c>
      <c r="W779" s="3">
        <f t="shared" si="74"/>
        <v>4.2904347826086889E-2</v>
      </c>
      <c r="X779" t="str">
        <f t="shared" si="75"/>
        <v>January</v>
      </c>
      <c r="Y779" t="str">
        <f t="shared" si="76"/>
        <v>Q1</v>
      </c>
      <c r="Z779">
        <f t="shared" si="77"/>
        <v>0.12585499316005472</v>
      </c>
    </row>
    <row r="780" spans="1:26" x14ac:dyDescent="0.25">
      <c r="A780" t="s">
        <v>791</v>
      </c>
      <c r="B780" t="s">
        <v>1505</v>
      </c>
      <c r="C780" t="s">
        <v>1511</v>
      </c>
      <c r="D780">
        <v>417</v>
      </c>
      <c r="E780">
        <v>12.5</v>
      </c>
      <c r="F780">
        <v>5212.5</v>
      </c>
      <c r="G780">
        <v>5312.47</v>
      </c>
      <c r="H780" t="s">
        <v>1514</v>
      </c>
      <c r="I780" t="s">
        <v>1520</v>
      </c>
      <c r="J780">
        <v>4.7</v>
      </c>
      <c r="K780" t="s">
        <v>1783</v>
      </c>
      <c r="L780" t="s">
        <v>1833</v>
      </c>
      <c r="M780" t="s">
        <v>1853</v>
      </c>
      <c r="N780" t="s">
        <v>1913</v>
      </c>
      <c r="O780">
        <v>0.1321</v>
      </c>
      <c r="P780">
        <v>55</v>
      </c>
      <c r="Q780">
        <v>3.89</v>
      </c>
      <c r="R780">
        <v>401</v>
      </c>
      <c r="S780">
        <v>116</v>
      </c>
      <c r="T780">
        <v>58</v>
      </c>
      <c r="U780">
        <f t="shared" si="72"/>
        <v>11</v>
      </c>
      <c r="V780">
        <f t="shared" si="73"/>
        <v>99.970000000000255</v>
      </c>
      <c r="W780" s="3">
        <f t="shared" si="74"/>
        <v>1.9178896882494054E-2</v>
      </c>
      <c r="X780" t="str">
        <f t="shared" si="75"/>
        <v>February</v>
      </c>
      <c r="Y780" t="str">
        <f t="shared" si="76"/>
        <v>Q1</v>
      </c>
      <c r="Z780">
        <f t="shared" si="77"/>
        <v>1.0399002493765586</v>
      </c>
    </row>
    <row r="781" spans="1:26" x14ac:dyDescent="0.25">
      <c r="A781" t="s">
        <v>792</v>
      </c>
      <c r="B781" t="s">
        <v>1504</v>
      </c>
      <c r="C781" t="s">
        <v>1510</v>
      </c>
      <c r="D781">
        <v>124</v>
      </c>
      <c r="E781">
        <v>45</v>
      </c>
      <c r="F781">
        <v>5580</v>
      </c>
      <c r="G781">
        <v>5445.57</v>
      </c>
      <c r="H781" t="s">
        <v>1517</v>
      </c>
      <c r="I781" t="s">
        <v>1520</v>
      </c>
      <c r="J781">
        <v>4.7</v>
      </c>
      <c r="K781" t="s">
        <v>1523</v>
      </c>
      <c r="L781" t="s">
        <v>1541</v>
      </c>
      <c r="M781" t="s">
        <v>1541</v>
      </c>
      <c r="N781" t="s">
        <v>1912</v>
      </c>
      <c r="O781">
        <v>5.0700000000000002E-2</v>
      </c>
      <c r="P781">
        <v>6</v>
      </c>
      <c r="Q781">
        <v>1.01</v>
      </c>
      <c r="R781">
        <v>242</v>
      </c>
      <c r="S781">
        <v>49</v>
      </c>
      <c r="T781">
        <v>83</v>
      </c>
      <c r="U781">
        <f t="shared" si="72"/>
        <v>0</v>
      </c>
      <c r="V781">
        <f t="shared" si="73"/>
        <v>-134.43000000000029</v>
      </c>
      <c r="W781" s="3">
        <f t="shared" si="74"/>
        <v>-2.4091397849462418E-2</v>
      </c>
      <c r="X781" t="str">
        <f t="shared" si="75"/>
        <v>April</v>
      </c>
      <c r="Y781" t="str">
        <f t="shared" si="76"/>
        <v>Q2</v>
      </c>
      <c r="Z781">
        <f t="shared" si="77"/>
        <v>0.51239669421487599</v>
      </c>
    </row>
    <row r="782" spans="1:26" x14ac:dyDescent="0.25">
      <c r="A782" t="s">
        <v>793</v>
      </c>
      <c r="B782" t="s">
        <v>1506</v>
      </c>
      <c r="C782" t="s">
        <v>1512</v>
      </c>
      <c r="D782">
        <v>305</v>
      </c>
      <c r="E782">
        <v>4.2</v>
      </c>
      <c r="F782">
        <v>1281</v>
      </c>
      <c r="G782">
        <v>1311.35</v>
      </c>
      <c r="H782" t="s">
        <v>1514</v>
      </c>
      <c r="I782" t="s">
        <v>1521</v>
      </c>
      <c r="J782">
        <v>4.2</v>
      </c>
      <c r="K782" t="s">
        <v>1780</v>
      </c>
      <c r="L782" t="s">
        <v>1791</v>
      </c>
      <c r="M782" t="s">
        <v>1791</v>
      </c>
      <c r="N782" t="s">
        <v>1912</v>
      </c>
      <c r="O782">
        <v>5.3499999999999999E-2</v>
      </c>
      <c r="P782">
        <v>16</v>
      </c>
      <c r="Q782">
        <v>1.38</v>
      </c>
      <c r="R782">
        <v>483</v>
      </c>
      <c r="S782">
        <v>101</v>
      </c>
      <c r="T782">
        <v>56</v>
      </c>
      <c r="U782">
        <f t="shared" si="72"/>
        <v>0</v>
      </c>
      <c r="V782">
        <f t="shared" si="73"/>
        <v>30.349999999999909</v>
      </c>
      <c r="W782" s="3">
        <f t="shared" si="74"/>
        <v>2.3692427790788374E-2</v>
      </c>
      <c r="X782" t="str">
        <f t="shared" si="75"/>
        <v>July</v>
      </c>
      <c r="Y782" t="str">
        <f t="shared" si="76"/>
        <v>Q3</v>
      </c>
      <c r="Z782">
        <f t="shared" si="77"/>
        <v>0.6314699792960663</v>
      </c>
    </row>
    <row r="783" spans="1:26" x14ac:dyDescent="0.25">
      <c r="A783" t="s">
        <v>794</v>
      </c>
      <c r="B783" t="s">
        <v>1504</v>
      </c>
      <c r="C783" t="s">
        <v>1510</v>
      </c>
      <c r="D783">
        <v>212</v>
      </c>
      <c r="E783">
        <v>45</v>
      </c>
      <c r="F783">
        <v>9540</v>
      </c>
      <c r="G783">
        <v>9071.77</v>
      </c>
      <c r="H783" t="s">
        <v>1514</v>
      </c>
      <c r="I783" t="s">
        <v>1519</v>
      </c>
      <c r="J783">
        <v>3.8</v>
      </c>
      <c r="K783" t="s">
        <v>1821</v>
      </c>
      <c r="L783" t="s">
        <v>1612</v>
      </c>
      <c r="M783" t="s">
        <v>1612</v>
      </c>
      <c r="N783" t="s">
        <v>1912</v>
      </c>
      <c r="O783">
        <v>0.1293</v>
      </c>
      <c r="P783">
        <v>27</v>
      </c>
      <c r="Q783">
        <v>1.72</v>
      </c>
      <c r="R783">
        <v>907</v>
      </c>
      <c r="S783">
        <v>76</v>
      </c>
      <c r="T783">
        <v>73</v>
      </c>
      <c r="U783">
        <f t="shared" si="72"/>
        <v>0</v>
      </c>
      <c r="V783">
        <f t="shared" si="73"/>
        <v>-468.22999999999956</v>
      </c>
      <c r="W783" s="3">
        <f t="shared" si="74"/>
        <v>-4.9080712788259914E-2</v>
      </c>
      <c r="X783" t="str">
        <f t="shared" si="75"/>
        <v>February</v>
      </c>
      <c r="Y783" t="str">
        <f t="shared" si="76"/>
        <v>Q1</v>
      </c>
      <c r="Z783">
        <f t="shared" si="77"/>
        <v>0.23373759647188533</v>
      </c>
    </row>
    <row r="784" spans="1:26" x14ac:dyDescent="0.25">
      <c r="A784" t="s">
        <v>795</v>
      </c>
      <c r="B784" t="s">
        <v>1504</v>
      </c>
      <c r="C784" t="s">
        <v>1510</v>
      </c>
      <c r="D784">
        <v>155</v>
      </c>
      <c r="E784">
        <v>45</v>
      </c>
      <c r="F784">
        <v>6975</v>
      </c>
      <c r="G784">
        <v>6727.99</v>
      </c>
      <c r="H784" t="s">
        <v>1515</v>
      </c>
      <c r="I784" t="s">
        <v>1519</v>
      </c>
      <c r="J784">
        <v>3.8</v>
      </c>
      <c r="K784" t="s">
        <v>1841</v>
      </c>
      <c r="L784" t="s">
        <v>1545</v>
      </c>
      <c r="M784" t="s">
        <v>1545</v>
      </c>
      <c r="N784" t="s">
        <v>1912</v>
      </c>
      <c r="O784">
        <v>0.1031</v>
      </c>
      <c r="P784">
        <v>15</v>
      </c>
      <c r="Q784">
        <v>1.55</v>
      </c>
      <c r="R784">
        <v>377</v>
      </c>
      <c r="S784">
        <v>99</v>
      </c>
      <c r="T784">
        <v>74</v>
      </c>
      <c r="U784">
        <f t="shared" si="72"/>
        <v>0</v>
      </c>
      <c r="V784">
        <f t="shared" si="73"/>
        <v>-247.01000000000022</v>
      </c>
      <c r="W784" s="3">
        <f t="shared" si="74"/>
        <v>-3.5413620071684616E-2</v>
      </c>
      <c r="X784" t="str">
        <f t="shared" si="75"/>
        <v>November</v>
      </c>
      <c r="Y784" t="str">
        <f t="shared" si="76"/>
        <v>Q4</v>
      </c>
      <c r="Z784">
        <f t="shared" si="77"/>
        <v>0.41114058355437666</v>
      </c>
    </row>
    <row r="785" spans="1:26" x14ac:dyDescent="0.25">
      <c r="A785" t="s">
        <v>796</v>
      </c>
      <c r="B785" t="s">
        <v>1504</v>
      </c>
      <c r="C785" t="s">
        <v>1510</v>
      </c>
      <c r="D785">
        <v>303</v>
      </c>
      <c r="E785">
        <v>45</v>
      </c>
      <c r="F785">
        <v>13635</v>
      </c>
      <c r="G785">
        <v>13605.39</v>
      </c>
      <c r="H785" t="s">
        <v>1513</v>
      </c>
      <c r="I785" t="s">
        <v>1521</v>
      </c>
      <c r="J785">
        <v>4.2</v>
      </c>
      <c r="K785" t="s">
        <v>1562</v>
      </c>
      <c r="L785" t="s">
        <v>1888</v>
      </c>
      <c r="M785" t="s">
        <v>1888</v>
      </c>
      <c r="N785" t="s">
        <v>1912</v>
      </c>
      <c r="O785">
        <v>0.126</v>
      </c>
      <c r="P785">
        <v>38</v>
      </c>
      <c r="Q785">
        <v>1.56</v>
      </c>
      <c r="R785">
        <v>110</v>
      </c>
      <c r="S785">
        <v>105</v>
      </c>
      <c r="T785">
        <v>29</v>
      </c>
      <c r="U785">
        <f t="shared" si="72"/>
        <v>0</v>
      </c>
      <c r="V785">
        <f t="shared" si="73"/>
        <v>-29.610000000000582</v>
      </c>
      <c r="W785" s="3">
        <f t="shared" si="74"/>
        <v>-2.1716171617162145E-3</v>
      </c>
      <c r="X785" t="str">
        <f t="shared" si="75"/>
        <v>December</v>
      </c>
      <c r="Y785" t="str">
        <f t="shared" si="76"/>
        <v>Q4</v>
      </c>
      <c r="Z785">
        <f t="shared" si="77"/>
        <v>2.7545454545454544</v>
      </c>
    </row>
    <row r="786" spans="1:26" x14ac:dyDescent="0.25">
      <c r="A786" t="s">
        <v>797</v>
      </c>
      <c r="B786" t="s">
        <v>1504</v>
      </c>
      <c r="C786" t="s">
        <v>1510</v>
      </c>
      <c r="D786">
        <v>386</v>
      </c>
      <c r="E786">
        <v>45</v>
      </c>
      <c r="F786">
        <v>17370</v>
      </c>
      <c r="G786">
        <v>16592.810000000001</v>
      </c>
      <c r="H786" t="s">
        <v>1514</v>
      </c>
      <c r="I786" t="s">
        <v>1519</v>
      </c>
      <c r="J786">
        <v>3.8</v>
      </c>
      <c r="K786" t="s">
        <v>1749</v>
      </c>
      <c r="L786" t="s">
        <v>1893</v>
      </c>
      <c r="M786" t="s">
        <v>1893</v>
      </c>
      <c r="N786" t="s">
        <v>1912</v>
      </c>
      <c r="O786">
        <v>0.13120000000000001</v>
      </c>
      <c r="P786">
        <v>50</v>
      </c>
      <c r="Q786">
        <v>1.23</v>
      </c>
      <c r="R786">
        <v>356</v>
      </c>
      <c r="S786">
        <v>188</v>
      </c>
      <c r="T786">
        <v>30</v>
      </c>
      <c r="U786">
        <f t="shared" si="72"/>
        <v>0</v>
      </c>
      <c r="V786">
        <f t="shared" si="73"/>
        <v>-777.18999999999869</v>
      </c>
      <c r="W786" s="3">
        <f t="shared" si="74"/>
        <v>-4.4743235463442645E-2</v>
      </c>
      <c r="X786" t="str">
        <f t="shared" si="75"/>
        <v>December</v>
      </c>
      <c r="Y786" t="str">
        <f t="shared" si="76"/>
        <v>Q4</v>
      </c>
      <c r="Z786">
        <f t="shared" si="77"/>
        <v>1.0842696629213484</v>
      </c>
    </row>
    <row r="787" spans="1:26" x14ac:dyDescent="0.25">
      <c r="A787" t="s">
        <v>798</v>
      </c>
      <c r="B787" t="s">
        <v>1505</v>
      </c>
      <c r="C787" t="s">
        <v>1511</v>
      </c>
      <c r="D787">
        <v>226</v>
      </c>
      <c r="E787">
        <v>12.5</v>
      </c>
      <c r="F787">
        <v>2825</v>
      </c>
      <c r="G787">
        <v>2875.26</v>
      </c>
      <c r="H787" t="s">
        <v>1517</v>
      </c>
      <c r="I787" t="s">
        <v>1520</v>
      </c>
      <c r="J787">
        <v>4.7</v>
      </c>
      <c r="K787" t="s">
        <v>1719</v>
      </c>
      <c r="L787" t="s">
        <v>1772</v>
      </c>
      <c r="M787" t="s">
        <v>1772</v>
      </c>
      <c r="N787" t="s">
        <v>1912</v>
      </c>
      <c r="O787">
        <v>0.14860000000000001</v>
      </c>
      <c r="P787">
        <v>33</v>
      </c>
      <c r="Q787">
        <v>3.09</v>
      </c>
      <c r="R787">
        <v>794</v>
      </c>
      <c r="S787">
        <v>92</v>
      </c>
      <c r="T787">
        <v>46</v>
      </c>
      <c r="U787">
        <f t="shared" si="72"/>
        <v>0</v>
      </c>
      <c r="V787">
        <f t="shared" si="73"/>
        <v>50.260000000000218</v>
      </c>
      <c r="W787" s="3">
        <f t="shared" si="74"/>
        <v>1.7791150442477952E-2</v>
      </c>
      <c r="X787" t="str">
        <f t="shared" si="75"/>
        <v>June</v>
      </c>
      <c r="Y787" t="str">
        <f t="shared" si="76"/>
        <v>Q2</v>
      </c>
      <c r="Z787">
        <f t="shared" si="77"/>
        <v>0.28463476070528965</v>
      </c>
    </row>
    <row r="788" spans="1:26" x14ac:dyDescent="0.25">
      <c r="A788" t="s">
        <v>799</v>
      </c>
      <c r="B788" t="s">
        <v>1504</v>
      </c>
      <c r="C788" t="s">
        <v>1510</v>
      </c>
      <c r="D788">
        <v>77</v>
      </c>
      <c r="E788">
        <v>45</v>
      </c>
      <c r="F788">
        <v>3465</v>
      </c>
      <c r="G788">
        <v>3403.81</v>
      </c>
      <c r="H788" t="s">
        <v>1514</v>
      </c>
      <c r="I788" t="s">
        <v>1520</v>
      </c>
      <c r="J788">
        <v>4.7</v>
      </c>
      <c r="K788" t="s">
        <v>1790</v>
      </c>
      <c r="L788" t="s">
        <v>1672</v>
      </c>
      <c r="M788" t="s">
        <v>1672</v>
      </c>
      <c r="N788" t="s">
        <v>1912</v>
      </c>
      <c r="O788">
        <v>0.1208</v>
      </c>
      <c r="P788">
        <v>9</v>
      </c>
      <c r="Q788">
        <v>0.57999999999999996</v>
      </c>
      <c r="R788">
        <v>518</v>
      </c>
      <c r="S788">
        <v>187</v>
      </c>
      <c r="T788">
        <v>30</v>
      </c>
      <c r="U788">
        <f t="shared" si="72"/>
        <v>0</v>
      </c>
      <c r="V788">
        <f t="shared" si="73"/>
        <v>-61.190000000000055</v>
      </c>
      <c r="W788" s="3">
        <f t="shared" si="74"/>
        <v>-1.7659451659451677E-2</v>
      </c>
      <c r="X788" t="str">
        <f t="shared" si="75"/>
        <v>February</v>
      </c>
      <c r="Y788" t="str">
        <f t="shared" si="76"/>
        <v>Q1</v>
      </c>
      <c r="Z788">
        <f t="shared" si="77"/>
        <v>0.14864864864864866</v>
      </c>
    </row>
    <row r="789" spans="1:26" x14ac:dyDescent="0.25">
      <c r="A789" t="s">
        <v>800</v>
      </c>
      <c r="B789" t="s">
        <v>1509</v>
      </c>
      <c r="C789" t="s">
        <v>1510</v>
      </c>
      <c r="D789">
        <v>257</v>
      </c>
      <c r="E789">
        <v>25</v>
      </c>
      <c r="F789">
        <v>6425</v>
      </c>
      <c r="G789">
        <v>6290.77</v>
      </c>
      <c r="H789" t="s">
        <v>1514</v>
      </c>
      <c r="I789" t="s">
        <v>1520</v>
      </c>
      <c r="J789">
        <v>4.7</v>
      </c>
      <c r="K789" t="s">
        <v>1569</v>
      </c>
      <c r="L789" t="s">
        <v>1685</v>
      </c>
      <c r="M789" t="s">
        <v>1685</v>
      </c>
      <c r="N789" t="s">
        <v>1912</v>
      </c>
      <c r="O789">
        <v>3.0300000000000001E-2</v>
      </c>
      <c r="P789">
        <v>7</v>
      </c>
      <c r="Q789">
        <v>1.62</v>
      </c>
      <c r="R789">
        <v>59</v>
      </c>
      <c r="S789">
        <v>112</v>
      </c>
      <c r="T789">
        <v>83</v>
      </c>
      <c r="U789">
        <f t="shared" si="72"/>
        <v>0</v>
      </c>
      <c r="V789">
        <f t="shared" si="73"/>
        <v>-134.22999999999956</v>
      </c>
      <c r="W789" s="3">
        <f t="shared" si="74"/>
        <v>-2.0891828793774252E-2</v>
      </c>
      <c r="X789" t="str">
        <f t="shared" si="75"/>
        <v>December</v>
      </c>
      <c r="Y789" t="str">
        <f t="shared" si="76"/>
        <v>Q4</v>
      </c>
      <c r="Z789">
        <f t="shared" si="77"/>
        <v>4.3559322033898304</v>
      </c>
    </row>
    <row r="790" spans="1:26" x14ac:dyDescent="0.25">
      <c r="A790" t="s">
        <v>801</v>
      </c>
      <c r="B790" t="s">
        <v>1505</v>
      </c>
      <c r="C790" t="s">
        <v>1511</v>
      </c>
      <c r="D790">
        <v>357</v>
      </c>
      <c r="E790">
        <v>12.5</v>
      </c>
      <c r="F790">
        <v>4462.5</v>
      </c>
      <c r="G790">
        <v>4614.97</v>
      </c>
      <c r="H790" t="s">
        <v>1514</v>
      </c>
      <c r="I790" t="s">
        <v>1520</v>
      </c>
      <c r="J790">
        <v>4.7</v>
      </c>
      <c r="K790" t="s">
        <v>1818</v>
      </c>
      <c r="L790" t="s">
        <v>1626</v>
      </c>
      <c r="M790" t="s">
        <v>1626</v>
      </c>
      <c r="N790" t="s">
        <v>1912</v>
      </c>
      <c r="O790">
        <v>0.1396</v>
      </c>
      <c r="P790">
        <v>49</v>
      </c>
      <c r="Q790">
        <v>3.96</v>
      </c>
      <c r="R790">
        <v>103</v>
      </c>
      <c r="S790">
        <v>50</v>
      </c>
      <c r="T790">
        <v>75</v>
      </c>
      <c r="U790">
        <f t="shared" si="72"/>
        <v>0</v>
      </c>
      <c r="V790">
        <f t="shared" si="73"/>
        <v>152.47000000000025</v>
      </c>
      <c r="W790" s="3">
        <f t="shared" si="74"/>
        <v>3.4166946778711543E-2</v>
      </c>
      <c r="X790" t="str">
        <f t="shared" si="75"/>
        <v>August</v>
      </c>
      <c r="Y790" t="str">
        <f t="shared" si="76"/>
        <v>Q3</v>
      </c>
      <c r="Z790">
        <f t="shared" si="77"/>
        <v>3.4660194174757279</v>
      </c>
    </row>
    <row r="791" spans="1:26" x14ac:dyDescent="0.25">
      <c r="A791" t="s">
        <v>802</v>
      </c>
      <c r="B791" t="s">
        <v>1504</v>
      </c>
      <c r="C791" t="s">
        <v>1510</v>
      </c>
      <c r="D791">
        <v>331</v>
      </c>
      <c r="E791">
        <v>45</v>
      </c>
      <c r="F791">
        <v>14895</v>
      </c>
      <c r="G791">
        <v>15226.49</v>
      </c>
      <c r="H791" t="s">
        <v>1516</v>
      </c>
      <c r="I791" t="s">
        <v>1520</v>
      </c>
      <c r="J791">
        <v>4.7</v>
      </c>
      <c r="K791" t="s">
        <v>1636</v>
      </c>
      <c r="L791" t="s">
        <v>1602</v>
      </c>
      <c r="M791" t="s">
        <v>1602</v>
      </c>
      <c r="N791" t="s">
        <v>1912</v>
      </c>
      <c r="O791">
        <v>4.4299999999999999E-2</v>
      </c>
      <c r="P791">
        <v>14</v>
      </c>
      <c r="Q791">
        <v>1.0900000000000001</v>
      </c>
      <c r="R791">
        <v>754</v>
      </c>
      <c r="S791">
        <v>172</v>
      </c>
      <c r="T791">
        <v>32</v>
      </c>
      <c r="U791">
        <f t="shared" si="72"/>
        <v>0</v>
      </c>
      <c r="V791">
        <f t="shared" si="73"/>
        <v>331.48999999999978</v>
      </c>
      <c r="W791" s="3">
        <f t="shared" si="74"/>
        <v>2.225511916750586E-2</v>
      </c>
      <c r="X791" t="str">
        <f t="shared" si="75"/>
        <v>March</v>
      </c>
      <c r="Y791" t="str">
        <f t="shared" si="76"/>
        <v>Q1</v>
      </c>
      <c r="Z791">
        <f t="shared" si="77"/>
        <v>0.43899204244031831</v>
      </c>
    </row>
    <row r="792" spans="1:26" x14ac:dyDescent="0.25">
      <c r="A792" t="s">
        <v>803</v>
      </c>
      <c r="B792" t="s">
        <v>1504</v>
      </c>
      <c r="C792" t="s">
        <v>1510</v>
      </c>
      <c r="D792">
        <v>452</v>
      </c>
      <c r="E792">
        <v>45</v>
      </c>
      <c r="F792">
        <v>20340</v>
      </c>
      <c r="G792">
        <v>20987.21</v>
      </c>
      <c r="H792" t="s">
        <v>1515</v>
      </c>
      <c r="I792" t="s">
        <v>1518</v>
      </c>
      <c r="J792">
        <v>4.5</v>
      </c>
      <c r="K792" t="s">
        <v>1728</v>
      </c>
      <c r="L792" t="s">
        <v>1726</v>
      </c>
      <c r="M792" t="s">
        <v>1726</v>
      </c>
      <c r="N792" t="s">
        <v>1912</v>
      </c>
      <c r="O792">
        <v>6.3500000000000001E-2</v>
      </c>
      <c r="P792">
        <v>28</v>
      </c>
      <c r="Q792">
        <v>1.17</v>
      </c>
      <c r="R792">
        <v>172</v>
      </c>
      <c r="S792">
        <v>49</v>
      </c>
      <c r="T792">
        <v>20</v>
      </c>
      <c r="U792">
        <f t="shared" si="72"/>
        <v>0</v>
      </c>
      <c r="V792">
        <f t="shared" si="73"/>
        <v>647.20999999999913</v>
      </c>
      <c r="W792" s="3">
        <f t="shared" si="74"/>
        <v>3.1819567354965543E-2</v>
      </c>
      <c r="X792" t="str">
        <f t="shared" si="75"/>
        <v>August</v>
      </c>
      <c r="Y792" t="str">
        <f t="shared" si="76"/>
        <v>Q3</v>
      </c>
      <c r="Z792">
        <f t="shared" si="77"/>
        <v>2.6279069767441858</v>
      </c>
    </row>
    <row r="793" spans="1:26" x14ac:dyDescent="0.25">
      <c r="A793" t="s">
        <v>804</v>
      </c>
      <c r="B793" t="s">
        <v>1505</v>
      </c>
      <c r="C793" t="s">
        <v>1511</v>
      </c>
      <c r="D793">
        <v>310</v>
      </c>
      <c r="E793">
        <v>12.5</v>
      </c>
      <c r="F793">
        <v>3875</v>
      </c>
      <c r="G793">
        <v>3903.28</v>
      </c>
      <c r="H793" t="s">
        <v>1515</v>
      </c>
      <c r="I793" t="s">
        <v>1519</v>
      </c>
      <c r="J793">
        <v>3.8</v>
      </c>
      <c r="K793" t="s">
        <v>1671</v>
      </c>
      <c r="L793" t="s">
        <v>1561</v>
      </c>
      <c r="M793" t="s">
        <v>1561</v>
      </c>
      <c r="N793" t="s">
        <v>1912</v>
      </c>
      <c r="O793">
        <v>9.0200000000000002E-2</v>
      </c>
      <c r="P793">
        <v>27</v>
      </c>
      <c r="Q793">
        <v>3.62</v>
      </c>
      <c r="R793">
        <v>235</v>
      </c>
      <c r="S793">
        <v>118</v>
      </c>
      <c r="T793">
        <v>71</v>
      </c>
      <c r="U793">
        <f t="shared" si="72"/>
        <v>0</v>
      </c>
      <c r="V793">
        <f t="shared" si="73"/>
        <v>28.2800000000002</v>
      </c>
      <c r="W793" s="3">
        <f t="shared" si="74"/>
        <v>7.2980645161290839E-3</v>
      </c>
      <c r="X793" t="str">
        <f t="shared" si="75"/>
        <v>January</v>
      </c>
      <c r="Y793" t="str">
        <f t="shared" si="76"/>
        <v>Q1</v>
      </c>
      <c r="Z793">
        <f t="shared" si="77"/>
        <v>1.3191489361702127</v>
      </c>
    </row>
    <row r="794" spans="1:26" x14ac:dyDescent="0.25">
      <c r="A794" t="s">
        <v>805</v>
      </c>
      <c r="B794" t="s">
        <v>1504</v>
      </c>
      <c r="C794" t="s">
        <v>1510</v>
      </c>
      <c r="D794">
        <v>74</v>
      </c>
      <c r="E794">
        <v>45</v>
      </c>
      <c r="F794">
        <v>3330</v>
      </c>
      <c r="G794">
        <v>3196.61</v>
      </c>
      <c r="H794" t="s">
        <v>1515</v>
      </c>
      <c r="I794" t="s">
        <v>1521</v>
      </c>
      <c r="J794">
        <v>4.2</v>
      </c>
      <c r="K794" t="s">
        <v>1691</v>
      </c>
      <c r="L794" t="s">
        <v>1797</v>
      </c>
      <c r="M794" t="s">
        <v>1781</v>
      </c>
      <c r="N794" t="s">
        <v>1913</v>
      </c>
      <c r="O794">
        <v>1.89E-2</v>
      </c>
      <c r="P794">
        <v>1</v>
      </c>
      <c r="Q794">
        <v>1.31</v>
      </c>
      <c r="R794">
        <v>767</v>
      </c>
      <c r="S794">
        <v>25</v>
      </c>
      <c r="T794">
        <v>60</v>
      </c>
      <c r="U794">
        <f t="shared" si="72"/>
        <v>14</v>
      </c>
      <c r="V794">
        <f t="shared" si="73"/>
        <v>-133.38999999999987</v>
      </c>
      <c r="W794" s="3">
        <f t="shared" si="74"/>
        <v>-4.0057057057057019E-2</v>
      </c>
      <c r="X794" t="str">
        <f t="shared" si="75"/>
        <v>October</v>
      </c>
      <c r="Y794" t="str">
        <f t="shared" si="76"/>
        <v>Q4</v>
      </c>
      <c r="Z794">
        <f t="shared" si="77"/>
        <v>9.647979139504563E-2</v>
      </c>
    </row>
    <row r="795" spans="1:26" x14ac:dyDescent="0.25">
      <c r="A795" t="s">
        <v>806</v>
      </c>
      <c r="B795" t="s">
        <v>1509</v>
      </c>
      <c r="C795" t="s">
        <v>1510</v>
      </c>
      <c r="D795">
        <v>275</v>
      </c>
      <c r="E795">
        <v>25</v>
      </c>
      <c r="F795">
        <v>6875</v>
      </c>
      <c r="G795">
        <v>7106.79</v>
      </c>
      <c r="H795" t="s">
        <v>1517</v>
      </c>
      <c r="I795" t="s">
        <v>1520</v>
      </c>
      <c r="J795">
        <v>4.7</v>
      </c>
      <c r="K795" t="s">
        <v>1637</v>
      </c>
      <c r="L795" t="s">
        <v>1642</v>
      </c>
      <c r="M795" t="s">
        <v>1642</v>
      </c>
      <c r="N795" t="s">
        <v>1912</v>
      </c>
      <c r="O795">
        <v>8.5500000000000007E-2</v>
      </c>
      <c r="P795">
        <v>23</v>
      </c>
      <c r="Q795">
        <v>1.48</v>
      </c>
      <c r="R795">
        <v>724</v>
      </c>
      <c r="S795">
        <v>50</v>
      </c>
      <c r="T795">
        <v>33</v>
      </c>
      <c r="U795">
        <f t="shared" si="72"/>
        <v>0</v>
      </c>
      <c r="V795">
        <f t="shared" si="73"/>
        <v>231.78999999999996</v>
      </c>
      <c r="W795" s="3">
        <f t="shared" si="74"/>
        <v>3.3714909090909087E-2</v>
      </c>
      <c r="X795" t="str">
        <f t="shared" si="75"/>
        <v>February</v>
      </c>
      <c r="Y795" t="str">
        <f t="shared" si="76"/>
        <v>Q1</v>
      </c>
      <c r="Z795">
        <f t="shared" si="77"/>
        <v>0.37983425414364641</v>
      </c>
    </row>
    <row r="796" spans="1:26" x14ac:dyDescent="0.25">
      <c r="A796" t="s">
        <v>807</v>
      </c>
      <c r="B796" t="s">
        <v>1509</v>
      </c>
      <c r="C796" t="s">
        <v>1510</v>
      </c>
      <c r="D796">
        <v>238</v>
      </c>
      <c r="E796">
        <v>25</v>
      </c>
      <c r="F796">
        <v>5950</v>
      </c>
      <c r="G796">
        <v>6128.81</v>
      </c>
      <c r="H796" t="s">
        <v>1514</v>
      </c>
      <c r="I796" t="s">
        <v>1518</v>
      </c>
      <c r="J796">
        <v>4.5</v>
      </c>
      <c r="K796" t="s">
        <v>1832</v>
      </c>
      <c r="L796" t="s">
        <v>1808</v>
      </c>
      <c r="M796" t="s">
        <v>1808</v>
      </c>
      <c r="N796" t="s">
        <v>1912</v>
      </c>
      <c r="O796">
        <v>2.7199999999999998E-2</v>
      </c>
      <c r="P796">
        <v>6</v>
      </c>
      <c r="Q796">
        <v>0.81</v>
      </c>
      <c r="R796">
        <v>139</v>
      </c>
      <c r="S796">
        <v>163</v>
      </c>
      <c r="T796">
        <v>42</v>
      </c>
      <c r="U796">
        <f t="shared" si="72"/>
        <v>0</v>
      </c>
      <c r="V796">
        <f t="shared" si="73"/>
        <v>178.8100000000004</v>
      </c>
      <c r="W796" s="3">
        <f t="shared" si="74"/>
        <v>3.0052100840336202E-2</v>
      </c>
      <c r="X796" t="str">
        <f t="shared" si="75"/>
        <v>October</v>
      </c>
      <c r="Y796" t="str">
        <f t="shared" si="76"/>
        <v>Q4</v>
      </c>
      <c r="Z796">
        <f t="shared" si="77"/>
        <v>1.7122302158273381</v>
      </c>
    </row>
    <row r="797" spans="1:26" x14ac:dyDescent="0.25">
      <c r="A797" t="s">
        <v>808</v>
      </c>
      <c r="B797" t="s">
        <v>1505</v>
      </c>
      <c r="C797" t="s">
        <v>1511</v>
      </c>
      <c r="D797">
        <v>162</v>
      </c>
      <c r="E797">
        <v>12.5</v>
      </c>
      <c r="F797">
        <v>2025</v>
      </c>
      <c r="G797">
        <v>1997.37</v>
      </c>
      <c r="H797" t="s">
        <v>1513</v>
      </c>
      <c r="I797" t="s">
        <v>1518</v>
      </c>
      <c r="J797">
        <v>4.5</v>
      </c>
      <c r="K797" t="s">
        <v>1547</v>
      </c>
      <c r="L797" t="s">
        <v>1789</v>
      </c>
      <c r="M797" t="s">
        <v>1789</v>
      </c>
      <c r="N797" t="s">
        <v>1912</v>
      </c>
      <c r="O797">
        <v>8.6199999999999999E-2</v>
      </c>
      <c r="P797">
        <v>13</v>
      </c>
      <c r="Q797">
        <v>3.92</v>
      </c>
      <c r="R797">
        <v>304</v>
      </c>
      <c r="S797">
        <v>96</v>
      </c>
      <c r="T797">
        <v>15</v>
      </c>
      <c r="U797">
        <f t="shared" si="72"/>
        <v>0</v>
      </c>
      <c r="V797">
        <f t="shared" si="73"/>
        <v>-27.630000000000109</v>
      </c>
      <c r="W797" s="3">
        <f t="shared" si="74"/>
        <v>-1.3644444444444499E-2</v>
      </c>
      <c r="X797" t="str">
        <f t="shared" si="75"/>
        <v>September</v>
      </c>
      <c r="Y797" t="str">
        <f t="shared" si="76"/>
        <v>Q3</v>
      </c>
      <c r="Z797">
        <f t="shared" si="77"/>
        <v>0.53289473684210531</v>
      </c>
    </row>
    <row r="798" spans="1:26" x14ac:dyDescent="0.25">
      <c r="A798" t="s">
        <v>809</v>
      </c>
      <c r="B798" t="s">
        <v>1509</v>
      </c>
      <c r="C798" t="s">
        <v>1510</v>
      </c>
      <c r="D798">
        <v>305</v>
      </c>
      <c r="E798">
        <v>25</v>
      </c>
      <c r="F798">
        <v>7625</v>
      </c>
      <c r="G798">
        <v>7617.71</v>
      </c>
      <c r="H798" t="s">
        <v>1516</v>
      </c>
      <c r="I798" t="s">
        <v>1520</v>
      </c>
      <c r="J798">
        <v>4.7</v>
      </c>
      <c r="K798" t="s">
        <v>1833</v>
      </c>
      <c r="L798" t="s">
        <v>1643</v>
      </c>
      <c r="M798" t="s">
        <v>1889</v>
      </c>
      <c r="N798" t="s">
        <v>1913</v>
      </c>
      <c r="O798">
        <v>5.3800000000000001E-2</v>
      </c>
      <c r="P798">
        <v>16</v>
      </c>
      <c r="Q798">
        <v>1.41</v>
      </c>
      <c r="R798">
        <v>754</v>
      </c>
      <c r="S798">
        <v>45</v>
      </c>
      <c r="T798">
        <v>94</v>
      </c>
      <c r="U798">
        <f t="shared" si="72"/>
        <v>4</v>
      </c>
      <c r="V798">
        <f t="shared" si="73"/>
        <v>-7.2899999999999636</v>
      </c>
      <c r="W798" s="3">
        <f t="shared" si="74"/>
        <v>-9.5606557377048704E-4</v>
      </c>
      <c r="X798" t="str">
        <f t="shared" si="75"/>
        <v>March</v>
      </c>
      <c r="Y798" t="str">
        <f t="shared" si="76"/>
        <v>Q1</v>
      </c>
      <c r="Z798">
        <f t="shared" si="77"/>
        <v>0.40450928381962864</v>
      </c>
    </row>
    <row r="799" spans="1:26" x14ac:dyDescent="0.25">
      <c r="A799" t="s">
        <v>810</v>
      </c>
      <c r="B799" t="s">
        <v>1505</v>
      </c>
      <c r="C799" t="s">
        <v>1511</v>
      </c>
      <c r="D799">
        <v>82</v>
      </c>
      <c r="E799">
        <v>12.5</v>
      </c>
      <c r="F799">
        <v>1025</v>
      </c>
      <c r="G799">
        <v>1004.47</v>
      </c>
      <c r="H799" t="s">
        <v>1514</v>
      </c>
      <c r="I799" t="s">
        <v>1518</v>
      </c>
      <c r="J799">
        <v>4.5</v>
      </c>
      <c r="K799" t="s">
        <v>1725</v>
      </c>
      <c r="L799" t="s">
        <v>1638</v>
      </c>
      <c r="M799" t="s">
        <v>1695</v>
      </c>
      <c r="N799" t="s">
        <v>1913</v>
      </c>
      <c r="O799">
        <v>0.12659999999999999</v>
      </c>
      <c r="P799">
        <v>10</v>
      </c>
      <c r="Q799">
        <v>3.33</v>
      </c>
      <c r="R799">
        <v>334</v>
      </c>
      <c r="S799">
        <v>52</v>
      </c>
      <c r="T799">
        <v>89</v>
      </c>
      <c r="U799">
        <f t="shared" si="72"/>
        <v>6</v>
      </c>
      <c r="V799">
        <f t="shared" si="73"/>
        <v>-20.529999999999973</v>
      </c>
      <c r="W799" s="3">
        <f t="shared" si="74"/>
        <v>-2.0029268292682902E-2</v>
      </c>
      <c r="X799" t="str">
        <f t="shared" si="75"/>
        <v>April</v>
      </c>
      <c r="Y799" t="str">
        <f t="shared" si="76"/>
        <v>Q2</v>
      </c>
      <c r="Z799">
        <f t="shared" si="77"/>
        <v>0.24550898203592814</v>
      </c>
    </row>
    <row r="800" spans="1:26" x14ac:dyDescent="0.25">
      <c r="A800" t="s">
        <v>811</v>
      </c>
      <c r="B800" t="s">
        <v>1508</v>
      </c>
      <c r="C800" t="s">
        <v>1512</v>
      </c>
      <c r="D800">
        <v>205</v>
      </c>
      <c r="E800">
        <v>8.9</v>
      </c>
      <c r="F800">
        <v>1824.5</v>
      </c>
      <c r="G800">
        <v>1851.83</v>
      </c>
      <c r="H800" t="s">
        <v>1513</v>
      </c>
      <c r="I800" t="s">
        <v>1521</v>
      </c>
      <c r="J800">
        <v>4.2</v>
      </c>
      <c r="K800" t="s">
        <v>1715</v>
      </c>
      <c r="L800" t="s">
        <v>1585</v>
      </c>
      <c r="M800" t="s">
        <v>1585</v>
      </c>
      <c r="N800" t="s">
        <v>1912</v>
      </c>
      <c r="O800">
        <v>3.2899999999999999E-2</v>
      </c>
      <c r="P800">
        <v>6</v>
      </c>
      <c r="Q800">
        <v>2.89</v>
      </c>
      <c r="R800">
        <v>485</v>
      </c>
      <c r="S800">
        <v>197</v>
      </c>
      <c r="T800">
        <v>28</v>
      </c>
      <c r="U800">
        <f t="shared" si="72"/>
        <v>0</v>
      </c>
      <c r="V800">
        <f t="shared" si="73"/>
        <v>27.329999999999927</v>
      </c>
      <c r="W800" s="3">
        <f t="shared" si="74"/>
        <v>1.497944642367768E-2</v>
      </c>
      <c r="X800" t="str">
        <f t="shared" si="75"/>
        <v>May</v>
      </c>
      <c r="Y800" t="str">
        <f t="shared" si="76"/>
        <v>Q2</v>
      </c>
      <c r="Z800">
        <f t="shared" si="77"/>
        <v>0.42268041237113402</v>
      </c>
    </row>
    <row r="801" spans="1:26" x14ac:dyDescent="0.25">
      <c r="A801" t="s">
        <v>812</v>
      </c>
      <c r="B801" t="s">
        <v>1509</v>
      </c>
      <c r="C801" t="s">
        <v>1510</v>
      </c>
      <c r="D801">
        <v>385</v>
      </c>
      <c r="E801">
        <v>25</v>
      </c>
      <c r="F801">
        <v>9625</v>
      </c>
      <c r="G801">
        <v>9403.0499999999993</v>
      </c>
      <c r="H801" t="s">
        <v>1514</v>
      </c>
      <c r="I801" t="s">
        <v>1518</v>
      </c>
      <c r="J801">
        <v>4.5</v>
      </c>
      <c r="K801" t="s">
        <v>1797</v>
      </c>
      <c r="L801" t="s">
        <v>1704</v>
      </c>
      <c r="M801" t="s">
        <v>1704</v>
      </c>
      <c r="N801" t="s">
        <v>1912</v>
      </c>
      <c r="O801">
        <v>9.8599999999999993E-2</v>
      </c>
      <c r="P801">
        <v>37</v>
      </c>
      <c r="Q801">
        <v>1.57</v>
      </c>
      <c r="R801">
        <v>723</v>
      </c>
      <c r="S801">
        <v>185</v>
      </c>
      <c r="T801">
        <v>75</v>
      </c>
      <c r="U801">
        <f t="shared" si="72"/>
        <v>0</v>
      </c>
      <c r="V801">
        <f t="shared" si="73"/>
        <v>-221.95000000000073</v>
      </c>
      <c r="W801" s="3">
        <f t="shared" si="74"/>
        <v>-2.3059740259740336E-2</v>
      </c>
      <c r="X801" t="str">
        <f t="shared" si="75"/>
        <v>November</v>
      </c>
      <c r="Y801" t="str">
        <f t="shared" si="76"/>
        <v>Q4</v>
      </c>
      <c r="Z801">
        <f t="shared" si="77"/>
        <v>0.53250345781466113</v>
      </c>
    </row>
    <row r="802" spans="1:26" x14ac:dyDescent="0.25">
      <c r="A802" t="s">
        <v>813</v>
      </c>
      <c r="B802" t="s">
        <v>1509</v>
      </c>
      <c r="C802" t="s">
        <v>1510</v>
      </c>
      <c r="D802">
        <v>171</v>
      </c>
      <c r="E802">
        <v>25</v>
      </c>
      <c r="F802">
        <v>4275</v>
      </c>
      <c r="G802">
        <v>4485.5200000000004</v>
      </c>
      <c r="H802" t="s">
        <v>1514</v>
      </c>
      <c r="I802" t="s">
        <v>1520</v>
      </c>
      <c r="J802">
        <v>4.7</v>
      </c>
      <c r="K802" t="s">
        <v>1534</v>
      </c>
      <c r="L802" t="s">
        <v>1559</v>
      </c>
      <c r="M802" t="s">
        <v>1559</v>
      </c>
      <c r="N802" t="s">
        <v>1912</v>
      </c>
      <c r="O802">
        <v>7.0699999999999999E-2</v>
      </c>
      <c r="P802">
        <v>12</v>
      </c>
      <c r="Q802">
        <v>1.41</v>
      </c>
      <c r="R802">
        <v>326</v>
      </c>
      <c r="S802">
        <v>51</v>
      </c>
      <c r="T802">
        <v>78</v>
      </c>
      <c r="U802">
        <f t="shared" si="72"/>
        <v>0</v>
      </c>
      <c r="V802">
        <f t="shared" si="73"/>
        <v>210.52000000000044</v>
      </c>
      <c r="W802" s="3">
        <f t="shared" si="74"/>
        <v>4.9244444444444549E-2</v>
      </c>
      <c r="X802" t="str">
        <f t="shared" si="75"/>
        <v>March</v>
      </c>
      <c r="Y802" t="str">
        <f t="shared" si="76"/>
        <v>Q1</v>
      </c>
      <c r="Z802">
        <f t="shared" si="77"/>
        <v>0.52453987730061347</v>
      </c>
    </row>
    <row r="803" spans="1:26" x14ac:dyDescent="0.25">
      <c r="A803" t="s">
        <v>814</v>
      </c>
      <c r="B803" t="s">
        <v>1505</v>
      </c>
      <c r="C803" t="s">
        <v>1511</v>
      </c>
      <c r="D803">
        <v>178</v>
      </c>
      <c r="E803">
        <v>12.5</v>
      </c>
      <c r="F803">
        <v>2225</v>
      </c>
      <c r="G803">
        <v>2256.19</v>
      </c>
      <c r="H803" t="s">
        <v>1517</v>
      </c>
      <c r="I803" t="s">
        <v>1520</v>
      </c>
      <c r="J803">
        <v>4.7</v>
      </c>
      <c r="K803" t="s">
        <v>1834</v>
      </c>
      <c r="L803" t="s">
        <v>1731</v>
      </c>
      <c r="M803" t="s">
        <v>1731</v>
      </c>
      <c r="N803" t="s">
        <v>1912</v>
      </c>
      <c r="O803">
        <v>6.08E-2</v>
      </c>
      <c r="P803">
        <v>10</v>
      </c>
      <c r="Q803">
        <v>2.91</v>
      </c>
      <c r="R803">
        <v>330</v>
      </c>
      <c r="S803">
        <v>22</v>
      </c>
      <c r="T803">
        <v>22</v>
      </c>
      <c r="U803">
        <f t="shared" si="72"/>
        <v>0</v>
      </c>
      <c r="V803">
        <f t="shared" si="73"/>
        <v>31.190000000000055</v>
      </c>
      <c r="W803" s="3">
        <f t="shared" si="74"/>
        <v>1.4017977528089913E-2</v>
      </c>
      <c r="X803" t="str">
        <f t="shared" si="75"/>
        <v>February</v>
      </c>
      <c r="Y803" t="str">
        <f t="shared" si="76"/>
        <v>Q1</v>
      </c>
      <c r="Z803">
        <f t="shared" si="77"/>
        <v>0.53939393939393943</v>
      </c>
    </row>
    <row r="804" spans="1:26" x14ac:dyDescent="0.25">
      <c r="A804" t="s">
        <v>815</v>
      </c>
      <c r="B804" t="s">
        <v>1508</v>
      </c>
      <c r="C804" t="s">
        <v>1512</v>
      </c>
      <c r="D804">
        <v>410</v>
      </c>
      <c r="E804">
        <v>8.9</v>
      </c>
      <c r="F804">
        <v>3649</v>
      </c>
      <c r="G804">
        <v>3804.31</v>
      </c>
      <c r="H804" t="s">
        <v>1514</v>
      </c>
      <c r="I804" t="s">
        <v>1520</v>
      </c>
      <c r="J804">
        <v>4.7</v>
      </c>
      <c r="K804" t="s">
        <v>1775</v>
      </c>
      <c r="L804" t="s">
        <v>1850</v>
      </c>
      <c r="M804" t="s">
        <v>1850</v>
      </c>
      <c r="N804" t="s">
        <v>1912</v>
      </c>
      <c r="O804">
        <v>3.4599999999999999E-2</v>
      </c>
      <c r="P804">
        <v>14</v>
      </c>
      <c r="Q804">
        <v>1.61</v>
      </c>
      <c r="R804">
        <v>147</v>
      </c>
      <c r="S804">
        <v>155</v>
      </c>
      <c r="T804">
        <v>54</v>
      </c>
      <c r="U804">
        <f t="shared" si="72"/>
        <v>0</v>
      </c>
      <c r="V804">
        <f t="shared" si="73"/>
        <v>155.30999999999995</v>
      </c>
      <c r="W804" s="3">
        <f t="shared" si="74"/>
        <v>4.2562345848177571E-2</v>
      </c>
      <c r="X804" t="str">
        <f t="shared" si="75"/>
        <v>February</v>
      </c>
      <c r="Y804" t="str">
        <f t="shared" si="76"/>
        <v>Q1</v>
      </c>
      <c r="Z804">
        <f t="shared" si="77"/>
        <v>2.7891156462585034</v>
      </c>
    </row>
    <row r="805" spans="1:26" x14ac:dyDescent="0.25">
      <c r="A805" t="s">
        <v>816</v>
      </c>
      <c r="B805" t="s">
        <v>1504</v>
      </c>
      <c r="C805" t="s">
        <v>1510</v>
      </c>
      <c r="D805">
        <v>148</v>
      </c>
      <c r="E805">
        <v>45</v>
      </c>
      <c r="F805">
        <v>6660</v>
      </c>
      <c r="G805">
        <v>6731.57</v>
      </c>
      <c r="H805" t="s">
        <v>1517</v>
      </c>
      <c r="I805" t="s">
        <v>1521</v>
      </c>
      <c r="J805">
        <v>4.2</v>
      </c>
      <c r="K805" t="s">
        <v>1646</v>
      </c>
      <c r="L805" t="s">
        <v>1716</v>
      </c>
      <c r="M805" t="s">
        <v>1716</v>
      </c>
      <c r="N805" t="s">
        <v>1912</v>
      </c>
      <c r="O805">
        <v>0.13550000000000001</v>
      </c>
      <c r="P805">
        <v>20</v>
      </c>
      <c r="Q805">
        <v>1.92</v>
      </c>
      <c r="R805">
        <v>235</v>
      </c>
      <c r="S805">
        <v>108</v>
      </c>
      <c r="T805">
        <v>96</v>
      </c>
      <c r="U805">
        <f t="shared" si="72"/>
        <v>0</v>
      </c>
      <c r="V805">
        <f t="shared" si="73"/>
        <v>71.569999999999709</v>
      </c>
      <c r="W805" s="3">
        <f t="shared" si="74"/>
        <v>1.0746246246246203E-2</v>
      </c>
      <c r="X805" t="str">
        <f t="shared" si="75"/>
        <v>October</v>
      </c>
      <c r="Y805" t="str">
        <f t="shared" si="76"/>
        <v>Q4</v>
      </c>
      <c r="Z805">
        <f t="shared" si="77"/>
        <v>0.62978723404255321</v>
      </c>
    </row>
    <row r="806" spans="1:26" x14ac:dyDescent="0.25">
      <c r="A806" t="s">
        <v>817</v>
      </c>
      <c r="B806" t="s">
        <v>1509</v>
      </c>
      <c r="C806" t="s">
        <v>1510</v>
      </c>
      <c r="D806">
        <v>313</v>
      </c>
      <c r="E806">
        <v>25</v>
      </c>
      <c r="F806">
        <v>7825</v>
      </c>
      <c r="G806">
        <v>7533.58</v>
      </c>
      <c r="H806" t="s">
        <v>1517</v>
      </c>
      <c r="I806" t="s">
        <v>1520</v>
      </c>
      <c r="J806">
        <v>4.7</v>
      </c>
      <c r="K806" t="s">
        <v>1563</v>
      </c>
      <c r="L806" t="s">
        <v>1879</v>
      </c>
      <c r="M806" t="s">
        <v>1879</v>
      </c>
      <c r="N806" t="s">
        <v>1912</v>
      </c>
      <c r="O806">
        <v>1.1299999999999999E-2</v>
      </c>
      <c r="P806">
        <v>3</v>
      </c>
      <c r="Q806">
        <v>0.73</v>
      </c>
      <c r="R806">
        <v>196</v>
      </c>
      <c r="S806">
        <v>116</v>
      </c>
      <c r="T806">
        <v>82</v>
      </c>
      <c r="U806">
        <f t="shared" si="72"/>
        <v>0</v>
      </c>
      <c r="V806">
        <f t="shared" si="73"/>
        <v>-291.42000000000007</v>
      </c>
      <c r="W806" s="3">
        <f t="shared" si="74"/>
        <v>-3.724217252396167E-2</v>
      </c>
      <c r="X806" t="str">
        <f t="shared" si="75"/>
        <v>September</v>
      </c>
      <c r="Y806" t="str">
        <f t="shared" si="76"/>
        <v>Q3</v>
      </c>
      <c r="Z806">
        <f t="shared" si="77"/>
        <v>1.596938775510204</v>
      </c>
    </row>
    <row r="807" spans="1:26" x14ac:dyDescent="0.25">
      <c r="A807" t="s">
        <v>818</v>
      </c>
      <c r="B807" t="s">
        <v>1504</v>
      </c>
      <c r="C807" t="s">
        <v>1510</v>
      </c>
      <c r="D807">
        <v>199</v>
      </c>
      <c r="E807">
        <v>45</v>
      </c>
      <c r="F807">
        <v>8955</v>
      </c>
      <c r="G807">
        <v>9140.82</v>
      </c>
      <c r="H807" t="s">
        <v>1516</v>
      </c>
      <c r="I807" t="s">
        <v>1518</v>
      </c>
      <c r="J807">
        <v>4.5</v>
      </c>
      <c r="K807" t="s">
        <v>1763</v>
      </c>
      <c r="L807" t="s">
        <v>1616</v>
      </c>
      <c r="M807" t="s">
        <v>1616</v>
      </c>
      <c r="N807" t="s">
        <v>1912</v>
      </c>
      <c r="O807">
        <v>4.4900000000000002E-2</v>
      </c>
      <c r="P807">
        <v>8</v>
      </c>
      <c r="Q807">
        <v>1.56</v>
      </c>
      <c r="R807">
        <v>499</v>
      </c>
      <c r="S807">
        <v>110</v>
      </c>
      <c r="T807">
        <v>69</v>
      </c>
      <c r="U807">
        <f t="shared" si="72"/>
        <v>0</v>
      </c>
      <c r="V807">
        <f t="shared" si="73"/>
        <v>185.81999999999971</v>
      </c>
      <c r="W807" s="3">
        <f t="shared" si="74"/>
        <v>2.0750418760468979E-2</v>
      </c>
      <c r="X807" t="str">
        <f t="shared" si="75"/>
        <v>November</v>
      </c>
      <c r="Y807" t="str">
        <f t="shared" si="76"/>
        <v>Q4</v>
      </c>
      <c r="Z807">
        <f t="shared" si="77"/>
        <v>0.39879759519038077</v>
      </c>
    </row>
    <row r="808" spans="1:26" x14ac:dyDescent="0.25">
      <c r="A808" t="s">
        <v>20</v>
      </c>
      <c r="B808" t="s">
        <v>1509</v>
      </c>
      <c r="C808" t="s">
        <v>1510</v>
      </c>
      <c r="D808">
        <v>276</v>
      </c>
      <c r="E808">
        <v>25</v>
      </c>
      <c r="F808">
        <v>6900</v>
      </c>
      <c r="G808">
        <v>7204.76</v>
      </c>
      <c r="H808" t="s">
        <v>1516</v>
      </c>
      <c r="I808" t="s">
        <v>1521</v>
      </c>
      <c r="J808">
        <v>4.2</v>
      </c>
      <c r="K808" t="s">
        <v>1829</v>
      </c>
      <c r="L808" t="s">
        <v>1625</v>
      </c>
      <c r="M808" t="s">
        <v>1625</v>
      </c>
      <c r="N808" t="s">
        <v>1912</v>
      </c>
      <c r="O808">
        <v>0.13339999999999999</v>
      </c>
      <c r="P808">
        <v>36</v>
      </c>
      <c r="Q808">
        <v>0.96</v>
      </c>
      <c r="R808">
        <v>362</v>
      </c>
      <c r="S808">
        <v>124</v>
      </c>
      <c r="T808">
        <v>50</v>
      </c>
      <c r="U808">
        <f t="shared" si="72"/>
        <v>0</v>
      </c>
      <c r="V808">
        <f t="shared" si="73"/>
        <v>304.76000000000022</v>
      </c>
      <c r="W808" s="3">
        <f t="shared" si="74"/>
        <v>4.4168115942029018E-2</v>
      </c>
      <c r="X808" t="str">
        <f t="shared" si="75"/>
        <v>August</v>
      </c>
      <c r="Y808" t="str">
        <f t="shared" si="76"/>
        <v>Q3</v>
      </c>
      <c r="Z808">
        <f t="shared" si="77"/>
        <v>0.76243093922651939</v>
      </c>
    </row>
    <row r="809" spans="1:26" x14ac:dyDescent="0.25">
      <c r="A809" t="s">
        <v>819</v>
      </c>
      <c r="B809" t="s">
        <v>1505</v>
      </c>
      <c r="C809" t="s">
        <v>1511</v>
      </c>
      <c r="D809">
        <v>493</v>
      </c>
      <c r="E809">
        <v>12.5</v>
      </c>
      <c r="F809">
        <v>6162.5</v>
      </c>
      <c r="G809">
        <v>5912.08</v>
      </c>
      <c r="H809" t="s">
        <v>1513</v>
      </c>
      <c r="I809" t="s">
        <v>1518</v>
      </c>
      <c r="J809">
        <v>4.5</v>
      </c>
      <c r="K809" t="s">
        <v>1678</v>
      </c>
      <c r="L809" t="s">
        <v>1564</v>
      </c>
      <c r="M809" t="s">
        <v>1564</v>
      </c>
      <c r="N809" t="s">
        <v>1912</v>
      </c>
      <c r="O809">
        <v>9.0499999999999997E-2</v>
      </c>
      <c r="P809">
        <v>44</v>
      </c>
      <c r="Q809">
        <v>2.93</v>
      </c>
      <c r="R809">
        <v>877</v>
      </c>
      <c r="S809">
        <v>22</v>
      </c>
      <c r="T809">
        <v>64</v>
      </c>
      <c r="U809">
        <f t="shared" si="72"/>
        <v>0</v>
      </c>
      <c r="V809">
        <f t="shared" si="73"/>
        <v>-250.42000000000007</v>
      </c>
      <c r="W809" s="3">
        <f t="shared" si="74"/>
        <v>-4.0636105476673443E-2</v>
      </c>
      <c r="X809" t="str">
        <f t="shared" si="75"/>
        <v>May</v>
      </c>
      <c r="Y809" t="str">
        <f t="shared" si="76"/>
        <v>Q2</v>
      </c>
      <c r="Z809">
        <f t="shared" si="77"/>
        <v>0.56214367160775369</v>
      </c>
    </row>
    <row r="810" spans="1:26" x14ac:dyDescent="0.25">
      <c r="A810" t="s">
        <v>820</v>
      </c>
      <c r="B810" t="s">
        <v>1504</v>
      </c>
      <c r="C810" t="s">
        <v>1510</v>
      </c>
      <c r="D810">
        <v>264</v>
      </c>
      <c r="E810">
        <v>45</v>
      </c>
      <c r="F810">
        <v>11880</v>
      </c>
      <c r="G810">
        <v>11897.83</v>
      </c>
      <c r="H810" t="s">
        <v>1517</v>
      </c>
      <c r="I810" t="s">
        <v>1519</v>
      </c>
      <c r="J810">
        <v>3.8</v>
      </c>
      <c r="K810" t="s">
        <v>1611</v>
      </c>
      <c r="L810" t="s">
        <v>1826</v>
      </c>
      <c r="M810" t="s">
        <v>1826</v>
      </c>
      <c r="N810" t="s">
        <v>1912</v>
      </c>
      <c r="O810">
        <v>0.1497</v>
      </c>
      <c r="P810">
        <v>39</v>
      </c>
      <c r="Q810">
        <v>1.55</v>
      </c>
      <c r="R810">
        <v>64</v>
      </c>
      <c r="S810">
        <v>177</v>
      </c>
      <c r="T810">
        <v>34</v>
      </c>
      <c r="U810">
        <f t="shared" si="72"/>
        <v>0</v>
      </c>
      <c r="V810">
        <f t="shared" si="73"/>
        <v>17.829999999999927</v>
      </c>
      <c r="W810" s="3">
        <f t="shared" si="74"/>
        <v>1.5008417508417446E-3</v>
      </c>
      <c r="X810" t="str">
        <f t="shared" si="75"/>
        <v>September</v>
      </c>
      <c r="Y810" t="str">
        <f t="shared" si="76"/>
        <v>Q3</v>
      </c>
      <c r="Z810">
        <f t="shared" si="77"/>
        <v>4.125</v>
      </c>
    </row>
    <row r="811" spans="1:26" x14ac:dyDescent="0.25">
      <c r="A811" t="s">
        <v>821</v>
      </c>
      <c r="B811" t="s">
        <v>1504</v>
      </c>
      <c r="C811" t="s">
        <v>1510</v>
      </c>
      <c r="D811">
        <v>283</v>
      </c>
      <c r="E811">
        <v>45</v>
      </c>
      <c r="F811">
        <v>12735</v>
      </c>
      <c r="G811">
        <v>13052.95</v>
      </c>
      <c r="H811" t="s">
        <v>1513</v>
      </c>
      <c r="I811" t="s">
        <v>1520</v>
      </c>
      <c r="J811">
        <v>4.7</v>
      </c>
      <c r="K811" t="s">
        <v>1684</v>
      </c>
      <c r="L811" t="s">
        <v>1894</v>
      </c>
      <c r="M811" t="s">
        <v>1894</v>
      </c>
      <c r="N811" t="s">
        <v>1912</v>
      </c>
      <c r="O811">
        <v>4.4200000000000003E-2</v>
      </c>
      <c r="P811">
        <v>12</v>
      </c>
      <c r="Q811">
        <v>1.93</v>
      </c>
      <c r="R811">
        <v>750</v>
      </c>
      <c r="S811">
        <v>175</v>
      </c>
      <c r="T811">
        <v>15</v>
      </c>
      <c r="U811">
        <f t="shared" si="72"/>
        <v>0</v>
      </c>
      <c r="V811">
        <f t="shared" si="73"/>
        <v>317.95000000000073</v>
      </c>
      <c r="W811" s="3">
        <f t="shared" si="74"/>
        <v>2.4966627404790005E-2</v>
      </c>
      <c r="X811" t="str">
        <f t="shared" si="75"/>
        <v>December</v>
      </c>
      <c r="Y811" t="str">
        <f t="shared" si="76"/>
        <v>Q4</v>
      </c>
      <c r="Z811">
        <f t="shared" si="77"/>
        <v>0.37733333333333335</v>
      </c>
    </row>
    <row r="812" spans="1:26" x14ac:dyDescent="0.25">
      <c r="A812" t="s">
        <v>822</v>
      </c>
      <c r="B812" t="s">
        <v>1509</v>
      </c>
      <c r="C812" t="s">
        <v>1510</v>
      </c>
      <c r="D812">
        <v>486</v>
      </c>
      <c r="E812">
        <v>25</v>
      </c>
      <c r="F812">
        <v>12150</v>
      </c>
      <c r="G812">
        <v>12614.05</v>
      </c>
      <c r="H812" t="s">
        <v>1515</v>
      </c>
      <c r="I812" t="s">
        <v>1519</v>
      </c>
      <c r="J812">
        <v>3.8</v>
      </c>
      <c r="K812" t="s">
        <v>1846</v>
      </c>
      <c r="L812" t="s">
        <v>1596</v>
      </c>
      <c r="M812" t="s">
        <v>1596</v>
      </c>
      <c r="N812" t="s">
        <v>1912</v>
      </c>
      <c r="O812">
        <v>8.3299999999999999E-2</v>
      </c>
      <c r="P812">
        <v>40</v>
      </c>
      <c r="Q812">
        <v>0.61</v>
      </c>
      <c r="R812">
        <v>576</v>
      </c>
      <c r="S812">
        <v>110</v>
      </c>
      <c r="T812">
        <v>16</v>
      </c>
      <c r="U812">
        <f t="shared" si="72"/>
        <v>0</v>
      </c>
      <c r="V812">
        <f t="shared" si="73"/>
        <v>464.04999999999927</v>
      </c>
      <c r="W812" s="3">
        <f t="shared" si="74"/>
        <v>3.8193415637860023E-2</v>
      </c>
      <c r="X812" t="str">
        <f t="shared" si="75"/>
        <v>December</v>
      </c>
      <c r="Y812" t="str">
        <f t="shared" si="76"/>
        <v>Q4</v>
      </c>
      <c r="Z812">
        <f t="shared" si="77"/>
        <v>0.84375</v>
      </c>
    </row>
    <row r="813" spans="1:26" x14ac:dyDescent="0.25">
      <c r="A813" t="s">
        <v>823</v>
      </c>
      <c r="B813" t="s">
        <v>1508</v>
      </c>
      <c r="C813" t="s">
        <v>1512</v>
      </c>
      <c r="D813">
        <v>201</v>
      </c>
      <c r="E813">
        <v>8.9</v>
      </c>
      <c r="F813">
        <v>1788.9</v>
      </c>
      <c r="G813">
        <v>1872.93</v>
      </c>
      <c r="H813" t="s">
        <v>1515</v>
      </c>
      <c r="I813" t="s">
        <v>1520</v>
      </c>
      <c r="J813">
        <v>4.7</v>
      </c>
      <c r="K813" t="s">
        <v>1597</v>
      </c>
      <c r="L813" t="s">
        <v>1787</v>
      </c>
      <c r="M813" t="s">
        <v>1787</v>
      </c>
      <c r="N813" t="s">
        <v>1912</v>
      </c>
      <c r="O813">
        <v>5.7299999999999997E-2</v>
      </c>
      <c r="P813">
        <v>11</v>
      </c>
      <c r="Q813">
        <v>2.66</v>
      </c>
      <c r="R813">
        <v>347</v>
      </c>
      <c r="S813">
        <v>96</v>
      </c>
      <c r="T813">
        <v>71</v>
      </c>
      <c r="U813">
        <f t="shared" si="72"/>
        <v>0</v>
      </c>
      <c r="V813">
        <f t="shared" si="73"/>
        <v>84.029999999999973</v>
      </c>
      <c r="W813" s="3">
        <f t="shared" si="74"/>
        <v>4.6973000167700805E-2</v>
      </c>
      <c r="X813" t="str">
        <f t="shared" si="75"/>
        <v>March</v>
      </c>
      <c r="Y813" t="str">
        <f t="shared" si="76"/>
        <v>Q1</v>
      </c>
      <c r="Z813">
        <f t="shared" si="77"/>
        <v>0.57925072046109505</v>
      </c>
    </row>
    <row r="814" spans="1:26" x14ac:dyDescent="0.25">
      <c r="A814" t="s">
        <v>824</v>
      </c>
      <c r="B814" t="s">
        <v>1506</v>
      </c>
      <c r="C814" t="s">
        <v>1512</v>
      </c>
      <c r="D814">
        <v>387</v>
      </c>
      <c r="E814">
        <v>4.2</v>
      </c>
      <c r="F814">
        <v>1625.4</v>
      </c>
      <c r="G814">
        <v>1646.72</v>
      </c>
      <c r="H814" t="s">
        <v>1516</v>
      </c>
      <c r="I814" t="s">
        <v>1519</v>
      </c>
      <c r="J814">
        <v>3.8</v>
      </c>
      <c r="K814" t="s">
        <v>1798</v>
      </c>
      <c r="L814" t="s">
        <v>1834</v>
      </c>
      <c r="M814" t="s">
        <v>1730</v>
      </c>
      <c r="N814" t="s">
        <v>1913</v>
      </c>
      <c r="O814">
        <v>6.5100000000000005E-2</v>
      </c>
      <c r="P814">
        <v>25</v>
      </c>
      <c r="Q814">
        <v>2.0299999999999998</v>
      </c>
      <c r="R814">
        <v>963</v>
      </c>
      <c r="S814">
        <v>178</v>
      </c>
      <c r="T814">
        <v>72</v>
      </c>
      <c r="U814">
        <f t="shared" si="72"/>
        <v>8</v>
      </c>
      <c r="V814">
        <f t="shared" si="73"/>
        <v>21.319999999999936</v>
      </c>
      <c r="W814" s="3">
        <f t="shared" si="74"/>
        <v>1.3116771256306101E-2</v>
      </c>
      <c r="X814" t="str">
        <f t="shared" si="75"/>
        <v>January</v>
      </c>
      <c r="Y814" t="str">
        <f t="shared" si="76"/>
        <v>Q1</v>
      </c>
      <c r="Z814">
        <f t="shared" si="77"/>
        <v>0.40186915887850466</v>
      </c>
    </row>
    <row r="815" spans="1:26" x14ac:dyDescent="0.25">
      <c r="A815" t="s">
        <v>825</v>
      </c>
      <c r="B815" t="s">
        <v>1505</v>
      </c>
      <c r="C815" t="s">
        <v>1511</v>
      </c>
      <c r="D815">
        <v>245</v>
      </c>
      <c r="E815">
        <v>12.5</v>
      </c>
      <c r="F815">
        <v>3062.5</v>
      </c>
      <c r="G815">
        <v>3009.99</v>
      </c>
      <c r="H815" t="s">
        <v>1516</v>
      </c>
      <c r="I815" t="s">
        <v>1518</v>
      </c>
      <c r="J815">
        <v>4.5</v>
      </c>
      <c r="K815" t="s">
        <v>1655</v>
      </c>
      <c r="L815" t="s">
        <v>1594</v>
      </c>
      <c r="M815" t="s">
        <v>1594</v>
      </c>
      <c r="N815" t="s">
        <v>1912</v>
      </c>
      <c r="O815">
        <v>5.9499999999999997E-2</v>
      </c>
      <c r="P815">
        <v>14</v>
      </c>
      <c r="Q815">
        <v>3.84</v>
      </c>
      <c r="R815">
        <v>461</v>
      </c>
      <c r="S815">
        <v>110</v>
      </c>
      <c r="T815">
        <v>11</v>
      </c>
      <c r="U815">
        <f t="shared" si="72"/>
        <v>0</v>
      </c>
      <c r="V815">
        <f t="shared" si="73"/>
        <v>-52.510000000000218</v>
      </c>
      <c r="W815" s="3">
        <f t="shared" si="74"/>
        <v>-1.7146122448979662E-2</v>
      </c>
      <c r="X815" t="str">
        <f t="shared" si="75"/>
        <v>November</v>
      </c>
      <c r="Y815" t="str">
        <f t="shared" si="76"/>
        <v>Q4</v>
      </c>
      <c r="Z815">
        <f t="shared" si="77"/>
        <v>0.53145336225596529</v>
      </c>
    </row>
    <row r="816" spans="1:26" x14ac:dyDescent="0.25">
      <c r="A816" t="s">
        <v>826</v>
      </c>
      <c r="B816" t="s">
        <v>1505</v>
      </c>
      <c r="C816" t="s">
        <v>1511</v>
      </c>
      <c r="D816">
        <v>53</v>
      </c>
      <c r="E816">
        <v>12.5</v>
      </c>
      <c r="F816">
        <v>662.5</v>
      </c>
      <c r="G816">
        <v>664.43</v>
      </c>
      <c r="H816" t="s">
        <v>1515</v>
      </c>
      <c r="I816" t="s">
        <v>1520</v>
      </c>
      <c r="J816">
        <v>4.7</v>
      </c>
      <c r="K816" t="s">
        <v>1847</v>
      </c>
      <c r="L816" t="s">
        <v>1696</v>
      </c>
      <c r="M816" t="s">
        <v>1696</v>
      </c>
      <c r="N816" t="s">
        <v>1912</v>
      </c>
      <c r="O816">
        <v>0.1358</v>
      </c>
      <c r="P816">
        <v>7</v>
      </c>
      <c r="Q816">
        <v>3.87</v>
      </c>
      <c r="R816">
        <v>209</v>
      </c>
      <c r="S816">
        <v>188</v>
      </c>
      <c r="T816">
        <v>42</v>
      </c>
      <c r="U816">
        <f t="shared" si="72"/>
        <v>0</v>
      </c>
      <c r="V816">
        <f t="shared" si="73"/>
        <v>1.92999999999995</v>
      </c>
      <c r="W816" s="3">
        <f t="shared" si="74"/>
        <v>2.9132075471697359E-3</v>
      </c>
      <c r="X816" t="str">
        <f t="shared" si="75"/>
        <v>April</v>
      </c>
      <c r="Y816" t="str">
        <f t="shared" si="76"/>
        <v>Q2</v>
      </c>
      <c r="Z816">
        <f t="shared" si="77"/>
        <v>0.25358851674641147</v>
      </c>
    </row>
    <row r="817" spans="1:26" x14ac:dyDescent="0.25">
      <c r="A817" t="s">
        <v>827</v>
      </c>
      <c r="B817" t="s">
        <v>1507</v>
      </c>
      <c r="C817" t="s">
        <v>1511</v>
      </c>
      <c r="D817">
        <v>163</v>
      </c>
      <c r="E817">
        <v>15.75</v>
      </c>
      <c r="F817">
        <v>2567.25</v>
      </c>
      <c r="G817">
        <v>2532.46</v>
      </c>
      <c r="H817" t="s">
        <v>1515</v>
      </c>
      <c r="I817" t="s">
        <v>1520</v>
      </c>
      <c r="J817">
        <v>4.7</v>
      </c>
      <c r="K817" t="s">
        <v>1653</v>
      </c>
      <c r="L817" t="s">
        <v>1607</v>
      </c>
      <c r="M817" t="s">
        <v>1607</v>
      </c>
      <c r="N817" t="s">
        <v>1912</v>
      </c>
      <c r="O817">
        <v>0.13489999999999999</v>
      </c>
      <c r="P817">
        <v>21</v>
      </c>
      <c r="Q817">
        <v>2.9</v>
      </c>
      <c r="R817">
        <v>722</v>
      </c>
      <c r="S817">
        <v>132</v>
      </c>
      <c r="T817">
        <v>30</v>
      </c>
      <c r="U817">
        <f t="shared" si="72"/>
        <v>0</v>
      </c>
      <c r="V817">
        <f t="shared" si="73"/>
        <v>-34.789999999999964</v>
      </c>
      <c r="W817" s="3">
        <f t="shared" si="74"/>
        <v>-1.355146557600544E-2</v>
      </c>
      <c r="X817" t="str">
        <f t="shared" si="75"/>
        <v>July</v>
      </c>
      <c r="Y817" t="str">
        <f t="shared" si="76"/>
        <v>Q3</v>
      </c>
      <c r="Z817">
        <f t="shared" si="77"/>
        <v>0.2257617728531856</v>
      </c>
    </row>
    <row r="818" spans="1:26" x14ac:dyDescent="0.25">
      <c r="A818" t="s">
        <v>828</v>
      </c>
      <c r="B818" t="s">
        <v>1507</v>
      </c>
      <c r="C818" t="s">
        <v>1511</v>
      </c>
      <c r="D818">
        <v>193</v>
      </c>
      <c r="E818">
        <v>15.75</v>
      </c>
      <c r="F818">
        <v>3039.75</v>
      </c>
      <c r="G818">
        <v>3156.35</v>
      </c>
      <c r="H818" t="s">
        <v>1516</v>
      </c>
      <c r="I818" t="s">
        <v>1520</v>
      </c>
      <c r="J818">
        <v>4.7</v>
      </c>
      <c r="K818" t="s">
        <v>1689</v>
      </c>
      <c r="L818" t="s">
        <v>1587</v>
      </c>
      <c r="M818" t="s">
        <v>1587</v>
      </c>
      <c r="N818" t="s">
        <v>1912</v>
      </c>
      <c r="O818">
        <v>0.10929999999999999</v>
      </c>
      <c r="P818">
        <v>21</v>
      </c>
      <c r="Q818">
        <v>2.93</v>
      </c>
      <c r="R818">
        <v>454</v>
      </c>
      <c r="S818">
        <v>127</v>
      </c>
      <c r="T818">
        <v>52</v>
      </c>
      <c r="U818">
        <f t="shared" si="72"/>
        <v>0</v>
      </c>
      <c r="V818">
        <f t="shared" si="73"/>
        <v>116.59999999999991</v>
      </c>
      <c r="W818" s="3">
        <f t="shared" si="74"/>
        <v>3.8358417633029003E-2</v>
      </c>
      <c r="X818" t="str">
        <f t="shared" si="75"/>
        <v>January</v>
      </c>
      <c r="Y818" t="str">
        <f t="shared" si="76"/>
        <v>Q1</v>
      </c>
      <c r="Z818">
        <f t="shared" si="77"/>
        <v>0.42511013215859028</v>
      </c>
    </row>
    <row r="819" spans="1:26" x14ac:dyDescent="0.25">
      <c r="A819" t="s">
        <v>829</v>
      </c>
      <c r="B819" t="s">
        <v>1505</v>
      </c>
      <c r="C819" t="s">
        <v>1511</v>
      </c>
      <c r="D819">
        <v>350</v>
      </c>
      <c r="E819">
        <v>12.5</v>
      </c>
      <c r="F819">
        <v>4375</v>
      </c>
      <c r="G819">
        <v>4586.28</v>
      </c>
      <c r="H819" t="s">
        <v>1514</v>
      </c>
      <c r="I819" t="s">
        <v>1519</v>
      </c>
      <c r="J819">
        <v>3.8</v>
      </c>
      <c r="K819" t="s">
        <v>1611</v>
      </c>
      <c r="L819" t="s">
        <v>1547</v>
      </c>
      <c r="M819" t="s">
        <v>1547</v>
      </c>
      <c r="N819" t="s">
        <v>1912</v>
      </c>
      <c r="O819">
        <v>2.6599999999999999E-2</v>
      </c>
      <c r="P819">
        <v>9</v>
      </c>
      <c r="Q819">
        <v>3.24</v>
      </c>
      <c r="R819">
        <v>781</v>
      </c>
      <c r="S819">
        <v>52</v>
      </c>
      <c r="T819">
        <v>51</v>
      </c>
      <c r="U819">
        <f t="shared" si="72"/>
        <v>0</v>
      </c>
      <c r="V819">
        <f t="shared" si="73"/>
        <v>211.27999999999975</v>
      </c>
      <c r="W819" s="3">
        <f t="shared" si="74"/>
        <v>4.8292571428571372E-2</v>
      </c>
      <c r="X819" t="str">
        <f t="shared" si="75"/>
        <v>September</v>
      </c>
      <c r="Y819" t="str">
        <f t="shared" si="76"/>
        <v>Q3</v>
      </c>
      <c r="Z819">
        <f t="shared" si="77"/>
        <v>0.44814340588988477</v>
      </c>
    </row>
    <row r="820" spans="1:26" x14ac:dyDescent="0.25">
      <c r="A820" t="s">
        <v>830</v>
      </c>
      <c r="B820" t="s">
        <v>1508</v>
      </c>
      <c r="C820" t="s">
        <v>1512</v>
      </c>
      <c r="D820">
        <v>66</v>
      </c>
      <c r="E820">
        <v>8.9</v>
      </c>
      <c r="F820">
        <v>587.4</v>
      </c>
      <c r="G820">
        <v>614.28</v>
      </c>
      <c r="H820" t="s">
        <v>1517</v>
      </c>
      <c r="I820" t="s">
        <v>1520</v>
      </c>
      <c r="J820">
        <v>4.7</v>
      </c>
      <c r="K820" t="s">
        <v>1778</v>
      </c>
      <c r="L820" t="s">
        <v>1559</v>
      </c>
      <c r="M820" t="s">
        <v>1559</v>
      </c>
      <c r="N820" t="s">
        <v>1912</v>
      </c>
      <c r="O820">
        <v>0.121</v>
      </c>
      <c r="P820">
        <v>7</v>
      </c>
      <c r="Q820">
        <v>1.69</v>
      </c>
      <c r="R820">
        <v>835</v>
      </c>
      <c r="S820">
        <v>195</v>
      </c>
      <c r="T820">
        <v>40</v>
      </c>
      <c r="U820">
        <f t="shared" si="72"/>
        <v>0</v>
      </c>
      <c r="V820">
        <f t="shared" si="73"/>
        <v>26.879999999999995</v>
      </c>
      <c r="W820" s="3">
        <f t="shared" si="74"/>
        <v>4.5760980592441262E-2</v>
      </c>
      <c r="X820" t="str">
        <f t="shared" si="75"/>
        <v>March</v>
      </c>
      <c r="Y820" t="str">
        <f t="shared" si="76"/>
        <v>Q1</v>
      </c>
      <c r="Z820">
        <f t="shared" si="77"/>
        <v>7.9041916167664678E-2</v>
      </c>
    </row>
    <row r="821" spans="1:26" x14ac:dyDescent="0.25">
      <c r="A821" t="s">
        <v>831</v>
      </c>
      <c r="B821" t="s">
        <v>1505</v>
      </c>
      <c r="C821" t="s">
        <v>1511</v>
      </c>
      <c r="D821">
        <v>387</v>
      </c>
      <c r="E821">
        <v>12.5</v>
      </c>
      <c r="F821">
        <v>4837.5</v>
      </c>
      <c r="G821">
        <v>4599.51</v>
      </c>
      <c r="H821" t="s">
        <v>1516</v>
      </c>
      <c r="I821" t="s">
        <v>1520</v>
      </c>
      <c r="J821">
        <v>4.7</v>
      </c>
      <c r="K821" t="s">
        <v>1608</v>
      </c>
      <c r="L821" t="s">
        <v>1545</v>
      </c>
      <c r="M821" t="s">
        <v>1545</v>
      </c>
      <c r="N821" t="s">
        <v>1912</v>
      </c>
      <c r="O821">
        <v>7.7200000000000005E-2</v>
      </c>
      <c r="P821">
        <v>29</v>
      </c>
      <c r="Q821">
        <v>2.62</v>
      </c>
      <c r="R821">
        <v>303</v>
      </c>
      <c r="S821">
        <v>178</v>
      </c>
      <c r="T821">
        <v>29</v>
      </c>
      <c r="U821">
        <f t="shared" si="72"/>
        <v>0</v>
      </c>
      <c r="V821">
        <f t="shared" si="73"/>
        <v>-237.98999999999978</v>
      </c>
      <c r="W821" s="3">
        <f t="shared" si="74"/>
        <v>-4.9196899224806155E-2</v>
      </c>
      <c r="X821" t="str">
        <f t="shared" si="75"/>
        <v>November</v>
      </c>
      <c r="Y821" t="str">
        <f t="shared" si="76"/>
        <v>Q4</v>
      </c>
      <c r="Z821">
        <f t="shared" si="77"/>
        <v>1.2772277227722773</v>
      </c>
    </row>
    <row r="822" spans="1:26" x14ac:dyDescent="0.25">
      <c r="A822" t="s">
        <v>832</v>
      </c>
      <c r="B822" t="s">
        <v>1504</v>
      </c>
      <c r="C822" t="s">
        <v>1510</v>
      </c>
      <c r="D822">
        <v>153</v>
      </c>
      <c r="E822">
        <v>45</v>
      </c>
      <c r="F822">
        <v>6885</v>
      </c>
      <c r="G822">
        <v>7068.64</v>
      </c>
      <c r="H822" t="s">
        <v>1517</v>
      </c>
      <c r="I822" t="s">
        <v>1519</v>
      </c>
      <c r="J822">
        <v>3.8</v>
      </c>
      <c r="K822" t="s">
        <v>1541</v>
      </c>
      <c r="L822" t="s">
        <v>1788</v>
      </c>
      <c r="M822" t="s">
        <v>1762</v>
      </c>
      <c r="N822" t="s">
        <v>1913</v>
      </c>
      <c r="O822">
        <v>0.13100000000000001</v>
      </c>
      <c r="P822">
        <v>20</v>
      </c>
      <c r="Q822">
        <v>1.5</v>
      </c>
      <c r="R822">
        <v>535</v>
      </c>
      <c r="S822">
        <v>200</v>
      </c>
      <c r="T822">
        <v>23</v>
      </c>
      <c r="U822">
        <f t="shared" si="72"/>
        <v>4</v>
      </c>
      <c r="V822">
        <f t="shared" si="73"/>
        <v>183.64000000000033</v>
      </c>
      <c r="W822" s="3">
        <f t="shared" si="74"/>
        <v>2.6672476397966643E-2</v>
      </c>
      <c r="X822" t="str">
        <f t="shared" si="75"/>
        <v>May</v>
      </c>
      <c r="Y822" t="str">
        <f t="shared" si="76"/>
        <v>Q2</v>
      </c>
      <c r="Z822">
        <f t="shared" si="77"/>
        <v>0.28598130841121494</v>
      </c>
    </row>
    <row r="823" spans="1:26" x14ac:dyDescent="0.25">
      <c r="A823" t="s">
        <v>833</v>
      </c>
      <c r="B823" t="s">
        <v>1504</v>
      </c>
      <c r="C823" t="s">
        <v>1510</v>
      </c>
      <c r="D823">
        <v>447</v>
      </c>
      <c r="E823">
        <v>45</v>
      </c>
      <c r="F823">
        <v>20115</v>
      </c>
      <c r="G823">
        <v>20298.439999999999</v>
      </c>
      <c r="H823" t="s">
        <v>1517</v>
      </c>
      <c r="I823" t="s">
        <v>1519</v>
      </c>
      <c r="J823">
        <v>3.8</v>
      </c>
      <c r="K823" t="s">
        <v>1725</v>
      </c>
      <c r="L823" t="s">
        <v>1787</v>
      </c>
      <c r="M823" t="s">
        <v>1787</v>
      </c>
      <c r="N823" t="s">
        <v>1912</v>
      </c>
      <c r="O823">
        <v>9.8799999999999999E-2</v>
      </c>
      <c r="P823">
        <v>44</v>
      </c>
      <c r="Q823">
        <v>0.7</v>
      </c>
      <c r="R823">
        <v>330</v>
      </c>
      <c r="S823">
        <v>69</v>
      </c>
      <c r="T823">
        <v>28</v>
      </c>
      <c r="U823">
        <f t="shared" si="72"/>
        <v>0</v>
      </c>
      <c r="V823">
        <f t="shared" si="73"/>
        <v>183.43999999999869</v>
      </c>
      <c r="W823" s="3">
        <f t="shared" si="74"/>
        <v>9.119562515535605E-3</v>
      </c>
      <c r="X823" t="str">
        <f t="shared" si="75"/>
        <v>April</v>
      </c>
      <c r="Y823" t="str">
        <f t="shared" si="76"/>
        <v>Q2</v>
      </c>
      <c r="Z823">
        <f t="shared" si="77"/>
        <v>1.3545454545454545</v>
      </c>
    </row>
    <row r="824" spans="1:26" x14ac:dyDescent="0.25">
      <c r="A824" t="s">
        <v>834</v>
      </c>
      <c r="B824" t="s">
        <v>1508</v>
      </c>
      <c r="C824" t="s">
        <v>1512</v>
      </c>
      <c r="D824">
        <v>452</v>
      </c>
      <c r="E824">
        <v>8.9</v>
      </c>
      <c r="F824">
        <v>4022.8</v>
      </c>
      <c r="G824">
        <v>3842.16</v>
      </c>
      <c r="H824" t="s">
        <v>1513</v>
      </c>
      <c r="I824" t="s">
        <v>1519</v>
      </c>
      <c r="J824">
        <v>3.8</v>
      </c>
      <c r="K824" t="s">
        <v>1783</v>
      </c>
      <c r="L824" t="s">
        <v>1778</v>
      </c>
      <c r="M824" t="s">
        <v>1778</v>
      </c>
      <c r="N824" t="s">
        <v>1912</v>
      </c>
      <c r="O824">
        <v>6.7000000000000004E-2</v>
      </c>
      <c r="P824">
        <v>30</v>
      </c>
      <c r="Q824">
        <v>2.27</v>
      </c>
      <c r="R824">
        <v>277</v>
      </c>
      <c r="S824">
        <v>106</v>
      </c>
      <c r="T824">
        <v>64</v>
      </c>
      <c r="U824">
        <f t="shared" si="72"/>
        <v>0</v>
      </c>
      <c r="V824">
        <f t="shared" si="73"/>
        <v>-180.64000000000033</v>
      </c>
      <c r="W824" s="3">
        <f t="shared" si="74"/>
        <v>-4.4904046932484919E-2</v>
      </c>
      <c r="X824" t="str">
        <f t="shared" si="75"/>
        <v>February</v>
      </c>
      <c r="Y824" t="str">
        <f t="shared" si="76"/>
        <v>Q1</v>
      </c>
      <c r="Z824">
        <f t="shared" si="77"/>
        <v>1.6317689530685922</v>
      </c>
    </row>
    <row r="825" spans="1:26" x14ac:dyDescent="0.25">
      <c r="A825" t="s">
        <v>835</v>
      </c>
      <c r="B825" t="s">
        <v>1508</v>
      </c>
      <c r="C825" t="s">
        <v>1512</v>
      </c>
      <c r="D825">
        <v>36</v>
      </c>
      <c r="E825">
        <v>8.9</v>
      </c>
      <c r="F825">
        <v>320.39999999999998</v>
      </c>
      <c r="G825">
        <v>314.13</v>
      </c>
      <c r="H825" t="s">
        <v>1513</v>
      </c>
      <c r="I825" t="s">
        <v>1520</v>
      </c>
      <c r="J825">
        <v>4.7</v>
      </c>
      <c r="K825" t="s">
        <v>1820</v>
      </c>
      <c r="L825" t="s">
        <v>1665</v>
      </c>
      <c r="M825" t="s">
        <v>1665</v>
      </c>
      <c r="N825" t="s">
        <v>1912</v>
      </c>
      <c r="O825">
        <v>4.7699999999999999E-2</v>
      </c>
      <c r="P825">
        <v>1</v>
      </c>
      <c r="Q825">
        <v>1.7</v>
      </c>
      <c r="R825">
        <v>302</v>
      </c>
      <c r="S825">
        <v>101</v>
      </c>
      <c r="T825">
        <v>16</v>
      </c>
      <c r="U825">
        <f t="shared" si="72"/>
        <v>0</v>
      </c>
      <c r="V825">
        <f t="shared" si="73"/>
        <v>-6.2699999999999818</v>
      </c>
      <c r="W825" s="3">
        <f t="shared" si="74"/>
        <v>-1.9569288389513054E-2</v>
      </c>
      <c r="X825" t="str">
        <f t="shared" si="75"/>
        <v>November</v>
      </c>
      <c r="Y825" t="str">
        <f t="shared" si="76"/>
        <v>Q4</v>
      </c>
      <c r="Z825">
        <f t="shared" si="77"/>
        <v>0.11920529801324503</v>
      </c>
    </row>
    <row r="826" spans="1:26" x14ac:dyDescent="0.25">
      <c r="A826" t="s">
        <v>836</v>
      </c>
      <c r="B826" t="s">
        <v>1507</v>
      </c>
      <c r="C826" t="s">
        <v>1511</v>
      </c>
      <c r="D826">
        <v>348</v>
      </c>
      <c r="E826">
        <v>15.75</v>
      </c>
      <c r="F826">
        <v>5481</v>
      </c>
      <c r="G826">
        <v>5615.15</v>
      </c>
      <c r="H826" t="s">
        <v>1513</v>
      </c>
      <c r="I826" t="s">
        <v>1518</v>
      </c>
      <c r="J826">
        <v>4.5</v>
      </c>
      <c r="K826" t="s">
        <v>1576</v>
      </c>
      <c r="L826" t="s">
        <v>1714</v>
      </c>
      <c r="M826" t="s">
        <v>1714</v>
      </c>
      <c r="N826" t="s">
        <v>1912</v>
      </c>
      <c r="O826">
        <v>3.9699999999999999E-2</v>
      </c>
      <c r="P826">
        <v>13</v>
      </c>
      <c r="Q826">
        <v>3.86</v>
      </c>
      <c r="R826">
        <v>491</v>
      </c>
      <c r="S826">
        <v>67</v>
      </c>
      <c r="T826">
        <v>42</v>
      </c>
      <c r="U826">
        <f t="shared" si="72"/>
        <v>0</v>
      </c>
      <c r="V826">
        <f t="shared" si="73"/>
        <v>134.14999999999964</v>
      </c>
      <c r="W826" s="3">
        <f t="shared" si="74"/>
        <v>2.4475460682357168E-2</v>
      </c>
      <c r="X826" t="str">
        <f t="shared" si="75"/>
        <v>January</v>
      </c>
      <c r="Y826" t="str">
        <f t="shared" si="76"/>
        <v>Q1</v>
      </c>
      <c r="Z826">
        <f t="shared" si="77"/>
        <v>0.70875763747454179</v>
      </c>
    </row>
    <row r="827" spans="1:26" x14ac:dyDescent="0.25">
      <c r="A827" t="s">
        <v>837</v>
      </c>
      <c r="B827" t="s">
        <v>1508</v>
      </c>
      <c r="C827" t="s">
        <v>1512</v>
      </c>
      <c r="D827">
        <v>67</v>
      </c>
      <c r="E827">
        <v>8.9</v>
      </c>
      <c r="F827">
        <v>596.29999999999995</v>
      </c>
      <c r="G827">
        <v>572.26</v>
      </c>
      <c r="H827" t="s">
        <v>1516</v>
      </c>
      <c r="I827" t="s">
        <v>1521</v>
      </c>
      <c r="J827">
        <v>4.2</v>
      </c>
      <c r="K827" t="s">
        <v>1768</v>
      </c>
      <c r="L827" t="s">
        <v>1700</v>
      </c>
      <c r="M827" t="s">
        <v>1700</v>
      </c>
      <c r="N827" t="s">
        <v>1912</v>
      </c>
      <c r="O827">
        <v>1.1900000000000001E-2</v>
      </c>
      <c r="P827">
        <v>0</v>
      </c>
      <c r="Q827">
        <v>2.72</v>
      </c>
      <c r="R827">
        <v>419</v>
      </c>
      <c r="S827">
        <v>112</v>
      </c>
      <c r="T827">
        <v>85</v>
      </c>
      <c r="U827">
        <f t="shared" si="72"/>
        <v>0</v>
      </c>
      <c r="V827">
        <f t="shared" si="73"/>
        <v>-24.039999999999964</v>
      </c>
      <c r="W827" s="3">
        <f t="shared" si="74"/>
        <v>-4.0315277544859911E-2</v>
      </c>
      <c r="X827" t="str">
        <f t="shared" si="75"/>
        <v>June</v>
      </c>
      <c r="Y827" t="str">
        <f t="shared" si="76"/>
        <v>Q2</v>
      </c>
      <c r="Z827">
        <f t="shared" si="77"/>
        <v>0.15990453460620524</v>
      </c>
    </row>
    <row r="828" spans="1:26" x14ac:dyDescent="0.25">
      <c r="A828" t="s">
        <v>838</v>
      </c>
      <c r="B828" t="s">
        <v>1509</v>
      </c>
      <c r="C828" t="s">
        <v>1510</v>
      </c>
      <c r="D828">
        <v>342</v>
      </c>
      <c r="E828">
        <v>25</v>
      </c>
      <c r="F828">
        <v>8550</v>
      </c>
      <c r="G828">
        <v>8358.43</v>
      </c>
      <c r="H828" t="s">
        <v>1517</v>
      </c>
      <c r="I828" t="s">
        <v>1521</v>
      </c>
      <c r="J828">
        <v>4.2</v>
      </c>
      <c r="K828" t="s">
        <v>1784</v>
      </c>
      <c r="L828" t="s">
        <v>1528</v>
      </c>
      <c r="M828" t="s">
        <v>1528</v>
      </c>
      <c r="N828" t="s">
        <v>1912</v>
      </c>
      <c r="O828">
        <v>9.1800000000000007E-2</v>
      </c>
      <c r="P828">
        <v>31</v>
      </c>
      <c r="Q828">
        <v>0.66</v>
      </c>
      <c r="R828">
        <v>810</v>
      </c>
      <c r="S828">
        <v>174</v>
      </c>
      <c r="T828">
        <v>25</v>
      </c>
      <c r="U828">
        <f t="shared" si="72"/>
        <v>0</v>
      </c>
      <c r="V828">
        <f t="shared" si="73"/>
        <v>-191.56999999999971</v>
      </c>
      <c r="W828" s="3">
        <f t="shared" si="74"/>
        <v>-2.2405847953216339E-2</v>
      </c>
      <c r="X828" t="str">
        <f t="shared" si="75"/>
        <v>May</v>
      </c>
      <c r="Y828" t="str">
        <f t="shared" si="76"/>
        <v>Q2</v>
      </c>
      <c r="Z828">
        <f t="shared" si="77"/>
        <v>0.42222222222222222</v>
      </c>
    </row>
    <row r="829" spans="1:26" x14ac:dyDescent="0.25">
      <c r="A829" t="s">
        <v>839</v>
      </c>
      <c r="B829" t="s">
        <v>1505</v>
      </c>
      <c r="C829" t="s">
        <v>1511</v>
      </c>
      <c r="D829">
        <v>370</v>
      </c>
      <c r="E829">
        <v>12.5</v>
      </c>
      <c r="F829">
        <v>4625</v>
      </c>
      <c r="G829">
        <v>4599.92</v>
      </c>
      <c r="H829" t="s">
        <v>1517</v>
      </c>
      <c r="I829" t="s">
        <v>1519</v>
      </c>
      <c r="J829">
        <v>3.8</v>
      </c>
      <c r="K829" t="s">
        <v>1774</v>
      </c>
      <c r="L829" t="s">
        <v>1678</v>
      </c>
      <c r="M829" t="s">
        <v>1536</v>
      </c>
      <c r="N829" t="s">
        <v>1913</v>
      </c>
      <c r="O829">
        <v>2.3800000000000002E-2</v>
      </c>
      <c r="P829">
        <v>8</v>
      </c>
      <c r="Q829">
        <v>3.01</v>
      </c>
      <c r="R829">
        <v>256</v>
      </c>
      <c r="S829">
        <v>156</v>
      </c>
      <c r="T829">
        <v>29</v>
      </c>
      <c r="U829">
        <f t="shared" si="72"/>
        <v>13</v>
      </c>
      <c r="V829">
        <f t="shared" si="73"/>
        <v>-25.079999999999927</v>
      </c>
      <c r="W829" s="3">
        <f t="shared" si="74"/>
        <v>-5.4227027027026866E-3</v>
      </c>
      <c r="X829" t="str">
        <f t="shared" si="75"/>
        <v>April</v>
      </c>
      <c r="Y829" t="str">
        <f t="shared" si="76"/>
        <v>Q2</v>
      </c>
      <c r="Z829">
        <f t="shared" si="77"/>
        <v>1.4453125</v>
      </c>
    </row>
    <row r="830" spans="1:26" x14ac:dyDescent="0.25">
      <c r="A830" t="s">
        <v>840</v>
      </c>
      <c r="B830" t="s">
        <v>1505</v>
      </c>
      <c r="C830" t="s">
        <v>1511</v>
      </c>
      <c r="D830">
        <v>291</v>
      </c>
      <c r="E830">
        <v>12.5</v>
      </c>
      <c r="F830">
        <v>3637.5</v>
      </c>
      <c r="G830">
        <v>3714.47</v>
      </c>
      <c r="H830" t="s">
        <v>1514</v>
      </c>
      <c r="I830" t="s">
        <v>1519</v>
      </c>
      <c r="J830">
        <v>3.8</v>
      </c>
      <c r="K830" t="s">
        <v>1735</v>
      </c>
      <c r="L830" t="s">
        <v>1673</v>
      </c>
      <c r="M830" t="s">
        <v>1673</v>
      </c>
      <c r="N830" t="s">
        <v>1912</v>
      </c>
      <c r="O830">
        <v>0.1348</v>
      </c>
      <c r="P830">
        <v>39</v>
      </c>
      <c r="Q830">
        <v>3.77</v>
      </c>
      <c r="R830">
        <v>405</v>
      </c>
      <c r="S830">
        <v>113</v>
      </c>
      <c r="T830">
        <v>67</v>
      </c>
      <c r="U830">
        <f t="shared" si="72"/>
        <v>0</v>
      </c>
      <c r="V830">
        <f t="shared" si="73"/>
        <v>76.9699999999998</v>
      </c>
      <c r="W830" s="3">
        <f t="shared" si="74"/>
        <v>2.116013745704462E-2</v>
      </c>
      <c r="X830" t="str">
        <f t="shared" si="75"/>
        <v>August</v>
      </c>
      <c r="Y830" t="str">
        <f t="shared" si="76"/>
        <v>Q3</v>
      </c>
      <c r="Z830">
        <f t="shared" si="77"/>
        <v>0.71851851851851856</v>
      </c>
    </row>
    <row r="831" spans="1:26" x14ac:dyDescent="0.25">
      <c r="A831" t="s">
        <v>841</v>
      </c>
      <c r="B831" t="s">
        <v>1504</v>
      </c>
      <c r="C831" t="s">
        <v>1510</v>
      </c>
      <c r="D831">
        <v>257</v>
      </c>
      <c r="E831">
        <v>45</v>
      </c>
      <c r="F831">
        <v>11565</v>
      </c>
      <c r="G831">
        <v>11471.33</v>
      </c>
      <c r="H831" t="s">
        <v>1513</v>
      </c>
      <c r="I831" t="s">
        <v>1520</v>
      </c>
      <c r="J831">
        <v>4.7</v>
      </c>
      <c r="K831" t="s">
        <v>1538</v>
      </c>
      <c r="L831" t="s">
        <v>1806</v>
      </c>
      <c r="M831" t="s">
        <v>1806</v>
      </c>
      <c r="N831" t="s">
        <v>1912</v>
      </c>
      <c r="O831">
        <v>0.1404</v>
      </c>
      <c r="P831">
        <v>36</v>
      </c>
      <c r="Q831">
        <v>0.53</v>
      </c>
      <c r="R831">
        <v>330</v>
      </c>
      <c r="S831">
        <v>198</v>
      </c>
      <c r="T831">
        <v>26</v>
      </c>
      <c r="U831">
        <f t="shared" si="72"/>
        <v>0</v>
      </c>
      <c r="V831">
        <f t="shared" si="73"/>
        <v>-93.670000000000073</v>
      </c>
      <c r="W831" s="3">
        <f t="shared" si="74"/>
        <v>-8.0994379593601444E-3</v>
      </c>
      <c r="X831" t="str">
        <f t="shared" si="75"/>
        <v>February</v>
      </c>
      <c r="Y831" t="str">
        <f t="shared" si="76"/>
        <v>Q1</v>
      </c>
      <c r="Z831">
        <f t="shared" si="77"/>
        <v>0.77878787878787881</v>
      </c>
    </row>
    <row r="832" spans="1:26" x14ac:dyDescent="0.25">
      <c r="A832" t="s">
        <v>842</v>
      </c>
      <c r="B832" t="s">
        <v>1506</v>
      </c>
      <c r="C832" t="s">
        <v>1512</v>
      </c>
      <c r="D832">
        <v>107</v>
      </c>
      <c r="E832">
        <v>4.2</v>
      </c>
      <c r="F832">
        <v>449.4</v>
      </c>
      <c r="G832">
        <v>460.22</v>
      </c>
      <c r="H832" t="s">
        <v>1513</v>
      </c>
      <c r="I832" t="s">
        <v>1518</v>
      </c>
      <c r="J832">
        <v>4.5</v>
      </c>
      <c r="K832" t="s">
        <v>1596</v>
      </c>
      <c r="L832" t="s">
        <v>1898</v>
      </c>
      <c r="M832" t="s">
        <v>1898</v>
      </c>
      <c r="N832" t="s">
        <v>1912</v>
      </c>
      <c r="O832">
        <v>6.5600000000000006E-2</v>
      </c>
      <c r="P832">
        <v>7</v>
      </c>
      <c r="Q832">
        <v>2.74</v>
      </c>
      <c r="R832">
        <v>219</v>
      </c>
      <c r="S832">
        <v>132</v>
      </c>
      <c r="T832">
        <v>75</v>
      </c>
      <c r="U832">
        <f t="shared" si="72"/>
        <v>0</v>
      </c>
      <c r="V832">
        <f t="shared" si="73"/>
        <v>10.82000000000005</v>
      </c>
      <c r="W832" s="3">
        <f t="shared" si="74"/>
        <v>2.4076546506453161E-2</v>
      </c>
      <c r="X832" t="str">
        <f t="shared" si="75"/>
        <v>December</v>
      </c>
      <c r="Y832" t="str">
        <f t="shared" si="76"/>
        <v>Q4</v>
      </c>
      <c r="Z832">
        <f t="shared" si="77"/>
        <v>0.48858447488584472</v>
      </c>
    </row>
    <row r="833" spans="1:26" x14ac:dyDescent="0.25">
      <c r="A833" t="s">
        <v>843</v>
      </c>
      <c r="B833" t="s">
        <v>1508</v>
      </c>
      <c r="C833" t="s">
        <v>1512</v>
      </c>
      <c r="D833">
        <v>320</v>
      </c>
      <c r="E833">
        <v>8.9</v>
      </c>
      <c r="F833">
        <v>2848</v>
      </c>
      <c r="G833">
        <v>2782.92</v>
      </c>
      <c r="H833" t="s">
        <v>1517</v>
      </c>
      <c r="I833" t="s">
        <v>1520</v>
      </c>
      <c r="J833">
        <v>4.7</v>
      </c>
      <c r="K833" t="s">
        <v>1711</v>
      </c>
      <c r="L833" t="s">
        <v>1581</v>
      </c>
      <c r="M833" t="s">
        <v>1581</v>
      </c>
      <c r="N833" t="s">
        <v>1912</v>
      </c>
      <c r="O833">
        <v>3.5799999999999998E-2</v>
      </c>
      <c r="P833">
        <v>11</v>
      </c>
      <c r="Q833">
        <v>1.44</v>
      </c>
      <c r="R833">
        <v>950</v>
      </c>
      <c r="S833">
        <v>151</v>
      </c>
      <c r="T833">
        <v>68</v>
      </c>
      <c r="U833">
        <f t="shared" si="72"/>
        <v>0</v>
      </c>
      <c r="V833">
        <f t="shared" si="73"/>
        <v>-65.079999999999927</v>
      </c>
      <c r="W833" s="3">
        <f t="shared" si="74"/>
        <v>-2.2851123595505594E-2</v>
      </c>
      <c r="X833" t="str">
        <f t="shared" si="75"/>
        <v>July</v>
      </c>
      <c r="Y833" t="str">
        <f t="shared" si="76"/>
        <v>Q3</v>
      </c>
      <c r="Z833">
        <f t="shared" si="77"/>
        <v>0.33684210526315789</v>
      </c>
    </row>
    <row r="834" spans="1:26" x14ac:dyDescent="0.25">
      <c r="A834" t="s">
        <v>844</v>
      </c>
      <c r="B834" t="s">
        <v>1509</v>
      </c>
      <c r="C834" t="s">
        <v>1510</v>
      </c>
      <c r="D834">
        <v>446</v>
      </c>
      <c r="E834">
        <v>25</v>
      </c>
      <c r="F834">
        <v>11150</v>
      </c>
      <c r="G834">
        <v>10838.18</v>
      </c>
      <c r="H834" t="s">
        <v>1517</v>
      </c>
      <c r="I834" t="s">
        <v>1521</v>
      </c>
      <c r="J834">
        <v>4.2</v>
      </c>
      <c r="K834" t="s">
        <v>1768</v>
      </c>
      <c r="L834" t="s">
        <v>1719</v>
      </c>
      <c r="M834" t="s">
        <v>1719</v>
      </c>
      <c r="N834" t="s">
        <v>1912</v>
      </c>
      <c r="O834">
        <v>0.10920000000000001</v>
      </c>
      <c r="P834">
        <v>48</v>
      </c>
      <c r="Q834">
        <v>0.76</v>
      </c>
      <c r="R834">
        <v>596</v>
      </c>
      <c r="S834">
        <v>80</v>
      </c>
      <c r="T834">
        <v>47</v>
      </c>
      <c r="U834">
        <f t="shared" si="72"/>
        <v>0</v>
      </c>
      <c r="V834">
        <f t="shared" si="73"/>
        <v>-311.81999999999971</v>
      </c>
      <c r="W834" s="3">
        <f t="shared" si="74"/>
        <v>-2.7965919282511183E-2</v>
      </c>
      <c r="X834" t="str">
        <f t="shared" si="75"/>
        <v>June</v>
      </c>
      <c r="Y834" t="str">
        <f t="shared" si="76"/>
        <v>Q2</v>
      </c>
      <c r="Z834">
        <f t="shared" si="77"/>
        <v>0.74832214765100669</v>
      </c>
    </row>
    <row r="835" spans="1:26" x14ac:dyDescent="0.25">
      <c r="A835" t="s">
        <v>845</v>
      </c>
      <c r="B835" t="s">
        <v>1505</v>
      </c>
      <c r="C835" t="s">
        <v>1511</v>
      </c>
      <c r="D835">
        <v>148</v>
      </c>
      <c r="E835">
        <v>12.5</v>
      </c>
      <c r="F835">
        <v>1850</v>
      </c>
      <c r="G835">
        <v>1919.08</v>
      </c>
      <c r="H835" t="s">
        <v>1514</v>
      </c>
      <c r="I835" t="s">
        <v>1521</v>
      </c>
      <c r="J835">
        <v>4.2</v>
      </c>
      <c r="K835" t="s">
        <v>1640</v>
      </c>
      <c r="L835" t="s">
        <v>1842</v>
      </c>
      <c r="M835" t="s">
        <v>1856</v>
      </c>
      <c r="N835" t="s">
        <v>1913</v>
      </c>
      <c r="O835">
        <v>1.72E-2</v>
      </c>
      <c r="P835">
        <v>2</v>
      </c>
      <c r="Q835">
        <v>2.81</v>
      </c>
      <c r="R835">
        <v>714</v>
      </c>
      <c r="S835">
        <v>108</v>
      </c>
      <c r="T835">
        <v>90</v>
      </c>
      <c r="U835">
        <f t="shared" ref="U835:U898" si="78">IF(N835="Delayed", M835-L835, 0)</f>
        <v>1</v>
      </c>
      <c r="V835">
        <f t="shared" ref="V835:V898" si="79">G835-F835</f>
        <v>69.079999999999927</v>
      </c>
      <c r="W835" s="3">
        <f t="shared" ref="W835:W898" si="80">(G835-F835)/F835</f>
        <v>3.73405405405405E-2</v>
      </c>
      <c r="X835" t="str">
        <f t="shared" ref="X835:X898" si="81">TEXT(K835,"MMMM")</f>
        <v>March</v>
      </c>
      <c r="Y835" t="str">
        <f t="shared" ref="Y835:Y898" si="82">"Q"&amp;ROUNDUP(MONTH(K835)/3,0)</f>
        <v>Q1</v>
      </c>
      <c r="Z835">
        <f t="shared" ref="Z835:Z898" si="83">D835/R835</f>
        <v>0.20728291316526612</v>
      </c>
    </row>
    <row r="836" spans="1:26" x14ac:dyDescent="0.25">
      <c r="A836" t="s">
        <v>846</v>
      </c>
      <c r="B836" t="s">
        <v>1509</v>
      </c>
      <c r="C836" t="s">
        <v>1510</v>
      </c>
      <c r="D836">
        <v>494</v>
      </c>
      <c r="E836">
        <v>25</v>
      </c>
      <c r="F836">
        <v>12350</v>
      </c>
      <c r="G836">
        <v>12603.75</v>
      </c>
      <c r="H836" t="s">
        <v>1516</v>
      </c>
      <c r="I836" t="s">
        <v>1521</v>
      </c>
      <c r="J836">
        <v>4.2</v>
      </c>
      <c r="K836" t="s">
        <v>1806</v>
      </c>
      <c r="L836" t="s">
        <v>1709</v>
      </c>
      <c r="M836" t="s">
        <v>1709</v>
      </c>
      <c r="N836" t="s">
        <v>1912</v>
      </c>
      <c r="O836">
        <v>8.6900000000000005E-2</v>
      </c>
      <c r="P836">
        <v>42</v>
      </c>
      <c r="Q836">
        <v>1.1100000000000001</v>
      </c>
      <c r="R836">
        <v>351</v>
      </c>
      <c r="S836">
        <v>103</v>
      </c>
      <c r="T836">
        <v>17</v>
      </c>
      <c r="U836">
        <f t="shared" si="78"/>
        <v>0</v>
      </c>
      <c r="V836">
        <f t="shared" si="79"/>
        <v>253.75</v>
      </c>
      <c r="W836" s="3">
        <f t="shared" si="80"/>
        <v>2.0546558704453443E-2</v>
      </c>
      <c r="X836" t="str">
        <f t="shared" si="81"/>
        <v>February</v>
      </c>
      <c r="Y836" t="str">
        <f t="shared" si="82"/>
        <v>Q1</v>
      </c>
      <c r="Z836">
        <f t="shared" si="83"/>
        <v>1.4074074074074074</v>
      </c>
    </row>
    <row r="837" spans="1:26" x14ac:dyDescent="0.25">
      <c r="A837" t="s">
        <v>847</v>
      </c>
      <c r="B837" t="s">
        <v>1504</v>
      </c>
      <c r="C837" t="s">
        <v>1510</v>
      </c>
      <c r="D837">
        <v>384</v>
      </c>
      <c r="E837">
        <v>45</v>
      </c>
      <c r="F837">
        <v>17280</v>
      </c>
      <c r="G837">
        <v>18083.91</v>
      </c>
      <c r="H837" t="s">
        <v>1513</v>
      </c>
      <c r="I837" t="s">
        <v>1521</v>
      </c>
      <c r="J837">
        <v>4.2</v>
      </c>
      <c r="K837" t="s">
        <v>1600</v>
      </c>
      <c r="L837" t="s">
        <v>1528</v>
      </c>
      <c r="M837" t="s">
        <v>1522</v>
      </c>
      <c r="N837" t="s">
        <v>1913</v>
      </c>
      <c r="O837">
        <v>3.4700000000000002E-2</v>
      </c>
      <c r="P837">
        <v>13</v>
      </c>
      <c r="Q837">
        <v>1.49</v>
      </c>
      <c r="R837">
        <v>789</v>
      </c>
      <c r="S837">
        <v>196</v>
      </c>
      <c r="T837">
        <v>58</v>
      </c>
      <c r="U837">
        <f t="shared" si="78"/>
        <v>2</v>
      </c>
      <c r="V837">
        <f t="shared" si="79"/>
        <v>803.90999999999985</v>
      </c>
      <c r="W837" s="3">
        <f t="shared" si="80"/>
        <v>4.6522569444444439E-2</v>
      </c>
      <c r="X837" t="str">
        <f t="shared" si="81"/>
        <v>April</v>
      </c>
      <c r="Y837" t="str">
        <f t="shared" si="82"/>
        <v>Q2</v>
      </c>
      <c r="Z837">
        <f t="shared" si="83"/>
        <v>0.48669201520912547</v>
      </c>
    </row>
    <row r="838" spans="1:26" x14ac:dyDescent="0.25">
      <c r="A838" t="s">
        <v>848</v>
      </c>
      <c r="B838" t="s">
        <v>1504</v>
      </c>
      <c r="C838" t="s">
        <v>1510</v>
      </c>
      <c r="D838">
        <v>122</v>
      </c>
      <c r="E838">
        <v>45</v>
      </c>
      <c r="F838">
        <v>5490</v>
      </c>
      <c r="G838">
        <v>5393.52</v>
      </c>
      <c r="H838" t="s">
        <v>1516</v>
      </c>
      <c r="I838" t="s">
        <v>1519</v>
      </c>
      <c r="J838">
        <v>3.8</v>
      </c>
      <c r="K838" t="s">
        <v>1578</v>
      </c>
      <c r="L838" t="s">
        <v>1625</v>
      </c>
      <c r="M838" t="s">
        <v>1625</v>
      </c>
      <c r="N838" t="s">
        <v>1912</v>
      </c>
      <c r="O838">
        <v>3.85E-2</v>
      </c>
      <c r="P838">
        <v>4</v>
      </c>
      <c r="Q838">
        <v>1.79</v>
      </c>
      <c r="R838">
        <v>209</v>
      </c>
      <c r="S838">
        <v>134</v>
      </c>
      <c r="T838">
        <v>39</v>
      </c>
      <c r="U838">
        <f t="shared" si="78"/>
        <v>0</v>
      </c>
      <c r="V838">
        <f t="shared" si="79"/>
        <v>-96.479999999999563</v>
      </c>
      <c r="W838" s="3">
        <f t="shared" si="80"/>
        <v>-1.7573770491803198E-2</v>
      </c>
      <c r="X838" t="str">
        <f t="shared" si="81"/>
        <v>August</v>
      </c>
      <c r="Y838" t="str">
        <f t="shared" si="82"/>
        <v>Q3</v>
      </c>
      <c r="Z838">
        <f t="shared" si="83"/>
        <v>0.58373205741626799</v>
      </c>
    </row>
    <row r="839" spans="1:26" x14ac:dyDescent="0.25">
      <c r="A839" t="s">
        <v>849</v>
      </c>
      <c r="B839" t="s">
        <v>1504</v>
      </c>
      <c r="C839" t="s">
        <v>1510</v>
      </c>
      <c r="D839">
        <v>471</v>
      </c>
      <c r="E839">
        <v>45</v>
      </c>
      <c r="F839">
        <v>21195</v>
      </c>
      <c r="G839">
        <v>21150.51</v>
      </c>
      <c r="H839" t="s">
        <v>1515</v>
      </c>
      <c r="I839" t="s">
        <v>1521</v>
      </c>
      <c r="J839">
        <v>4.2</v>
      </c>
      <c r="K839" t="s">
        <v>1848</v>
      </c>
      <c r="L839" t="s">
        <v>1669</v>
      </c>
      <c r="M839" t="s">
        <v>1669</v>
      </c>
      <c r="N839" t="s">
        <v>1912</v>
      </c>
      <c r="O839">
        <v>7.9399999999999998E-2</v>
      </c>
      <c r="P839">
        <v>37</v>
      </c>
      <c r="Q839">
        <v>1.72</v>
      </c>
      <c r="R839">
        <v>243</v>
      </c>
      <c r="S839">
        <v>165</v>
      </c>
      <c r="T839">
        <v>72</v>
      </c>
      <c r="U839">
        <f t="shared" si="78"/>
        <v>0</v>
      </c>
      <c r="V839">
        <f t="shared" si="79"/>
        <v>-44.490000000001601</v>
      </c>
      <c r="W839" s="3">
        <f t="shared" si="80"/>
        <v>-2.0990799716915122E-3</v>
      </c>
      <c r="X839" t="str">
        <f t="shared" si="81"/>
        <v>March</v>
      </c>
      <c r="Y839" t="str">
        <f t="shared" si="82"/>
        <v>Q1</v>
      </c>
      <c r="Z839">
        <f t="shared" si="83"/>
        <v>1.9382716049382716</v>
      </c>
    </row>
    <row r="840" spans="1:26" x14ac:dyDescent="0.25">
      <c r="A840" t="s">
        <v>850</v>
      </c>
      <c r="B840" t="s">
        <v>1504</v>
      </c>
      <c r="C840" t="s">
        <v>1510</v>
      </c>
      <c r="D840">
        <v>168</v>
      </c>
      <c r="E840">
        <v>45</v>
      </c>
      <c r="F840">
        <v>7560</v>
      </c>
      <c r="G840">
        <v>7305.17</v>
      </c>
      <c r="H840" t="s">
        <v>1514</v>
      </c>
      <c r="I840" t="s">
        <v>1521</v>
      </c>
      <c r="J840">
        <v>4.2</v>
      </c>
      <c r="K840" t="s">
        <v>1621</v>
      </c>
      <c r="L840" t="s">
        <v>1758</v>
      </c>
      <c r="M840" t="s">
        <v>1758</v>
      </c>
      <c r="N840" t="s">
        <v>1912</v>
      </c>
      <c r="O840">
        <v>3.49E-2</v>
      </c>
      <c r="P840">
        <v>5</v>
      </c>
      <c r="Q840">
        <v>1.41</v>
      </c>
      <c r="R840">
        <v>196</v>
      </c>
      <c r="S840">
        <v>38</v>
      </c>
      <c r="T840">
        <v>64</v>
      </c>
      <c r="U840">
        <f t="shared" si="78"/>
        <v>0</v>
      </c>
      <c r="V840">
        <f t="shared" si="79"/>
        <v>-254.82999999999993</v>
      </c>
      <c r="W840" s="3">
        <f t="shared" si="80"/>
        <v>-3.370767195767195E-2</v>
      </c>
      <c r="X840" t="str">
        <f t="shared" si="81"/>
        <v>January</v>
      </c>
      <c r="Y840" t="str">
        <f t="shared" si="82"/>
        <v>Q1</v>
      </c>
      <c r="Z840">
        <f t="shared" si="83"/>
        <v>0.8571428571428571</v>
      </c>
    </row>
    <row r="841" spans="1:26" x14ac:dyDescent="0.25">
      <c r="A841" t="s">
        <v>851</v>
      </c>
      <c r="B841" t="s">
        <v>1507</v>
      </c>
      <c r="C841" t="s">
        <v>1511</v>
      </c>
      <c r="D841">
        <v>380</v>
      </c>
      <c r="E841">
        <v>15.75</v>
      </c>
      <c r="F841">
        <v>5985</v>
      </c>
      <c r="G841">
        <v>6001.03</v>
      </c>
      <c r="H841" t="s">
        <v>1515</v>
      </c>
      <c r="I841" t="s">
        <v>1520</v>
      </c>
      <c r="J841">
        <v>4.7</v>
      </c>
      <c r="K841" t="s">
        <v>1575</v>
      </c>
      <c r="L841" t="s">
        <v>1648</v>
      </c>
      <c r="M841" t="s">
        <v>1648</v>
      </c>
      <c r="N841" t="s">
        <v>1912</v>
      </c>
      <c r="O841">
        <v>0.11169999999999999</v>
      </c>
      <c r="P841">
        <v>42</v>
      </c>
      <c r="Q841">
        <v>3.4</v>
      </c>
      <c r="R841">
        <v>443</v>
      </c>
      <c r="S841">
        <v>25</v>
      </c>
      <c r="T841">
        <v>24</v>
      </c>
      <c r="U841">
        <f t="shared" si="78"/>
        <v>0</v>
      </c>
      <c r="V841">
        <f t="shared" si="79"/>
        <v>16.029999999999745</v>
      </c>
      <c r="W841" s="3">
        <f t="shared" si="80"/>
        <v>2.6783625730993727E-3</v>
      </c>
      <c r="X841" t="str">
        <f t="shared" si="81"/>
        <v>February</v>
      </c>
      <c r="Y841" t="str">
        <f t="shared" si="82"/>
        <v>Q1</v>
      </c>
      <c r="Z841">
        <f t="shared" si="83"/>
        <v>0.85778781038374718</v>
      </c>
    </row>
    <row r="842" spans="1:26" x14ac:dyDescent="0.25">
      <c r="A842" t="s">
        <v>852</v>
      </c>
      <c r="B842" t="s">
        <v>1505</v>
      </c>
      <c r="C842" t="s">
        <v>1511</v>
      </c>
      <c r="D842">
        <v>404</v>
      </c>
      <c r="E842">
        <v>12.5</v>
      </c>
      <c r="F842">
        <v>5050</v>
      </c>
      <c r="G842">
        <v>4839.72</v>
      </c>
      <c r="H842" t="s">
        <v>1513</v>
      </c>
      <c r="I842" t="s">
        <v>1519</v>
      </c>
      <c r="J842">
        <v>3.8</v>
      </c>
      <c r="K842" t="s">
        <v>1541</v>
      </c>
      <c r="L842" t="s">
        <v>1788</v>
      </c>
      <c r="M842" t="s">
        <v>1788</v>
      </c>
      <c r="N842" t="s">
        <v>1912</v>
      </c>
      <c r="O842">
        <v>0.03</v>
      </c>
      <c r="P842">
        <v>12</v>
      </c>
      <c r="Q842">
        <v>2.52</v>
      </c>
      <c r="R842">
        <v>860</v>
      </c>
      <c r="S842">
        <v>47</v>
      </c>
      <c r="T842">
        <v>79</v>
      </c>
      <c r="U842">
        <f t="shared" si="78"/>
        <v>0</v>
      </c>
      <c r="V842">
        <f t="shared" si="79"/>
        <v>-210.27999999999975</v>
      </c>
      <c r="W842" s="3">
        <f t="shared" si="80"/>
        <v>-4.1639603960395989E-2</v>
      </c>
      <c r="X842" t="str">
        <f t="shared" si="81"/>
        <v>May</v>
      </c>
      <c r="Y842" t="str">
        <f t="shared" si="82"/>
        <v>Q2</v>
      </c>
      <c r="Z842">
        <f t="shared" si="83"/>
        <v>0.4697674418604651</v>
      </c>
    </row>
    <row r="843" spans="1:26" x14ac:dyDescent="0.25">
      <c r="A843" t="s">
        <v>853</v>
      </c>
      <c r="B843" t="s">
        <v>1504</v>
      </c>
      <c r="C843" t="s">
        <v>1510</v>
      </c>
      <c r="D843">
        <v>81</v>
      </c>
      <c r="E843">
        <v>45</v>
      </c>
      <c r="F843">
        <v>3645</v>
      </c>
      <c r="G843">
        <v>3637.87</v>
      </c>
      <c r="H843" t="s">
        <v>1516</v>
      </c>
      <c r="I843" t="s">
        <v>1518</v>
      </c>
      <c r="J843">
        <v>4.5</v>
      </c>
      <c r="K843" t="s">
        <v>1842</v>
      </c>
      <c r="L843" t="s">
        <v>1837</v>
      </c>
      <c r="M843" t="s">
        <v>1837</v>
      </c>
      <c r="N843" t="s">
        <v>1912</v>
      </c>
      <c r="O843">
        <v>8.8800000000000004E-2</v>
      </c>
      <c r="P843">
        <v>7</v>
      </c>
      <c r="Q843">
        <v>0.74</v>
      </c>
      <c r="R843">
        <v>540</v>
      </c>
      <c r="S843">
        <v>59</v>
      </c>
      <c r="T843">
        <v>41</v>
      </c>
      <c r="U843">
        <f t="shared" si="78"/>
        <v>0</v>
      </c>
      <c r="V843">
        <f t="shared" si="79"/>
        <v>-7.1300000000001091</v>
      </c>
      <c r="W843" s="3">
        <f t="shared" si="80"/>
        <v>-1.9561042524005785E-3</v>
      </c>
      <c r="X843" t="str">
        <f t="shared" si="81"/>
        <v>April</v>
      </c>
      <c r="Y843" t="str">
        <f t="shared" si="82"/>
        <v>Q2</v>
      </c>
      <c r="Z843">
        <f t="shared" si="83"/>
        <v>0.15</v>
      </c>
    </row>
    <row r="844" spans="1:26" x14ac:dyDescent="0.25">
      <c r="A844" t="s">
        <v>854</v>
      </c>
      <c r="B844" t="s">
        <v>1505</v>
      </c>
      <c r="C844" t="s">
        <v>1511</v>
      </c>
      <c r="D844">
        <v>288</v>
      </c>
      <c r="E844">
        <v>12.5</v>
      </c>
      <c r="F844">
        <v>3600</v>
      </c>
      <c r="G844">
        <v>3464.31</v>
      </c>
      <c r="H844" t="s">
        <v>1517</v>
      </c>
      <c r="I844" t="s">
        <v>1521</v>
      </c>
      <c r="J844">
        <v>4.2</v>
      </c>
      <c r="K844" t="s">
        <v>1624</v>
      </c>
      <c r="L844" t="s">
        <v>1807</v>
      </c>
      <c r="M844" t="s">
        <v>1807</v>
      </c>
      <c r="N844" t="s">
        <v>1912</v>
      </c>
      <c r="O844">
        <v>0.1255</v>
      </c>
      <c r="P844">
        <v>36</v>
      </c>
      <c r="Q844">
        <v>2.95</v>
      </c>
      <c r="R844">
        <v>957</v>
      </c>
      <c r="S844">
        <v>126</v>
      </c>
      <c r="T844">
        <v>28</v>
      </c>
      <c r="U844">
        <f t="shared" si="78"/>
        <v>0</v>
      </c>
      <c r="V844">
        <f t="shared" si="79"/>
        <v>-135.69000000000005</v>
      </c>
      <c r="W844" s="3">
        <f t="shared" si="80"/>
        <v>-3.7691666666666679E-2</v>
      </c>
      <c r="X844" t="str">
        <f t="shared" si="81"/>
        <v>November</v>
      </c>
      <c r="Y844" t="str">
        <f t="shared" si="82"/>
        <v>Q4</v>
      </c>
      <c r="Z844">
        <f t="shared" si="83"/>
        <v>0.30094043887147337</v>
      </c>
    </row>
    <row r="845" spans="1:26" x14ac:dyDescent="0.25">
      <c r="A845" t="s">
        <v>855</v>
      </c>
      <c r="B845" t="s">
        <v>1505</v>
      </c>
      <c r="C845" t="s">
        <v>1511</v>
      </c>
      <c r="D845">
        <v>228</v>
      </c>
      <c r="E845">
        <v>12.5</v>
      </c>
      <c r="F845">
        <v>2850</v>
      </c>
      <c r="G845">
        <v>2817.33</v>
      </c>
      <c r="H845" t="s">
        <v>1514</v>
      </c>
      <c r="I845" t="s">
        <v>1518</v>
      </c>
      <c r="J845">
        <v>4.5</v>
      </c>
      <c r="K845" t="s">
        <v>1837</v>
      </c>
      <c r="L845" t="s">
        <v>1715</v>
      </c>
      <c r="M845" t="s">
        <v>1715</v>
      </c>
      <c r="N845" t="s">
        <v>1912</v>
      </c>
      <c r="O845">
        <v>5.9499999999999997E-2</v>
      </c>
      <c r="P845">
        <v>13</v>
      </c>
      <c r="Q845">
        <v>3.88</v>
      </c>
      <c r="R845">
        <v>443</v>
      </c>
      <c r="S845">
        <v>195</v>
      </c>
      <c r="T845">
        <v>24</v>
      </c>
      <c r="U845">
        <f t="shared" si="78"/>
        <v>0</v>
      </c>
      <c r="V845">
        <f t="shared" si="79"/>
        <v>-32.670000000000073</v>
      </c>
      <c r="W845" s="3">
        <f t="shared" si="80"/>
        <v>-1.1463157894736868E-2</v>
      </c>
      <c r="X845" t="str">
        <f t="shared" si="81"/>
        <v>April</v>
      </c>
      <c r="Y845" t="str">
        <f t="shared" si="82"/>
        <v>Q2</v>
      </c>
      <c r="Z845">
        <f t="shared" si="83"/>
        <v>0.51467268623024831</v>
      </c>
    </row>
    <row r="846" spans="1:26" x14ac:dyDescent="0.25">
      <c r="A846" t="s">
        <v>856</v>
      </c>
      <c r="B846" t="s">
        <v>1508</v>
      </c>
      <c r="C846" t="s">
        <v>1512</v>
      </c>
      <c r="D846">
        <v>62</v>
      </c>
      <c r="E846">
        <v>8.9</v>
      </c>
      <c r="F846">
        <v>551.79999999999995</v>
      </c>
      <c r="G846">
        <v>576.99</v>
      </c>
      <c r="H846" t="s">
        <v>1514</v>
      </c>
      <c r="I846" t="s">
        <v>1518</v>
      </c>
      <c r="J846">
        <v>4.5</v>
      </c>
      <c r="K846" t="s">
        <v>1720</v>
      </c>
      <c r="L846" t="s">
        <v>1528</v>
      </c>
      <c r="M846" t="s">
        <v>1528</v>
      </c>
      <c r="N846" t="s">
        <v>1912</v>
      </c>
      <c r="O846">
        <v>4.9500000000000002E-2</v>
      </c>
      <c r="P846">
        <v>3</v>
      </c>
      <c r="Q846">
        <v>1.67</v>
      </c>
      <c r="R846">
        <v>995</v>
      </c>
      <c r="S846">
        <v>41</v>
      </c>
      <c r="T846">
        <v>15</v>
      </c>
      <c r="U846">
        <f t="shared" si="78"/>
        <v>0</v>
      </c>
      <c r="V846">
        <f t="shared" si="79"/>
        <v>25.190000000000055</v>
      </c>
      <c r="W846" s="3">
        <f t="shared" si="80"/>
        <v>4.5650598042769219E-2</v>
      </c>
      <c r="X846" t="str">
        <f t="shared" si="81"/>
        <v>April</v>
      </c>
      <c r="Y846" t="str">
        <f t="shared" si="82"/>
        <v>Q2</v>
      </c>
      <c r="Z846">
        <f t="shared" si="83"/>
        <v>6.2311557788944726E-2</v>
      </c>
    </row>
    <row r="847" spans="1:26" x14ac:dyDescent="0.25">
      <c r="A847" t="s">
        <v>857</v>
      </c>
      <c r="B847" t="s">
        <v>1509</v>
      </c>
      <c r="C847" t="s">
        <v>1510</v>
      </c>
      <c r="D847">
        <v>281</v>
      </c>
      <c r="E847">
        <v>25</v>
      </c>
      <c r="F847">
        <v>7025</v>
      </c>
      <c r="G847">
        <v>6908.98</v>
      </c>
      <c r="H847" t="s">
        <v>1514</v>
      </c>
      <c r="I847" t="s">
        <v>1519</v>
      </c>
      <c r="J847">
        <v>3.8</v>
      </c>
      <c r="K847" t="s">
        <v>1829</v>
      </c>
      <c r="L847" t="s">
        <v>1828</v>
      </c>
      <c r="M847" t="s">
        <v>1828</v>
      </c>
      <c r="N847" t="s">
        <v>1912</v>
      </c>
      <c r="O847">
        <v>3.5400000000000001E-2</v>
      </c>
      <c r="P847">
        <v>9</v>
      </c>
      <c r="Q847">
        <v>1.84</v>
      </c>
      <c r="R847">
        <v>689</v>
      </c>
      <c r="S847">
        <v>93</v>
      </c>
      <c r="T847">
        <v>54</v>
      </c>
      <c r="U847">
        <f t="shared" si="78"/>
        <v>0</v>
      </c>
      <c r="V847">
        <f t="shared" si="79"/>
        <v>-116.02000000000044</v>
      </c>
      <c r="W847" s="3">
        <f t="shared" si="80"/>
        <v>-1.6515302491103265E-2</v>
      </c>
      <c r="X847" t="str">
        <f t="shared" si="81"/>
        <v>August</v>
      </c>
      <c r="Y847" t="str">
        <f t="shared" si="82"/>
        <v>Q3</v>
      </c>
      <c r="Z847">
        <f t="shared" si="83"/>
        <v>0.40783744557329465</v>
      </c>
    </row>
    <row r="848" spans="1:26" x14ac:dyDescent="0.25">
      <c r="A848" t="s">
        <v>858</v>
      </c>
      <c r="B848" t="s">
        <v>1505</v>
      </c>
      <c r="C848" t="s">
        <v>1511</v>
      </c>
      <c r="D848">
        <v>198</v>
      </c>
      <c r="E848">
        <v>12.5</v>
      </c>
      <c r="F848">
        <v>2475</v>
      </c>
      <c r="G848">
        <v>2582.14</v>
      </c>
      <c r="H848" t="s">
        <v>1516</v>
      </c>
      <c r="I848" t="s">
        <v>1520</v>
      </c>
      <c r="J848">
        <v>4.7</v>
      </c>
      <c r="K848" t="s">
        <v>1526</v>
      </c>
      <c r="L848" t="s">
        <v>1779</v>
      </c>
      <c r="M848" t="s">
        <v>1779</v>
      </c>
      <c r="N848" t="s">
        <v>1912</v>
      </c>
      <c r="O848">
        <v>0.1235</v>
      </c>
      <c r="P848">
        <v>24</v>
      </c>
      <c r="Q848">
        <v>2.61</v>
      </c>
      <c r="R848">
        <v>932</v>
      </c>
      <c r="S848">
        <v>58</v>
      </c>
      <c r="T848">
        <v>93</v>
      </c>
      <c r="U848">
        <f t="shared" si="78"/>
        <v>0</v>
      </c>
      <c r="V848">
        <f t="shared" si="79"/>
        <v>107.13999999999987</v>
      </c>
      <c r="W848" s="3">
        <f t="shared" si="80"/>
        <v>4.3288888888888835E-2</v>
      </c>
      <c r="X848" t="str">
        <f t="shared" si="81"/>
        <v>December</v>
      </c>
      <c r="Y848" t="str">
        <f t="shared" si="82"/>
        <v>Q4</v>
      </c>
      <c r="Z848">
        <f t="shared" si="83"/>
        <v>0.21244635193133046</v>
      </c>
    </row>
    <row r="849" spans="1:26" x14ac:dyDescent="0.25">
      <c r="A849" t="s">
        <v>859</v>
      </c>
      <c r="B849" t="s">
        <v>1507</v>
      </c>
      <c r="C849" t="s">
        <v>1511</v>
      </c>
      <c r="D849">
        <v>238</v>
      </c>
      <c r="E849">
        <v>15.75</v>
      </c>
      <c r="F849">
        <v>3748.5</v>
      </c>
      <c r="G849">
        <v>3831.47</v>
      </c>
      <c r="H849" t="s">
        <v>1516</v>
      </c>
      <c r="I849" t="s">
        <v>1519</v>
      </c>
      <c r="J849">
        <v>3.8</v>
      </c>
      <c r="K849" t="s">
        <v>1639</v>
      </c>
      <c r="L849" t="s">
        <v>1710</v>
      </c>
      <c r="M849" t="s">
        <v>1710</v>
      </c>
      <c r="N849" t="s">
        <v>1912</v>
      </c>
      <c r="O849">
        <v>0.12</v>
      </c>
      <c r="P849">
        <v>28</v>
      </c>
      <c r="Q849">
        <v>2.6</v>
      </c>
      <c r="R849">
        <v>487</v>
      </c>
      <c r="S849">
        <v>91</v>
      </c>
      <c r="T849">
        <v>28</v>
      </c>
      <c r="U849">
        <f t="shared" si="78"/>
        <v>0</v>
      </c>
      <c r="V849">
        <f t="shared" si="79"/>
        <v>82.9699999999998</v>
      </c>
      <c r="W849" s="3">
        <f t="shared" si="80"/>
        <v>2.2134187008136536E-2</v>
      </c>
      <c r="X849" t="str">
        <f t="shared" si="81"/>
        <v>July</v>
      </c>
      <c r="Y849" t="str">
        <f t="shared" si="82"/>
        <v>Q3</v>
      </c>
      <c r="Z849">
        <f t="shared" si="83"/>
        <v>0.48870636550308011</v>
      </c>
    </row>
    <row r="850" spans="1:26" x14ac:dyDescent="0.25">
      <c r="A850" t="s">
        <v>860</v>
      </c>
      <c r="B850" t="s">
        <v>1505</v>
      </c>
      <c r="C850" t="s">
        <v>1511</v>
      </c>
      <c r="D850">
        <v>402</v>
      </c>
      <c r="E850">
        <v>12.5</v>
      </c>
      <c r="F850">
        <v>5025</v>
      </c>
      <c r="G850">
        <v>4967.22</v>
      </c>
      <c r="H850" t="s">
        <v>1516</v>
      </c>
      <c r="I850" t="s">
        <v>1519</v>
      </c>
      <c r="J850">
        <v>3.8</v>
      </c>
      <c r="K850" t="s">
        <v>1721</v>
      </c>
      <c r="L850" t="s">
        <v>1838</v>
      </c>
      <c r="M850" t="s">
        <v>1838</v>
      </c>
      <c r="N850" t="s">
        <v>1912</v>
      </c>
      <c r="O850">
        <v>5.4699999999999999E-2</v>
      </c>
      <c r="P850">
        <v>21</v>
      </c>
      <c r="Q850">
        <v>3.54</v>
      </c>
      <c r="R850">
        <v>666</v>
      </c>
      <c r="S850">
        <v>182</v>
      </c>
      <c r="T850">
        <v>52</v>
      </c>
      <c r="U850">
        <f t="shared" si="78"/>
        <v>0</v>
      </c>
      <c r="V850">
        <f t="shared" si="79"/>
        <v>-57.779999999999745</v>
      </c>
      <c r="W850" s="3">
        <f t="shared" si="80"/>
        <v>-1.1498507462686516E-2</v>
      </c>
      <c r="X850" t="str">
        <f t="shared" si="81"/>
        <v>April</v>
      </c>
      <c r="Y850" t="str">
        <f t="shared" si="82"/>
        <v>Q2</v>
      </c>
      <c r="Z850">
        <f t="shared" si="83"/>
        <v>0.60360360360360366</v>
      </c>
    </row>
    <row r="851" spans="1:26" x14ac:dyDescent="0.25">
      <c r="A851" t="s">
        <v>861</v>
      </c>
      <c r="B851" t="s">
        <v>1507</v>
      </c>
      <c r="C851" t="s">
        <v>1511</v>
      </c>
      <c r="D851">
        <v>291</v>
      </c>
      <c r="E851">
        <v>15.75</v>
      </c>
      <c r="F851">
        <v>4583.25</v>
      </c>
      <c r="G851">
        <v>4581.92</v>
      </c>
      <c r="H851" t="s">
        <v>1514</v>
      </c>
      <c r="I851" t="s">
        <v>1520</v>
      </c>
      <c r="J851">
        <v>4.7</v>
      </c>
      <c r="K851" t="s">
        <v>1735</v>
      </c>
      <c r="L851" t="s">
        <v>1578</v>
      </c>
      <c r="M851" t="s">
        <v>1578</v>
      </c>
      <c r="N851" t="s">
        <v>1912</v>
      </c>
      <c r="O851">
        <v>8.4699999999999998E-2</v>
      </c>
      <c r="P851">
        <v>24</v>
      </c>
      <c r="Q851">
        <v>3.73</v>
      </c>
      <c r="R851">
        <v>135</v>
      </c>
      <c r="S851">
        <v>168</v>
      </c>
      <c r="T851">
        <v>63</v>
      </c>
      <c r="U851">
        <f t="shared" si="78"/>
        <v>0</v>
      </c>
      <c r="V851">
        <f t="shared" si="79"/>
        <v>-1.3299999999999272</v>
      </c>
      <c r="W851" s="3">
        <f t="shared" si="80"/>
        <v>-2.9018709431078977E-4</v>
      </c>
      <c r="X851" t="str">
        <f t="shared" si="81"/>
        <v>August</v>
      </c>
      <c r="Y851" t="str">
        <f t="shared" si="82"/>
        <v>Q3</v>
      </c>
      <c r="Z851">
        <f t="shared" si="83"/>
        <v>2.1555555555555554</v>
      </c>
    </row>
    <row r="852" spans="1:26" x14ac:dyDescent="0.25">
      <c r="A852" t="s">
        <v>862</v>
      </c>
      <c r="B852" t="s">
        <v>1509</v>
      </c>
      <c r="C852" t="s">
        <v>1510</v>
      </c>
      <c r="D852">
        <v>54</v>
      </c>
      <c r="E852">
        <v>25</v>
      </c>
      <c r="F852">
        <v>1350</v>
      </c>
      <c r="G852">
        <v>1314.25</v>
      </c>
      <c r="H852" t="s">
        <v>1517</v>
      </c>
      <c r="I852" t="s">
        <v>1519</v>
      </c>
      <c r="J852">
        <v>3.8</v>
      </c>
      <c r="K852" t="s">
        <v>1684</v>
      </c>
      <c r="L852" t="s">
        <v>1895</v>
      </c>
      <c r="M852" t="s">
        <v>1887</v>
      </c>
      <c r="N852" t="s">
        <v>1913</v>
      </c>
      <c r="O852">
        <v>1.04E-2</v>
      </c>
      <c r="P852">
        <v>0</v>
      </c>
      <c r="Q852">
        <v>1.04</v>
      </c>
      <c r="R852">
        <v>993</v>
      </c>
      <c r="S852">
        <v>48</v>
      </c>
      <c r="T852">
        <v>17</v>
      </c>
      <c r="U852">
        <f t="shared" si="78"/>
        <v>3</v>
      </c>
      <c r="V852">
        <f t="shared" si="79"/>
        <v>-35.75</v>
      </c>
      <c r="W852" s="3">
        <f t="shared" si="80"/>
        <v>-2.6481481481481481E-2</v>
      </c>
      <c r="X852" t="str">
        <f t="shared" si="81"/>
        <v>December</v>
      </c>
      <c r="Y852" t="str">
        <f t="shared" si="82"/>
        <v>Q4</v>
      </c>
      <c r="Z852">
        <f t="shared" si="83"/>
        <v>5.4380664652567974E-2</v>
      </c>
    </row>
    <row r="853" spans="1:26" x14ac:dyDescent="0.25">
      <c r="A853" t="s">
        <v>863</v>
      </c>
      <c r="B853" t="s">
        <v>1506</v>
      </c>
      <c r="C853" t="s">
        <v>1512</v>
      </c>
      <c r="D853">
        <v>245</v>
      </c>
      <c r="E853">
        <v>4.2</v>
      </c>
      <c r="F853">
        <v>1029</v>
      </c>
      <c r="G853">
        <v>992.38</v>
      </c>
      <c r="H853" t="s">
        <v>1516</v>
      </c>
      <c r="I853" t="s">
        <v>1519</v>
      </c>
      <c r="J853">
        <v>3.8</v>
      </c>
      <c r="K853" t="s">
        <v>1723</v>
      </c>
      <c r="L853" t="s">
        <v>1623</v>
      </c>
      <c r="M853" t="s">
        <v>1553</v>
      </c>
      <c r="N853" t="s">
        <v>1913</v>
      </c>
      <c r="O853">
        <v>0.1295</v>
      </c>
      <c r="P853">
        <v>31</v>
      </c>
      <c r="Q853">
        <v>1.48</v>
      </c>
      <c r="R853">
        <v>814</v>
      </c>
      <c r="S853">
        <v>55</v>
      </c>
      <c r="T853">
        <v>25</v>
      </c>
      <c r="U853">
        <f t="shared" si="78"/>
        <v>1</v>
      </c>
      <c r="V853">
        <f t="shared" si="79"/>
        <v>-36.620000000000005</v>
      </c>
      <c r="W853" s="3">
        <f t="shared" si="80"/>
        <v>-3.5587949465500493E-2</v>
      </c>
      <c r="X853" t="str">
        <f t="shared" si="81"/>
        <v>May</v>
      </c>
      <c r="Y853" t="str">
        <f t="shared" si="82"/>
        <v>Q2</v>
      </c>
      <c r="Z853">
        <f t="shared" si="83"/>
        <v>0.300982800982801</v>
      </c>
    </row>
    <row r="854" spans="1:26" x14ac:dyDescent="0.25">
      <c r="A854" t="s">
        <v>864</v>
      </c>
      <c r="B854" t="s">
        <v>1504</v>
      </c>
      <c r="C854" t="s">
        <v>1510</v>
      </c>
      <c r="D854">
        <v>366</v>
      </c>
      <c r="E854">
        <v>45</v>
      </c>
      <c r="F854">
        <v>16470</v>
      </c>
      <c r="G854">
        <v>17235.71</v>
      </c>
      <c r="H854" t="s">
        <v>1514</v>
      </c>
      <c r="I854" t="s">
        <v>1520</v>
      </c>
      <c r="J854">
        <v>4.7</v>
      </c>
      <c r="K854" t="s">
        <v>1849</v>
      </c>
      <c r="L854" t="s">
        <v>1870</v>
      </c>
      <c r="M854" t="s">
        <v>1870</v>
      </c>
      <c r="N854" t="s">
        <v>1912</v>
      </c>
      <c r="O854">
        <v>6.2E-2</v>
      </c>
      <c r="P854">
        <v>22</v>
      </c>
      <c r="Q854">
        <v>1.49</v>
      </c>
      <c r="R854">
        <v>538</v>
      </c>
      <c r="S854">
        <v>172</v>
      </c>
      <c r="T854">
        <v>30</v>
      </c>
      <c r="U854">
        <f t="shared" si="78"/>
        <v>0</v>
      </c>
      <c r="V854">
        <f t="shared" si="79"/>
        <v>765.70999999999913</v>
      </c>
      <c r="W854" s="3">
        <f t="shared" si="80"/>
        <v>4.6491196114146878E-2</v>
      </c>
      <c r="X854" t="str">
        <f t="shared" si="81"/>
        <v>January</v>
      </c>
      <c r="Y854" t="str">
        <f t="shared" si="82"/>
        <v>Q1</v>
      </c>
      <c r="Z854">
        <f t="shared" si="83"/>
        <v>0.6802973977695167</v>
      </c>
    </row>
    <row r="855" spans="1:26" x14ac:dyDescent="0.25">
      <c r="A855" t="s">
        <v>865</v>
      </c>
      <c r="B855" t="s">
        <v>1505</v>
      </c>
      <c r="C855" t="s">
        <v>1511</v>
      </c>
      <c r="D855">
        <v>50</v>
      </c>
      <c r="E855">
        <v>12.5</v>
      </c>
      <c r="F855">
        <v>625</v>
      </c>
      <c r="G855">
        <v>609.07000000000005</v>
      </c>
      <c r="H855" t="s">
        <v>1514</v>
      </c>
      <c r="I855" t="s">
        <v>1521</v>
      </c>
      <c r="J855">
        <v>4.2</v>
      </c>
      <c r="K855" t="s">
        <v>1850</v>
      </c>
      <c r="L855" t="s">
        <v>1721</v>
      </c>
      <c r="M855" t="s">
        <v>1721</v>
      </c>
      <c r="N855" t="s">
        <v>1912</v>
      </c>
      <c r="O855">
        <v>1.17E-2</v>
      </c>
      <c r="P855">
        <v>0</v>
      </c>
      <c r="Q855">
        <v>3.12</v>
      </c>
      <c r="R855">
        <v>531</v>
      </c>
      <c r="S855">
        <v>55</v>
      </c>
      <c r="T855">
        <v>77</v>
      </c>
      <c r="U855">
        <f t="shared" si="78"/>
        <v>0</v>
      </c>
      <c r="V855">
        <f t="shared" si="79"/>
        <v>-15.92999999999995</v>
      </c>
      <c r="W855" s="3">
        <f t="shared" si="80"/>
        <v>-2.548799999999992E-2</v>
      </c>
      <c r="X855" t="str">
        <f t="shared" si="81"/>
        <v>March</v>
      </c>
      <c r="Y855" t="str">
        <f t="shared" si="82"/>
        <v>Q1</v>
      </c>
      <c r="Z855">
        <f t="shared" si="83"/>
        <v>9.4161958568738227E-2</v>
      </c>
    </row>
    <row r="856" spans="1:26" x14ac:dyDescent="0.25">
      <c r="A856" t="s">
        <v>866</v>
      </c>
      <c r="B856" t="s">
        <v>1504</v>
      </c>
      <c r="C856" t="s">
        <v>1510</v>
      </c>
      <c r="D856">
        <v>379</v>
      </c>
      <c r="E856">
        <v>45</v>
      </c>
      <c r="F856">
        <v>17055</v>
      </c>
      <c r="G856">
        <v>16777.580000000002</v>
      </c>
      <c r="H856" t="s">
        <v>1516</v>
      </c>
      <c r="I856" t="s">
        <v>1520</v>
      </c>
      <c r="J856">
        <v>4.7</v>
      </c>
      <c r="K856" t="s">
        <v>1552</v>
      </c>
      <c r="L856" t="s">
        <v>1818</v>
      </c>
      <c r="M856" t="s">
        <v>1818</v>
      </c>
      <c r="N856" t="s">
        <v>1912</v>
      </c>
      <c r="O856">
        <v>0.11940000000000001</v>
      </c>
      <c r="P856">
        <v>45</v>
      </c>
      <c r="Q856">
        <v>0.93</v>
      </c>
      <c r="R856">
        <v>111</v>
      </c>
      <c r="S856">
        <v>184</v>
      </c>
      <c r="T856">
        <v>14</v>
      </c>
      <c r="U856">
        <f t="shared" si="78"/>
        <v>0</v>
      </c>
      <c r="V856">
        <f t="shared" si="79"/>
        <v>-277.41999999999825</v>
      </c>
      <c r="W856" s="3">
        <f t="shared" si="80"/>
        <v>-1.6266197596012798E-2</v>
      </c>
      <c r="X856" t="str">
        <f t="shared" si="81"/>
        <v>July</v>
      </c>
      <c r="Y856" t="str">
        <f t="shared" si="82"/>
        <v>Q3</v>
      </c>
      <c r="Z856">
        <f t="shared" si="83"/>
        <v>3.4144144144144146</v>
      </c>
    </row>
    <row r="857" spans="1:26" x14ac:dyDescent="0.25">
      <c r="A857" t="s">
        <v>867</v>
      </c>
      <c r="B857" t="s">
        <v>1509</v>
      </c>
      <c r="C857" t="s">
        <v>1510</v>
      </c>
      <c r="D857">
        <v>212</v>
      </c>
      <c r="E857">
        <v>25</v>
      </c>
      <c r="F857">
        <v>5300</v>
      </c>
      <c r="G857">
        <v>5476.32</v>
      </c>
      <c r="H857" t="s">
        <v>1514</v>
      </c>
      <c r="I857" t="s">
        <v>1519</v>
      </c>
      <c r="J857">
        <v>3.8</v>
      </c>
      <c r="K857" t="s">
        <v>1851</v>
      </c>
      <c r="L857" t="s">
        <v>1835</v>
      </c>
      <c r="M857" t="s">
        <v>1835</v>
      </c>
      <c r="N857" t="s">
        <v>1912</v>
      </c>
      <c r="O857">
        <v>0.1052</v>
      </c>
      <c r="P857">
        <v>22</v>
      </c>
      <c r="Q857">
        <v>1.33</v>
      </c>
      <c r="R857">
        <v>991</v>
      </c>
      <c r="S857">
        <v>166</v>
      </c>
      <c r="T857">
        <v>74</v>
      </c>
      <c r="U857">
        <f t="shared" si="78"/>
        <v>0</v>
      </c>
      <c r="V857">
        <f t="shared" si="79"/>
        <v>176.31999999999971</v>
      </c>
      <c r="W857" s="3">
        <f t="shared" si="80"/>
        <v>3.326792452830183E-2</v>
      </c>
      <c r="X857" t="str">
        <f t="shared" si="81"/>
        <v>January</v>
      </c>
      <c r="Y857" t="str">
        <f t="shared" si="82"/>
        <v>Q1</v>
      </c>
      <c r="Z857">
        <f t="shared" si="83"/>
        <v>0.21392532795156408</v>
      </c>
    </row>
    <row r="858" spans="1:26" x14ac:dyDescent="0.25">
      <c r="A858" t="s">
        <v>868</v>
      </c>
      <c r="B858" t="s">
        <v>1506</v>
      </c>
      <c r="C858" t="s">
        <v>1512</v>
      </c>
      <c r="D858">
        <v>149</v>
      </c>
      <c r="E858">
        <v>4.2</v>
      </c>
      <c r="F858">
        <v>625.79999999999995</v>
      </c>
      <c r="G858">
        <v>655.41</v>
      </c>
      <c r="H858" t="s">
        <v>1514</v>
      </c>
      <c r="I858" t="s">
        <v>1520</v>
      </c>
      <c r="J858">
        <v>4.7</v>
      </c>
      <c r="K858" t="s">
        <v>1533</v>
      </c>
      <c r="L858" t="s">
        <v>1740</v>
      </c>
      <c r="M858" t="s">
        <v>1600</v>
      </c>
      <c r="N858" t="s">
        <v>1913</v>
      </c>
      <c r="O858">
        <v>8.3000000000000004E-2</v>
      </c>
      <c r="P858">
        <v>12</v>
      </c>
      <c r="Q858">
        <v>2.4900000000000002</v>
      </c>
      <c r="R858">
        <v>107</v>
      </c>
      <c r="S858">
        <v>76</v>
      </c>
      <c r="T858">
        <v>60</v>
      </c>
      <c r="U858">
        <f t="shared" si="78"/>
        <v>10</v>
      </c>
      <c r="V858">
        <f t="shared" si="79"/>
        <v>29.610000000000014</v>
      </c>
      <c r="W858" s="3">
        <f t="shared" si="80"/>
        <v>4.7315436241610762E-2</v>
      </c>
      <c r="X858" t="str">
        <f t="shared" si="81"/>
        <v>March</v>
      </c>
      <c r="Y858" t="str">
        <f t="shared" si="82"/>
        <v>Q1</v>
      </c>
      <c r="Z858">
        <f t="shared" si="83"/>
        <v>1.3925233644859814</v>
      </c>
    </row>
    <row r="859" spans="1:26" x14ac:dyDescent="0.25">
      <c r="A859" t="s">
        <v>869</v>
      </c>
      <c r="B859" t="s">
        <v>1507</v>
      </c>
      <c r="C859" t="s">
        <v>1511</v>
      </c>
      <c r="D859">
        <v>249</v>
      </c>
      <c r="E859">
        <v>15.75</v>
      </c>
      <c r="F859">
        <v>3921.75</v>
      </c>
      <c r="G859">
        <v>3912.89</v>
      </c>
      <c r="H859" t="s">
        <v>1517</v>
      </c>
      <c r="I859" t="s">
        <v>1518</v>
      </c>
      <c r="J859">
        <v>4.5</v>
      </c>
      <c r="K859" t="s">
        <v>1573</v>
      </c>
      <c r="L859" t="s">
        <v>1892</v>
      </c>
      <c r="M859" t="s">
        <v>1892</v>
      </c>
      <c r="N859" t="s">
        <v>1912</v>
      </c>
      <c r="O859">
        <v>0.1014</v>
      </c>
      <c r="P859">
        <v>25</v>
      </c>
      <c r="Q859">
        <v>3.07</v>
      </c>
      <c r="R859">
        <v>872</v>
      </c>
      <c r="S859">
        <v>115</v>
      </c>
      <c r="T859">
        <v>92</v>
      </c>
      <c r="U859">
        <f t="shared" si="78"/>
        <v>0</v>
      </c>
      <c r="V859">
        <f t="shared" si="79"/>
        <v>-8.8600000000001273</v>
      </c>
      <c r="W859" s="3">
        <f t="shared" si="80"/>
        <v>-2.259195512207593E-3</v>
      </c>
      <c r="X859" t="str">
        <f t="shared" si="81"/>
        <v>December</v>
      </c>
      <c r="Y859" t="str">
        <f t="shared" si="82"/>
        <v>Q4</v>
      </c>
      <c r="Z859">
        <f t="shared" si="83"/>
        <v>0.28555045871559631</v>
      </c>
    </row>
    <row r="860" spans="1:26" x14ac:dyDescent="0.25">
      <c r="A860" t="s">
        <v>870</v>
      </c>
      <c r="B860" t="s">
        <v>1508</v>
      </c>
      <c r="C860" t="s">
        <v>1512</v>
      </c>
      <c r="D860">
        <v>63</v>
      </c>
      <c r="E860">
        <v>8.9</v>
      </c>
      <c r="F860">
        <v>560.70000000000005</v>
      </c>
      <c r="G860">
        <v>537.03</v>
      </c>
      <c r="H860" t="s">
        <v>1514</v>
      </c>
      <c r="I860" t="s">
        <v>1521</v>
      </c>
      <c r="J860">
        <v>4.2</v>
      </c>
      <c r="K860" t="s">
        <v>1604</v>
      </c>
      <c r="L860" t="s">
        <v>1770</v>
      </c>
      <c r="M860" t="s">
        <v>1770</v>
      </c>
      <c r="N860" t="s">
        <v>1912</v>
      </c>
      <c r="O860">
        <v>9.4399999999999998E-2</v>
      </c>
      <c r="P860">
        <v>5</v>
      </c>
      <c r="Q860">
        <v>1.06</v>
      </c>
      <c r="R860">
        <v>216</v>
      </c>
      <c r="S860">
        <v>158</v>
      </c>
      <c r="T860">
        <v>23</v>
      </c>
      <c r="U860">
        <f t="shared" si="78"/>
        <v>0</v>
      </c>
      <c r="V860">
        <f t="shared" si="79"/>
        <v>-23.670000000000073</v>
      </c>
      <c r="W860" s="3">
        <f t="shared" si="80"/>
        <v>-4.2215088282504136E-2</v>
      </c>
      <c r="X860" t="str">
        <f t="shared" si="81"/>
        <v>February</v>
      </c>
      <c r="Y860" t="str">
        <f t="shared" si="82"/>
        <v>Q1</v>
      </c>
      <c r="Z860">
        <f t="shared" si="83"/>
        <v>0.29166666666666669</v>
      </c>
    </row>
    <row r="861" spans="1:26" x14ac:dyDescent="0.25">
      <c r="A861" t="s">
        <v>871</v>
      </c>
      <c r="B861" t="s">
        <v>1505</v>
      </c>
      <c r="C861" t="s">
        <v>1511</v>
      </c>
      <c r="D861">
        <v>106</v>
      </c>
      <c r="E861">
        <v>12.5</v>
      </c>
      <c r="F861">
        <v>1325</v>
      </c>
      <c r="G861">
        <v>1331.85</v>
      </c>
      <c r="H861" t="s">
        <v>1514</v>
      </c>
      <c r="I861" t="s">
        <v>1518</v>
      </c>
      <c r="J861">
        <v>4.5</v>
      </c>
      <c r="K861" t="s">
        <v>1852</v>
      </c>
      <c r="L861" t="s">
        <v>1739</v>
      </c>
      <c r="M861" t="s">
        <v>1739</v>
      </c>
      <c r="N861" t="s">
        <v>1912</v>
      </c>
      <c r="O861">
        <v>9.9400000000000002E-2</v>
      </c>
      <c r="P861">
        <v>10</v>
      </c>
      <c r="Q861">
        <v>2.9</v>
      </c>
      <c r="R861">
        <v>628</v>
      </c>
      <c r="S861">
        <v>31</v>
      </c>
      <c r="T861">
        <v>82</v>
      </c>
      <c r="U861">
        <f t="shared" si="78"/>
        <v>0</v>
      </c>
      <c r="V861">
        <f t="shared" si="79"/>
        <v>6.8499999999999091</v>
      </c>
      <c r="W861" s="3">
        <f t="shared" si="80"/>
        <v>5.1698113207546484E-3</v>
      </c>
      <c r="X861" t="str">
        <f t="shared" si="81"/>
        <v>June</v>
      </c>
      <c r="Y861" t="str">
        <f t="shared" si="82"/>
        <v>Q2</v>
      </c>
      <c r="Z861">
        <f t="shared" si="83"/>
        <v>0.16878980891719744</v>
      </c>
    </row>
    <row r="862" spans="1:26" x14ac:dyDescent="0.25">
      <c r="A862" t="s">
        <v>872</v>
      </c>
      <c r="B862" t="s">
        <v>1508</v>
      </c>
      <c r="C862" t="s">
        <v>1512</v>
      </c>
      <c r="D862">
        <v>57</v>
      </c>
      <c r="E862">
        <v>8.9</v>
      </c>
      <c r="F862">
        <v>507.3</v>
      </c>
      <c r="G862">
        <v>529.79999999999995</v>
      </c>
      <c r="H862" t="s">
        <v>1513</v>
      </c>
      <c r="I862" t="s">
        <v>1518</v>
      </c>
      <c r="J862">
        <v>4.5</v>
      </c>
      <c r="K862" t="s">
        <v>1585</v>
      </c>
      <c r="L862" t="s">
        <v>1644</v>
      </c>
      <c r="M862" t="s">
        <v>1644</v>
      </c>
      <c r="N862" t="s">
        <v>1912</v>
      </c>
      <c r="O862">
        <v>1.12E-2</v>
      </c>
      <c r="P862">
        <v>0</v>
      </c>
      <c r="Q862">
        <v>1.56</v>
      </c>
      <c r="R862">
        <v>562</v>
      </c>
      <c r="S862">
        <v>69</v>
      </c>
      <c r="T862">
        <v>50</v>
      </c>
      <c r="U862">
        <f t="shared" si="78"/>
        <v>0</v>
      </c>
      <c r="V862">
        <f t="shared" si="79"/>
        <v>22.499999999999943</v>
      </c>
      <c r="W862" s="3">
        <f t="shared" si="80"/>
        <v>4.4352454169130577E-2</v>
      </c>
      <c r="X862" t="str">
        <f t="shared" si="81"/>
        <v>June</v>
      </c>
      <c r="Y862" t="str">
        <f t="shared" si="82"/>
        <v>Q2</v>
      </c>
      <c r="Z862">
        <f t="shared" si="83"/>
        <v>0.10142348754448399</v>
      </c>
    </row>
    <row r="863" spans="1:26" x14ac:dyDescent="0.25">
      <c r="A863" t="s">
        <v>873</v>
      </c>
      <c r="B863" t="s">
        <v>1508</v>
      </c>
      <c r="C863" t="s">
        <v>1512</v>
      </c>
      <c r="D863">
        <v>355</v>
      </c>
      <c r="E863">
        <v>8.9</v>
      </c>
      <c r="F863">
        <v>3159.5</v>
      </c>
      <c r="G863">
        <v>3032.29</v>
      </c>
      <c r="H863" t="s">
        <v>1516</v>
      </c>
      <c r="I863" t="s">
        <v>1519</v>
      </c>
      <c r="J863">
        <v>3.8</v>
      </c>
      <c r="K863" t="s">
        <v>1684</v>
      </c>
      <c r="L863" t="s">
        <v>1900</v>
      </c>
      <c r="M863" t="s">
        <v>1900</v>
      </c>
      <c r="N863" t="s">
        <v>1912</v>
      </c>
      <c r="O863">
        <v>6.7000000000000004E-2</v>
      </c>
      <c r="P863">
        <v>23</v>
      </c>
      <c r="Q863">
        <v>1.2</v>
      </c>
      <c r="R863">
        <v>74</v>
      </c>
      <c r="S863">
        <v>170</v>
      </c>
      <c r="T863">
        <v>58</v>
      </c>
      <c r="U863">
        <f t="shared" si="78"/>
        <v>0</v>
      </c>
      <c r="V863">
        <f t="shared" si="79"/>
        <v>-127.21000000000004</v>
      </c>
      <c r="W863" s="3">
        <f t="shared" si="80"/>
        <v>-4.0262699794271259E-2</v>
      </c>
      <c r="X863" t="str">
        <f t="shared" si="81"/>
        <v>December</v>
      </c>
      <c r="Y863" t="str">
        <f t="shared" si="82"/>
        <v>Q4</v>
      </c>
      <c r="Z863">
        <f t="shared" si="83"/>
        <v>4.7972972972972974</v>
      </c>
    </row>
    <row r="864" spans="1:26" x14ac:dyDescent="0.25">
      <c r="A864" t="s">
        <v>874</v>
      </c>
      <c r="B864" t="s">
        <v>1508</v>
      </c>
      <c r="C864" t="s">
        <v>1512</v>
      </c>
      <c r="D864">
        <v>92</v>
      </c>
      <c r="E864">
        <v>8.9</v>
      </c>
      <c r="F864">
        <v>818.8</v>
      </c>
      <c r="G864">
        <v>790.27</v>
      </c>
      <c r="H864" t="s">
        <v>1517</v>
      </c>
      <c r="I864" t="s">
        <v>1518</v>
      </c>
      <c r="J864">
        <v>4.5</v>
      </c>
      <c r="K864" t="s">
        <v>1659</v>
      </c>
      <c r="L864" t="s">
        <v>1719</v>
      </c>
      <c r="M864" t="s">
        <v>1719</v>
      </c>
      <c r="N864" t="s">
        <v>1912</v>
      </c>
      <c r="O864">
        <v>7.4800000000000005E-2</v>
      </c>
      <c r="P864">
        <v>6</v>
      </c>
      <c r="Q864">
        <v>1.19</v>
      </c>
      <c r="R864">
        <v>955</v>
      </c>
      <c r="S864">
        <v>75</v>
      </c>
      <c r="T864">
        <v>97</v>
      </c>
      <c r="U864">
        <f t="shared" si="78"/>
        <v>0</v>
      </c>
      <c r="V864">
        <f t="shared" si="79"/>
        <v>-28.529999999999973</v>
      </c>
      <c r="W864" s="3">
        <f t="shared" si="80"/>
        <v>-3.4843673668783555E-2</v>
      </c>
      <c r="X864" t="str">
        <f t="shared" si="81"/>
        <v>May</v>
      </c>
      <c r="Y864" t="str">
        <f t="shared" si="82"/>
        <v>Q2</v>
      </c>
      <c r="Z864">
        <f t="shared" si="83"/>
        <v>9.6335078534031407E-2</v>
      </c>
    </row>
    <row r="865" spans="1:26" x14ac:dyDescent="0.25">
      <c r="A865" t="s">
        <v>875</v>
      </c>
      <c r="B865" t="s">
        <v>1504</v>
      </c>
      <c r="C865" t="s">
        <v>1510</v>
      </c>
      <c r="D865">
        <v>274</v>
      </c>
      <c r="E865">
        <v>45</v>
      </c>
      <c r="F865">
        <v>12330</v>
      </c>
      <c r="G865">
        <v>12936.98</v>
      </c>
      <c r="H865" t="s">
        <v>1514</v>
      </c>
      <c r="I865" t="s">
        <v>1519</v>
      </c>
      <c r="J865">
        <v>3.8</v>
      </c>
      <c r="K865" t="s">
        <v>1686</v>
      </c>
      <c r="L865" t="s">
        <v>1753</v>
      </c>
      <c r="M865" t="s">
        <v>1753</v>
      </c>
      <c r="N865" t="s">
        <v>1912</v>
      </c>
      <c r="O865">
        <v>9.5200000000000007E-2</v>
      </c>
      <c r="P865">
        <v>26</v>
      </c>
      <c r="Q865">
        <v>1.65</v>
      </c>
      <c r="R865">
        <v>854</v>
      </c>
      <c r="S865">
        <v>53</v>
      </c>
      <c r="T865">
        <v>53</v>
      </c>
      <c r="U865">
        <f t="shared" si="78"/>
        <v>0</v>
      </c>
      <c r="V865">
        <f t="shared" si="79"/>
        <v>606.97999999999956</v>
      </c>
      <c r="W865" s="3">
        <f t="shared" si="80"/>
        <v>4.9227899432278961E-2</v>
      </c>
      <c r="X865" t="str">
        <f t="shared" si="81"/>
        <v>September</v>
      </c>
      <c r="Y865" t="str">
        <f t="shared" si="82"/>
        <v>Q3</v>
      </c>
      <c r="Z865">
        <f t="shared" si="83"/>
        <v>0.32084309133489464</v>
      </c>
    </row>
    <row r="866" spans="1:26" x14ac:dyDescent="0.25">
      <c r="A866" t="s">
        <v>876</v>
      </c>
      <c r="B866" t="s">
        <v>1506</v>
      </c>
      <c r="C866" t="s">
        <v>1512</v>
      </c>
      <c r="D866">
        <v>466</v>
      </c>
      <c r="E866">
        <v>4.2</v>
      </c>
      <c r="F866">
        <v>1957.2</v>
      </c>
      <c r="G866">
        <v>1998.84</v>
      </c>
      <c r="H866" t="s">
        <v>1516</v>
      </c>
      <c r="I866" t="s">
        <v>1520</v>
      </c>
      <c r="J866">
        <v>4.7</v>
      </c>
      <c r="K866" t="s">
        <v>1627</v>
      </c>
      <c r="L866" t="s">
        <v>1777</v>
      </c>
      <c r="M866" t="s">
        <v>1777</v>
      </c>
      <c r="N866" t="s">
        <v>1912</v>
      </c>
      <c r="O866">
        <v>0.1056</v>
      </c>
      <c r="P866">
        <v>49</v>
      </c>
      <c r="Q866">
        <v>2.99</v>
      </c>
      <c r="R866">
        <v>126</v>
      </c>
      <c r="S866">
        <v>59</v>
      </c>
      <c r="T866">
        <v>82</v>
      </c>
      <c r="U866">
        <f t="shared" si="78"/>
        <v>0</v>
      </c>
      <c r="V866">
        <f t="shared" si="79"/>
        <v>41.639999999999873</v>
      </c>
      <c r="W866" s="3">
        <f t="shared" si="80"/>
        <v>2.1275291232372713E-2</v>
      </c>
      <c r="X866" t="str">
        <f t="shared" si="81"/>
        <v>January</v>
      </c>
      <c r="Y866" t="str">
        <f t="shared" si="82"/>
        <v>Q1</v>
      </c>
      <c r="Z866">
        <f t="shared" si="83"/>
        <v>3.6984126984126986</v>
      </c>
    </row>
    <row r="867" spans="1:26" x14ac:dyDescent="0.25">
      <c r="A867" t="s">
        <v>877</v>
      </c>
      <c r="B867" t="s">
        <v>1504</v>
      </c>
      <c r="C867" t="s">
        <v>1510</v>
      </c>
      <c r="D867">
        <v>83</v>
      </c>
      <c r="E867">
        <v>45</v>
      </c>
      <c r="F867">
        <v>3735</v>
      </c>
      <c r="G867">
        <v>3834.47</v>
      </c>
      <c r="H867" t="s">
        <v>1515</v>
      </c>
      <c r="I867" t="s">
        <v>1518</v>
      </c>
      <c r="J867">
        <v>4.5</v>
      </c>
      <c r="K867" t="s">
        <v>1677</v>
      </c>
      <c r="L867" t="s">
        <v>1627</v>
      </c>
      <c r="M867" t="s">
        <v>1627</v>
      </c>
      <c r="N867" t="s">
        <v>1912</v>
      </c>
      <c r="O867">
        <v>5.33E-2</v>
      </c>
      <c r="P867">
        <v>4</v>
      </c>
      <c r="Q867">
        <v>1.7</v>
      </c>
      <c r="R867">
        <v>560</v>
      </c>
      <c r="S867">
        <v>44</v>
      </c>
      <c r="T867">
        <v>68</v>
      </c>
      <c r="U867">
        <f t="shared" si="78"/>
        <v>0</v>
      </c>
      <c r="V867">
        <f t="shared" si="79"/>
        <v>99.4699999999998</v>
      </c>
      <c r="W867" s="3">
        <f t="shared" si="80"/>
        <v>2.6631860776439035E-2</v>
      </c>
      <c r="X867" t="str">
        <f t="shared" si="81"/>
        <v>January</v>
      </c>
      <c r="Y867" t="str">
        <f t="shared" si="82"/>
        <v>Q1</v>
      </c>
      <c r="Z867">
        <f t="shared" si="83"/>
        <v>0.14821428571428572</v>
      </c>
    </row>
    <row r="868" spans="1:26" x14ac:dyDescent="0.25">
      <c r="A868" t="s">
        <v>878</v>
      </c>
      <c r="B868" t="s">
        <v>1506</v>
      </c>
      <c r="C868" t="s">
        <v>1512</v>
      </c>
      <c r="D868">
        <v>44</v>
      </c>
      <c r="E868">
        <v>4.2</v>
      </c>
      <c r="F868">
        <v>184.8</v>
      </c>
      <c r="G868">
        <v>180.74</v>
      </c>
      <c r="H868" t="s">
        <v>1514</v>
      </c>
      <c r="I868" t="s">
        <v>1521</v>
      </c>
      <c r="J868">
        <v>4.2</v>
      </c>
      <c r="K868" t="s">
        <v>1853</v>
      </c>
      <c r="L868" t="s">
        <v>1737</v>
      </c>
      <c r="M868" t="s">
        <v>1737</v>
      </c>
      <c r="N868" t="s">
        <v>1912</v>
      </c>
      <c r="O868">
        <v>6.0900000000000003E-2</v>
      </c>
      <c r="P868">
        <v>2</v>
      </c>
      <c r="Q868">
        <v>1.36</v>
      </c>
      <c r="R868">
        <v>314</v>
      </c>
      <c r="S868">
        <v>141</v>
      </c>
      <c r="T868">
        <v>42</v>
      </c>
      <c r="U868">
        <f t="shared" si="78"/>
        <v>0</v>
      </c>
      <c r="V868">
        <f t="shared" si="79"/>
        <v>-4.0600000000000023</v>
      </c>
      <c r="W868" s="3">
        <f t="shared" si="80"/>
        <v>-2.1969696969696979E-2</v>
      </c>
      <c r="X868" t="str">
        <f t="shared" si="81"/>
        <v>March</v>
      </c>
      <c r="Y868" t="str">
        <f t="shared" si="82"/>
        <v>Q1</v>
      </c>
      <c r="Z868">
        <f t="shared" si="83"/>
        <v>0.14012738853503184</v>
      </c>
    </row>
    <row r="869" spans="1:26" x14ac:dyDescent="0.25">
      <c r="A869" t="s">
        <v>879</v>
      </c>
      <c r="B869" t="s">
        <v>1508</v>
      </c>
      <c r="C869" t="s">
        <v>1512</v>
      </c>
      <c r="D869">
        <v>259</v>
      </c>
      <c r="E869">
        <v>8.9</v>
      </c>
      <c r="F869">
        <v>2305.1</v>
      </c>
      <c r="G869">
        <v>2198.9699999999998</v>
      </c>
      <c r="H869" t="s">
        <v>1514</v>
      </c>
      <c r="I869" t="s">
        <v>1518</v>
      </c>
      <c r="J869">
        <v>4.5</v>
      </c>
      <c r="K869" t="s">
        <v>1827</v>
      </c>
      <c r="L869" t="s">
        <v>1655</v>
      </c>
      <c r="M869" t="s">
        <v>1655</v>
      </c>
      <c r="N869" t="s">
        <v>1912</v>
      </c>
      <c r="O869">
        <v>0.1303</v>
      </c>
      <c r="P869">
        <v>33</v>
      </c>
      <c r="Q869">
        <v>2.71</v>
      </c>
      <c r="R869">
        <v>182</v>
      </c>
      <c r="S869">
        <v>132</v>
      </c>
      <c r="T869">
        <v>56</v>
      </c>
      <c r="U869">
        <f t="shared" si="78"/>
        <v>0</v>
      </c>
      <c r="V869">
        <f t="shared" si="79"/>
        <v>-106.13000000000011</v>
      </c>
      <c r="W869" s="3">
        <f t="shared" si="80"/>
        <v>-4.6041386490824746E-2</v>
      </c>
      <c r="X869" t="str">
        <f t="shared" si="81"/>
        <v>October</v>
      </c>
      <c r="Y869" t="str">
        <f t="shared" si="82"/>
        <v>Q4</v>
      </c>
      <c r="Z869">
        <f t="shared" si="83"/>
        <v>1.4230769230769231</v>
      </c>
    </row>
    <row r="870" spans="1:26" x14ac:dyDescent="0.25">
      <c r="A870" t="s">
        <v>880</v>
      </c>
      <c r="B870" t="s">
        <v>1509</v>
      </c>
      <c r="C870" t="s">
        <v>1510</v>
      </c>
      <c r="D870">
        <v>52</v>
      </c>
      <c r="E870">
        <v>25</v>
      </c>
      <c r="F870">
        <v>1300</v>
      </c>
      <c r="G870">
        <v>1323.69</v>
      </c>
      <c r="H870" t="s">
        <v>1517</v>
      </c>
      <c r="I870" t="s">
        <v>1521</v>
      </c>
      <c r="J870">
        <v>4.2</v>
      </c>
      <c r="K870" t="s">
        <v>1653</v>
      </c>
      <c r="L870" t="s">
        <v>1542</v>
      </c>
      <c r="M870" t="s">
        <v>1542</v>
      </c>
      <c r="N870" t="s">
        <v>1912</v>
      </c>
      <c r="O870">
        <v>8.0799999999999997E-2</v>
      </c>
      <c r="P870">
        <v>4</v>
      </c>
      <c r="Q870">
        <v>1.81</v>
      </c>
      <c r="R870">
        <v>93</v>
      </c>
      <c r="S870">
        <v>178</v>
      </c>
      <c r="T870">
        <v>92</v>
      </c>
      <c r="U870">
        <f t="shared" si="78"/>
        <v>0</v>
      </c>
      <c r="V870">
        <f t="shared" si="79"/>
        <v>23.690000000000055</v>
      </c>
      <c r="W870" s="3">
        <f t="shared" si="80"/>
        <v>1.8223076923076963E-2</v>
      </c>
      <c r="X870" t="str">
        <f t="shared" si="81"/>
        <v>July</v>
      </c>
      <c r="Y870" t="str">
        <f t="shared" si="82"/>
        <v>Q3</v>
      </c>
      <c r="Z870">
        <f t="shared" si="83"/>
        <v>0.55913978494623651</v>
      </c>
    </row>
    <row r="871" spans="1:26" x14ac:dyDescent="0.25">
      <c r="A871" t="s">
        <v>881</v>
      </c>
      <c r="B871" t="s">
        <v>1505</v>
      </c>
      <c r="C871" t="s">
        <v>1511</v>
      </c>
      <c r="D871">
        <v>446</v>
      </c>
      <c r="E871">
        <v>12.5</v>
      </c>
      <c r="F871">
        <v>5575</v>
      </c>
      <c r="G871">
        <v>5354.95</v>
      </c>
      <c r="H871" t="s">
        <v>1514</v>
      </c>
      <c r="I871" t="s">
        <v>1518</v>
      </c>
      <c r="J871">
        <v>4.5</v>
      </c>
      <c r="K871" t="s">
        <v>1543</v>
      </c>
      <c r="L871" t="s">
        <v>1725</v>
      </c>
      <c r="M871" t="s">
        <v>1725</v>
      </c>
      <c r="N871" t="s">
        <v>1912</v>
      </c>
      <c r="O871">
        <v>6.2600000000000003E-2</v>
      </c>
      <c r="P871">
        <v>27</v>
      </c>
      <c r="Q871">
        <v>3.78</v>
      </c>
      <c r="R871">
        <v>447</v>
      </c>
      <c r="S871">
        <v>138</v>
      </c>
      <c r="T871">
        <v>95</v>
      </c>
      <c r="U871">
        <f t="shared" si="78"/>
        <v>0</v>
      </c>
      <c r="V871">
        <f t="shared" si="79"/>
        <v>-220.05000000000018</v>
      </c>
      <c r="W871" s="3">
        <f t="shared" si="80"/>
        <v>-3.947085201793725E-2</v>
      </c>
      <c r="X871" t="str">
        <f t="shared" si="81"/>
        <v>March</v>
      </c>
      <c r="Y871" t="str">
        <f t="shared" si="82"/>
        <v>Q1</v>
      </c>
      <c r="Z871">
        <f t="shared" si="83"/>
        <v>0.99776286353467558</v>
      </c>
    </row>
    <row r="872" spans="1:26" x14ac:dyDescent="0.25">
      <c r="A872" t="s">
        <v>882</v>
      </c>
      <c r="B872" t="s">
        <v>1505</v>
      </c>
      <c r="C872" t="s">
        <v>1511</v>
      </c>
      <c r="D872">
        <v>338</v>
      </c>
      <c r="E872">
        <v>12.5</v>
      </c>
      <c r="F872">
        <v>4225</v>
      </c>
      <c r="G872">
        <v>4239.84</v>
      </c>
      <c r="H872" t="s">
        <v>1516</v>
      </c>
      <c r="I872" t="s">
        <v>1520</v>
      </c>
      <c r="J872">
        <v>4.7</v>
      </c>
      <c r="K872" t="s">
        <v>1767</v>
      </c>
      <c r="L872" t="s">
        <v>1747</v>
      </c>
      <c r="M872" t="s">
        <v>1747</v>
      </c>
      <c r="N872" t="s">
        <v>1912</v>
      </c>
      <c r="O872">
        <v>0.1246</v>
      </c>
      <c r="P872">
        <v>42</v>
      </c>
      <c r="Q872">
        <v>2.77</v>
      </c>
      <c r="R872">
        <v>989</v>
      </c>
      <c r="S872">
        <v>121</v>
      </c>
      <c r="T872">
        <v>65</v>
      </c>
      <c r="U872">
        <f t="shared" si="78"/>
        <v>0</v>
      </c>
      <c r="V872">
        <f t="shared" si="79"/>
        <v>14.840000000000146</v>
      </c>
      <c r="W872" s="3">
        <f t="shared" si="80"/>
        <v>3.5124260355029928E-3</v>
      </c>
      <c r="X872" t="str">
        <f t="shared" si="81"/>
        <v>August</v>
      </c>
      <c r="Y872" t="str">
        <f t="shared" si="82"/>
        <v>Q3</v>
      </c>
      <c r="Z872">
        <f t="shared" si="83"/>
        <v>0.34175935288169867</v>
      </c>
    </row>
    <row r="873" spans="1:26" x14ac:dyDescent="0.25">
      <c r="A873" t="s">
        <v>883</v>
      </c>
      <c r="B873" t="s">
        <v>1507</v>
      </c>
      <c r="C873" t="s">
        <v>1511</v>
      </c>
      <c r="D873">
        <v>172</v>
      </c>
      <c r="E873">
        <v>15.75</v>
      </c>
      <c r="F873">
        <v>2709</v>
      </c>
      <c r="G873">
        <v>2666.31</v>
      </c>
      <c r="H873" t="s">
        <v>1515</v>
      </c>
      <c r="I873" t="s">
        <v>1521</v>
      </c>
      <c r="J873">
        <v>4.2</v>
      </c>
      <c r="K873" t="s">
        <v>1834</v>
      </c>
      <c r="L873" t="s">
        <v>1821</v>
      </c>
      <c r="M873" t="s">
        <v>1821</v>
      </c>
      <c r="N873" t="s">
        <v>1912</v>
      </c>
      <c r="O873">
        <v>9.4600000000000004E-2</v>
      </c>
      <c r="P873">
        <v>16</v>
      </c>
      <c r="Q873">
        <v>3.61</v>
      </c>
      <c r="R873">
        <v>335</v>
      </c>
      <c r="S873">
        <v>136</v>
      </c>
      <c r="T873">
        <v>14</v>
      </c>
      <c r="U873">
        <f t="shared" si="78"/>
        <v>0</v>
      </c>
      <c r="V873">
        <f t="shared" si="79"/>
        <v>-42.690000000000055</v>
      </c>
      <c r="W873" s="3">
        <f t="shared" si="80"/>
        <v>-1.575858250276857E-2</v>
      </c>
      <c r="X873" t="str">
        <f t="shared" si="81"/>
        <v>February</v>
      </c>
      <c r="Y873" t="str">
        <f t="shared" si="82"/>
        <v>Q1</v>
      </c>
      <c r="Z873">
        <f t="shared" si="83"/>
        <v>0.51343283582089549</v>
      </c>
    </row>
    <row r="874" spans="1:26" x14ac:dyDescent="0.25">
      <c r="A874" t="s">
        <v>884</v>
      </c>
      <c r="B874" t="s">
        <v>1509</v>
      </c>
      <c r="C874" t="s">
        <v>1510</v>
      </c>
      <c r="D874">
        <v>337</v>
      </c>
      <c r="E874">
        <v>25</v>
      </c>
      <c r="F874">
        <v>8425</v>
      </c>
      <c r="G874">
        <v>8183.6</v>
      </c>
      <c r="H874" t="s">
        <v>1514</v>
      </c>
      <c r="I874" t="s">
        <v>1520</v>
      </c>
      <c r="J874">
        <v>4.7</v>
      </c>
      <c r="K874" t="s">
        <v>1760</v>
      </c>
      <c r="L874" t="s">
        <v>1662</v>
      </c>
      <c r="M874" t="s">
        <v>1529</v>
      </c>
      <c r="N874" t="s">
        <v>1913</v>
      </c>
      <c r="O874">
        <v>8.9499999999999996E-2</v>
      </c>
      <c r="P874">
        <v>30</v>
      </c>
      <c r="Q874">
        <v>1.07</v>
      </c>
      <c r="R874">
        <v>490</v>
      </c>
      <c r="S874">
        <v>141</v>
      </c>
      <c r="T874">
        <v>37</v>
      </c>
      <c r="U874">
        <f t="shared" si="78"/>
        <v>13</v>
      </c>
      <c r="V874">
        <f t="shared" si="79"/>
        <v>-241.39999999999964</v>
      </c>
      <c r="W874" s="3">
        <f t="shared" si="80"/>
        <v>-2.8652818991097881E-2</v>
      </c>
      <c r="X874" t="str">
        <f t="shared" si="81"/>
        <v>March</v>
      </c>
      <c r="Y874" t="str">
        <f t="shared" si="82"/>
        <v>Q1</v>
      </c>
      <c r="Z874">
        <f t="shared" si="83"/>
        <v>0.68775510204081636</v>
      </c>
    </row>
    <row r="875" spans="1:26" x14ac:dyDescent="0.25">
      <c r="A875" t="s">
        <v>885</v>
      </c>
      <c r="B875" t="s">
        <v>1505</v>
      </c>
      <c r="C875" t="s">
        <v>1511</v>
      </c>
      <c r="D875">
        <v>226</v>
      </c>
      <c r="E875">
        <v>12.5</v>
      </c>
      <c r="F875">
        <v>2825</v>
      </c>
      <c r="G875">
        <v>2759.98</v>
      </c>
      <c r="H875" t="s">
        <v>1514</v>
      </c>
      <c r="I875" t="s">
        <v>1518</v>
      </c>
      <c r="J875">
        <v>4.5</v>
      </c>
      <c r="K875" t="s">
        <v>1779</v>
      </c>
      <c r="L875" t="s">
        <v>1894</v>
      </c>
      <c r="M875" t="s">
        <v>1894</v>
      </c>
      <c r="N875" t="s">
        <v>1912</v>
      </c>
      <c r="O875">
        <v>9.9000000000000005E-2</v>
      </c>
      <c r="P875">
        <v>22</v>
      </c>
      <c r="Q875">
        <v>2.6</v>
      </c>
      <c r="R875">
        <v>133</v>
      </c>
      <c r="S875">
        <v>96</v>
      </c>
      <c r="T875">
        <v>67</v>
      </c>
      <c r="U875">
        <f t="shared" si="78"/>
        <v>0</v>
      </c>
      <c r="V875">
        <f t="shared" si="79"/>
        <v>-65.019999999999982</v>
      </c>
      <c r="W875" s="3">
        <f t="shared" si="80"/>
        <v>-2.3015929203539818E-2</v>
      </c>
      <c r="X875" t="str">
        <f t="shared" si="81"/>
        <v>December</v>
      </c>
      <c r="Y875" t="str">
        <f t="shared" si="82"/>
        <v>Q4</v>
      </c>
      <c r="Z875">
        <f t="shared" si="83"/>
        <v>1.6992481203007519</v>
      </c>
    </row>
    <row r="876" spans="1:26" x14ac:dyDescent="0.25">
      <c r="A876" t="s">
        <v>886</v>
      </c>
      <c r="B876" t="s">
        <v>1508</v>
      </c>
      <c r="C876" t="s">
        <v>1512</v>
      </c>
      <c r="D876">
        <v>467</v>
      </c>
      <c r="E876">
        <v>8.9</v>
      </c>
      <c r="F876">
        <v>4156.3</v>
      </c>
      <c r="G876">
        <v>4056.32</v>
      </c>
      <c r="H876" t="s">
        <v>1517</v>
      </c>
      <c r="I876" t="s">
        <v>1519</v>
      </c>
      <c r="J876">
        <v>3.8</v>
      </c>
      <c r="K876" t="s">
        <v>1807</v>
      </c>
      <c r="L876" t="s">
        <v>1701</v>
      </c>
      <c r="M876" t="s">
        <v>1701</v>
      </c>
      <c r="N876" t="s">
        <v>1912</v>
      </c>
      <c r="O876">
        <v>0.1263</v>
      </c>
      <c r="P876">
        <v>58</v>
      </c>
      <c r="Q876">
        <v>2.8</v>
      </c>
      <c r="R876">
        <v>821</v>
      </c>
      <c r="S876">
        <v>96</v>
      </c>
      <c r="T876">
        <v>31</v>
      </c>
      <c r="U876">
        <f t="shared" si="78"/>
        <v>0</v>
      </c>
      <c r="V876">
        <f t="shared" si="79"/>
        <v>-99.980000000000018</v>
      </c>
      <c r="W876" s="3">
        <f t="shared" si="80"/>
        <v>-2.4055048961817004E-2</v>
      </c>
      <c r="X876" t="str">
        <f t="shared" si="81"/>
        <v>December</v>
      </c>
      <c r="Y876" t="str">
        <f t="shared" si="82"/>
        <v>Q4</v>
      </c>
      <c r="Z876">
        <f t="shared" si="83"/>
        <v>0.56881851400730821</v>
      </c>
    </row>
    <row r="877" spans="1:26" x14ac:dyDescent="0.25">
      <c r="A877" t="s">
        <v>887</v>
      </c>
      <c r="B877" t="s">
        <v>1507</v>
      </c>
      <c r="C877" t="s">
        <v>1511</v>
      </c>
      <c r="D877">
        <v>253</v>
      </c>
      <c r="E877">
        <v>15.75</v>
      </c>
      <c r="F877">
        <v>3984.75</v>
      </c>
      <c r="G877">
        <v>3998.9</v>
      </c>
      <c r="H877" t="s">
        <v>1516</v>
      </c>
      <c r="I877" t="s">
        <v>1520</v>
      </c>
      <c r="J877">
        <v>4.7</v>
      </c>
      <c r="K877" t="s">
        <v>1757</v>
      </c>
      <c r="L877" t="s">
        <v>1586</v>
      </c>
      <c r="M877" t="s">
        <v>1752</v>
      </c>
      <c r="N877" t="s">
        <v>1913</v>
      </c>
      <c r="O877">
        <v>0.1197</v>
      </c>
      <c r="P877">
        <v>30</v>
      </c>
      <c r="Q877">
        <v>3.03</v>
      </c>
      <c r="R877">
        <v>892</v>
      </c>
      <c r="S877">
        <v>22</v>
      </c>
      <c r="T877">
        <v>81</v>
      </c>
      <c r="U877">
        <f t="shared" si="78"/>
        <v>7</v>
      </c>
      <c r="V877">
        <f t="shared" si="79"/>
        <v>14.150000000000091</v>
      </c>
      <c r="W877" s="3">
        <f t="shared" si="80"/>
        <v>3.5510383336470521E-3</v>
      </c>
      <c r="X877" t="str">
        <f t="shared" si="81"/>
        <v>September</v>
      </c>
      <c r="Y877" t="str">
        <f t="shared" si="82"/>
        <v>Q3</v>
      </c>
      <c r="Z877">
        <f t="shared" si="83"/>
        <v>0.28363228699551568</v>
      </c>
    </row>
    <row r="878" spans="1:26" x14ac:dyDescent="0.25">
      <c r="A878" t="s">
        <v>888</v>
      </c>
      <c r="B878" t="s">
        <v>1509</v>
      </c>
      <c r="C878" t="s">
        <v>1510</v>
      </c>
      <c r="D878">
        <v>306</v>
      </c>
      <c r="E878">
        <v>25</v>
      </c>
      <c r="F878">
        <v>7650</v>
      </c>
      <c r="G878">
        <v>7739.13</v>
      </c>
      <c r="H878" t="s">
        <v>1514</v>
      </c>
      <c r="I878" t="s">
        <v>1518</v>
      </c>
      <c r="J878">
        <v>4.5</v>
      </c>
      <c r="K878" t="s">
        <v>1548</v>
      </c>
      <c r="L878" t="s">
        <v>1884</v>
      </c>
      <c r="M878" t="s">
        <v>1894</v>
      </c>
      <c r="N878" t="s">
        <v>1913</v>
      </c>
      <c r="O878">
        <v>5.5300000000000002E-2</v>
      </c>
      <c r="P878">
        <v>16</v>
      </c>
      <c r="Q878">
        <v>1.61</v>
      </c>
      <c r="R878">
        <v>204</v>
      </c>
      <c r="S878">
        <v>137</v>
      </c>
      <c r="T878">
        <v>28</v>
      </c>
      <c r="U878">
        <f t="shared" si="78"/>
        <v>1</v>
      </c>
      <c r="V878">
        <f t="shared" si="79"/>
        <v>89.130000000000109</v>
      </c>
      <c r="W878" s="3">
        <f t="shared" si="80"/>
        <v>1.1650980392156876E-2</v>
      </c>
      <c r="X878" t="str">
        <f t="shared" si="81"/>
        <v>December</v>
      </c>
      <c r="Y878" t="str">
        <f t="shared" si="82"/>
        <v>Q4</v>
      </c>
      <c r="Z878">
        <f t="shared" si="83"/>
        <v>1.5</v>
      </c>
    </row>
    <row r="879" spans="1:26" x14ac:dyDescent="0.25">
      <c r="A879" t="s">
        <v>889</v>
      </c>
      <c r="B879" t="s">
        <v>1508</v>
      </c>
      <c r="C879" t="s">
        <v>1512</v>
      </c>
      <c r="D879">
        <v>218</v>
      </c>
      <c r="E879">
        <v>8.9</v>
      </c>
      <c r="F879">
        <v>1940.2</v>
      </c>
      <c r="G879">
        <v>1894.18</v>
      </c>
      <c r="H879" t="s">
        <v>1516</v>
      </c>
      <c r="I879" t="s">
        <v>1518</v>
      </c>
      <c r="J879">
        <v>4.5</v>
      </c>
      <c r="K879" t="s">
        <v>1846</v>
      </c>
      <c r="L879" t="s">
        <v>1891</v>
      </c>
      <c r="M879" t="s">
        <v>1909</v>
      </c>
      <c r="N879" t="s">
        <v>1913</v>
      </c>
      <c r="O879">
        <v>0.1111</v>
      </c>
      <c r="P879">
        <v>24</v>
      </c>
      <c r="Q879">
        <v>2.71</v>
      </c>
      <c r="R879">
        <v>704</v>
      </c>
      <c r="S879">
        <v>168</v>
      </c>
      <c r="T879">
        <v>22</v>
      </c>
      <c r="U879">
        <f t="shared" si="78"/>
        <v>8</v>
      </c>
      <c r="V879">
        <f t="shared" si="79"/>
        <v>-46.019999999999982</v>
      </c>
      <c r="W879" s="3">
        <f t="shared" si="80"/>
        <v>-2.3719204205751975E-2</v>
      </c>
      <c r="X879" t="str">
        <f t="shared" si="81"/>
        <v>December</v>
      </c>
      <c r="Y879" t="str">
        <f t="shared" si="82"/>
        <v>Q4</v>
      </c>
      <c r="Z879">
        <f t="shared" si="83"/>
        <v>0.30965909090909088</v>
      </c>
    </row>
    <row r="880" spans="1:26" x14ac:dyDescent="0.25">
      <c r="A880" t="s">
        <v>890</v>
      </c>
      <c r="B880" t="s">
        <v>1505</v>
      </c>
      <c r="C880" t="s">
        <v>1511</v>
      </c>
      <c r="D880">
        <v>366</v>
      </c>
      <c r="E880">
        <v>12.5</v>
      </c>
      <c r="F880">
        <v>4575</v>
      </c>
      <c r="G880">
        <v>4596.08</v>
      </c>
      <c r="H880" t="s">
        <v>1514</v>
      </c>
      <c r="I880" t="s">
        <v>1519</v>
      </c>
      <c r="J880">
        <v>3.8</v>
      </c>
      <c r="K880" t="s">
        <v>1854</v>
      </c>
      <c r="L880" t="s">
        <v>1828</v>
      </c>
      <c r="M880" t="s">
        <v>1828</v>
      </c>
      <c r="N880" t="s">
        <v>1912</v>
      </c>
      <c r="O880">
        <v>3.3300000000000003E-2</v>
      </c>
      <c r="P880">
        <v>12</v>
      </c>
      <c r="Q880">
        <v>3.02</v>
      </c>
      <c r="R880">
        <v>745</v>
      </c>
      <c r="S880">
        <v>167</v>
      </c>
      <c r="T880">
        <v>11</v>
      </c>
      <c r="U880">
        <f t="shared" si="78"/>
        <v>0</v>
      </c>
      <c r="V880">
        <f t="shared" si="79"/>
        <v>21.079999999999927</v>
      </c>
      <c r="W880" s="3">
        <f t="shared" si="80"/>
        <v>4.6076502732240281E-3</v>
      </c>
      <c r="X880" t="str">
        <f t="shared" si="81"/>
        <v>August</v>
      </c>
      <c r="Y880" t="str">
        <f t="shared" si="82"/>
        <v>Q3</v>
      </c>
      <c r="Z880">
        <f t="shared" si="83"/>
        <v>0.49127516778523489</v>
      </c>
    </row>
    <row r="881" spans="1:26" x14ac:dyDescent="0.25">
      <c r="A881" t="s">
        <v>891</v>
      </c>
      <c r="B881" t="s">
        <v>1506</v>
      </c>
      <c r="C881" t="s">
        <v>1512</v>
      </c>
      <c r="D881">
        <v>469</v>
      </c>
      <c r="E881">
        <v>4.2</v>
      </c>
      <c r="F881">
        <v>1969.8</v>
      </c>
      <c r="G881">
        <v>1931.78</v>
      </c>
      <c r="H881" t="s">
        <v>1516</v>
      </c>
      <c r="I881" t="s">
        <v>1518</v>
      </c>
      <c r="J881">
        <v>4.5</v>
      </c>
      <c r="K881" t="s">
        <v>1812</v>
      </c>
      <c r="L881" t="s">
        <v>1623</v>
      </c>
      <c r="M881" t="s">
        <v>1623</v>
      </c>
      <c r="N881" t="s">
        <v>1912</v>
      </c>
      <c r="O881">
        <v>0.12470000000000001</v>
      </c>
      <c r="P881">
        <v>58</v>
      </c>
      <c r="Q881">
        <v>2</v>
      </c>
      <c r="R881">
        <v>473</v>
      </c>
      <c r="S881">
        <v>125</v>
      </c>
      <c r="T881">
        <v>55</v>
      </c>
      <c r="U881">
        <f t="shared" si="78"/>
        <v>0</v>
      </c>
      <c r="V881">
        <f t="shared" si="79"/>
        <v>-38.019999999999982</v>
      </c>
      <c r="W881" s="3">
        <f t="shared" si="80"/>
        <v>-1.9301451924053196E-2</v>
      </c>
      <c r="X881" t="str">
        <f t="shared" si="81"/>
        <v>June</v>
      </c>
      <c r="Y881" t="str">
        <f t="shared" si="82"/>
        <v>Q2</v>
      </c>
      <c r="Z881">
        <f t="shared" si="83"/>
        <v>0.9915433403805497</v>
      </c>
    </row>
    <row r="882" spans="1:26" x14ac:dyDescent="0.25">
      <c r="A882" t="s">
        <v>892</v>
      </c>
      <c r="B882" t="s">
        <v>1506</v>
      </c>
      <c r="C882" t="s">
        <v>1512</v>
      </c>
      <c r="D882">
        <v>401</v>
      </c>
      <c r="E882">
        <v>4.2</v>
      </c>
      <c r="F882">
        <v>1684.2</v>
      </c>
      <c r="G882">
        <v>1656.55</v>
      </c>
      <c r="H882" t="s">
        <v>1517</v>
      </c>
      <c r="I882" t="s">
        <v>1520</v>
      </c>
      <c r="J882">
        <v>4.7</v>
      </c>
      <c r="K882" t="s">
        <v>1855</v>
      </c>
      <c r="L882" t="s">
        <v>1756</v>
      </c>
      <c r="M882" t="s">
        <v>1756</v>
      </c>
      <c r="N882" t="s">
        <v>1912</v>
      </c>
      <c r="O882">
        <v>0.13969999999999999</v>
      </c>
      <c r="P882">
        <v>56</v>
      </c>
      <c r="Q882">
        <v>1.75</v>
      </c>
      <c r="R882">
        <v>659</v>
      </c>
      <c r="S882">
        <v>61</v>
      </c>
      <c r="T882">
        <v>79</v>
      </c>
      <c r="U882">
        <f t="shared" si="78"/>
        <v>0</v>
      </c>
      <c r="V882">
        <f t="shared" si="79"/>
        <v>-27.650000000000091</v>
      </c>
      <c r="W882" s="3">
        <f t="shared" si="80"/>
        <v>-1.641729010806323E-2</v>
      </c>
      <c r="X882" t="str">
        <f t="shared" si="81"/>
        <v>September</v>
      </c>
      <c r="Y882" t="str">
        <f t="shared" si="82"/>
        <v>Q3</v>
      </c>
      <c r="Z882">
        <f t="shared" si="83"/>
        <v>0.60849772382397571</v>
      </c>
    </row>
    <row r="883" spans="1:26" x14ac:dyDescent="0.25">
      <c r="A883" t="s">
        <v>893</v>
      </c>
      <c r="B883" t="s">
        <v>1508</v>
      </c>
      <c r="C883" t="s">
        <v>1512</v>
      </c>
      <c r="D883">
        <v>362</v>
      </c>
      <c r="E883">
        <v>8.9</v>
      </c>
      <c r="F883">
        <v>3221.8</v>
      </c>
      <c r="G883">
        <v>3279.88</v>
      </c>
      <c r="H883" t="s">
        <v>1515</v>
      </c>
      <c r="I883" t="s">
        <v>1521</v>
      </c>
      <c r="J883">
        <v>4.2</v>
      </c>
      <c r="K883" t="s">
        <v>1599</v>
      </c>
      <c r="L883" t="s">
        <v>1878</v>
      </c>
      <c r="M883" t="s">
        <v>1878</v>
      </c>
      <c r="N883" t="s">
        <v>1912</v>
      </c>
      <c r="O883">
        <v>9.8799999999999999E-2</v>
      </c>
      <c r="P883">
        <v>35</v>
      </c>
      <c r="Q883">
        <v>2.88</v>
      </c>
      <c r="R883">
        <v>139</v>
      </c>
      <c r="S883">
        <v>46</v>
      </c>
      <c r="T883">
        <v>21</v>
      </c>
      <c r="U883">
        <f t="shared" si="78"/>
        <v>0</v>
      </c>
      <c r="V883">
        <f t="shared" si="79"/>
        <v>58.079999999999927</v>
      </c>
      <c r="W883" s="3">
        <f t="shared" si="80"/>
        <v>1.8027189769693936E-2</v>
      </c>
      <c r="X883" t="str">
        <f t="shared" si="81"/>
        <v>December</v>
      </c>
      <c r="Y883" t="str">
        <f t="shared" si="82"/>
        <v>Q4</v>
      </c>
      <c r="Z883">
        <f t="shared" si="83"/>
        <v>2.6043165467625897</v>
      </c>
    </row>
    <row r="884" spans="1:26" x14ac:dyDescent="0.25">
      <c r="A884" t="s">
        <v>894</v>
      </c>
      <c r="B884" t="s">
        <v>1504</v>
      </c>
      <c r="C884" t="s">
        <v>1510</v>
      </c>
      <c r="D884">
        <v>264</v>
      </c>
      <c r="E884">
        <v>45</v>
      </c>
      <c r="F884">
        <v>11880</v>
      </c>
      <c r="G884">
        <v>12176.93</v>
      </c>
      <c r="H884" t="s">
        <v>1513</v>
      </c>
      <c r="I884" t="s">
        <v>1520</v>
      </c>
      <c r="J884">
        <v>4.7</v>
      </c>
      <c r="K884" t="s">
        <v>1775</v>
      </c>
      <c r="L884" t="s">
        <v>1705</v>
      </c>
      <c r="M884" t="s">
        <v>1705</v>
      </c>
      <c r="N884" t="s">
        <v>1912</v>
      </c>
      <c r="O884">
        <v>9.7299999999999998E-2</v>
      </c>
      <c r="P884">
        <v>25</v>
      </c>
      <c r="Q884">
        <v>1.45</v>
      </c>
      <c r="R884">
        <v>645</v>
      </c>
      <c r="S884">
        <v>28</v>
      </c>
      <c r="T884">
        <v>95</v>
      </c>
      <c r="U884">
        <f t="shared" si="78"/>
        <v>0</v>
      </c>
      <c r="V884">
        <f t="shared" si="79"/>
        <v>296.93000000000029</v>
      </c>
      <c r="W884" s="3">
        <f t="shared" si="80"/>
        <v>2.499410774410777E-2</v>
      </c>
      <c r="X884" t="str">
        <f t="shared" si="81"/>
        <v>February</v>
      </c>
      <c r="Y884" t="str">
        <f t="shared" si="82"/>
        <v>Q1</v>
      </c>
      <c r="Z884">
        <f t="shared" si="83"/>
        <v>0.40930232558139534</v>
      </c>
    </row>
    <row r="885" spans="1:26" x14ac:dyDescent="0.25">
      <c r="A885" t="s">
        <v>895</v>
      </c>
      <c r="B885" t="s">
        <v>1506</v>
      </c>
      <c r="C885" t="s">
        <v>1512</v>
      </c>
      <c r="D885">
        <v>407</v>
      </c>
      <c r="E885">
        <v>4.2</v>
      </c>
      <c r="F885">
        <v>1709.4</v>
      </c>
      <c r="G885">
        <v>1701.64</v>
      </c>
      <c r="H885" t="s">
        <v>1515</v>
      </c>
      <c r="I885" t="s">
        <v>1519</v>
      </c>
      <c r="J885">
        <v>3.8</v>
      </c>
      <c r="K885" t="s">
        <v>1720</v>
      </c>
      <c r="L885" t="s">
        <v>1536</v>
      </c>
      <c r="M885" t="s">
        <v>1536</v>
      </c>
      <c r="N885" t="s">
        <v>1912</v>
      </c>
      <c r="O885">
        <v>6.3399999999999998E-2</v>
      </c>
      <c r="P885">
        <v>25</v>
      </c>
      <c r="Q885">
        <v>1.94</v>
      </c>
      <c r="R885">
        <v>409</v>
      </c>
      <c r="S885">
        <v>138</v>
      </c>
      <c r="T885">
        <v>62</v>
      </c>
      <c r="U885">
        <f t="shared" si="78"/>
        <v>0</v>
      </c>
      <c r="V885">
        <f t="shared" si="79"/>
        <v>-7.7599999999999909</v>
      </c>
      <c r="W885" s="3">
        <f t="shared" si="80"/>
        <v>-4.5396045396045338E-3</v>
      </c>
      <c r="X885" t="str">
        <f t="shared" si="81"/>
        <v>April</v>
      </c>
      <c r="Y885" t="str">
        <f t="shared" si="82"/>
        <v>Q2</v>
      </c>
      <c r="Z885">
        <f t="shared" si="83"/>
        <v>0.99511002444987773</v>
      </c>
    </row>
    <row r="886" spans="1:26" x14ac:dyDescent="0.25">
      <c r="A886" t="s">
        <v>896</v>
      </c>
      <c r="B886" t="s">
        <v>1504</v>
      </c>
      <c r="C886" t="s">
        <v>1510</v>
      </c>
      <c r="D886">
        <v>410</v>
      </c>
      <c r="E886">
        <v>45</v>
      </c>
      <c r="F886">
        <v>18450</v>
      </c>
      <c r="G886">
        <v>17940.66</v>
      </c>
      <c r="H886" t="s">
        <v>1515</v>
      </c>
      <c r="I886" t="s">
        <v>1518</v>
      </c>
      <c r="J886">
        <v>4.5</v>
      </c>
      <c r="K886" t="s">
        <v>1653</v>
      </c>
      <c r="L886" t="s">
        <v>1614</v>
      </c>
      <c r="M886" t="s">
        <v>1614</v>
      </c>
      <c r="N886" t="s">
        <v>1912</v>
      </c>
      <c r="O886">
        <v>4.9700000000000001E-2</v>
      </c>
      <c r="P886">
        <v>20</v>
      </c>
      <c r="Q886">
        <v>0.9</v>
      </c>
      <c r="R886">
        <v>739</v>
      </c>
      <c r="S886">
        <v>81</v>
      </c>
      <c r="T886">
        <v>10</v>
      </c>
      <c r="U886">
        <f t="shared" si="78"/>
        <v>0</v>
      </c>
      <c r="V886">
        <f t="shared" si="79"/>
        <v>-509.34000000000015</v>
      </c>
      <c r="W886" s="3">
        <f t="shared" si="80"/>
        <v>-2.7606504065040657E-2</v>
      </c>
      <c r="X886" t="str">
        <f t="shared" si="81"/>
        <v>July</v>
      </c>
      <c r="Y886" t="str">
        <f t="shared" si="82"/>
        <v>Q3</v>
      </c>
      <c r="Z886">
        <f t="shared" si="83"/>
        <v>0.55480378890392423</v>
      </c>
    </row>
    <row r="887" spans="1:26" x14ac:dyDescent="0.25">
      <c r="A887" t="s">
        <v>897</v>
      </c>
      <c r="B887" t="s">
        <v>1508</v>
      </c>
      <c r="C887" t="s">
        <v>1512</v>
      </c>
      <c r="D887">
        <v>88</v>
      </c>
      <c r="E887">
        <v>8.9</v>
      </c>
      <c r="F887">
        <v>783.2</v>
      </c>
      <c r="G887">
        <v>805.95</v>
      </c>
      <c r="H887" t="s">
        <v>1513</v>
      </c>
      <c r="I887" t="s">
        <v>1518</v>
      </c>
      <c r="J887">
        <v>4.5</v>
      </c>
      <c r="K887" t="s">
        <v>1849</v>
      </c>
      <c r="L887" t="s">
        <v>1858</v>
      </c>
      <c r="M887" t="s">
        <v>1858</v>
      </c>
      <c r="N887" t="s">
        <v>1912</v>
      </c>
      <c r="O887">
        <v>0.12770000000000001</v>
      </c>
      <c r="P887">
        <v>11</v>
      </c>
      <c r="Q887">
        <v>2.48</v>
      </c>
      <c r="R887">
        <v>393</v>
      </c>
      <c r="S887">
        <v>63</v>
      </c>
      <c r="T887">
        <v>83</v>
      </c>
      <c r="U887">
        <f t="shared" si="78"/>
        <v>0</v>
      </c>
      <c r="V887">
        <f t="shared" si="79"/>
        <v>22.75</v>
      </c>
      <c r="W887" s="3">
        <f t="shared" si="80"/>
        <v>2.904749744637385E-2</v>
      </c>
      <c r="X887" t="str">
        <f t="shared" si="81"/>
        <v>January</v>
      </c>
      <c r="Y887" t="str">
        <f t="shared" si="82"/>
        <v>Q1</v>
      </c>
      <c r="Z887">
        <f t="shared" si="83"/>
        <v>0.22391857506361323</v>
      </c>
    </row>
    <row r="888" spans="1:26" x14ac:dyDescent="0.25">
      <c r="A888" t="s">
        <v>898</v>
      </c>
      <c r="B888" t="s">
        <v>1508</v>
      </c>
      <c r="C888" t="s">
        <v>1512</v>
      </c>
      <c r="D888">
        <v>325</v>
      </c>
      <c r="E888">
        <v>8.9</v>
      </c>
      <c r="F888">
        <v>2892.5</v>
      </c>
      <c r="G888">
        <v>2934.28</v>
      </c>
      <c r="H888" t="s">
        <v>1514</v>
      </c>
      <c r="I888" t="s">
        <v>1520</v>
      </c>
      <c r="J888">
        <v>4.7</v>
      </c>
      <c r="K888" t="s">
        <v>1774</v>
      </c>
      <c r="L888" t="s">
        <v>1766</v>
      </c>
      <c r="M888" t="s">
        <v>1766</v>
      </c>
      <c r="N888" t="s">
        <v>1912</v>
      </c>
      <c r="O888">
        <v>0.126</v>
      </c>
      <c r="P888">
        <v>40</v>
      </c>
      <c r="Q888">
        <v>2.16</v>
      </c>
      <c r="R888">
        <v>701</v>
      </c>
      <c r="S888">
        <v>119</v>
      </c>
      <c r="T888">
        <v>32</v>
      </c>
      <c r="U888">
        <f t="shared" si="78"/>
        <v>0</v>
      </c>
      <c r="V888">
        <f t="shared" si="79"/>
        <v>41.7800000000002</v>
      </c>
      <c r="W888" s="3">
        <f t="shared" si="80"/>
        <v>1.4444252376836716E-2</v>
      </c>
      <c r="X888" t="str">
        <f t="shared" si="81"/>
        <v>April</v>
      </c>
      <c r="Y888" t="str">
        <f t="shared" si="82"/>
        <v>Q2</v>
      </c>
      <c r="Z888">
        <f t="shared" si="83"/>
        <v>0.46362339514978601</v>
      </c>
    </row>
    <row r="889" spans="1:26" x14ac:dyDescent="0.25">
      <c r="A889" t="s">
        <v>899</v>
      </c>
      <c r="B889" t="s">
        <v>1508</v>
      </c>
      <c r="C889" t="s">
        <v>1512</v>
      </c>
      <c r="D889">
        <v>128</v>
      </c>
      <c r="E889">
        <v>8.9</v>
      </c>
      <c r="F889">
        <v>1139.2</v>
      </c>
      <c r="G889">
        <v>1093.58</v>
      </c>
      <c r="H889" t="s">
        <v>1516</v>
      </c>
      <c r="I889" t="s">
        <v>1519</v>
      </c>
      <c r="J889">
        <v>3.8</v>
      </c>
      <c r="K889" t="s">
        <v>1620</v>
      </c>
      <c r="L889" t="s">
        <v>1563</v>
      </c>
      <c r="M889" t="s">
        <v>1563</v>
      </c>
      <c r="N889" t="s">
        <v>1912</v>
      </c>
      <c r="O889">
        <v>0.1222</v>
      </c>
      <c r="P889">
        <v>15</v>
      </c>
      <c r="Q889">
        <v>2.2599999999999998</v>
      </c>
      <c r="R889">
        <v>913</v>
      </c>
      <c r="S889">
        <v>180</v>
      </c>
      <c r="T889">
        <v>43</v>
      </c>
      <c r="U889">
        <f t="shared" si="78"/>
        <v>0</v>
      </c>
      <c r="V889">
        <f t="shared" si="79"/>
        <v>-45.620000000000118</v>
      </c>
      <c r="W889" s="3">
        <f t="shared" si="80"/>
        <v>-4.0045646067415834E-2</v>
      </c>
      <c r="X889" t="str">
        <f t="shared" si="81"/>
        <v>August</v>
      </c>
      <c r="Y889" t="str">
        <f t="shared" si="82"/>
        <v>Q3</v>
      </c>
      <c r="Z889">
        <f t="shared" si="83"/>
        <v>0.14019715224534501</v>
      </c>
    </row>
    <row r="890" spans="1:26" x14ac:dyDescent="0.25">
      <c r="A890" t="s">
        <v>900</v>
      </c>
      <c r="B890" t="s">
        <v>1509</v>
      </c>
      <c r="C890" t="s">
        <v>1510</v>
      </c>
      <c r="D890">
        <v>57</v>
      </c>
      <c r="E890">
        <v>25</v>
      </c>
      <c r="F890">
        <v>1425</v>
      </c>
      <c r="G890">
        <v>1367.04</v>
      </c>
      <c r="H890" t="s">
        <v>1514</v>
      </c>
      <c r="I890" t="s">
        <v>1521</v>
      </c>
      <c r="J890">
        <v>4.2</v>
      </c>
      <c r="K890" t="s">
        <v>1856</v>
      </c>
      <c r="L890" t="s">
        <v>1784</v>
      </c>
      <c r="M890" t="s">
        <v>1784</v>
      </c>
      <c r="N890" t="s">
        <v>1912</v>
      </c>
      <c r="O890">
        <v>7.1199999999999999E-2</v>
      </c>
      <c r="P890">
        <v>4</v>
      </c>
      <c r="Q890">
        <v>1.39</v>
      </c>
      <c r="R890">
        <v>682</v>
      </c>
      <c r="S890">
        <v>159</v>
      </c>
      <c r="T890">
        <v>20</v>
      </c>
      <c r="U890">
        <f t="shared" si="78"/>
        <v>0</v>
      </c>
      <c r="V890">
        <f t="shared" si="79"/>
        <v>-57.960000000000036</v>
      </c>
      <c r="W890" s="3">
        <f t="shared" si="80"/>
        <v>-4.0673684210526341E-2</v>
      </c>
      <c r="X890" t="str">
        <f t="shared" si="81"/>
        <v>April</v>
      </c>
      <c r="Y890" t="str">
        <f t="shared" si="82"/>
        <v>Q2</v>
      </c>
      <c r="Z890">
        <f t="shared" si="83"/>
        <v>8.357771260997067E-2</v>
      </c>
    </row>
    <row r="891" spans="1:26" x14ac:dyDescent="0.25">
      <c r="A891" t="s">
        <v>901</v>
      </c>
      <c r="B891" t="s">
        <v>1509</v>
      </c>
      <c r="C891" t="s">
        <v>1510</v>
      </c>
      <c r="D891">
        <v>242</v>
      </c>
      <c r="E891">
        <v>25</v>
      </c>
      <c r="F891">
        <v>6050</v>
      </c>
      <c r="G891">
        <v>6131.35</v>
      </c>
      <c r="H891" t="s">
        <v>1515</v>
      </c>
      <c r="I891" t="s">
        <v>1518</v>
      </c>
      <c r="J891">
        <v>4.5</v>
      </c>
      <c r="K891" t="s">
        <v>1746</v>
      </c>
      <c r="L891" t="s">
        <v>1543</v>
      </c>
      <c r="M891" t="s">
        <v>1543</v>
      </c>
      <c r="N891" t="s">
        <v>1912</v>
      </c>
      <c r="O891">
        <v>0.11890000000000001</v>
      </c>
      <c r="P891">
        <v>28</v>
      </c>
      <c r="Q891">
        <v>1.48</v>
      </c>
      <c r="R891">
        <v>354</v>
      </c>
      <c r="S891">
        <v>69</v>
      </c>
      <c r="T891">
        <v>78</v>
      </c>
      <c r="U891">
        <f t="shared" si="78"/>
        <v>0</v>
      </c>
      <c r="V891">
        <f t="shared" si="79"/>
        <v>81.350000000000364</v>
      </c>
      <c r="W891" s="3">
        <f t="shared" si="80"/>
        <v>1.3446280991735598E-2</v>
      </c>
      <c r="X891" t="str">
        <f t="shared" si="81"/>
        <v>March</v>
      </c>
      <c r="Y891" t="str">
        <f t="shared" si="82"/>
        <v>Q1</v>
      </c>
      <c r="Z891">
        <f t="shared" si="83"/>
        <v>0.68361581920903958</v>
      </c>
    </row>
    <row r="892" spans="1:26" x14ac:dyDescent="0.25">
      <c r="A892" t="s">
        <v>902</v>
      </c>
      <c r="B892" t="s">
        <v>1507</v>
      </c>
      <c r="C892" t="s">
        <v>1511</v>
      </c>
      <c r="D892">
        <v>36</v>
      </c>
      <c r="E892">
        <v>15.75</v>
      </c>
      <c r="F892">
        <v>567</v>
      </c>
      <c r="G892">
        <v>554.24</v>
      </c>
      <c r="H892" t="s">
        <v>1515</v>
      </c>
      <c r="I892" t="s">
        <v>1521</v>
      </c>
      <c r="J892">
        <v>4.2</v>
      </c>
      <c r="K892" t="s">
        <v>1599</v>
      </c>
      <c r="L892" t="s">
        <v>1749</v>
      </c>
      <c r="M892" t="s">
        <v>1749</v>
      </c>
      <c r="N892" t="s">
        <v>1912</v>
      </c>
      <c r="O892">
        <v>0.1409</v>
      </c>
      <c r="P892">
        <v>5</v>
      </c>
      <c r="Q892">
        <v>3.46</v>
      </c>
      <c r="R892">
        <v>937</v>
      </c>
      <c r="S892">
        <v>46</v>
      </c>
      <c r="T892">
        <v>24</v>
      </c>
      <c r="U892">
        <f t="shared" si="78"/>
        <v>0</v>
      </c>
      <c r="V892">
        <f t="shared" si="79"/>
        <v>-12.759999999999991</v>
      </c>
      <c r="W892" s="3">
        <f t="shared" si="80"/>
        <v>-2.2504409171075823E-2</v>
      </c>
      <c r="X892" t="str">
        <f t="shared" si="81"/>
        <v>December</v>
      </c>
      <c r="Y892" t="str">
        <f t="shared" si="82"/>
        <v>Q4</v>
      </c>
      <c r="Z892">
        <f t="shared" si="83"/>
        <v>3.8420490928495199E-2</v>
      </c>
    </row>
    <row r="893" spans="1:26" x14ac:dyDescent="0.25">
      <c r="A893" t="s">
        <v>903</v>
      </c>
      <c r="B893" t="s">
        <v>1508</v>
      </c>
      <c r="C893" t="s">
        <v>1512</v>
      </c>
      <c r="D893">
        <v>82</v>
      </c>
      <c r="E893">
        <v>8.9</v>
      </c>
      <c r="F893">
        <v>729.8</v>
      </c>
      <c r="G893">
        <v>713.92</v>
      </c>
      <c r="H893" t="s">
        <v>1517</v>
      </c>
      <c r="I893" t="s">
        <v>1518</v>
      </c>
      <c r="J893">
        <v>4.5</v>
      </c>
      <c r="K893" t="s">
        <v>1821</v>
      </c>
      <c r="L893" t="s">
        <v>1534</v>
      </c>
      <c r="M893" t="s">
        <v>1534</v>
      </c>
      <c r="N893" t="s">
        <v>1912</v>
      </c>
      <c r="O893">
        <v>0.13519999999999999</v>
      </c>
      <c r="P893">
        <v>11</v>
      </c>
      <c r="Q893">
        <v>1.99</v>
      </c>
      <c r="R893">
        <v>984</v>
      </c>
      <c r="S893">
        <v>73</v>
      </c>
      <c r="T893">
        <v>60</v>
      </c>
      <c r="U893">
        <f t="shared" si="78"/>
        <v>0</v>
      </c>
      <c r="V893">
        <f t="shared" si="79"/>
        <v>-15.879999999999995</v>
      </c>
      <c r="W893" s="3">
        <f t="shared" si="80"/>
        <v>-2.1759386133187168E-2</v>
      </c>
      <c r="X893" t="str">
        <f t="shared" si="81"/>
        <v>February</v>
      </c>
      <c r="Y893" t="str">
        <f t="shared" si="82"/>
        <v>Q1</v>
      </c>
      <c r="Z893">
        <f t="shared" si="83"/>
        <v>8.3333333333333329E-2</v>
      </c>
    </row>
    <row r="894" spans="1:26" x14ac:dyDescent="0.25">
      <c r="A894" t="s">
        <v>904</v>
      </c>
      <c r="B894" t="s">
        <v>1505</v>
      </c>
      <c r="C894" t="s">
        <v>1511</v>
      </c>
      <c r="D894">
        <v>47</v>
      </c>
      <c r="E894">
        <v>12.5</v>
      </c>
      <c r="F894">
        <v>587.5</v>
      </c>
      <c r="G894">
        <v>586.71</v>
      </c>
      <c r="H894" t="s">
        <v>1515</v>
      </c>
      <c r="I894" t="s">
        <v>1518</v>
      </c>
      <c r="J894">
        <v>4.5</v>
      </c>
      <c r="K894" t="s">
        <v>1674</v>
      </c>
      <c r="L894" t="s">
        <v>1673</v>
      </c>
      <c r="M894" t="s">
        <v>1673</v>
      </c>
      <c r="N894" t="s">
        <v>1912</v>
      </c>
      <c r="O894">
        <v>9.7600000000000006E-2</v>
      </c>
      <c r="P894">
        <v>4</v>
      </c>
      <c r="Q894">
        <v>3.13</v>
      </c>
      <c r="R894">
        <v>698</v>
      </c>
      <c r="S894">
        <v>135</v>
      </c>
      <c r="T894">
        <v>30</v>
      </c>
      <c r="U894">
        <f t="shared" si="78"/>
        <v>0</v>
      </c>
      <c r="V894">
        <f t="shared" si="79"/>
        <v>-0.78999999999996362</v>
      </c>
      <c r="W894" s="3">
        <f t="shared" si="80"/>
        <v>-1.3446808510637679E-3</v>
      </c>
      <c r="X894" t="str">
        <f t="shared" si="81"/>
        <v>July</v>
      </c>
      <c r="Y894" t="str">
        <f t="shared" si="82"/>
        <v>Q3</v>
      </c>
      <c r="Z894">
        <f t="shared" si="83"/>
        <v>6.73352435530086E-2</v>
      </c>
    </row>
    <row r="895" spans="1:26" x14ac:dyDescent="0.25">
      <c r="A895" t="s">
        <v>905</v>
      </c>
      <c r="B895" t="s">
        <v>1507</v>
      </c>
      <c r="C895" t="s">
        <v>1511</v>
      </c>
      <c r="D895">
        <v>347</v>
      </c>
      <c r="E895">
        <v>15.75</v>
      </c>
      <c r="F895">
        <v>5465.25</v>
      </c>
      <c r="G895">
        <v>5502.03</v>
      </c>
      <c r="H895" t="s">
        <v>1516</v>
      </c>
      <c r="I895" t="s">
        <v>1518</v>
      </c>
      <c r="J895">
        <v>4.5</v>
      </c>
      <c r="K895" t="s">
        <v>1857</v>
      </c>
      <c r="L895" t="s">
        <v>1529</v>
      </c>
      <c r="M895" t="s">
        <v>1529</v>
      </c>
      <c r="N895" t="s">
        <v>1912</v>
      </c>
      <c r="O895">
        <v>9.4899999999999998E-2</v>
      </c>
      <c r="P895">
        <v>32</v>
      </c>
      <c r="Q895">
        <v>3.96</v>
      </c>
      <c r="R895">
        <v>545</v>
      </c>
      <c r="S895">
        <v>177</v>
      </c>
      <c r="T895">
        <v>86</v>
      </c>
      <c r="U895">
        <f t="shared" si="78"/>
        <v>0</v>
      </c>
      <c r="V895">
        <f t="shared" si="79"/>
        <v>36.779999999999745</v>
      </c>
      <c r="W895" s="3">
        <f t="shared" si="80"/>
        <v>6.7297927816659343E-3</v>
      </c>
      <c r="X895" t="str">
        <f t="shared" si="81"/>
        <v>April</v>
      </c>
      <c r="Y895" t="str">
        <f t="shared" si="82"/>
        <v>Q2</v>
      </c>
      <c r="Z895">
        <f t="shared" si="83"/>
        <v>0.636697247706422</v>
      </c>
    </row>
    <row r="896" spans="1:26" x14ac:dyDescent="0.25">
      <c r="A896" t="s">
        <v>906</v>
      </c>
      <c r="B896" t="s">
        <v>1509</v>
      </c>
      <c r="C896" t="s">
        <v>1510</v>
      </c>
      <c r="D896">
        <v>389</v>
      </c>
      <c r="E896">
        <v>25</v>
      </c>
      <c r="F896">
        <v>9725</v>
      </c>
      <c r="G896">
        <v>9486.25</v>
      </c>
      <c r="H896" t="s">
        <v>1513</v>
      </c>
      <c r="I896" t="s">
        <v>1519</v>
      </c>
      <c r="J896">
        <v>3.8</v>
      </c>
      <c r="K896" t="s">
        <v>1855</v>
      </c>
      <c r="L896" t="s">
        <v>1743</v>
      </c>
      <c r="M896" t="s">
        <v>1743</v>
      </c>
      <c r="N896" t="s">
        <v>1912</v>
      </c>
      <c r="O896">
        <v>2.7E-2</v>
      </c>
      <c r="P896">
        <v>10</v>
      </c>
      <c r="Q896">
        <v>1.3</v>
      </c>
      <c r="R896">
        <v>574</v>
      </c>
      <c r="S896">
        <v>59</v>
      </c>
      <c r="T896">
        <v>37</v>
      </c>
      <c r="U896">
        <f t="shared" si="78"/>
        <v>0</v>
      </c>
      <c r="V896">
        <f t="shared" si="79"/>
        <v>-238.75</v>
      </c>
      <c r="W896" s="3">
        <f t="shared" si="80"/>
        <v>-2.4550128534704369E-2</v>
      </c>
      <c r="X896" t="str">
        <f t="shared" si="81"/>
        <v>September</v>
      </c>
      <c r="Y896" t="str">
        <f t="shared" si="82"/>
        <v>Q3</v>
      </c>
      <c r="Z896">
        <f t="shared" si="83"/>
        <v>0.67770034843205573</v>
      </c>
    </row>
    <row r="897" spans="1:26" x14ac:dyDescent="0.25">
      <c r="A897" t="s">
        <v>907</v>
      </c>
      <c r="B897" t="s">
        <v>1506</v>
      </c>
      <c r="C897" t="s">
        <v>1512</v>
      </c>
      <c r="D897">
        <v>177</v>
      </c>
      <c r="E897">
        <v>4.2</v>
      </c>
      <c r="F897">
        <v>743.4</v>
      </c>
      <c r="G897">
        <v>716.53</v>
      </c>
      <c r="H897" t="s">
        <v>1513</v>
      </c>
      <c r="I897" t="s">
        <v>1519</v>
      </c>
      <c r="J897">
        <v>3.8</v>
      </c>
      <c r="K897" t="s">
        <v>1835</v>
      </c>
      <c r="L897" t="s">
        <v>1795</v>
      </c>
      <c r="M897" t="s">
        <v>1795</v>
      </c>
      <c r="N897" t="s">
        <v>1912</v>
      </c>
      <c r="O897">
        <v>2.1700000000000001E-2</v>
      </c>
      <c r="P897">
        <v>3</v>
      </c>
      <c r="Q897">
        <v>1.25</v>
      </c>
      <c r="R897">
        <v>543</v>
      </c>
      <c r="S897">
        <v>71</v>
      </c>
      <c r="T897">
        <v>21</v>
      </c>
      <c r="U897">
        <f t="shared" si="78"/>
        <v>0</v>
      </c>
      <c r="V897">
        <f t="shared" si="79"/>
        <v>-26.870000000000005</v>
      </c>
      <c r="W897" s="3">
        <f t="shared" si="80"/>
        <v>-3.6144740382028522E-2</v>
      </c>
      <c r="X897" t="str">
        <f t="shared" si="81"/>
        <v>January</v>
      </c>
      <c r="Y897" t="str">
        <f t="shared" si="82"/>
        <v>Q1</v>
      </c>
      <c r="Z897">
        <f t="shared" si="83"/>
        <v>0.32596685082872928</v>
      </c>
    </row>
    <row r="898" spans="1:26" x14ac:dyDescent="0.25">
      <c r="A898" t="s">
        <v>908</v>
      </c>
      <c r="B898" t="s">
        <v>1506</v>
      </c>
      <c r="C898" t="s">
        <v>1512</v>
      </c>
      <c r="D898">
        <v>391</v>
      </c>
      <c r="E898">
        <v>4.2</v>
      </c>
      <c r="F898">
        <v>1642.2</v>
      </c>
      <c r="G898">
        <v>1692.95</v>
      </c>
      <c r="H898" t="s">
        <v>1517</v>
      </c>
      <c r="I898" t="s">
        <v>1521</v>
      </c>
      <c r="J898">
        <v>4.2</v>
      </c>
      <c r="K898" t="s">
        <v>1767</v>
      </c>
      <c r="L898" t="s">
        <v>1729</v>
      </c>
      <c r="M898" t="s">
        <v>1646</v>
      </c>
      <c r="N898" t="s">
        <v>1913</v>
      </c>
      <c r="O898">
        <v>7.0999999999999994E-2</v>
      </c>
      <c r="P898">
        <v>27</v>
      </c>
      <c r="Q898">
        <v>1.5</v>
      </c>
      <c r="R898">
        <v>916</v>
      </c>
      <c r="S898">
        <v>91</v>
      </c>
      <c r="T898">
        <v>60</v>
      </c>
      <c r="U898">
        <f t="shared" si="78"/>
        <v>11</v>
      </c>
      <c r="V898">
        <f t="shared" si="79"/>
        <v>50.75</v>
      </c>
      <c r="W898" s="3">
        <f t="shared" si="80"/>
        <v>3.0903665814151746E-2</v>
      </c>
      <c r="X898" t="str">
        <f t="shared" si="81"/>
        <v>August</v>
      </c>
      <c r="Y898" t="str">
        <f t="shared" si="82"/>
        <v>Q3</v>
      </c>
      <c r="Z898">
        <f t="shared" si="83"/>
        <v>0.42685589519650657</v>
      </c>
    </row>
    <row r="899" spans="1:26" x14ac:dyDescent="0.25">
      <c r="A899" t="s">
        <v>909</v>
      </c>
      <c r="B899" t="s">
        <v>1505</v>
      </c>
      <c r="C899" t="s">
        <v>1511</v>
      </c>
      <c r="D899">
        <v>416</v>
      </c>
      <c r="E899">
        <v>12.5</v>
      </c>
      <c r="F899">
        <v>5200</v>
      </c>
      <c r="G899">
        <v>5047.03</v>
      </c>
      <c r="H899" t="s">
        <v>1517</v>
      </c>
      <c r="I899" t="s">
        <v>1521</v>
      </c>
      <c r="J899">
        <v>4.2</v>
      </c>
      <c r="K899" t="s">
        <v>1602</v>
      </c>
      <c r="L899" t="s">
        <v>1713</v>
      </c>
      <c r="M899" t="s">
        <v>1713</v>
      </c>
      <c r="N899" t="s">
        <v>1912</v>
      </c>
      <c r="O899">
        <v>0.1111</v>
      </c>
      <c r="P899">
        <v>46</v>
      </c>
      <c r="Q899">
        <v>3.17</v>
      </c>
      <c r="R899">
        <v>815</v>
      </c>
      <c r="S899">
        <v>89</v>
      </c>
      <c r="T899">
        <v>50</v>
      </c>
      <c r="U899">
        <f t="shared" ref="U899:U962" si="84">IF(N899="Delayed", M899-L899, 0)</f>
        <v>0</v>
      </c>
      <c r="V899">
        <f t="shared" ref="V899:V962" si="85">G899-F899</f>
        <v>-152.97000000000025</v>
      </c>
      <c r="W899" s="3">
        <f t="shared" ref="W899:W962" si="86">(G899-F899)/F899</f>
        <v>-2.9417307692307743E-2</v>
      </c>
      <c r="X899" t="str">
        <f t="shared" ref="X899:X962" si="87">TEXT(K899,"MMMM")</f>
        <v>March</v>
      </c>
      <c r="Y899" t="str">
        <f t="shared" ref="Y899:Y962" si="88">"Q"&amp;ROUNDUP(MONTH(K899)/3,0)</f>
        <v>Q1</v>
      </c>
      <c r="Z899">
        <f t="shared" ref="Z899:Z962" si="89">D899/R899</f>
        <v>0.51042944785276079</v>
      </c>
    </row>
    <row r="900" spans="1:26" x14ac:dyDescent="0.25">
      <c r="A900" t="s">
        <v>910</v>
      </c>
      <c r="B900" t="s">
        <v>1509</v>
      </c>
      <c r="C900" t="s">
        <v>1510</v>
      </c>
      <c r="D900">
        <v>112</v>
      </c>
      <c r="E900">
        <v>25</v>
      </c>
      <c r="F900">
        <v>2800</v>
      </c>
      <c r="G900">
        <v>2818.8</v>
      </c>
      <c r="H900" t="s">
        <v>1513</v>
      </c>
      <c r="I900" t="s">
        <v>1520</v>
      </c>
      <c r="J900">
        <v>4.7</v>
      </c>
      <c r="K900" t="s">
        <v>1829</v>
      </c>
      <c r="L900" t="s">
        <v>1874</v>
      </c>
      <c r="M900" t="s">
        <v>1874</v>
      </c>
      <c r="N900" t="s">
        <v>1912</v>
      </c>
      <c r="O900">
        <v>6.2399999999999997E-2</v>
      </c>
      <c r="P900">
        <v>6</v>
      </c>
      <c r="Q900">
        <v>0.6</v>
      </c>
      <c r="R900">
        <v>960</v>
      </c>
      <c r="S900">
        <v>28</v>
      </c>
      <c r="T900">
        <v>75</v>
      </c>
      <c r="U900">
        <f t="shared" si="84"/>
        <v>0</v>
      </c>
      <c r="V900">
        <f t="shared" si="85"/>
        <v>18.800000000000182</v>
      </c>
      <c r="W900" s="3">
        <f t="shared" si="86"/>
        <v>6.7142857142857794E-3</v>
      </c>
      <c r="X900" t="str">
        <f t="shared" si="87"/>
        <v>August</v>
      </c>
      <c r="Y900" t="str">
        <f t="shared" si="88"/>
        <v>Q3</v>
      </c>
      <c r="Z900">
        <f t="shared" si="89"/>
        <v>0.11666666666666667</v>
      </c>
    </row>
    <row r="901" spans="1:26" x14ac:dyDescent="0.25">
      <c r="A901" t="s">
        <v>911</v>
      </c>
      <c r="B901" t="s">
        <v>1506</v>
      </c>
      <c r="C901" t="s">
        <v>1512</v>
      </c>
      <c r="D901">
        <v>319</v>
      </c>
      <c r="E901">
        <v>4.2</v>
      </c>
      <c r="F901">
        <v>1339.8</v>
      </c>
      <c r="G901">
        <v>1383.57</v>
      </c>
      <c r="H901" t="s">
        <v>1517</v>
      </c>
      <c r="I901" t="s">
        <v>1520</v>
      </c>
      <c r="J901">
        <v>4.7</v>
      </c>
      <c r="K901" t="s">
        <v>1723</v>
      </c>
      <c r="L901" t="s">
        <v>1739</v>
      </c>
      <c r="M901" t="s">
        <v>1623</v>
      </c>
      <c r="N901" t="s">
        <v>1913</v>
      </c>
      <c r="O901">
        <v>0.1003</v>
      </c>
      <c r="P901">
        <v>32</v>
      </c>
      <c r="Q901">
        <v>1.8</v>
      </c>
      <c r="R901">
        <v>878</v>
      </c>
      <c r="S901">
        <v>102</v>
      </c>
      <c r="T901">
        <v>64</v>
      </c>
      <c r="U901">
        <f t="shared" si="84"/>
        <v>3</v>
      </c>
      <c r="V901">
        <f t="shared" si="85"/>
        <v>43.769999999999982</v>
      </c>
      <c r="W901" s="3">
        <f t="shared" si="86"/>
        <v>3.2669055082848175E-2</v>
      </c>
      <c r="X901" t="str">
        <f t="shared" si="87"/>
        <v>May</v>
      </c>
      <c r="Y901" t="str">
        <f t="shared" si="88"/>
        <v>Q2</v>
      </c>
      <c r="Z901">
        <f t="shared" si="89"/>
        <v>0.36332574031890663</v>
      </c>
    </row>
    <row r="902" spans="1:26" x14ac:dyDescent="0.25">
      <c r="A902" t="s">
        <v>912</v>
      </c>
      <c r="B902" t="s">
        <v>1507</v>
      </c>
      <c r="C902" t="s">
        <v>1511</v>
      </c>
      <c r="D902">
        <v>120</v>
      </c>
      <c r="E902">
        <v>15.75</v>
      </c>
      <c r="F902">
        <v>1890</v>
      </c>
      <c r="G902">
        <v>1919.66</v>
      </c>
      <c r="H902" t="s">
        <v>1516</v>
      </c>
      <c r="I902" t="s">
        <v>1519</v>
      </c>
      <c r="J902">
        <v>3.8</v>
      </c>
      <c r="K902" t="s">
        <v>1858</v>
      </c>
      <c r="L902" t="s">
        <v>1575</v>
      </c>
      <c r="M902" t="s">
        <v>1575</v>
      </c>
      <c r="N902" t="s">
        <v>1912</v>
      </c>
      <c r="O902">
        <v>6.2100000000000002E-2</v>
      </c>
      <c r="P902">
        <v>7</v>
      </c>
      <c r="Q902">
        <v>2.68</v>
      </c>
      <c r="R902">
        <v>754</v>
      </c>
      <c r="S902">
        <v>22</v>
      </c>
      <c r="T902">
        <v>52</v>
      </c>
      <c r="U902">
        <f t="shared" si="84"/>
        <v>0</v>
      </c>
      <c r="V902">
        <f t="shared" si="85"/>
        <v>29.660000000000082</v>
      </c>
      <c r="W902" s="3">
        <f t="shared" si="86"/>
        <v>1.5693121693121738E-2</v>
      </c>
      <c r="X902" t="str">
        <f t="shared" si="87"/>
        <v>February</v>
      </c>
      <c r="Y902" t="str">
        <f t="shared" si="88"/>
        <v>Q1</v>
      </c>
      <c r="Z902">
        <f t="shared" si="89"/>
        <v>0.15915119363395225</v>
      </c>
    </row>
    <row r="903" spans="1:26" x14ac:dyDescent="0.25">
      <c r="A903" t="s">
        <v>913</v>
      </c>
      <c r="B903" t="s">
        <v>1507</v>
      </c>
      <c r="C903" t="s">
        <v>1511</v>
      </c>
      <c r="D903">
        <v>297</v>
      </c>
      <c r="E903">
        <v>15.75</v>
      </c>
      <c r="F903">
        <v>4677.75</v>
      </c>
      <c r="G903">
        <v>4474.8500000000004</v>
      </c>
      <c r="H903" t="s">
        <v>1515</v>
      </c>
      <c r="I903" t="s">
        <v>1521</v>
      </c>
      <c r="J903">
        <v>4.2</v>
      </c>
      <c r="K903" t="s">
        <v>1523</v>
      </c>
      <c r="L903" t="s">
        <v>1522</v>
      </c>
      <c r="M903" t="s">
        <v>1522</v>
      </c>
      <c r="N903" t="s">
        <v>1912</v>
      </c>
      <c r="O903">
        <v>4.9700000000000001E-2</v>
      </c>
      <c r="P903">
        <v>14</v>
      </c>
      <c r="Q903">
        <v>2.83</v>
      </c>
      <c r="R903">
        <v>334</v>
      </c>
      <c r="S903">
        <v>175</v>
      </c>
      <c r="T903">
        <v>95</v>
      </c>
      <c r="U903">
        <f t="shared" si="84"/>
        <v>0</v>
      </c>
      <c r="V903">
        <f t="shared" si="85"/>
        <v>-202.89999999999964</v>
      </c>
      <c r="W903" s="3">
        <f t="shared" si="86"/>
        <v>-4.3375554486665517E-2</v>
      </c>
      <c r="X903" t="str">
        <f t="shared" si="87"/>
        <v>April</v>
      </c>
      <c r="Y903" t="str">
        <f t="shared" si="88"/>
        <v>Q2</v>
      </c>
      <c r="Z903">
        <f t="shared" si="89"/>
        <v>0.8892215568862275</v>
      </c>
    </row>
    <row r="904" spans="1:26" x14ac:dyDescent="0.25">
      <c r="A904" t="s">
        <v>914</v>
      </c>
      <c r="B904" t="s">
        <v>1505</v>
      </c>
      <c r="C904" t="s">
        <v>1511</v>
      </c>
      <c r="D904">
        <v>397</v>
      </c>
      <c r="E904">
        <v>12.5</v>
      </c>
      <c r="F904">
        <v>4962.5</v>
      </c>
      <c r="G904">
        <v>4930.3500000000004</v>
      </c>
      <c r="H904" t="s">
        <v>1517</v>
      </c>
      <c r="I904" t="s">
        <v>1520</v>
      </c>
      <c r="J904">
        <v>4.7</v>
      </c>
      <c r="K904" t="s">
        <v>1670</v>
      </c>
      <c r="L904" t="s">
        <v>1562</v>
      </c>
      <c r="M904" t="s">
        <v>1562</v>
      </c>
      <c r="N904" t="s">
        <v>1912</v>
      </c>
      <c r="O904">
        <v>0.1239</v>
      </c>
      <c r="P904">
        <v>49</v>
      </c>
      <c r="Q904">
        <v>2.57</v>
      </c>
      <c r="R904">
        <v>560</v>
      </c>
      <c r="S904">
        <v>31</v>
      </c>
      <c r="T904">
        <v>45</v>
      </c>
      <c r="U904">
        <f t="shared" si="84"/>
        <v>0</v>
      </c>
      <c r="V904">
        <f t="shared" si="85"/>
        <v>-32.149999999999636</v>
      </c>
      <c r="W904" s="3">
        <f t="shared" si="86"/>
        <v>-6.478589420654839E-3</v>
      </c>
      <c r="X904" t="str">
        <f t="shared" si="87"/>
        <v>December</v>
      </c>
      <c r="Y904" t="str">
        <f t="shared" si="88"/>
        <v>Q4</v>
      </c>
      <c r="Z904">
        <f t="shared" si="89"/>
        <v>0.70892857142857146</v>
      </c>
    </row>
    <row r="905" spans="1:26" x14ac:dyDescent="0.25">
      <c r="A905" t="s">
        <v>915</v>
      </c>
      <c r="B905" t="s">
        <v>1508</v>
      </c>
      <c r="C905" t="s">
        <v>1512</v>
      </c>
      <c r="D905">
        <v>97</v>
      </c>
      <c r="E905">
        <v>8.9</v>
      </c>
      <c r="F905">
        <v>863.3</v>
      </c>
      <c r="G905">
        <v>872.06</v>
      </c>
      <c r="H905" t="s">
        <v>1513</v>
      </c>
      <c r="I905" t="s">
        <v>1518</v>
      </c>
      <c r="J905">
        <v>4.5</v>
      </c>
      <c r="K905" t="s">
        <v>1610</v>
      </c>
      <c r="L905" t="s">
        <v>1826</v>
      </c>
      <c r="M905" t="s">
        <v>1826</v>
      </c>
      <c r="N905" t="s">
        <v>1912</v>
      </c>
      <c r="O905">
        <v>9.2799999999999994E-2</v>
      </c>
      <c r="P905">
        <v>8</v>
      </c>
      <c r="Q905">
        <v>1.04</v>
      </c>
      <c r="R905">
        <v>709</v>
      </c>
      <c r="S905">
        <v>167</v>
      </c>
      <c r="T905">
        <v>10</v>
      </c>
      <c r="U905">
        <f t="shared" si="84"/>
        <v>0</v>
      </c>
      <c r="V905">
        <f t="shared" si="85"/>
        <v>8.7599999999999909</v>
      </c>
      <c r="W905" s="3">
        <f t="shared" si="86"/>
        <v>1.01471099270242E-2</v>
      </c>
      <c r="X905" t="str">
        <f t="shared" si="87"/>
        <v>August</v>
      </c>
      <c r="Y905" t="str">
        <f t="shared" si="88"/>
        <v>Q3</v>
      </c>
      <c r="Z905">
        <f t="shared" si="89"/>
        <v>0.13681241184767279</v>
      </c>
    </row>
    <row r="906" spans="1:26" x14ac:dyDescent="0.25">
      <c r="A906" t="s">
        <v>850</v>
      </c>
      <c r="B906" t="s">
        <v>1508</v>
      </c>
      <c r="C906" t="s">
        <v>1512</v>
      </c>
      <c r="D906">
        <v>28</v>
      </c>
      <c r="E906">
        <v>8.9</v>
      </c>
      <c r="F906">
        <v>249.2</v>
      </c>
      <c r="G906">
        <v>259.06</v>
      </c>
      <c r="H906" t="s">
        <v>1516</v>
      </c>
      <c r="I906" t="s">
        <v>1519</v>
      </c>
      <c r="J906">
        <v>3.8</v>
      </c>
      <c r="K906" t="s">
        <v>1557</v>
      </c>
      <c r="L906" t="s">
        <v>1874</v>
      </c>
      <c r="M906" t="s">
        <v>1874</v>
      </c>
      <c r="N906" t="s">
        <v>1912</v>
      </c>
      <c r="O906">
        <v>0.13850000000000001</v>
      </c>
      <c r="P906">
        <v>3</v>
      </c>
      <c r="Q906">
        <v>2.29</v>
      </c>
      <c r="R906">
        <v>531</v>
      </c>
      <c r="S906">
        <v>44</v>
      </c>
      <c r="T906">
        <v>63</v>
      </c>
      <c r="U906">
        <f t="shared" si="84"/>
        <v>0</v>
      </c>
      <c r="V906">
        <f t="shared" si="85"/>
        <v>9.8600000000000136</v>
      </c>
      <c r="W906" s="3">
        <f t="shared" si="86"/>
        <v>3.956661316211884E-2</v>
      </c>
      <c r="X906" t="str">
        <f t="shared" si="87"/>
        <v>July</v>
      </c>
      <c r="Y906" t="str">
        <f t="shared" si="88"/>
        <v>Q3</v>
      </c>
      <c r="Z906">
        <f t="shared" si="89"/>
        <v>5.2730696798493411E-2</v>
      </c>
    </row>
    <row r="907" spans="1:26" x14ac:dyDescent="0.25">
      <c r="A907" t="s">
        <v>916</v>
      </c>
      <c r="B907" t="s">
        <v>1504</v>
      </c>
      <c r="C907" t="s">
        <v>1510</v>
      </c>
      <c r="D907">
        <v>395</v>
      </c>
      <c r="E907">
        <v>45</v>
      </c>
      <c r="F907">
        <v>17775</v>
      </c>
      <c r="G907">
        <v>17500.95</v>
      </c>
      <c r="H907" t="s">
        <v>1516</v>
      </c>
      <c r="I907" t="s">
        <v>1521</v>
      </c>
      <c r="J907">
        <v>4.2</v>
      </c>
      <c r="K907" t="s">
        <v>1647</v>
      </c>
      <c r="L907" t="s">
        <v>1553</v>
      </c>
      <c r="M907" t="s">
        <v>1553</v>
      </c>
      <c r="N907" t="s">
        <v>1912</v>
      </c>
      <c r="O907">
        <v>2.12E-2</v>
      </c>
      <c r="P907">
        <v>8</v>
      </c>
      <c r="Q907">
        <v>1.24</v>
      </c>
      <c r="R907">
        <v>452</v>
      </c>
      <c r="S907">
        <v>96</v>
      </c>
      <c r="T907">
        <v>99</v>
      </c>
      <c r="U907">
        <f t="shared" si="84"/>
        <v>0</v>
      </c>
      <c r="V907">
        <f t="shared" si="85"/>
        <v>-274.04999999999927</v>
      </c>
      <c r="W907" s="3">
        <f t="shared" si="86"/>
        <v>-1.5417721518987302E-2</v>
      </c>
      <c r="X907" t="str">
        <f t="shared" si="87"/>
        <v>June</v>
      </c>
      <c r="Y907" t="str">
        <f t="shared" si="88"/>
        <v>Q2</v>
      </c>
      <c r="Z907">
        <f t="shared" si="89"/>
        <v>0.87389380530973448</v>
      </c>
    </row>
    <row r="908" spans="1:26" x14ac:dyDescent="0.25">
      <c r="A908" t="s">
        <v>917</v>
      </c>
      <c r="B908" t="s">
        <v>1508</v>
      </c>
      <c r="C908" t="s">
        <v>1512</v>
      </c>
      <c r="D908">
        <v>490</v>
      </c>
      <c r="E908">
        <v>8.9</v>
      </c>
      <c r="F908">
        <v>4361</v>
      </c>
      <c r="G908">
        <v>4412.45</v>
      </c>
      <c r="H908" t="s">
        <v>1515</v>
      </c>
      <c r="I908" t="s">
        <v>1518</v>
      </c>
      <c r="J908">
        <v>4.5</v>
      </c>
      <c r="K908" t="s">
        <v>1653</v>
      </c>
      <c r="L908" t="s">
        <v>1854</v>
      </c>
      <c r="M908" t="s">
        <v>1854</v>
      </c>
      <c r="N908" t="s">
        <v>1912</v>
      </c>
      <c r="O908">
        <v>1.41E-2</v>
      </c>
      <c r="P908">
        <v>6</v>
      </c>
      <c r="Q908">
        <v>1.02</v>
      </c>
      <c r="R908">
        <v>380</v>
      </c>
      <c r="S908">
        <v>196</v>
      </c>
      <c r="T908">
        <v>65</v>
      </c>
      <c r="U908">
        <f t="shared" si="84"/>
        <v>0</v>
      </c>
      <c r="V908">
        <f t="shared" si="85"/>
        <v>51.449999999999818</v>
      </c>
      <c r="W908" s="3">
        <f t="shared" si="86"/>
        <v>1.1797752808988723E-2</v>
      </c>
      <c r="X908" t="str">
        <f t="shared" si="87"/>
        <v>July</v>
      </c>
      <c r="Y908" t="str">
        <f t="shared" si="88"/>
        <v>Q3</v>
      </c>
      <c r="Z908">
        <f t="shared" si="89"/>
        <v>1.2894736842105263</v>
      </c>
    </row>
    <row r="909" spans="1:26" x14ac:dyDescent="0.25">
      <c r="A909" t="s">
        <v>918</v>
      </c>
      <c r="B909" t="s">
        <v>1507</v>
      </c>
      <c r="C909" t="s">
        <v>1511</v>
      </c>
      <c r="D909">
        <v>380</v>
      </c>
      <c r="E909">
        <v>15.75</v>
      </c>
      <c r="F909">
        <v>5985</v>
      </c>
      <c r="G909">
        <v>6225.76</v>
      </c>
      <c r="H909" t="s">
        <v>1514</v>
      </c>
      <c r="I909" t="s">
        <v>1518</v>
      </c>
      <c r="J909">
        <v>4.5</v>
      </c>
      <c r="K909" t="s">
        <v>1657</v>
      </c>
      <c r="L909" t="s">
        <v>1839</v>
      </c>
      <c r="M909" t="s">
        <v>1595</v>
      </c>
      <c r="N909" t="s">
        <v>1913</v>
      </c>
      <c r="O909">
        <v>6.1600000000000002E-2</v>
      </c>
      <c r="P909">
        <v>23</v>
      </c>
      <c r="Q909">
        <v>3.9</v>
      </c>
      <c r="R909">
        <v>954</v>
      </c>
      <c r="S909">
        <v>31</v>
      </c>
      <c r="T909">
        <v>24</v>
      </c>
      <c r="U909">
        <f t="shared" si="84"/>
        <v>5</v>
      </c>
      <c r="V909">
        <f t="shared" si="85"/>
        <v>240.76000000000022</v>
      </c>
      <c r="W909" s="3">
        <f t="shared" si="86"/>
        <v>4.0227234753550577E-2</v>
      </c>
      <c r="X909" t="str">
        <f t="shared" si="87"/>
        <v>April</v>
      </c>
      <c r="Y909" t="str">
        <f t="shared" si="88"/>
        <v>Q2</v>
      </c>
      <c r="Z909">
        <f t="shared" si="89"/>
        <v>0.39832285115303984</v>
      </c>
    </row>
    <row r="910" spans="1:26" x14ac:dyDescent="0.25">
      <c r="A910" t="s">
        <v>919</v>
      </c>
      <c r="B910" t="s">
        <v>1505</v>
      </c>
      <c r="C910" t="s">
        <v>1511</v>
      </c>
      <c r="D910">
        <v>178</v>
      </c>
      <c r="E910">
        <v>12.5</v>
      </c>
      <c r="F910">
        <v>2225</v>
      </c>
      <c r="G910">
        <v>2266.81</v>
      </c>
      <c r="H910" t="s">
        <v>1516</v>
      </c>
      <c r="I910" t="s">
        <v>1518</v>
      </c>
      <c r="J910">
        <v>4.5</v>
      </c>
      <c r="K910" t="s">
        <v>1536</v>
      </c>
      <c r="L910" t="s">
        <v>1817</v>
      </c>
      <c r="M910" t="s">
        <v>1817</v>
      </c>
      <c r="N910" t="s">
        <v>1912</v>
      </c>
      <c r="O910">
        <v>0.1208</v>
      </c>
      <c r="P910">
        <v>21</v>
      </c>
      <c r="Q910">
        <v>3.55</v>
      </c>
      <c r="R910">
        <v>647</v>
      </c>
      <c r="S910">
        <v>137</v>
      </c>
      <c r="T910">
        <v>25</v>
      </c>
      <c r="U910">
        <f t="shared" si="84"/>
        <v>0</v>
      </c>
      <c r="V910">
        <f t="shared" si="85"/>
        <v>41.809999999999945</v>
      </c>
      <c r="W910" s="3">
        <f t="shared" si="86"/>
        <v>1.8791011235955033E-2</v>
      </c>
      <c r="X910" t="str">
        <f t="shared" si="87"/>
        <v>May</v>
      </c>
      <c r="Y910" t="str">
        <f t="shared" si="88"/>
        <v>Q2</v>
      </c>
      <c r="Z910">
        <f t="shared" si="89"/>
        <v>0.27511591962905718</v>
      </c>
    </row>
    <row r="911" spans="1:26" x14ac:dyDescent="0.25">
      <c r="A911" t="s">
        <v>920</v>
      </c>
      <c r="B911" t="s">
        <v>1507</v>
      </c>
      <c r="C911" t="s">
        <v>1511</v>
      </c>
      <c r="D911">
        <v>464</v>
      </c>
      <c r="E911">
        <v>15.75</v>
      </c>
      <c r="F911">
        <v>7308</v>
      </c>
      <c r="G911">
        <v>7563.89</v>
      </c>
      <c r="H911" t="s">
        <v>1516</v>
      </c>
      <c r="I911" t="s">
        <v>1519</v>
      </c>
      <c r="J911">
        <v>3.8</v>
      </c>
      <c r="K911" t="s">
        <v>1716</v>
      </c>
      <c r="L911" t="s">
        <v>1824</v>
      </c>
      <c r="M911" t="s">
        <v>1824</v>
      </c>
      <c r="N911" t="s">
        <v>1912</v>
      </c>
      <c r="O911">
        <v>0.13539999999999999</v>
      </c>
      <c r="P911">
        <v>62</v>
      </c>
      <c r="Q911">
        <v>3.5</v>
      </c>
      <c r="R911">
        <v>590</v>
      </c>
      <c r="S911">
        <v>81</v>
      </c>
      <c r="T911">
        <v>83</v>
      </c>
      <c r="U911">
        <f t="shared" si="84"/>
        <v>0</v>
      </c>
      <c r="V911">
        <f t="shared" si="85"/>
        <v>255.89000000000033</v>
      </c>
      <c r="W911" s="3">
        <f t="shared" si="86"/>
        <v>3.5015051997810666E-2</v>
      </c>
      <c r="X911" t="str">
        <f t="shared" si="87"/>
        <v>October</v>
      </c>
      <c r="Y911" t="str">
        <f t="shared" si="88"/>
        <v>Q4</v>
      </c>
      <c r="Z911">
        <f t="shared" si="89"/>
        <v>0.78644067796610173</v>
      </c>
    </row>
    <row r="912" spans="1:26" x14ac:dyDescent="0.25">
      <c r="A912" t="s">
        <v>921</v>
      </c>
      <c r="B912" t="s">
        <v>1508</v>
      </c>
      <c r="C912" t="s">
        <v>1512</v>
      </c>
      <c r="D912">
        <v>405</v>
      </c>
      <c r="E912">
        <v>8.9</v>
      </c>
      <c r="F912">
        <v>3604.5</v>
      </c>
      <c r="G912">
        <v>3687.72</v>
      </c>
      <c r="H912" t="s">
        <v>1515</v>
      </c>
      <c r="I912" t="s">
        <v>1521</v>
      </c>
      <c r="J912">
        <v>4.2</v>
      </c>
      <c r="K912" t="s">
        <v>1732</v>
      </c>
      <c r="L912" t="s">
        <v>1727</v>
      </c>
      <c r="M912" t="s">
        <v>1727</v>
      </c>
      <c r="N912" t="s">
        <v>1912</v>
      </c>
      <c r="O912">
        <v>4.1599999999999998E-2</v>
      </c>
      <c r="P912">
        <v>16</v>
      </c>
      <c r="Q912">
        <v>1.59</v>
      </c>
      <c r="R912">
        <v>411</v>
      </c>
      <c r="S912">
        <v>162</v>
      </c>
      <c r="T912">
        <v>41</v>
      </c>
      <c r="U912">
        <f t="shared" si="84"/>
        <v>0</v>
      </c>
      <c r="V912">
        <f t="shared" si="85"/>
        <v>83.2199999999998</v>
      </c>
      <c r="W912" s="3">
        <f t="shared" si="86"/>
        <v>2.3087806908031572E-2</v>
      </c>
      <c r="X912" t="str">
        <f t="shared" si="87"/>
        <v>June</v>
      </c>
      <c r="Y912" t="str">
        <f t="shared" si="88"/>
        <v>Q2</v>
      </c>
      <c r="Z912">
        <f t="shared" si="89"/>
        <v>0.98540145985401462</v>
      </c>
    </row>
    <row r="913" spans="1:26" x14ac:dyDescent="0.25">
      <c r="A913" t="s">
        <v>922</v>
      </c>
      <c r="B913" t="s">
        <v>1504</v>
      </c>
      <c r="C913" t="s">
        <v>1510</v>
      </c>
      <c r="D913">
        <v>263</v>
      </c>
      <c r="E913">
        <v>45</v>
      </c>
      <c r="F913">
        <v>11835</v>
      </c>
      <c r="G913">
        <v>11314.58</v>
      </c>
      <c r="H913" t="s">
        <v>1514</v>
      </c>
      <c r="I913" t="s">
        <v>1518</v>
      </c>
      <c r="J913">
        <v>4.5</v>
      </c>
      <c r="K913" t="s">
        <v>1681</v>
      </c>
      <c r="L913" t="s">
        <v>1575</v>
      </c>
      <c r="M913" t="s">
        <v>1575</v>
      </c>
      <c r="N913" t="s">
        <v>1912</v>
      </c>
      <c r="O913">
        <v>1.18E-2</v>
      </c>
      <c r="P913">
        <v>3</v>
      </c>
      <c r="Q913">
        <v>1.73</v>
      </c>
      <c r="R913">
        <v>549</v>
      </c>
      <c r="S913">
        <v>46</v>
      </c>
      <c r="T913">
        <v>53</v>
      </c>
      <c r="U913">
        <f t="shared" si="84"/>
        <v>0</v>
      </c>
      <c r="V913">
        <f t="shared" si="85"/>
        <v>-520.42000000000007</v>
      </c>
      <c r="W913" s="3">
        <f t="shared" si="86"/>
        <v>-4.3972961554710609E-2</v>
      </c>
      <c r="X913" t="str">
        <f t="shared" si="87"/>
        <v>February</v>
      </c>
      <c r="Y913" t="str">
        <f t="shared" si="88"/>
        <v>Q1</v>
      </c>
      <c r="Z913">
        <f t="shared" si="89"/>
        <v>0.47905282331511839</v>
      </c>
    </row>
    <row r="914" spans="1:26" x14ac:dyDescent="0.25">
      <c r="A914" t="s">
        <v>923</v>
      </c>
      <c r="B914" t="s">
        <v>1507</v>
      </c>
      <c r="C914" t="s">
        <v>1511</v>
      </c>
      <c r="D914">
        <v>372</v>
      </c>
      <c r="E914">
        <v>15.75</v>
      </c>
      <c r="F914">
        <v>5859</v>
      </c>
      <c r="G914">
        <v>5832.06</v>
      </c>
      <c r="H914" t="s">
        <v>1517</v>
      </c>
      <c r="I914" t="s">
        <v>1521</v>
      </c>
      <c r="J914">
        <v>4.2</v>
      </c>
      <c r="K914" t="s">
        <v>1568</v>
      </c>
      <c r="L914" t="s">
        <v>1741</v>
      </c>
      <c r="M914" t="s">
        <v>1741</v>
      </c>
      <c r="N914" t="s">
        <v>1912</v>
      </c>
      <c r="O914">
        <v>3.1600000000000003E-2</v>
      </c>
      <c r="P914">
        <v>11</v>
      </c>
      <c r="Q914">
        <v>3.87</v>
      </c>
      <c r="R914">
        <v>988</v>
      </c>
      <c r="S914">
        <v>113</v>
      </c>
      <c r="T914">
        <v>59</v>
      </c>
      <c r="U914">
        <f t="shared" si="84"/>
        <v>0</v>
      </c>
      <c r="V914">
        <f t="shared" si="85"/>
        <v>-26.9399999999996</v>
      </c>
      <c r="W914" s="3">
        <f t="shared" si="86"/>
        <v>-4.5980542754735622E-3</v>
      </c>
      <c r="X914" t="str">
        <f t="shared" si="87"/>
        <v>June</v>
      </c>
      <c r="Y914" t="str">
        <f t="shared" si="88"/>
        <v>Q2</v>
      </c>
      <c r="Z914">
        <f t="shared" si="89"/>
        <v>0.37651821862348178</v>
      </c>
    </row>
    <row r="915" spans="1:26" x14ac:dyDescent="0.25">
      <c r="A915" t="s">
        <v>924</v>
      </c>
      <c r="B915" t="s">
        <v>1508</v>
      </c>
      <c r="C915" t="s">
        <v>1512</v>
      </c>
      <c r="D915">
        <v>106</v>
      </c>
      <c r="E915">
        <v>8.9</v>
      </c>
      <c r="F915">
        <v>943.4</v>
      </c>
      <c r="G915">
        <v>902.71</v>
      </c>
      <c r="H915" t="s">
        <v>1517</v>
      </c>
      <c r="I915" t="s">
        <v>1519</v>
      </c>
      <c r="J915">
        <v>3.8</v>
      </c>
      <c r="K915" t="s">
        <v>1614</v>
      </c>
      <c r="L915" t="s">
        <v>1601</v>
      </c>
      <c r="M915" t="s">
        <v>1601</v>
      </c>
      <c r="N915" t="s">
        <v>1912</v>
      </c>
      <c r="O915">
        <v>6.9199999999999998E-2</v>
      </c>
      <c r="P915">
        <v>7</v>
      </c>
      <c r="Q915">
        <v>2.9</v>
      </c>
      <c r="R915">
        <v>713</v>
      </c>
      <c r="S915">
        <v>46</v>
      </c>
      <c r="T915">
        <v>28</v>
      </c>
      <c r="U915">
        <f t="shared" si="84"/>
        <v>0</v>
      </c>
      <c r="V915">
        <f t="shared" si="85"/>
        <v>-40.689999999999941</v>
      </c>
      <c r="W915" s="3">
        <f t="shared" si="86"/>
        <v>-4.3131227475090038E-2</v>
      </c>
      <c r="X915" t="str">
        <f t="shared" si="87"/>
        <v>July</v>
      </c>
      <c r="Y915" t="str">
        <f t="shared" si="88"/>
        <v>Q3</v>
      </c>
      <c r="Z915">
        <f t="shared" si="89"/>
        <v>0.14866760168302945</v>
      </c>
    </row>
    <row r="916" spans="1:26" x14ac:dyDescent="0.25">
      <c r="A916" t="s">
        <v>925</v>
      </c>
      <c r="B916" t="s">
        <v>1508</v>
      </c>
      <c r="C916" t="s">
        <v>1512</v>
      </c>
      <c r="D916">
        <v>18</v>
      </c>
      <c r="E916">
        <v>8.9</v>
      </c>
      <c r="F916">
        <v>160.19999999999999</v>
      </c>
      <c r="G916">
        <v>166.51</v>
      </c>
      <c r="H916" t="s">
        <v>1513</v>
      </c>
      <c r="I916" t="s">
        <v>1518</v>
      </c>
      <c r="J916">
        <v>4.5</v>
      </c>
      <c r="K916" t="s">
        <v>1638</v>
      </c>
      <c r="L916" t="s">
        <v>1579</v>
      </c>
      <c r="M916" t="s">
        <v>1579</v>
      </c>
      <c r="N916" t="s">
        <v>1912</v>
      </c>
      <c r="O916">
        <v>3.6200000000000003E-2</v>
      </c>
      <c r="P916">
        <v>0</v>
      </c>
      <c r="Q916">
        <v>2.3199999999999998</v>
      </c>
      <c r="R916">
        <v>410</v>
      </c>
      <c r="S916">
        <v>87</v>
      </c>
      <c r="T916">
        <v>25</v>
      </c>
      <c r="U916">
        <f t="shared" si="84"/>
        <v>0</v>
      </c>
      <c r="V916">
        <f t="shared" si="85"/>
        <v>6.3100000000000023</v>
      </c>
      <c r="W916" s="3">
        <f t="shared" si="86"/>
        <v>3.9388264669163564E-2</v>
      </c>
      <c r="X916" t="str">
        <f t="shared" si="87"/>
        <v>May</v>
      </c>
      <c r="Y916" t="str">
        <f t="shared" si="88"/>
        <v>Q2</v>
      </c>
      <c r="Z916">
        <f t="shared" si="89"/>
        <v>4.3902439024390241E-2</v>
      </c>
    </row>
    <row r="917" spans="1:26" x14ac:dyDescent="0.25">
      <c r="A917" t="s">
        <v>926</v>
      </c>
      <c r="B917" t="s">
        <v>1509</v>
      </c>
      <c r="C917" t="s">
        <v>1510</v>
      </c>
      <c r="D917">
        <v>118</v>
      </c>
      <c r="E917">
        <v>25</v>
      </c>
      <c r="F917">
        <v>2950</v>
      </c>
      <c r="G917">
        <v>2846.93</v>
      </c>
      <c r="H917" t="s">
        <v>1513</v>
      </c>
      <c r="I917" t="s">
        <v>1521</v>
      </c>
      <c r="J917">
        <v>4.2</v>
      </c>
      <c r="K917" t="s">
        <v>1782</v>
      </c>
      <c r="L917" t="s">
        <v>1728</v>
      </c>
      <c r="M917" t="s">
        <v>1728</v>
      </c>
      <c r="N917" t="s">
        <v>1912</v>
      </c>
      <c r="O917">
        <v>8.0299999999999996E-2</v>
      </c>
      <c r="P917">
        <v>9</v>
      </c>
      <c r="Q917">
        <v>0.57999999999999996</v>
      </c>
      <c r="R917">
        <v>428</v>
      </c>
      <c r="S917">
        <v>45</v>
      </c>
      <c r="T917">
        <v>16</v>
      </c>
      <c r="U917">
        <f t="shared" si="84"/>
        <v>0</v>
      </c>
      <c r="V917">
        <f t="shared" si="85"/>
        <v>-103.07000000000016</v>
      </c>
      <c r="W917" s="3">
        <f t="shared" si="86"/>
        <v>-3.4938983050847514E-2</v>
      </c>
      <c r="X917" t="str">
        <f t="shared" si="87"/>
        <v>August</v>
      </c>
      <c r="Y917" t="str">
        <f t="shared" si="88"/>
        <v>Q3</v>
      </c>
      <c r="Z917">
        <f t="shared" si="89"/>
        <v>0.27570093457943923</v>
      </c>
    </row>
    <row r="918" spans="1:26" x14ac:dyDescent="0.25">
      <c r="A918" t="s">
        <v>927</v>
      </c>
      <c r="B918" t="s">
        <v>1504</v>
      </c>
      <c r="C918" t="s">
        <v>1510</v>
      </c>
      <c r="D918">
        <v>160</v>
      </c>
      <c r="E918">
        <v>45</v>
      </c>
      <c r="F918">
        <v>7200</v>
      </c>
      <c r="G918">
        <v>6976.4</v>
      </c>
      <c r="H918" t="s">
        <v>1515</v>
      </c>
      <c r="I918" t="s">
        <v>1520</v>
      </c>
      <c r="J918">
        <v>4.7</v>
      </c>
      <c r="K918" t="s">
        <v>1745</v>
      </c>
      <c r="L918" t="s">
        <v>1838</v>
      </c>
      <c r="M918" t="s">
        <v>1838</v>
      </c>
      <c r="N918" t="s">
        <v>1912</v>
      </c>
      <c r="O918">
        <v>3.4700000000000002E-2</v>
      </c>
      <c r="P918">
        <v>5</v>
      </c>
      <c r="Q918">
        <v>1.41</v>
      </c>
      <c r="R918">
        <v>493</v>
      </c>
      <c r="S918">
        <v>47</v>
      </c>
      <c r="T918">
        <v>97</v>
      </c>
      <c r="U918">
        <f t="shared" si="84"/>
        <v>0</v>
      </c>
      <c r="V918">
        <f t="shared" si="85"/>
        <v>-223.60000000000036</v>
      </c>
      <c r="W918" s="3">
        <f t="shared" si="86"/>
        <v>-3.1055555555555607E-2</v>
      </c>
      <c r="X918" t="str">
        <f t="shared" si="87"/>
        <v>April</v>
      </c>
      <c r="Y918" t="str">
        <f t="shared" si="88"/>
        <v>Q2</v>
      </c>
      <c r="Z918">
        <f t="shared" si="89"/>
        <v>0.32454361054766734</v>
      </c>
    </row>
    <row r="919" spans="1:26" x14ac:dyDescent="0.25">
      <c r="A919" t="s">
        <v>928</v>
      </c>
      <c r="B919" t="s">
        <v>1505</v>
      </c>
      <c r="C919" t="s">
        <v>1511</v>
      </c>
      <c r="D919">
        <v>68</v>
      </c>
      <c r="E919">
        <v>12.5</v>
      </c>
      <c r="F919">
        <v>850</v>
      </c>
      <c r="G919">
        <v>812.02</v>
      </c>
      <c r="H919" t="s">
        <v>1514</v>
      </c>
      <c r="I919" t="s">
        <v>1518</v>
      </c>
      <c r="J919">
        <v>4.5</v>
      </c>
      <c r="K919" t="s">
        <v>1600</v>
      </c>
      <c r="L919" t="s">
        <v>1695</v>
      </c>
      <c r="M919" t="s">
        <v>1695</v>
      </c>
      <c r="N919" t="s">
        <v>1912</v>
      </c>
      <c r="O919">
        <v>1.4999999999999999E-2</v>
      </c>
      <c r="P919">
        <v>1</v>
      </c>
      <c r="Q919">
        <v>2.6</v>
      </c>
      <c r="R919">
        <v>332</v>
      </c>
      <c r="S919">
        <v>77</v>
      </c>
      <c r="T919">
        <v>89</v>
      </c>
      <c r="U919">
        <f t="shared" si="84"/>
        <v>0</v>
      </c>
      <c r="V919">
        <f t="shared" si="85"/>
        <v>-37.980000000000018</v>
      </c>
      <c r="W919" s="3">
        <f t="shared" si="86"/>
        <v>-4.4682352941176492E-2</v>
      </c>
      <c r="X919" t="str">
        <f t="shared" si="87"/>
        <v>April</v>
      </c>
      <c r="Y919" t="str">
        <f t="shared" si="88"/>
        <v>Q2</v>
      </c>
      <c r="Z919">
        <f t="shared" si="89"/>
        <v>0.20481927710843373</v>
      </c>
    </row>
    <row r="920" spans="1:26" x14ac:dyDescent="0.25">
      <c r="A920" t="s">
        <v>929</v>
      </c>
      <c r="B920" t="s">
        <v>1504</v>
      </c>
      <c r="C920" t="s">
        <v>1510</v>
      </c>
      <c r="D920">
        <v>61</v>
      </c>
      <c r="E920">
        <v>45</v>
      </c>
      <c r="F920">
        <v>2745</v>
      </c>
      <c r="G920">
        <v>2668.11</v>
      </c>
      <c r="H920" t="s">
        <v>1515</v>
      </c>
      <c r="I920" t="s">
        <v>1520</v>
      </c>
      <c r="J920">
        <v>4.7</v>
      </c>
      <c r="K920" t="s">
        <v>1565</v>
      </c>
      <c r="L920" t="s">
        <v>1712</v>
      </c>
      <c r="M920" t="s">
        <v>1712</v>
      </c>
      <c r="N920" t="s">
        <v>1912</v>
      </c>
      <c r="O920">
        <v>0.12540000000000001</v>
      </c>
      <c r="P920">
        <v>7</v>
      </c>
      <c r="Q920">
        <v>1.24</v>
      </c>
      <c r="R920">
        <v>854</v>
      </c>
      <c r="S920">
        <v>72</v>
      </c>
      <c r="T920">
        <v>54</v>
      </c>
      <c r="U920">
        <f t="shared" si="84"/>
        <v>0</v>
      </c>
      <c r="V920">
        <f t="shared" si="85"/>
        <v>-76.889999999999873</v>
      </c>
      <c r="W920" s="3">
        <f t="shared" si="86"/>
        <v>-2.8010928961748588E-2</v>
      </c>
      <c r="X920" t="str">
        <f t="shared" si="87"/>
        <v>July</v>
      </c>
      <c r="Y920" t="str">
        <f t="shared" si="88"/>
        <v>Q3</v>
      </c>
      <c r="Z920">
        <f t="shared" si="89"/>
        <v>7.1428571428571425E-2</v>
      </c>
    </row>
    <row r="921" spans="1:26" x14ac:dyDescent="0.25">
      <c r="A921" t="s">
        <v>930</v>
      </c>
      <c r="B921" t="s">
        <v>1504</v>
      </c>
      <c r="C921" t="s">
        <v>1510</v>
      </c>
      <c r="D921">
        <v>58</v>
      </c>
      <c r="E921">
        <v>45</v>
      </c>
      <c r="F921">
        <v>2610</v>
      </c>
      <c r="G921">
        <v>2527.81</v>
      </c>
      <c r="H921" t="s">
        <v>1516</v>
      </c>
      <c r="I921" t="s">
        <v>1521</v>
      </c>
      <c r="J921">
        <v>4.2</v>
      </c>
      <c r="K921" t="s">
        <v>1798</v>
      </c>
      <c r="L921" t="s">
        <v>1785</v>
      </c>
      <c r="M921" t="s">
        <v>1785</v>
      </c>
      <c r="N921" t="s">
        <v>1912</v>
      </c>
      <c r="O921">
        <v>0.1371</v>
      </c>
      <c r="P921">
        <v>7</v>
      </c>
      <c r="Q921">
        <v>1.61</v>
      </c>
      <c r="R921">
        <v>224</v>
      </c>
      <c r="S921">
        <v>100</v>
      </c>
      <c r="T921">
        <v>97</v>
      </c>
      <c r="U921">
        <f t="shared" si="84"/>
        <v>0</v>
      </c>
      <c r="V921">
        <f t="shared" si="85"/>
        <v>-82.190000000000055</v>
      </c>
      <c r="W921" s="3">
        <f t="shared" si="86"/>
        <v>-3.1490421455938715E-2</v>
      </c>
      <c r="X921" t="str">
        <f t="shared" si="87"/>
        <v>January</v>
      </c>
      <c r="Y921" t="str">
        <f t="shared" si="88"/>
        <v>Q1</v>
      </c>
      <c r="Z921">
        <f t="shared" si="89"/>
        <v>0.25892857142857145</v>
      </c>
    </row>
    <row r="922" spans="1:26" x14ac:dyDescent="0.25">
      <c r="A922" t="s">
        <v>931</v>
      </c>
      <c r="B922" t="s">
        <v>1505</v>
      </c>
      <c r="C922" t="s">
        <v>1511</v>
      </c>
      <c r="D922">
        <v>470</v>
      </c>
      <c r="E922">
        <v>12.5</v>
      </c>
      <c r="F922">
        <v>5875</v>
      </c>
      <c r="G922">
        <v>5848.69</v>
      </c>
      <c r="H922" t="s">
        <v>1514</v>
      </c>
      <c r="I922" t="s">
        <v>1519</v>
      </c>
      <c r="J922">
        <v>3.8</v>
      </c>
      <c r="K922" t="s">
        <v>1584</v>
      </c>
      <c r="L922" t="s">
        <v>1772</v>
      </c>
      <c r="M922" t="s">
        <v>1772</v>
      </c>
      <c r="N922" t="s">
        <v>1912</v>
      </c>
      <c r="O922">
        <v>0.1447</v>
      </c>
      <c r="P922">
        <v>68</v>
      </c>
      <c r="Q922">
        <v>3.14</v>
      </c>
      <c r="R922">
        <v>231</v>
      </c>
      <c r="S922">
        <v>87</v>
      </c>
      <c r="T922">
        <v>19</v>
      </c>
      <c r="U922">
        <f t="shared" si="84"/>
        <v>0</v>
      </c>
      <c r="V922">
        <f t="shared" si="85"/>
        <v>-26.3100000000004</v>
      </c>
      <c r="W922" s="3">
        <f t="shared" si="86"/>
        <v>-4.4782978723404933E-3</v>
      </c>
      <c r="X922" t="str">
        <f t="shared" si="87"/>
        <v>June</v>
      </c>
      <c r="Y922" t="str">
        <f t="shared" si="88"/>
        <v>Q2</v>
      </c>
      <c r="Z922">
        <f t="shared" si="89"/>
        <v>2.0346320346320348</v>
      </c>
    </row>
    <row r="923" spans="1:26" x14ac:dyDescent="0.25">
      <c r="A923" t="s">
        <v>932</v>
      </c>
      <c r="B923" t="s">
        <v>1507</v>
      </c>
      <c r="C923" t="s">
        <v>1511</v>
      </c>
      <c r="D923">
        <v>308</v>
      </c>
      <c r="E923">
        <v>15.75</v>
      </c>
      <c r="F923">
        <v>4851</v>
      </c>
      <c r="G923">
        <v>4608.9399999999996</v>
      </c>
      <c r="H923" t="s">
        <v>1513</v>
      </c>
      <c r="I923" t="s">
        <v>1521</v>
      </c>
      <c r="J923">
        <v>4.2</v>
      </c>
      <c r="K923" t="s">
        <v>1567</v>
      </c>
      <c r="L923" t="s">
        <v>1905</v>
      </c>
      <c r="M923" t="s">
        <v>1905</v>
      </c>
      <c r="N923" t="s">
        <v>1912</v>
      </c>
      <c r="O923">
        <v>0.1323</v>
      </c>
      <c r="P923">
        <v>40</v>
      </c>
      <c r="Q923">
        <v>2.57</v>
      </c>
      <c r="R923">
        <v>630</v>
      </c>
      <c r="S923">
        <v>194</v>
      </c>
      <c r="T923">
        <v>47</v>
      </c>
      <c r="U923">
        <f t="shared" si="84"/>
        <v>0</v>
      </c>
      <c r="V923">
        <f t="shared" si="85"/>
        <v>-242.0600000000004</v>
      </c>
      <c r="W923" s="3">
        <f t="shared" si="86"/>
        <v>-4.9898989898989984E-2</v>
      </c>
      <c r="X923" t="str">
        <f t="shared" si="87"/>
        <v>August</v>
      </c>
      <c r="Y923" t="str">
        <f t="shared" si="88"/>
        <v>Q3</v>
      </c>
      <c r="Z923">
        <f t="shared" si="89"/>
        <v>0.48888888888888887</v>
      </c>
    </row>
    <row r="924" spans="1:26" x14ac:dyDescent="0.25">
      <c r="A924" t="s">
        <v>933</v>
      </c>
      <c r="B924" t="s">
        <v>1507</v>
      </c>
      <c r="C924" t="s">
        <v>1511</v>
      </c>
      <c r="D924">
        <v>406</v>
      </c>
      <c r="E924">
        <v>15.75</v>
      </c>
      <c r="F924">
        <v>6394.5</v>
      </c>
      <c r="G924">
        <v>6134.83</v>
      </c>
      <c r="H924" t="s">
        <v>1517</v>
      </c>
      <c r="I924" t="s">
        <v>1519</v>
      </c>
      <c r="J924">
        <v>3.8</v>
      </c>
      <c r="K924" t="s">
        <v>1848</v>
      </c>
      <c r="L924" t="s">
        <v>1889</v>
      </c>
      <c r="M924" t="s">
        <v>1889</v>
      </c>
      <c r="N924" t="s">
        <v>1912</v>
      </c>
      <c r="O924">
        <v>5.2600000000000001E-2</v>
      </c>
      <c r="P924">
        <v>21</v>
      </c>
      <c r="Q924">
        <v>3.18</v>
      </c>
      <c r="R924">
        <v>608</v>
      </c>
      <c r="S924">
        <v>85</v>
      </c>
      <c r="T924">
        <v>94</v>
      </c>
      <c r="U924">
        <f t="shared" si="84"/>
        <v>0</v>
      </c>
      <c r="V924">
        <f t="shared" si="85"/>
        <v>-259.67000000000007</v>
      </c>
      <c r="W924" s="3">
        <f t="shared" si="86"/>
        <v>-4.0608335288138252E-2</v>
      </c>
      <c r="X924" t="str">
        <f t="shared" si="87"/>
        <v>March</v>
      </c>
      <c r="Y924" t="str">
        <f t="shared" si="88"/>
        <v>Q1</v>
      </c>
      <c r="Z924">
        <f t="shared" si="89"/>
        <v>0.66776315789473684</v>
      </c>
    </row>
    <row r="925" spans="1:26" x14ac:dyDescent="0.25">
      <c r="A925" t="s">
        <v>934</v>
      </c>
      <c r="B925" t="s">
        <v>1508</v>
      </c>
      <c r="C925" t="s">
        <v>1512</v>
      </c>
      <c r="D925">
        <v>16</v>
      </c>
      <c r="E925">
        <v>8.9</v>
      </c>
      <c r="F925">
        <v>142.4</v>
      </c>
      <c r="G925">
        <v>147.07</v>
      </c>
      <c r="H925" t="s">
        <v>1516</v>
      </c>
      <c r="I925" t="s">
        <v>1521</v>
      </c>
      <c r="J925">
        <v>4.2</v>
      </c>
      <c r="K925" t="s">
        <v>1738</v>
      </c>
      <c r="L925" t="s">
        <v>1810</v>
      </c>
      <c r="M925" t="s">
        <v>1810</v>
      </c>
      <c r="N925" t="s">
        <v>1912</v>
      </c>
      <c r="O925">
        <v>5.2200000000000003E-2</v>
      </c>
      <c r="P925">
        <v>0</v>
      </c>
      <c r="Q925">
        <v>2.04</v>
      </c>
      <c r="R925">
        <v>927</v>
      </c>
      <c r="S925">
        <v>172</v>
      </c>
      <c r="T925">
        <v>71</v>
      </c>
      <c r="U925">
        <f t="shared" si="84"/>
        <v>0</v>
      </c>
      <c r="V925">
        <f t="shared" si="85"/>
        <v>4.6699999999999875</v>
      </c>
      <c r="W925" s="3">
        <f t="shared" si="86"/>
        <v>3.2794943820224631E-2</v>
      </c>
      <c r="X925" t="str">
        <f t="shared" si="87"/>
        <v>August</v>
      </c>
      <c r="Y925" t="str">
        <f t="shared" si="88"/>
        <v>Q3</v>
      </c>
      <c r="Z925">
        <f t="shared" si="89"/>
        <v>1.7259978425026967E-2</v>
      </c>
    </row>
    <row r="926" spans="1:26" x14ac:dyDescent="0.25">
      <c r="A926" t="s">
        <v>935</v>
      </c>
      <c r="B926" t="s">
        <v>1505</v>
      </c>
      <c r="C926" t="s">
        <v>1511</v>
      </c>
      <c r="D926">
        <v>220</v>
      </c>
      <c r="E926">
        <v>12.5</v>
      </c>
      <c r="F926">
        <v>2750</v>
      </c>
      <c r="G926">
        <v>2847.97</v>
      </c>
      <c r="H926" t="s">
        <v>1516</v>
      </c>
      <c r="I926" t="s">
        <v>1518</v>
      </c>
      <c r="J926">
        <v>4.5</v>
      </c>
      <c r="K926" t="s">
        <v>1848</v>
      </c>
      <c r="L926" t="s">
        <v>1669</v>
      </c>
      <c r="M926" t="s">
        <v>1669</v>
      </c>
      <c r="N926" t="s">
        <v>1912</v>
      </c>
      <c r="O926">
        <v>0.1023</v>
      </c>
      <c r="P926">
        <v>22</v>
      </c>
      <c r="Q926">
        <v>3.25</v>
      </c>
      <c r="R926">
        <v>641</v>
      </c>
      <c r="S926">
        <v>198</v>
      </c>
      <c r="T926">
        <v>65</v>
      </c>
      <c r="U926">
        <f t="shared" si="84"/>
        <v>0</v>
      </c>
      <c r="V926">
        <f t="shared" si="85"/>
        <v>97.9699999999998</v>
      </c>
      <c r="W926" s="3">
        <f t="shared" si="86"/>
        <v>3.5625454545454474E-2</v>
      </c>
      <c r="X926" t="str">
        <f t="shared" si="87"/>
        <v>March</v>
      </c>
      <c r="Y926" t="str">
        <f t="shared" si="88"/>
        <v>Q1</v>
      </c>
      <c r="Z926">
        <f t="shared" si="89"/>
        <v>0.34321372854914195</v>
      </c>
    </row>
    <row r="927" spans="1:26" x14ac:dyDescent="0.25">
      <c r="A927" t="s">
        <v>936</v>
      </c>
      <c r="B927" t="s">
        <v>1506</v>
      </c>
      <c r="C927" t="s">
        <v>1512</v>
      </c>
      <c r="D927">
        <v>481</v>
      </c>
      <c r="E927">
        <v>4.2</v>
      </c>
      <c r="F927">
        <v>2020.2</v>
      </c>
      <c r="G927">
        <v>2112.08</v>
      </c>
      <c r="H927" t="s">
        <v>1514</v>
      </c>
      <c r="I927" t="s">
        <v>1518</v>
      </c>
      <c r="J927">
        <v>4.5</v>
      </c>
      <c r="K927" t="s">
        <v>1745</v>
      </c>
      <c r="L927" t="s">
        <v>1724</v>
      </c>
      <c r="M927" t="s">
        <v>1606</v>
      </c>
      <c r="N927" t="s">
        <v>1913</v>
      </c>
      <c r="O927">
        <v>9.9400000000000002E-2</v>
      </c>
      <c r="P927">
        <v>47</v>
      </c>
      <c r="Q927">
        <v>2.36</v>
      </c>
      <c r="R927">
        <v>229</v>
      </c>
      <c r="S927">
        <v>87</v>
      </c>
      <c r="T927">
        <v>96</v>
      </c>
      <c r="U927">
        <f t="shared" si="84"/>
        <v>9</v>
      </c>
      <c r="V927">
        <f t="shared" si="85"/>
        <v>91.879999999999882</v>
      </c>
      <c r="W927" s="3">
        <f t="shared" si="86"/>
        <v>4.5480645480645419E-2</v>
      </c>
      <c r="X927" t="str">
        <f t="shared" si="87"/>
        <v>April</v>
      </c>
      <c r="Y927" t="str">
        <f t="shared" si="88"/>
        <v>Q2</v>
      </c>
      <c r="Z927">
        <f t="shared" si="89"/>
        <v>2.1004366812227073</v>
      </c>
    </row>
    <row r="928" spans="1:26" x14ac:dyDescent="0.25">
      <c r="A928" t="s">
        <v>937</v>
      </c>
      <c r="B928" t="s">
        <v>1506</v>
      </c>
      <c r="C928" t="s">
        <v>1512</v>
      </c>
      <c r="D928">
        <v>223</v>
      </c>
      <c r="E928">
        <v>4.2</v>
      </c>
      <c r="F928">
        <v>936.6</v>
      </c>
      <c r="G928">
        <v>978.3</v>
      </c>
      <c r="H928" t="s">
        <v>1516</v>
      </c>
      <c r="I928" t="s">
        <v>1520</v>
      </c>
      <c r="J928">
        <v>4.7</v>
      </c>
      <c r="K928" t="s">
        <v>1609</v>
      </c>
      <c r="L928" t="s">
        <v>1773</v>
      </c>
      <c r="M928" t="s">
        <v>1773</v>
      </c>
      <c r="N928" t="s">
        <v>1912</v>
      </c>
      <c r="O928">
        <v>4.87E-2</v>
      </c>
      <c r="P928">
        <v>10</v>
      </c>
      <c r="Q928">
        <v>2.16</v>
      </c>
      <c r="R928">
        <v>904</v>
      </c>
      <c r="S928">
        <v>176</v>
      </c>
      <c r="T928">
        <v>25</v>
      </c>
      <c r="U928">
        <f t="shared" si="84"/>
        <v>0</v>
      </c>
      <c r="V928">
        <f t="shared" si="85"/>
        <v>41.699999999999932</v>
      </c>
      <c r="W928" s="3">
        <f t="shared" si="86"/>
        <v>4.4522741832158798E-2</v>
      </c>
      <c r="X928" t="str">
        <f t="shared" si="87"/>
        <v>October</v>
      </c>
      <c r="Y928" t="str">
        <f t="shared" si="88"/>
        <v>Q4</v>
      </c>
      <c r="Z928">
        <f t="shared" si="89"/>
        <v>0.24668141592920353</v>
      </c>
    </row>
    <row r="929" spans="1:26" x14ac:dyDescent="0.25">
      <c r="A929" t="s">
        <v>938</v>
      </c>
      <c r="B929" t="s">
        <v>1508</v>
      </c>
      <c r="C929" t="s">
        <v>1512</v>
      </c>
      <c r="D929">
        <v>66</v>
      </c>
      <c r="E929">
        <v>8.9</v>
      </c>
      <c r="F929">
        <v>587.4</v>
      </c>
      <c r="G929">
        <v>614.98</v>
      </c>
      <c r="H929" t="s">
        <v>1515</v>
      </c>
      <c r="I929" t="s">
        <v>1521</v>
      </c>
      <c r="J929">
        <v>4.2</v>
      </c>
      <c r="K929" t="s">
        <v>1579</v>
      </c>
      <c r="L929" t="s">
        <v>1739</v>
      </c>
      <c r="M929" t="s">
        <v>1739</v>
      </c>
      <c r="N929" t="s">
        <v>1912</v>
      </c>
      <c r="O929">
        <v>7.9799999999999996E-2</v>
      </c>
      <c r="P929">
        <v>5</v>
      </c>
      <c r="Q929">
        <v>1.93</v>
      </c>
      <c r="R929">
        <v>585</v>
      </c>
      <c r="S929">
        <v>94</v>
      </c>
      <c r="T929">
        <v>89</v>
      </c>
      <c r="U929">
        <f t="shared" si="84"/>
        <v>0</v>
      </c>
      <c r="V929">
        <f t="shared" si="85"/>
        <v>27.580000000000041</v>
      </c>
      <c r="W929" s="3">
        <f t="shared" si="86"/>
        <v>4.6952672795369493E-2</v>
      </c>
      <c r="X929" t="str">
        <f t="shared" si="87"/>
        <v>May</v>
      </c>
      <c r="Y929" t="str">
        <f t="shared" si="88"/>
        <v>Q2</v>
      </c>
      <c r="Z929">
        <f t="shared" si="89"/>
        <v>0.11282051282051282</v>
      </c>
    </row>
    <row r="930" spans="1:26" x14ac:dyDescent="0.25">
      <c r="A930" t="s">
        <v>939</v>
      </c>
      <c r="B930" t="s">
        <v>1509</v>
      </c>
      <c r="C930" t="s">
        <v>1510</v>
      </c>
      <c r="D930">
        <v>157</v>
      </c>
      <c r="E930">
        <v>25</v>
      </c>
      <c r="F930">
        <v>3925</v>
      </c>
      <c r="G930">
        <v>3754.11</v>
      </c>
      <c r="H930" t="s">
        <v>1514</v>
      </c>
      <c r="I930" t="s">
        <v>1521</v>
      </c>
      <c r="J930">
        <v>4.2</v>
      </c>
      <c r="K930" t="s">
        <v>1699</v>
      </c>
      <c r="L930" t="s">
        <v>1753</v>
      </c>
      <c r="M930" t="s">
        <v>1753</v>
      </c>
      <c r="N930" t="s">
        <v>1912</v>
      </c>
      <c r="O930">
        <v>5.1299999999999998E-2</v>
      </c>
      <c r="P930">
        <v>8</v>
      </c>
      <c r="Q930">
        <v>0.83</v>
      </c>
      <c r="R930">
        <v>176</v>
      </c>
      <c r="S930">
        <v>33</v>
      </c>
      <c r="T930">
        <v>72</v>
      </c>
      <c r="U930">
        <f t="shared" si="84"/>
        <v>0</v>
      </c>
      <c r="V930">
        <f t="shared" si="85"/>
        <v>-170.88999999999987</v>
      </c>
      <c r="W930" s="3">
        <f t="shared" si="86"/>
        <v>-4.3538853503184684E-2</v>
      </c>
      <c r="X930" t="str">
        <f t="shared" si="87"/>
        <v>September</v>
      </c>
      <c r="Y930" t="str">
        <f t="shared" si="88"/>
        <v>Q3</v>
      </c>
      <c r="Z930">
        <f t="shared" si="89"/>
        <v>0.89204545454545459</v>
      </c>
    </row>
    <row r="931" spans="1:26" x14ac:dyDescent="0.25">
      <c r="A931" t="s">
        <v>940</v>
      </c>
      <c r="B931" t="s">
        <v>1506</v>
      </c>
      <c r="C931" t="s">
        <v>1512</v>
      </c>
      <c r="D931">
        <v>348</v>
      </c>
      <c r="E931">
        <v>4.2</v>
      </c>
      <c r="F931">
        <v>1461.6</v>
      </c>
      <c r="G931">
        <v>1510.43</v>
      </c>
      <c r="H931" t="s">
        <v>1513</v>
      </c>
      <c r="I931" t="s">
        <v>1520</v>
      </c>
      <c r="J931">
        <v>4.7</v>
      </c>
      <c r="K931" t="s">
        <v>1741</v>
      </c>
      <c r="L931" t="s">
        <v>1639</v>
      </c>
      <c r="M931" t="s">
        <v>1639</v>
      </c>
      <c r="N931" t="s">
        <v>1912</v>
      </c>
      <c r="O931">
        <v>1.7000000000000001E-2</v>
      </c>
      <c r="P931">
        <v>5</v>
      </c>
      <c r="Q931">
        <v>2.76</v>
      </c>
      <c r="R931">
        <v>731</v>
      </c>
      <c r="S931">
        <v>163</v>
      </c>
      <c r="T931">
        <v>29</v>
      </c>
      <c r="U931">
        <f t="shared" si="84"/>
        <v>0</v>
      </c>
      <c r="V931">
        <f t="shared" si="85"/>
        <v>48.830000000000155</v>
      </c>
      <c r="W931" s="3">
        <f t="shared" si="86"/>
        <v>3.3408593322386534E-2</v>
      </c>
      <c r="X931" t="str">
        <f t="shared" si="87"/>
        <v>June</v>
      </c>
      <c r="Y931" t="str">
        <f t="shared" si="88"/>
        <v>Q2</v>
      </c>
      <c r="Z931">
        <f t="shared" si="89"/>
        <v>0.47606019151846785</v>
      </c>
    </row>
    <row r="932" spans="1:26" x14ac:dyDescent="0.25">
      <c r="A932" t="s">
        <v>941</v>
      </c>
      <c r="B932" t="s">
        <v>1505</v>
      </c>
      <c r="C932" t="s">
        <v>1511</v>
      </c>
      <c r="D932">
        <v>231</v>
      </c>
      <c r="E932">
        <v>12.5</v>
      </c>
      <c r="F932">
        <v>2887.5</v>
      </c>
      <c r="G932">
        <v>2912.11</v>
      </c>
      <c r="H932" t="s">
        <v>1516</v>
      </c>
      <c r="I932" t="s">
        <v>1519</v>
      </c>
      <c r="J932">
        <v>3.8</v>
      </c>
      <c r="K932" t="s">
        <v>1859</v>
      </c>
      <c r="L932" t="s">
        <v>1720</v>
      </c>
      <c r="M932" t="s">
        <v>1720</v>
      </c>
      <c r="N932" t="s">
        <v>1912</v>
      </c>
      <c r="O932">
        <v>2.1299999999999999E-2</v>
      </c>
      <c r="P932">
        <v>4</v>
      </c>
      <c r="Q932">
        <v>3.21</v>
      </c>
      <c r="R932">
        <v>304</v>
      </c>
      <c r="S932">
        <v>193</v>
      </c>
      <c r="T932">
        <v>91</v>
      </c>
      <c r="U932">
        <f t="shared" si="84"/>
        <v>0</v>
      </c>
      <c r="V932">
        <f t="shared" si="85"/>
        <v>24.610000000000127</v>
      </c>
      <c r="W932" s="3">
        <f t="shared" si="86"/>
        <v>8.5229437229437672E-3</v>
      </c>
      <c r="X932" t="str">
        <f t="shared" si="87"/>
        <v>April</v>
      </c>
      <c r="Y932" t="str">
        <f t="shared" si="88"/>
        <v>Q2</v>
      </c>
      <c r="Z932">
        <f t="shared" si="89"/>
        <v>0.75986842105263153</v>
      </c>
    </row>
    <row r="933" spans="1:26" x14ac:dyDescent="0.25">
      <c r="A933" t="s">
        <v>942</v>
      </c>
      <c r="B933" t="s">
        <v>1508</v>
      </c>
      <c r="C933" t="s">
        <v>1512</v>
      </c>
      <c r="D933">
        <v>467</v>
      </c>
      <c r="E933">
        <v>8.9</v>
      </c>
      <c r="F933">
        <v>4156.3</v>
      </c>
      <c r="G933">
        <v>4057.07</v>
      </c>
      <c r="H933" t="s">
        <v>1515</v>
      </c>
      <c r="I933" t="s">
        <v>1520</v>
      </c>
      <c r="J933">
        <v>4.7</v>
      </c>
      <c r="K933" t="s">
        <v>1613</v>
      </c>
      <c r="L933" t="s">
        <v>1860</v>
      </c>
      <c r="M933" t="s">
        <v>1860</v>
      </c>
      <c r="N933" t="s">
        <v>1912</v>
      </c>
      <c r="O933">
        <v>5.2299999999999999E-2</v>
      </c>
      <c r="P933">
        <v>24</v>
      </c>
      <c r="Q933">
        <v>2.13</v>
      </c>
      <c r="R933">
        <v>946</v>
      </c>
      <c r="S933">
        <v>102</v>
      </c>
      <c r="T933">
        <v>84</v>
      </c>
      <c r="U933">
        <f t="shared" si="84"/>
        <v>0</v>
      </c>
      <c r="V933">
        <f t="shared" si="85"/>
        <v>-99.230000000000018</v>
      </c>
      <c r="W933" s="3">
        <f t="shared" si="86"/>
        <v>-2.3874600004811977E-2</v>
      </c>
      <c r="X933" t="str">
        <f t="shared" si="87"/>
        <v>February</v>
      </c>
      <c r="Y933" t="str">
        <f t="shared" si="88"/>
        <v>Q1</v>
      </c>
      <c r="Z933">
        <f t="shared" si="89"/>
        <v>0.49365750528541225</v>
      </c>
    </row>
    <row r="934" spans="1:26" x14ac:dyDescent="0.25">
      <c r="A934" t="s">
        <v>943</v>
      </c>
      <c r="B934" t="s">
        <v>1507</v>
      </c>
      <c r="C934" t="s">
        <v>1511</v>
      </c>
      <c r="D934">
        <v>223</v>
      </c>
      <c r="E934">
        <v>15.75</v>
      </c>
      <c r="F934">
        <v>3512.25</v>
      </c>
      <c r="G934">
        <v>3531.32</v>
      </c>
      <c r="H934" t="s">
        <v>1514</v>
      </c>
      <c r="I934" t="s">
        <v>1521</v>
      </c>
      <c r="J934">
        <v>4.2</v>
      </c>
      <c r="K934" t="s">
        <v>1860</v>
      </c>
      <c r="L934" t="s">
        <v>1571</v>
      </c>
      <c r="M934" t="s">
        <v>1571</v>
      </c>
      <c r="N934" t="s">
        <v>1912</v>
      </c>
      <c r="O934">
        <v>5.21E-2</v>
      </c>
      <c r="P934">
        <v>11</v>
      </c>
      <c r="Q934">
        <v>3.35</v>
      </c>
      <c r="R934">
        <v>522</v>
      </c>
      <c r="S934">
        <v>159</v>
      </c>
      <c r="T934">
        <v>33</v>
      </c>
      <c r="U934">
        <f t="shared" si="84"/>
        <v>0</v>
      </c>
      <c r="V934">
        <f t="shared" si="85"/>
        <v>19.070000000000164</v>
      </c>
      <c r="W934" s="3">
        <f t="shared" si="86"/>
        <v>5.4295679407787498E-3</v>
      </c>
      <c r="X934" t="str">
        <f t="shared" si="87"/>
        <v>March</v>
      </c>
      <c r="Y934" t="str">
        <f t="shared" si="88"/>
        <v>Q1</v>
      </c>
      <c r="Z934">
        <f t="shared" si="89"/>
        <v>0.42720306513409961</v>
      </c>
    </row>
    <row r="935" spans="1:26" x14ac:dyDescent="0.25">
      <c r="A935" t="s">
        <v>944</v>
      </c>
      <c r="B935" t="s">
        <v>1508</v>
      </c>
      <c r="C935" t="s">
        <v>1512</v>
      </c>
      <c r="D935">
        <v>279</v>
      </c>
      <c r="E935">
        <v>8.9</v>
      </c>
      <c r="F935">
        <v>2483.1</v>
      </c>
      <c r="G935">
        <v>2468.67</v>
      </c>
      <c r="H935" t="s">
        <v>1515</v>
      </c>
      <c r="I935" t="s">
        <v>1518</v>
      </c>
      <c r="J935">
        <v>4.5</v>
      </c>
      <c r="K935" t="s">
        <v>1654</v>
      </c>
      <c r="L935" t="s">
        <v>1787</v>
      </c>
      <c r="M935" t="s">
        <v>1696</v>
      </c>
      <c r="N935" t="s">
        <v>1913</v>
      </c>
      <c r="O935">
        <v>5.3900000000000003E-2</v>
      </c>
      <c r="P935">
        <v>15</v>
      </c>
      <c r="Q935">
        <v>1.72</v>
      </c>
      <c r="R935">
        <v>527</v>
      </c>
      <c r="S935">
        <v>127</v>
      </c>
      <c r="T935">
        <v>62</v>
      </c>
      <c r="U935">
        <f t="shared" si="84"/>
        <v>7</v>
      </c>
      <c r="V935">
        <f t="shared" si="85"/>
        <v>-14.429999999999836</v>
      </c>
      <c r="W935" s="3">
        <f t="shared" si="86"/>
        <v>-5.8112842817445278E-3</v>
      </c>
      <c r="X935" t="str">
        <f t="shared" si="87"/>
        <v>March</v>
      </c>
      <c r="Y935" t="str">
        <f t="shared" si="88"/>
        <v>Q1</v>
      </c>
      <c r="Z935">
        <f t="shared" si="89"/>
        <v>0.52941176470588236</v>
      </c>
    </row>
    <row r="936" spans="1:26" x14ac:dyDescent="0.25">
      <c r="A936" t="s">
        <v>945</v>
      </c>
      <c r="B936" t="s">
        <v>1508</v>
      </c>
      <c r="C936" t="s">
        <v>1512</v>
      </c>
      <c r="D936">
        <v>55</v>
      </c>
      <c r="E936">
        <v>8.9</v>
      </c>
      <c r="F936">
        <v>489.5</v>
      </c>
      <c r="G936">
        <v>502.02</v>
      </c>
      <c r="H936" t="s">
        <v>1513</v>
      </c>
      <c r="I936" t="s">
        <v>1518</v>
      </c>
      <c r="J936">
        <v>4.5</v>
      </c>
      <c r="K936" t="s">
        <v>1854</v>
      </c>
      <c r="L936" t="s">
        <v>1767</v>
      </c>
      <c r="M936" t="s">
        <v>1767</v>
      </c>
      <c r="N936" t="s">
        <v>1912</v>
      </c>
      <c r="O936">
        <v>9.6100000000000005E-2</v>
      </c>
      <c r="P936">
        <v>5</v>
      </c>
      <c r="Q936">
        <v>1.49</v>
      </c>
      <c r="R936">
        <v>432</v>
      </c>
      <c r="S936">
        <v>52</v>
      </c>
      <c r="T936">
        <v>89</v>
      </c>
      <c r="U936">
        <f t="shared" si="84"/>
        <v>0</v>
      </c>
      <c r="V936">
        <f t="shared" si="85"/>
        <v>12.519999999999982</v>
      </c>
      <c r="W936" s="3">
        <f t="shared" si="86"/>
        <v>2.5577119509703743E-2</v>
      </c>
      <c r="X936" t="str">
        <f t="shared" si="87"/>
        <v>August</v>
      </c>
      <c r="Y936" t="str">
        <f t="shared" si="88"/>
        <v>Q3</v>
      </c>
      <c r="Z936">
        <f t="shared" si="89"/>
        <v>0.12731481481481483</v>
      </c>
    </row>
    <row r="937" spans="1:26" x14ac:dyDescent="0.25">
      <c r="A937" t="s">
        <v>946</v>
      </c>
      <c r="B937" t="s">
        <v>1509</v>
      </c>
      <c r="C937" t="s">
        <v>1510</v>
      </c>
      <c r="D937">
        <v>396</v>
      </c>
      <c r="E937">
        <v>25</v>
      </c>
      <c r="F937">
        <v>9900</v>
      </c>
      <c r="G937">
        <v>10241.66</v>
      </c>
      <c r="H937" t="s">
        <v>1517</v>
      </c>
      <c r="I937" t="s">
        <v>1521</v>
      </c>
      <c r="J937">
        <v>4.2</v>
      </c>
      <c r="K937" t="s">
        <v>1758</v>
      </c>
      <c r="L937" t="s">
        <v>1572</v>
      </c>
      <c r="M937" t="s">
        <v>1572</v>
      </c>
      <c r="N937" t="s">
        <v>1912</v>
      </c>
      <c r="O937">
        <v>2.76E-2</v>
      </c>
      <c r="P937">
        <v>10</v>
      </c>
      <c r="Q937">
        <v>1.19</v>
      </c>
      <c r="R937">
        <v>521</v>
      </c>
      <c r="S937">
        <v>33</v>
      </c>
      <c r="T937">
        <v>20</v>
      </c>
      <c r="U937">
        <f t="shared" si="84"/>
        <v>0</v>
      </c>
      <c r="V937">
        <f t="shared" si="85"/>
        <v>341.65999999999985</v>
      </c>
      <c r="W937" s="3">
        <f t="shared" si="86"/>
        <v>3.4511111111111097E-2</v>
      </c>
      <c r="X937" t="str">
        <f t="shared" si="87"/>
        <v>January</v>
      </c>
      <c r="Y937" t="str">
        <f t="shared" si="88"/>
        <v>Q1</v>
      </c>
      <c r="Z937">
        <f t="shared" si="89"/>
        <v>0.76007677543186181</v>
      </c>
    </row>
    <row r="938" spans="1:26" x14ac:dyDescent="0.25">
      <c r="A938" t="s">
        <v>947</v>
      </c>
      <c r="B938" t="s">
        <v>1505</v>
      </c>
      <c r="C938" t="s">
        <v>1511</v>
      </c>
      <c r="D938">
        <v>314</v>
      </c>
      <c r="E938">
        <v>12.5</v>
      </c>
      <c r="F938">
        <v>3925</v>
      </c>
      <c r="G938">
        <v>3766.98</v>
      </c>
      <c r="H938" t="s">
        <v>1516</v>
      </c>
      <c r="I938" t="s">
        <v>1518</v>
      </c>
      <c r="J938">
        <v>4.5</v>
      </c>
      <c r="K938" t="s">
        <v>1584</v>
      </c>
      <c r="L938" t="s">
        <v>1799</v>
      </c>
      <c r="M938" t="s">
        <v>1799</v>
      </c>
      <c r="N938" t="s">
        <v>1912</v>
      </c>
      <c r="O938">
        <v>5.0700000000000002E-2</v>
      </c>
      <c r="P938">
        <v>15</v>
      </c>
      <c r="Q938">
        <v>3</v>
      </c>
      <c r="R938">
        <v>174</v>
      </c>
      <c r="S938">
        <v>169</v>
      </c>
      <c r="T938">
        <v>96</v>
      </c>
      <c r="U938">
        <f t="shared" si="84"/>
        <v>0</v>
      </c>
      <c r="V938">
        <f t="shared" si="85"/>
        <v>-158.01999999999998</v>
      </c>
      <c r="W938" s="3">
        <f t="shared" si="86"/>
        <v>-4.0259872611464964E-2</v>
      </c>
      <c r="X938" t="str">
        <f t="shared" si="87"/>
        <v>June</v>
      </c>
      <c r="Y938" t="str">
        <f t="shared" si="88"/>
        <v>Q2</v>
      </c>
      <c r="Z938">
        <f t="shared" si="89"/>
        <v>1.8045977011494252</v>
      </c>
    </row>
    <row r="939" spans="1:26" x14ac:dyDescent="0.25">
      <c r="A939" t="s">
        <v>948</v>
      </c>
      <c r="B939" t="s">
        <v>1509</v>
      </c>
      <c r="C939" t="s">
        <v>1510</v>
      </c>
      <c r="D939">
        <v>83</v>
      </c>
      <c r="E939">
        <v>25</v>
      </c>
      <c r="F939">
        <v>2075</v>
      </c>
      <c r="G939">
        <v>2087.88</v>
      </c>
      <c r="H939" t="s">
        <v>1513</v>
      </c>
      <c r="I939" t="s">
        <v>1519</v>
      </c>
      <c r="J939">
        <v>3.8</v>
      </c>
      <c r="K939" t="s">
        <v>1537</v>
      </c>
      <c r="L939" t="s">
        <v>1525</v>
      </c>
      <c r="M939" t="s">
        <v>1525</v>
      </c>
      <c r="N939" t="s">
        <v>1912</v>
      </c>
      <c r="O939">
        <v>0.1454</v>
      </c>
      <c r="P939">
        <v>12</v>
      </c>
      <c r="Q939">
        <v>1.84</v>
      </c>
      <c r="R939">
        <v>922</v>
      </c>
      <c r="S939">
        <v>59</v>
      </c>
      <c r="T939">
        <v>48</v>
      </c>
      <c r="U939">
        <f t="shared" si="84"/>
        <v>0</v>
      </c>
      <c r="V939">
        <f t="shared" si="85"/>
        <v>12.880000000000109</v>
      </c>
      <c r="W939" s="3">
        <f t="shared" si="86"/>
        <v>6.2072289156627032E-3</v>
      </c>
      <c r="X939" t="str">
        <f t="shared" si="87"/>
        <v>September</v>
      </c>
      <c r="Y939" t="str">
        <f t="shared" si="88"/>
        <v>Q3</v>
      </c>
      <c r="Z939">
        <f t="shared" si="89"/>
        <v>9.0021691973969628E-2</v>
      </c>
    </row>
    <row r="940" spans="1:26" x14ac:dyDescent="0.25">
      <c r="A940" t="s">
        <v>949</v>
      </c>
      <c r="B940" t="s">
        <v>1504</v>
      </c>
      <c r="C940" t="s">
        <v>1510</v>
      </c>
      <c r="D940">
        <v>329</v>
      </c>
      <c r="E940">
        <v>45</v>
      </c>
      <c r="F940">
        <v>14805</v>
      </c>
      <c r="G940">
        <v>15083</v>
      </c>
      <c r="H940" t="s">
        <v>1516</v>
      </c>
      <c r="I940" t="s">
        <v>1518</v>
      </c>
      <c r="J940">
        <v>4.5</v>
      </c>
      <c r="K940" t="s">
        <v>1802</v>
      </c>
      <c r="L940" t="s">
        <v>1744</v>
      </c>
      <c r="M940" t="s">
        <v>1744</v>
      </c>
      <c r="N940" t="s">
        <v>1912</v>
      </c>
      <c r="O940">
        <v>2.6100000000000002E-2</v>
      </c>
      <c r="P940">
        <v>8</v>
      </c>
      <c r="Q940">
        <v>1.41</v>
      </c>
      <c r="R940">
        <v>582</v>
      </c>
      <c r="S940">
        <v>44</v>
      </c>
      <c r="T940">
        <v>41</v>
      </c>
      <c r="U940">
        <f t="shared" si="84"/>
        <v>0</v>
      </c>
      <c r="V940">
        <f t="shared" si="85"/>
        <v>278</v>
      </c>
      <c r="W940" s="3">
        <f t="shared" si="86"/>
        <v>1.87774400540358E-2</v>
      </c>
      <c r="X940" t="str">
        <f t="shared" si="87"/>
        <v>September</v>
      </c>
      <c r="Y940" t="str">
        <f t="shared" si="88"/>
        <v>Q3</v>
      </c>
      <c r="Z940">
        <f t="shared" si="89"/>
        <v>0.56529209621993126</v>
      </c>
    </row>
    <row r="941" spans="1:26" x14ac:dyDescent="0.25">
      <c r="A941" t="s">
        <v>221</v>
      </c>
      <c r="B941" t="s">
        <v>1507</v>
      </c>
      <c r="C941" t="s">
        <v>1511</v>
      </c>
      <c r="D941">
        <v>436</v>
      </c>
      <c r="E941">
        <v>15.75</v>
      </c>
      <c r="F941">
        <v>6867</v>
      </c>
      <c r="G941">
        <v>6870.99</v>
      </c>
      <c r="H941" t="s">
        <v>1513</v>
      </c>
      <c r="I941" t="s">
        <v>1520</v>
      </c>
      <c r="J941">
        <v>4.7</v>
      </c>
      <c r="K941" t="s">
        <v>1748</v>
      </c>
      <c r="L941" t="s">
        <v>1544</v>
      </c>
      <c r="M941" t="s">
        <v>1714</v>
      </c>
      <c r="N941" t="s">
        <v>1913</v>
      </c>
      <c r="O941">
        <v>6.4699999999999994E-2</v>
      </c>
      <c r="P941">
        <v>28</v>
      </c>
      <c r="Q941">
        <v>3.11</v>
      </c>
      <c r="R941">
        <v>290</v>
      </c>
      <c r="S941">
        <v>159</v>
      </c>
      <c r="T941">
        <v>43</v>
      </c>
      <c r="U941">
        <f t="shared" si="84"/>
        <v>14</v>
      </c>
      <c r="V941">
        <f t="shared" si="85"/>
        <v>3.9899999999997817</v>
      </c>
      <c r="W941" s="3">
        <f t="shared" si="86"/>
        <v>5.8103975535165014E-4</v>
      </c>
      <c r="X941" t="str">
        <f t="shared" si="87"/>
        <v>January</v>
      </c>
      <c r="Y941" t="str">
        <f t="shared" si="88"/>
        <v>Q1</v>
      </c>
      <c r="Z941">
        <f t="shared" si="89"/>
        <v>1.5034482758620689</v>
      </c>
    </row>
    <row r="942" spans="1:26" x14ac:dyDescent="0.25">
      <c r="A942" t="s">
        <v>950</v>
      </c>
      <c r="B942" t="s">
        <v>1509</v>
      </c>
      <c r="C942" t="s">
        <v>1510</v>
      </c>
      <c r="D942">
        <v>84</v>
      </c>
      <c r="E942">
        <v>25</v>
      </c>
      <c r="F942">
        <v>2100</v>
      </c>
      <c r="G942">
        <v>2128.6</v>
      </c>
      <c r="H942" t="s">
        <v>1515</v>
      </c>
      <c r="I942" t="s">
        <v>1518</v>
      </c>
      <c r="J942">
        <v>4.5</v>
      </c>
      <c r="K942" t="s">
        <v>1615</v>
      </c>
      <c r="L942" t="s">
        <v>1738</v>
      </c>
      <c r="M942" t="s">
        <v>1738</v>
      </c>
      <c r="N942" t="s">
        <v>1912</v>
      </c>
      <c r="O942">
        <v>3.5900000000000001E-2</v>
      </c>
      <c r="P942">
        <v>3</v>
      </c>
      <c r="Q942">
        <v>1.49</v>
      </c>
      <c r="R942">
        <v>573</v>
      </c>
      <c r="S942">
        <v>199</v>
      </c>
      <c r="T942">
        <v>79</v>
      </c>
      <c r="U942">
        <f t="shared" si="84"/>
        <v>0</v>
      </c>
      <c r="V942">
        <f t="shared" si="85"/>
        <v>28.599999999999909</v>
      </c>
      <c r="W942" s="3">
        <f t="shared" si="86"/>
        <v>1.3619047619047576E-2</v>
      </c>
      <c r="X942" t="str">
        <f t="shared" si="87"/>
        <v>August</v>
      </c>
      <c r="Y942" t="str">
        <f t="shared" si="88"/>
        <v>Q3</v>
      </c>
      <c r="Z942">
        <f t="shared" si="89"/>
        <v>0.14659685863874344</v>
      </c>
    </row>
    <row r="943" spans="1:26" x14ac:dyDescent="0.25">
      <c r="A943" t="s">
        <v>951</v>
      </c>
      <c r="B943" t="s">
        <v>1507</v>
      </c>
      <c r="C943" t="s">
        <v>1511</v>
      </c>
      <c r="D943">
        <v>158</v>
      </c>
      <c r="E943">
        <v>15.75</v>
      </c>
      <c r="F943">
        <v>2488.5</v>
      </c>
      <c r="G943">
        <v>2530.19</v>
      </c>
      <c r="H943" t="s">
        <v>1515</v>
      </c>
      <c r="I943" t="s">
        <v>1520</v>
      </c>
      <c r="J943">
        <v>4.7</v>
      </c>
      <c r="K943" t="s">
        <v>1659</v>
      </c>
      <c r="L943" t="s">
        <v>1877</v>
      </c>
      <c r="M943" t="s">
        <v>1877</v>
      </c>
      <c r="N943" t="s">
        <v>1912</v>
      </c>
      <c r="O943">
        <v>0.14430000000000001</v>
      </c>
      <c r="P943">
        <v>22</v>
      </c>
      <c r="Q943">
        <v>3.5</v>
      </c>
      <c r="R943">
        <v>445</v>
      </c>
      <c r="S943">
        <v>198</v>
      </c>
      <c r="T943">
        <v>23</v>
      </c>
      <c r="U943">
        <f t="shared" si="84"/>
        <v>0</v>
      </c>
      <c r="V943">
        <f t="shared" si="85"/>
        <v>41.690000000000055</v>
      </c>
      <c r="W943" s="3">
        <f t="shared" si="86"/>
        <v>1.6753064094836269E-2</v>
      </c>
      <c r="X943" t="str">
        <f t="shared" si="87"/>
        <v>May</v>
      </c>
      <c r="Y943" t="str">
        <f t="shared" si="88"/>
        <v>Q2</v>
      </c>
      <c r="Z943">
        <f t="shared" si="89"/>
        <v>0.35505617977528092</v>
      </c>
    </row>
    <row r="944" spans="1:26" x14ac:dyDescent="0.25">
      <c r="A944" t="s">
        <v>952</v>
      </c>
      <c r="B944" t="s">
        <v>1508</v>
      </c>
      <c r="C944" t="s">
        <v>1512</v>
      </c>
      <c r="D944">
        <v>24</v>
      </c>
      <c r="E944">
        <v>8.9</v>
      </c>
      <c r="F944">
        <v>213.6</v>
      </c>
      <c r="G944">
        <v>208.97</v>
      </c>
      <c r="H944" t="s">
        <v>1515</v>
      </c>
      <c r="I944" t="s">
        <v>1520</v>
      </c>
      <c r="J944">
        <v>4.7</v>
      </c>
      <c r="K944" t="s">
        <v>1848</v>
      </c>
      <c r="L944" t="s">
        <v>1765</v>
      </c>
      <c r="M944" t="s">
        <v>1765</v>
      </c>
      <c r="N944" t="s">
        <v>1912</v>
      </c>
      <c r="O944">
        <v>2.6800000000000001E-2</v>
      </c>
      <c r="P944">
        <v>0</v>
      </c>
      <c r="Q944">
        <v>2.16</v>
      </c>
      <c r="R944">
        <v>710</v>
      </c>
      <c r="S944">
        <v>186</v>
      </c>
      <c r="T944">
        <v>94</v>
      </c>
      <c r="U944">
        <f t="shared" si="84"/>
        <v>0</v>
      </c>
      <c r="V944">
        <f t="shared" si="85"/>
        <v>-4.6299999999999955</v>
      </c>
      <c r="W944" s="3">
        <f t="shared" si="86"/>
        <v>-2.1676029962546795E-2</v>
      </c>
      <c r="X944" t="str">
        <f t="shared" si="87"/>
        <v>March</v>
      </c>
      <c r="Y944" t="str">
        <f t="shared" si="88"/>
        <v>Q1</v>
      </c>
      <c r="Z944">
        <f t="shared" si="89"/>
        <v>3.3802816901408447E-2</v>
      </c>
    </row>
    <row r="945" spans="1:26" x14ac:dyDescent="0.25">
      <c r="A945" t="s">
        <v>953</v>
      </c>
      <c r="B945" t="s">
        <v>1509</v>
      </c>
      <c r="C945" t="s">
        <v>1510</v>
      </c>
      <c r="D945">
        <v>81</v>
      </c>
      <c r="E945">
        <v>25</v>
      </c>
      <c r="F945">
        <v>2025</v>
      </c>
      <c r="G945">
        <v>2018.5</v>
      </c>
      <c r="H945" t="s">
        <v>1515</v>
      </c>
      <c r="I945" t="s">
        <v>1518</v>
      </c>
      <c r="J945">
        <v>4.5</v>
      </c>
      <c r="K945" t="s">
        <v>1527</v>
      </c>
      <c r="L945" t="s">
        <v>1780</v>
      </c>
      <c r="M945" t="s">
        <v>1780</v>
      </c>
      <c r="N945" t="s">
        <v>1912</v>
      </c>
      <c r="O945">
        <v>0.11119999999999999</v>
      </c>
      <c r="P945">
        <v>9</v>
      </c>
      <c r="Q945">
        <v>1.97</v>
      </c>
      <c r="R945">
        <v>562</v>
      </c>
      <c r="S945">
        <v>148</v>
      </c>
      <c r="T945">
        <v>36</v>
      </c>
      <c r="U945">
        <f t="shared" si="84"/>
        <v>0</v>
      </c>
      <c r="V945">
        <f t="shared" si="85"/>
        <v>-6.5</v>
      </c>
      <c r="W945" s="3">
        <f t="shared" si="86"/>
        <v>-3.2098765432098763E-3</v>
      </c>
      <c r="X945" t="str">
        <f t="shared" si="87"/>
        <v>July</v>
      </c>
      <c r="Y945" t="str">
        <f t="shared" si="88"/>
        <v>Q3</v>
      </c>
      <c r="Z945">
        <f t="shared" si="89"/>
        <v>0.14412811387900357</v>
      </c>
    </row>
    <row r="946" spans="1:26" x14ac:dyDescent="0.25">
      <c r="A946" t="s">
        <v>954</v>
      </c>
      <c r="B946" t="s">
        <v>1506</v>
      </c>
      <c r="C946" t="s">
        <v>1512</v>
      </c>
      <c r="D946">
        <v>42</v>
      </c>
      <c r="E946">
        <v>4.2</v>
      </c>
      <c r="F946">
        <v>176.4</v>
      </c>
      <c r="G946">
        <v>170.66</v>
      </c>
      <c r="H946" t="s">
        <v>1517</v>
      </c>
      <c r="I946" t="s">
        <v>1520</v>
      </c>
      <c r="J946">
        <v>4.7</v>
      </c>
      <c r="K946" t="s">
        <v>1810</v>
      </c>
      <c r="L946" t="s">
        <v>1736</v>
      </c>
      <c r="M946" t="s">
        <v>1736</v>
      </c>
      <c r="N946" t="s">
        <v>1912</v>
      </c>
      <c r="O946">
        <v>3.1199999999999999E-2</v>
      </c>
      <c r="P946">
        <v>1</v>
      </c>
      <c r="Q946">
        <v>2.13</v>
      </c>
      <c r="R946">
        <v>782</v>
      </c>
      <c r="S946">
        <v>55</v>
      </c>
      <c r="T946">
        <v>45</v>
      </c>
      <c r="U946">
        <f t="shared" si="84"/>
        <v>0</v>
      </c>
      <c r="V946">
        <f t="shared" si="85"/>
        <v>-5.7400000000000091</v>
      </c>
      <c r="W946" s="3">
        <f t="shared" si="86"/>
        <v>-3.2539682539682591E-2</v>
      </c>
      <c r="X946" t="str">
        <f t="shared" si="87"/>
        <v>September</v>
      </c>
      <c r="Y946" t="str">
        <f t="shared" si="88"/>
        <v>Q3</v>
      </c>
      <c r="Z946">
        <f t="shared" si="89"/>
        <v>5.3708439897698211E-2</v>
      </c>
    </row>
    <row r="947" spans="1:26" x14ac:dyDescent="0.25">
      <c r="A947" t="s">
        <v>955</v>
      </c>
      <c r="B947" t="s">
        <v>1504</v>
      </c>
      <c r="C947" t="s">
        <v>1510</v>
      </c>
      <c r="D947">
        <v>479</v>
      </c>
      <c r="E947">
        <v>45</v>
      </c>
      <c r="F947">
        <v>21555</v>
      </c>
      <c r="G947">
        <v>22286.42</v>
      </c>
      <c r="H947" t="s">
        <v>1516</v>
      </c>
      <c r="I947" t="s">
        <v>1520</v>
      </c>
      <c r="J947">
        <v>4.7</v>
      </c>
      <c r="K947" t="s">
        <v>1538</v>
      </c>
      <c r="L947" t="s">
        <v>1690</v>
      </c>
      <c r="M947" t="s">
        <v>1612</v>
      </c>
      <c r="N947" t="s">
        <v>1913</v>
      </c>
      <c r="O947">
        <v>7.7700000000000005E-2</v>
      </c>
      <c r="P947">
        <v>37</v>
      </c>
      <c r="Q947">
        <v>1.49</v>
      </c>
      <c r="R947">
        <v>999</v>
      </c>
      <c r="S947">
        <v>149</v>
      </c>
      <c r="T947">
        <v>94</v>
      </c>
      <c r="U947">
        <f t="shared" si="84"/>
        <v>12</v>
      </c>
      <c r="V947">
        <f t="shared" si="85"/>
        <v>731.41999999999825</v>
      </c>
      <c r="W947" s="3">
        <f t="shared" si="86"/>
        <v>3.3932730225005717E-2</v>
      </c>
      <c r="X947" t="str">
        <f t="shared" si="87"/>
        <v>February</v>
      </c>
      <c r="Y947" t="str">
        <f t="shared" si="88"/>
        <v>Q1</v>
      </c>
      <c r="Z947">
        <f t="shared" si="89"/>
        <v>0.4794794794794795</v>
      </c>
    </row>
    <row r="948" spans="1:26" x14ac:dyDescent="0.25">
      <c r="A948" t="s">
        <v>956</v>
      </c>
      <c r="B948" t="s">
        <v>1509</v>
      </c>
      <c r="C948" t="s">
        <v>1510</v>
      </c>
      <c r="D948">
        <v>175</v>
      </c>
      <c r="E948">
        <v>25</v>
      </c>
      <c r="F948">
        <v>4375</v>
      </c>
      <c r="G948">
        <v>4413.87</v>
      </c>
      <c r="H948" t="s">
        <v>1516</v>
      </c>
      <c r="I948" t="s">
        <v>1519</v>
      </c>
      <c r="J948">
        <v>3.8</v>
      </c>
      <c r="K948" t="s">
        <v>1524</v>
      </c>
      <c r="L948" t="s">
        <v>1894</v>
      </c>
      <c r="M948" t="s">
        <v>1894</v>
      </c>
      <c r="N948" t="s">
        <v>1912</v>
      </c>
      <c r="O948">
        <v>9.1300000000000006E-2</v>
      </c>
      <c r="P948">
        <v>15</v>
      </c>
      <c r="Q948">
        <v>1.74</v>
      </c>
      <c r="R948">
        <v>96</v>
      </c>
      <c r="S948">
        <v>27</v>
      </c>
      <c r="T948">
        <v>30</v>
      </c>
      <c r="U948">
        <f t="shared" si="84"/>
        <v>0</v>
      </c>
      <c r="V948">
        <f t="shared" si="85"/>
        <v>38.869999999999891</v>
      </c>
      <c r="W948" s="3">
        <f t="shared" si="86"/>
        <v>8.8845714285714032E-3</v>
      </c>
      <c r="X948" t="str">
        <f t="shared" si="87"/>
        <v>December</v>
      </c>
      <c r="Y948" t="str">
        <f t="shared" si="88"/>
        <v>Q4</v>
      </c>
      <c r="Z948">
        <f t="shared" si="89"/>
        <v>1.8229166666666667</v>
      </c>
    </row>
    <row r="949" spans="1:26" x14ac:dyDescent="0.25">
      <c r="A949" t="s">
        <v>957</v>
      </c>
      <c r="B949" t="s">
        <v>1507</v>
      </c>
      <c r="C949" t="s">
        <v>1511</v>
      </c>
      <c r="D949">
        <v>488</v>
      </c>
      <c r="E949">
        <v>15.75</v>
      </c>
      <c r="F949">
        <v>7686</v>
      </c>
      <c r="G949">
        <v>7823.83</v>
      </c>
      <c r="H949" t="s">
        <v>1513</v>
      </c>
      <c r="I949" t="s">
        <v>1518</v>
      </c>
      <c r="J949">
        <v>4.5</v>
      </c>
      <c r="K949" t="s">
        <v>1826</v>
      </c>
      <c r="L949" t="s">
        <v>1752</v>
      </c>
      <c r="M949" t="s">
        <v>1752</v>
      </c>
      <c r="N949" t="s">
        <v>1912</v>
      </c>
      <c r="O949">
        <v>5.5300000000000002E-2</v>
      </c>
      <c r="P949">
        <v>26</v>
      </c>
      <c r="Q949">
        <v>3.66</v>
      </c>
      <c r="R949">
        <v>157</v>
      </c>
      <c r="S949">
        <v>64</v>
      </c>
      <c r="T949">
        <v>59</v>
      </c>
      <c r="U949">
        <f t="shared" si="84"/>
        <v>0</v>
      </c>
      <c r="V949">
        <f t="shared" si="85"/>
        <v>137.82999999999993</v>
      </c>
      <c r="W949" s="3">
        <f t="shared" si="86"/>
        <v>1.7932604735883415E-2</v>
      </c>
      <c r="X949" t="str">
        <f t="shared" si="87"/>
        <v>September</v>
      </c>
      <c r="Y949" t="str">
        <f t="shared" si="88"/>
        <v>Q3</v>
      </c>
      <c r="Z949">
        <f t="shared" si="89"/>
        <v>3.1082802547770703</v>
      </c>
    </row>
    <row r="950" spans="1:26" x14ac:dyDescent="0.25">
      <c r="A950" t="s">
        <v>958</v>
      </c>
      <c r="B950" t="s">
        <v>1508</v>
      </c>
      <c r="C950" t="s">
        <v>1512</v>
      </c>
      <c r="D950">
        <v>138</v>
      </c>
      <c r="E950">
        <v>8.9</v>
      </c>
      <c r="F950">
        <v>1228.2</v>
      </c>
      <c r="G950">
        <v>1180.8499999999999</v>
      </c>
      <c r="H950" t="s">
        <v>1513</v>
      </c>
      <c r="I950" t="s">
        <v>1518</v>
      </c>
      <c r="J950">
        <v>4.5</v>
      </c>
      <c r="K950" t="s">
        <v>1824</v>
      </c>
      <c r="L950" t="s">
        <v>1599</v>
      </c>
      <c r="M950" t="s">
        <v>1599</v>
      </c>
      <c r="N950" t="s">
        <v>1912</v>
      </c>
      <c r="O950">
        <v>0.12859999999999999</v>
      </c>
      <c r="P950">
        <v>17</v>
      </c>
      <c r="Q950">
        <v>2.5299999999999998</v>
      </c>
      <c r="R950">
        <v>696</v>
      </c>
      <c r="S950">
        <v>27</v>
      </c>
      <c r="T950">
        <v>32</v>
      </c>
      <c r="U950">
        <f t="shared" si="84"/>
        <v>0</v>
      </c>
      <c r="V950">
        <f t="shared" si="85"/>
        <v>-47.350000000000136</v>
      </c>
      <c r="W950" s="3">
        <f t="shared" si="86"/>
        <v>-3.8552353036964776E-2</v>
      </c>
      <c r="X950" t="str">
        <f t="shared" si="87"/>
        <v>November</v>
      </c>
      <c r="Y950" t="str">
        <f t="shared" si="88"/>
        <v>Q4</v>
      </c>
      <c r="Z950">
        <f t="shared" si="89"/>
        <v>0.19827586206896552</v>
      </c>
    </row>
    <row r="951" spans="1:26" x14ac:dyDescent="0.25">
      <c r="A951" t="s">
        <v>959</v>
      </c>
      <c r="B951" t="s">
        <v>1506</v>
      </c>
      <c r="C951" t="s">
        <v>1512</v>
      </c>
      <c r="D951">
        <v>78</v>
      </c>
      <c r="E951">
        <v>4.2</v>
      </c>
      <c r="F951">
        <v>327.60000000000002</v>
      </c>
      <c r="G951">
        <v>343.62</v>
      </c>
      <c r="H951" t="s">
        <v>1513</v>
      </c>
      <c r="I951" t="s">
        <v>1520</v>
      </c>
      <c r="J951">
        <v>4.7</v>
      </c>
      <c r="K951" t="s">
        <v>1844</v>
      </c>
      <c r="L951" t="s">
        <v>1811</v>
      </c>
      <c r="M951" t="s">
        <v>1811</v>
      </c>
      <c r="N951" t="s">
        <v>1912</v>
      </c>
      <c r="O951">
        <v>9.0300000000000005E-2</v>
      </c>
      <c r="P951">
        <v>7</v>
      </c>
      <c r="Q951">
        <v>1.5</v>
      </c>
      <c r="R951">
        <v>745</v>
      </c>
      <c r="S951">
        <v>93</v>
      </c>
      <c r="T951">
        <v>38</v>
      </c>
      <c r="U951">
        <f t="shared" si="84"/>
        <v>0</v>
      </c>
      <c r="V951">
        <f t="shared" si="85"/>
        <v>16.019999999999982</v>
      </c>
      <c r="W951" s="3">
        <f t="shared" si="86"/>
        <v>4.8901098901098845E-2</v>
      </c>
      <c r="X951" t="str">
        <f t="shared" si="87"/>
        <v>July</v>
      </c>
      <c r="Y951" t="str">
        <f t="shared" si="88"/>
        <v>Q3</v>
      </c>
      <c r="Z951">
        <f t="shared" si="89"/>
        <v>0.10469798657718121</v>
      </c>
    </row>
    <row r="952" spans="1:26" x14ac:dyDescent="0.25">
      <c r="A952" t="s">
        <v>960</v>
      </c>
      <c r="B952" t="s">
        <v>1507</v>
      </c>
      <c r="C952" t="s">
        <v>1511</v>
      </c>
      <c r="D952">
        <v>424</v>
      </c>
      <c r="E952">
        <v>15.75</v>
      </c>
      <c r="F952">
        <v>6678</v>
      </c>
      <c r="G952">
        <v>6871.66</v>
      </c>
      <c r="H952" t="s">
        <v>1514</v>
      </c>
      <c r="I952" t="s">
        <v>1520</v>
      </c>
      <c r="J952">
        <v>4.7</v>
      </c>
      <c r="K952" t="s">
        <v>1706</v>
      </c>
      <c r="L952" t="s">
        <v>1646</v>
      </c>
      <c r="M952" t="s">
        <v>1646</v>
      </c>
      <c r="N952" t="s">
        <v>1912</v>
      </c>
      <c r="O952">
        <v>2.1999999999999999E-2</v>
      </c>
      <c r="P952">
        <v>9</v>
      </c>
      <c r="Q952">
        <v>3.94</v>
      </c>
      <c r="R952">
        <v>258</v>
      </c>
      <c r="S952">
        <v>28</v>
      </c>
      <c r="T952">
        <v>27</v>
      </c>
      <c r="U952">
        <f t="shared" si="84"/>
        <v>0</v>
      </c>
      <c r="V952">
        <f t="shared" si="85"/>
        <v>193.65999999999985</v>
      </c>
      <c r="W952" s="3">
        <f t="shared" si="86"/>
        <v>2.899970050913445E-2</v>
      </c>
      <c r="X952" t="str">
        <f t="shared" si="87"/>
        <v>September</v>
      </c>
      <c r="Y952" t="str">
        <f t="shared" si="88"/>
        <v>Q3</v>
      </c>
      <c r="Z952">
        <f t="shared" si="89"/>
        <v>1.6434108527131783</v>
      </c>
    </row>
    <row r="953" spans="1:26" x14ac:dyDescent="0.25">
      <c r="A953" t="s">
        <v>961</v>
      </c>
      <c r="B953" t="s">
        <v>1505</v>
      </c>
      <c r="C953" t="s">
        <v>1511</v>
      </c>
      <c r="D953">
        <v>289</v>
      </c>
      <c r="E953">
        <v>12.5</v>
      </c>
      <c r="F953">
        <v>3612.5</v>
      </c>
      <c r="G953">
        <v>3744.17</v>
      </c>
      <c r="H953" t="s">
        <v>1516</v>
      </c>
      <c r="I953" t="s">
        <v>1520</v>
      </c>
      <c r="J953">
        <v>4.7</v>
      </c>
      <c r="K953" t="s">
        <v>1831</v>
      </c>
      <c r="L953" t="s">
        <v>1750</v>
      </c>
      <c r="M953" t="s">
        <v>1750</v>
      </c>
      <c r="N953" t="s">
        <v>1912</v>
      </c>
      <c r="O953">
        <v>5.7700000000000001E-2</v>
      </c>
      <c r="P953">
        <v>16</v>
      </c>
      <c r="Q953">
        <v>3.94</v>
      </c>
      <c r="R953">
        <v>590</v>
      </c>
      <c r="S953">
        <v>147</v>
      </c>
      <c r="T953">
        <v>34</v>
      </c>
      <c r="U953">
        <f t="shared" si="84"/>
        <v>0</v>
      </c>
      <c r="V953">
        <f t="shared" si="85"/>
        <v>131.67000000000007</v>
      </c>
      <c r="W953" s="3">
        <f t="shared" si="86"/>
        <v>3.6448442906574417E-2</v>
      </c>
      <c r="X953" t="str">
        <f t="shared" si="87"/>
        <v>October</v>
      </c>
      <c r="Y953" t="str">
        <f t="shared" si="88"/>
        <v>Q4</v>
      </c>
      <c r="Z953">
        <f t="shared" si="89"/>
        <v>0.48983050847457626</v>
      </c>
    </row>
    <row r="954" spans="1:26" x14ac:dyDescent="0.25">
      <c r="A954" t="s">
        <v>962</v>
      </c>
      <c r="B954" t="s">
        <v>1507</v>
      </c>
      <c r="C954" t="s">
        <v>1511</v>
      </c>
      <c r="D954">
        <v>190</v>
      </c>
      <c r="E954">
        <v>15.75</v>
      </c>
      <c r="F954">
        <v>2992.5</v>
      </c>
      <c r="G954">
        <v>2949.55</v>
      </c>
      <c r="H954" t="s">
        <v>1517</v>
      </c>
      <c r="I954" t="s">
        <v>1520</v>
      </c>
      <c r="J954">
        <v>4.7</v>
      </c>
      <c r="K954" t="s">
        <v>1686</v>
      </c>
      <c r="L954" t="s">
        <v>1622</v>
      </c>
      <c r="M954" t="s">
        <v>1622</v>
      </c>
      <c r="N954" t="s">
        <v>1912</v>
      </c>
      <c r="O954">
        <v>0.13600000000000001</v>
      </c>
      <c r="P954">
        <v>25</v>
      </c>
      <c r="Q954">
        <v>3.7</v>
      </c>
      <c r="R954">
        <v>487</v>
      </c>
      <c r="S954">
        <v>180</v>
      </c>
      <c r="T954">
        <v>58</v>
      </c>
      <c r="U954">
        <f t="shared" si="84"/>
        <v>0</v>
      </c>
      <c r="V954">
        <f t="shared" si="85"/>
        <v>-42.949999999999818</v>
      </c>
      <c r="W954" s="3">
        <f t="shared" si="86"/>
        <v>-1.4352548036758502E-2</v>
      </c>
      <c r="X954" t="str">
        <f t="shared" si="87"/>
        <v>September</v>
      </c>
      <c r="Y954" t="str">
        <f t="shared" si="88"/>
        <v>Q3</v>
      </c>
      <c r="Z954">
        <f t="shared" si="89"/>
        <v>0.39014373716632444</v>
      </c>
    </row>
    <row r="955" spans="1:26" x14ac:dyDescent="0.25">
      <c r="A955" t="s">
        <v>963</v>
      </c>
      <c r="B955" t="s">
        <v>1505</v>
      </c>
      <c r="C955" t="s">
        <v>1511</v>
      </c>
      <c r="D955">
        <v>410</v>
      </c>
      <c r="E955">
        <v>12.5</v>
      </c>
      <c r="F955">
        <v>5125</v>
      </c>
      <c r="G955">
        <v>5133.84</v>
      </c>
      <c r="H955" t="s">
        <v>1517</v>
      </c>
      <c r="I955" t="s">
        <v>1518</v>
      </c>
      <c r="J955">
        <v>4.5</v>
      </c>
      <c r="K955" t="s">
        <v>1630</v>
      </c>
      <c r="L955" t="s">
        <v>1853</v>
      </c>
      <c r="M955" t="s">
        <v>1853</v>
      </c>
      <c r="N955" t="s">
        <v>1912</v>
      </c>
      <c r="O955">
        <v>2.41E-2</v>
      </c>
      <c r="P955">
        <v>9</v>
      </c>
      <c r="Q955">
        <v>2.58</v>
      </c>
      <c r="R955">
        <v>388</v>
      </c>
      <c r="S955">
        <v>25</v>
      </c>
      <c r="T955">
        <v>38</v>
      </c>
      <c r="U955">
        <f t="shared" si="84"/>
        <v>0</v>
      </c>
      <c r="V955">
        <f t="shared" si="85"/>
        <v>8.8400000000001455</v>
      </c>
      <c r="W955" s="3">
        <f t="shared" si="86"/>
        <v>1.7248780487805163E-3</v>
      </c>
      <c r="X955" t="str">
        <f t="shared" si="87"/>
        <v>March</v>
      </c>
      <c r="Y955" t="str">
        <f t="shared" si="88"/>
        <v>Q1</v>
      </c>
      <c r="Z955">
        <f t="shared" si="89"/>
        <v>1.0567010309278351</v>
      </c>
    </row>
    <row r="956" spans="1:26" x14ac:dyDescent="0.25">
      <c r="A956" t="s">
        <v>964</v>
      </c>
      <c r="B956" t="s">
        <v>1506</v>
      </c>
      <c r="C956" t="s">
        <v>1512</v>
      </c>
      <c r="D956">
        <v>193</v>
      </c>
      <c r="E956">
        <v>4.2</v>
      </c>
      <c r="F956">
        <v>810.6</v>
      </c>
      <c r="G956">
        <v>775.58</v>
      </c>
      <c r="H956" t="s">
        <v>1516</v>
      </c>
      <c r="I956" t="s">
        <v>1520</v>
      </c>
      <c r="J956">
        <v>4.7</v>
      </c>
      <c r="K956" t="s">
        <v>1645</v>
      </c>
      <c r="L956" t="s">
        <v>1890</v>
      </c>
      <c r="M956" t="s">
        <v>1910</v>
      </c>
      <c r="N956" t="s">
        <v>1913</v>
      </c>
      <c r="O956">
        <v>0.13200000000000001</v>
      </c>
      <c r="P956">
        <v>25</v>
      </c>
      <c r="Q956">
        <v>2.0699999999999998</v>
      </c>
      <c r="R956">
        <v>580</v>
      </c>
      <c r="S956">
        <v>176</v>
      </c>
      <c r="T956">
        <v>74</v>
      </c>
      <c r="U956">
        <f t="shared" si="84"/>
        <v>14</v>
      </c>
      <c r="V956">
        <f t="shared" si="85"/>
        <v>-35.019999999999982</v>
      </c>
      <c r="W956" s="3">
        <f t="shared" si="86"/>
        <v>-4.3202566000493436E-2</v>
      </c>
      <c r="X956" t="str">
        <f t="shared" si="87"/>
        <v>December</v>
      </c>
      <c r="Y956" t="str">
        <f t="shared" si="88"/>
        <v>Q4</v>
      </c>
      <c r="Z956">
        <f t="shared" si="89"/>
        <v>0.33275862068965517</v>
      </c>
    </row>
    <row r="957" spans="1:26" x14ac:dyDescent="0.25">
      <c r="A957" t="s">
        <v>965</v>
      </c>
      <c r="B957" t="s">
        <v>1506</v>
      </c>
      <c r="C957" t="s">
        <v>1512</v>
      </c>
      <c r="D957">
        <v>367</v>
      </c>
      <c r="E957">
        <v>4.2</v>
      </c>
      <c r="F957">
        <v>1541.4</v>
      </c>
      <c r="G957">
        <v>1601.79</v>
      </c>
      <c r="H957" t="s">
        <v>1515</v>
      </c>
      <c r="I957" t="s">
        <v>1518</v>
      </c>
      <c r="J957">
        <v>4.5</v>
      </c>
      <c r="K957" t="s">
        <v>1551</v>
      </c>
      <c r="L957" t="s">
        <v>1693</v>
      </c>
      <c r="M957" t="s">
        <v>1816</v>
      </c>
      <c r="N957" t="s">
        <v>1913</v>
      </c>
      <c r="O957">
        <v>9.1600000000000001E-2</v>
      </c>
      <c r="P957">
        <v>33</v>
      </c>
      <c r="Q957">
        <v>2.31</v>
      </c>
      <c r="R957">
        <v>481</v>
      </c>
      <c r="S957">
        <v>86</v>
      </c>
      <c r="T957">
        <v>35</v>
      </c>
      <c r="U957">
        <f t="shared" si="84"/>
        <v>6</v>
      </c>
      <c r="V957">
        <f t="shared" si="85"/>
        <v>60.389999999999873</v>
      </c>
      <c r="W957" s="3">
        <f t="shared" si="86"/>
        <v>3.9178668742701359E-2</v>
      </c>
      <c r="X957" t="str">
        <f t="shared" si="87"/>
        <v>October</v>
      </c>
      <c r="Y957" t="str">
        <f t="shared" si="88"/>
        <v>Q4</v>
      </c>
      <c r="Z957">
        <f t="shared" si="89"/>
        <v>0.76299376299376298</v>
      </c>
    </row>
    <row r="958" spans="1:26" x14ac:dyDescent="0.25">
      <c r="A958" t="s">
        <v>966</v>
      </c>
      <c r="B958" t="s">
        <v>1506</v>
      </c>
      <c r="C958" t="s">
        <v>1512</v>
      </c>
      <c r="D958">
        <v>290</v>
      </c>
      <c r="E958">
        <v>4.2</v>
      </c>
      <c r="F958">
        <v>1218</v>
      </c>
      <c r="G958">
        <v>1256.58</v>
      </c>
      <c r="H958" t="s">
        <v>1513</v>
      </c>
      <c r="I958" t="s">
        <v>1519</v>
      </c>
      <c r="J958">
        <v>3.8</v>
      </c>
      <c r="K958" t="s">
        <v>1856</v>
      </c>
      <c r="L958" t="s">
        <v>1865</v>
      </c>
      <c r="M958" t="s">
        <v>1865</v>
      </c>
      <c r="N958" t="s">
        <v>1912</v>
      </c>
      <c r="O958">
        <v>5.6099999999999997E-2</v>
      </c>
      <c r="P958">
        <v>16</v>
      </c>
      <c r="Q958">
        <v>2.82</v>
      </c>
      <c r="R958">
        <v>291</v>
      </c>
      <c r="S958">
        <v>146</v>
      </c>
      <c r="T958">
        <v>19</v>
      </c>
      <c r="U958">
        <f t="shared" si="84"/>
        <v>0</v>
      </c>
      <c r="V958">
        <f t="shared" si="85"/>
        <v>38.579999999999927</v>
      </c>
      <c r="W958" s="3">
        <f t="shared" si="86"/>
        <v>3.1674876847290583E-2</v>
      </c>
      <c r="X958" t="str">
        <f t="shared" si="87"/>
        <v>April</v>
      </c>
      <c r="Y958" t="str">
        <f t="shared" si="88"/>
        <v>Q2</v>
      </c>
      <c r="Z958">
        <f t="shared" si="89"/>
        <v>0.99656357388316152</v>
      </c>
    </row>
    <row r="959" spans="1:26" x14ac:dyDescent="0.25">
      <c r="A959" t="s">
        <v>967</v>
      </c>
      <c r="B959" t="s">
        <v>1509</v>
      </c>
      <c r="C959" t="s">
        <v>1510</v>
      </c>
      <c r="D959">
        <v>46</v>
      </c>
      <c r="E959">
        <v>25</v>
      </c>
      <c r="F959">
        <v>1150</v>
      </c>
      <c r="G959">
        <v>1201.74</v>
      </c>
      <c r="H959" t="s">
        <v>1517</v>
      </c>
      <c r="I959" t="s">
        <v>1518</v>
      </c>
      <c r="J959">
        <v>4.5</v>
      </c>
      <c r="K959" t="s">
        <v>1722</v>
      </c>
      <c r="L959" t="s">
        <v>1776</v>
      </c>
      <c r="M959" t="s">
        <v>1776</v>
      </c>
      <c r="N959" t="s">
        <v>1912</v>
      </c>
      <c r="O959">
        <v>9.3700000000000006E-2</v>
      </c>
      <c r="P959">
        <v>4</v>
      </c>
      <c r="Q959">
        <v>0.62</v>
      </c>
      <c r="R959">
        <v>540</v>
      </c>
      <c r="S959">
        <v>53</v>
      </c>
      <c r="T959">
        <v>44</v>
      </c>
      <c r="U959">
        <f t="shared" si="84"/>
        <v>0</v>
      </c>
      <c r="V959">
        <f t="shared" si="85"/>
        <v>51.740000000000009</v>
      </c>
      <c r="W959" s="3">
        <f t="shared" si="86"/>
        <v>4.4991304347826097E-2</v>
      </c>
      <c r="X959" t="str">
        <f t="shared" si="87"/>
        <v>June</v>
      </c>
      <c r="Y959" t="str">
        <f t="shared" si="88"/>
        <v>Q2</v>
      </c>
      <c r="Z959">
        <f t="shared" si="89"/>
        <v>8.5185185185185183E-2</v>
      </c>
    </row>
    <row r="960" spans="1:26" x14ac:dyDescent="0.25">
      <c r="A960" t="s">
        <v>968</v>
      </c>
      <c r="B960" t="s">
        <v>1504</v>
      </c>
      <c r="C960" t="s">
        <v>1510</v>
      </c>
      <c r="D960">
        <v>264</v>
      </c>
      <c r="E960">
        <v>45</v>
      </c>
      <c r="F960">
        <v>11880</v>
      </c>
      <c r="G960">
        <v>11889.03</v>
      </c>
      <c r="H960" t="s">
        <v>1513</v>
      </c>
      <c r="I960" t="s">
        <v>1518</v>
      </c>
      <c r="J960">
        <v>4.5</v>
      </c>
      <c r="K960" t="s">
        <v>1785</v>
      </c>
      <c r="L960" t="s">
        <v>1540</v>
      </c>
      <c r="M960" t="s">
        <v>1540</v>
      </c>
      <c r="N960" t="s">
        <v>1912</v>
      </c>
      <c r="O960">
        <v>0.10100000000000001</v>
      </c>
      <c r="P960">
        <v>26</v>
      </c>
      <c r="Q960">
        <v>0.96</v>
      </c>
      <c r="R960">
        <v>71</v>
      </c>
      <c r="S960">
        <v>34</v>
      </c>
      <c r="T960">
        <v>13</v>
      </c>
      <c r="U960">
        <f t="shared" si="84"/>
        <v>0</v>
      </c>
      <c r="V960">
        <f t="shared" si="85"/>
        <v>9.0300000000006548</v>
      </c>
      <c r="W960" s="3">
        <f t="shared" si="86"/>
        <v>7.6010101010106517E-4</v>
      </c>
      <c r="X960" t="str">
        <f t="shared" si="87"/>
        <v>January</v>
      </c>
      <c r="Y960" t="str">
        <f t="shared" si="88"/>
        <v>Q1</v>
      </c>
      <c r="Z960">
        <f t="shared" si="89"/>
        <v>3.7183098591549295</v>
      </c>
    </row>
    <row r="961" spans="1:26" x14ac:dyDescent="0.25">
      <c r="A961" t="s">
        <v>969</v>
      </c>
      <c r="B961" t="s">
        <v>1507</v>
      </c>
      <c r="C961" t="s">
        <v>1511</v>
      </c>
      <c r="D961">
        <v>360</v>
      </c>
      <c r="E961">
        <v>15.75</v>
      </c>
      <c r="F961">
        <v>5670</v>
      </c>
      <c r="G961">
        <v>5804.9</v>
      </c>
      <c r="H961" t="s">
        <v>1517</v>
      </c>
      <c r="I961" t="s">
        <v>1520</v>
      </c>
      <c r="J961">
        <v>4.7</v>
      </c>
      <c r="K961" t="s">
        <v>1670</v>
      </c>
      <c r="L961" t="s">
        <v>1562</v>
      </c>
      <c r="M961" t="s">
        <v>1562</v>
      </c>
      <c r="N961" t="s">
        <v>1912</v>
      </c>
      <c r="O961">
        <v>8.7300000000000003E-2</v>
      </c>
      <c r="P961">
        <v>31</v>
      </c>
      <c r="Q961">
        <v>3.65</v>
      </c>
      <c r="R961">
        <v>490</v>
      </c>
      <c r="S961">
        <v>199</v>
      </c>
      <c r="T961">
        <v>64</v>
      </c>
      <c r="U961">
        <f t="shared" si="84"/>
        <v>0</v>
      </c>
      <c r="V961">
        <f t="shared" si="85"/>
        <v>134.89999999999964</v>
      </c>
      <c r="W961" s="3">
        <f t="shared" si="86"/>
        <v>2.3791887125220394E-2</v>
      </c>
      <c r="X961" t="str">
        <f t="shared" si="87"/>
        <v>December</v>
      </c>
      <c r="Y961" t="str">
        <f t="shared" si="88"/>
        <v>Q4</v>
      </c>
      <c r="Z961">
        <f t="shared" si="89"/>
        <v>0.73469387755102045</v>
      </c>
    </row>
    <row r="962" spans="1:26" x14ac:dyDescent="0.25">
      <c r="A962" t="s">
        <v>970</v>
      </c>
      <c r="B962" t="s">
        <v>1509</v>
      </c>
      <c r="C962" t="s">
        <v>1510</v>
      </c>
      <c r="D962">
        <v>70</v>
      </c>
      <c r="E962">
        <v>25</v>
      </c>
      <c r="F962">
        <v>1750</v>
      </c>
      <c r="G962">
        <v>1819.5</v>
      </c>
      <c r="H962" t="s">
        <v>1514</v>
      </c>
      <c r="I962" t="s">
        <v>1518</v>
      </c>
      <c r="J962">
        <v>4.5</v>
      </c>
      <c r="K962" t="s">
        <v>1581</v>
      </c>
      <c r="L962" t="s">
        <v>1728</v>
      </c>
      <c r="M962" t="s">
        <v>1728</v>
      </c>
      <c r="N962" t="s">
        <v>1912</v>
      </c>
      <c r="O962">
        <v>0.14760000000000001</v>
      </c>
      <c r="P962">
        <v>10</v>
      </c>
      <c r="Q962">
        <v>0.79</v>
      </c>
      <c r="R962">
        <v>990</v>
      </c>
      <c r="S962">
        <v>34</v>
      </c>
      <c r="T962">
        <v>40</v>
      </c>
      <c r="U962">
        <f t="shared" si="84"/>
        <v>0</v>
      </c>
      <c r="V962">
        <f t="shared" si="85"/>
        <v>69.5</v>
      </c>
      <c r="W962" s="3">
        <f t="shared" si="86"/>
        <v>3.9714285714285716E-2</v>
      </c>
      <c r="X962" t="str">
        <f t="shared" si="87"/>
        <v>August</v>
      </c>
      <c r="Y962" t="str">
        <f t="shared" si="88"/>
        <v>Q3</v>
      </c>
      <c r="Z962">
        <f t="shared" si="89"/>
        <v>7.0707070707070704E-2</v>
      </c>
    </row>
    <row r="963" spans="1:26" x14ac:dyDescent="0.25">
      <c r="A963" t="s">
        <v>971</v>
      </c>
      <c r="B963" t="s">
        <v>1507</v>
      </c>
      <c r="C963" t="s">
        <v>1511</v>
      </c>
      <c r="D963">
        <v>221</v>
      </c>
      <c r="E963">
        <v>15.75</v>
      </c>
      <c r="F963">
        <v>3480.75</v>
      </c>
      <c r="G963">
        <v>3566.89</v>
      </c>
      <c r="H963" t="s">
        <v>1513</v>
      </c>
      <c r="I963" t="s">
        <v>1518</v>
      </c>
      <c r="J963">
        <v>4.5</v>
      </c>
      <c r="K963" t="s">
        <v>1837</v>
      </c>
      <c r="L963" t="s">
        <v>1715</v>
      </c>
      <c r="M963" t="s">
        <v>1715</v>
      </c>
      <c r="N963" t="s">
        <v>1912</v>
      </c>
      <c r="O963">
        <v>0.13439999999999999</v>
      </c>
      <c r="P963">
        <v>29</v>
      </c>
      <c r="Q963">
        <v>3.35</v>
      </c>
      <c r="R963">
        <v>944</v>
      </c>
      <c r="S963">
        <v>83</v>
      </c>
      <c r="T963">
        <v>17</v>
      </c>
      <c r="U963">
        <f t="shared" ref="U963:U1026" si="90">IF(N963="Delayed", M963-L963, 0)</f>
        <v>0</v>
      </c>
      <c r="V963">
        <f t="shared" ref="V963:V1026" si="91">G963-F963</f>
        <v>86.139999999999873</v>
      </c>
      <c r="W963" s="3">
        <f t="shared" ref="W963:W1026" si="92">(G963-F963)/F963</f>
        <v>2.4747540041657651E-2</v>
      </c>
      <c r="X963" t="str">
        <f t="shared" ref="X963:X1026" si="93">TEXT(K963,"MMMM")</f>
        <v>April</v>
      </c>
      <c r="Y963" t="str">
        <f t="shared" ref="Y963:Y1026" si="94">"Q"&amp;ROUNDUP(MONTH(K963)/3,0)</f>
        <v>Q2</v>
      </c>
      <c r="Z963">
        <f t="shared" ref="Z963:Z1026" si="95">D963/R963</f>
        <v>0.23411016949152541</v>
      </c>
    </row>
    <row r="964" spans="1:26" x14ac:dyDescent="0.25">
      <c r="A964" t="s">
        <v>972</v>
      </c>
      <c r="B964" t="s">
        <v>1505</v>
      </c>
      <c r="C964" t="s">
        <v>1511</v>
      </c>
      <c r="D964">
        <v>102</v>
      </c>
      <c r="E964">
        <v>12.5</v>
      </c>
      <c r="F964">
        <v>1275</v>
      </c>
      <c r="G964">
        <v>1247.28</v>
      </c>
      <c r="H964" t="s">
        <v>1513</v>
      </c>
      <c r="I964" t="s">
        <v>1519</v>
      </c>
      <c r="J964">
        <v>3.8</v>
      </c>
      <c r="K964" t="s">
        <v>1581</v>
      </c>
      <c r="L964" t="s">
        <v>1876</v>
      </c>
      <c r="M964" t="s">
        <v>1876</v>
      </c>
      <c r="N964" t="s">
        <v>1912</v>
      </c>
      <c r="O964">
        <v>5.3999999999999999E-2</v>
      </c>
      <c r="P964">
        <v>5</v>
      </c>
      <c r="Q964">
        <v>3.84</v>
      </c>
      <c r="R964">
        <v>182</v>
      </c>
      <c r="S964">
        <v>175</v>
      </c>
      <c r="T964">
        <v>60</v>
      </c>
      <c r="U964">
        <f t="shared" si="90"/>
        <v>0</v>
      </c>
      <c r="V964">
        <f t="shared" si="91"/>
        <v>-27.720000000000027</v>
      </c>
      <c r="W964" s="3">
        <f t="shared" si="92"/>
        <v>-2.1741176470588257E-2</v>
      </c>
      <c r="X964" t="str">
        <f t="shared" si="93"/>
        <v>August</v>
      </c>
      <c r="Y964" t="str">
        <f t="shared" si="94"/>
        <v>Q3</v>
      </c>
      <c r="Z964">
        <f t="shared" si="95"/>
        <v>0.56043956043956045</v>
      </c>
    </row>
    <row r="965" spans="1:26" x14ac:dyDescent="0.25">
      <c r="A965" t="s">
        <v>973</v>
      </c>
      <c r="B965" t="s">
        <v>1508</v>
      </c>
      <c r="C965" t="s">
        <v>1512</v>
      </c>
      <c r="D965">
        <v>138</v>
      </c>
      <c r="E965">
        <v>8.9</v>
      </c>
      <c r="F965">
        <v>1228.2</v>
      </c>
      <c r="G965">
        <v>1282.04</v>
      </c>
      <c r="H965" t="s">
        <v>1513</v>
      </c>
      <c r="I965" t="s">
        <v>1518</v>
      </c>
      <c r="J965">
        <v>4.5</v>
      </c>
      <c r="K965" t="s">
        <v>1777</v>
      </c>
      <c r="L965" t="s">
        <v>1648</v>
      </c>
      <c r="M965" t="s">
        <v>1648</v>
      </c>
      <c r="N965" t="s">
        <v>1912</v>
      </c>
      <c r="O965">
        <v>3.8800000000000001E-2</v>
      </c>
      <c r="P965">
        <v>5</v>
      </c>
      <c r="Q965">
        <v>2.63</v>
      </c>
      <c r="R965">
        <v>504</v>
      </c>
      <c r="S965">
        <v>97</v>
      </c>
      <c r="T965">
        <v>56</v>
      </c>
      <c r="U965">
        <f t="shared" si="90"/>
        <v>0</v>
      </c>
      <c r="V965">
        <f t="shared" si="91"/>
        <v>53.839999999999918</v>
      </c>
      <c r="W965" s="3">
        <f t="shared" si="92"/>
        <v>4.3836508711936097E-2</v>
      </c>
      <c r="X965" t="str">
        <f t="shared" si="93"/>
        <v>February</v>
      </c>
      <c r="Y965" t="str">
        <f t="shared" si="94"/>
        <v>Q1</v>
      </c>
      <c r="Z965">
        <f t="shared" si="95"/>
        <v>0.27380952380952384</v>
      </c>
    </row>
    <row r="966" spans="1:26" x14ac:dyDescent="0.25">
      <c r="A966" t="s">
        <v>974</v>
      </c>
      <c r="B966" t="s">
        <v>1509</v>
      </c>
      <c r="C966" t="s">
        <v>1510</v>
      </c>
      <c r="D966">
        <v>467</v>
      </c>
      <c r="E966">
        <v>25</v>
      </c>
      <c r="F966">
        <v>11675</v>
      </c>
      <c r="G966">
        <v>11403.6</v>
      </c>
      <c r="H966" t="s">
        <v>1516</v>
      </c>
      <c r="I966" t="s">
        <v>1519</v>
      </c>
      <c r="J966">
        <v>3.8</v>
      </c>
      <c r="K966" t="s">
        <v>1593</v>
      </c>
      <c r="L966" t="s">
        <v>1551</v>
      </c>
      <c r="M966" t="s">
        <v>1551</v>
      </c>
      <c r="N966" t="s">
        <v>1912</v>
      </c>
      <c r="O966">
        <v>0.1077</v>
      </c>
      <c r="P966">
        <v>50</v>
      </c>
      <c r="Q966">
        <v>0.57999999999999996</v>
      </c>
      <c r="R966">
        <v>772</v>
      </c>
      <c r="S966">
        <v>179</v>
      </c>
      <c r="T966">
        <v>72</v>
      </c>
      <c r="U966">
        <f t="shared" si="90"/>
        <v>0</v>
      </c>
      <c r="V966">
        <f t="shared" si="91"/>
        <v>-271.39999999999964</v>
      </c>
      <c r="W966" s="3">
        <f t="shared" si="92"/>
        <v>-2.3246252676659498E-2</v>
      </c>
      <c r="X966" t="str">
        <f t="shared" si="93"/>
        <v>September</v>
      </c>
      <c r="Y966" t="str">
        <f t="shared" si="94"/>
        <v>Q3</v>
      </c>
      <c r="Z966">
        <f t="shared" si="95"/>
        <v>0.60492227979274615</v>
      </c>
    </row>
    <row r="967" spans="1:26" x14ac:dyDescent="0.25">
      <c r="A967" t="s">
        <v>975</v>
      </c>
      <c r="B967" t="s">
        <v>1506</v>
      </c>
      <c r="C967" t="s">
        <v>1512</v>
      </c>
      <c r="D967">
        <v>440</v>
      </c>
      <c r="E967">
        <v>4.2</v>
      </c>
      <c r="F967">
        <v>1848</v>
      </c>
      <c r="G967">
        <v>1935.95</v>
      </c>
      <c r="H967" t="s">
        <v>1513</v>
      </c>
      <c r="I967" t="s">
        <v>1519</v>
      </c>
      <c r="J967">
        <v>3.8</v>
      </c>
      <c r="K967" t="s">
        <v>1654</v>
      </c>
      <c r="L967" t="s">
        <v>1857</v>
      </c>
      <c r="M967" t="s">
        <v>1857</v>
      </c>
      <c r="N967" t="s">
        <v>1912</v>
      </c>
      <c r="O967">
        <v>4.2299999999999997E-2</v>
      </c>
      <c r="P967">
        <v>18</v>
      </c>
      <c r="Q967">
        <v>1.42</v>
      </c>
      <c r="R967">
        <v>792</v>
      </c>
      <c r="S967">
        <v>56</v>
      </c>
      <c r="T967">
        <v>14</v>
      </c>
      <c r="U967">
        <f t="shared" si="90"/>
        <v>0</v>
      </c>
      <c r="V967">
        <f t="shared" si="91"/>
        <v>87.950000000000045</v>
      </c>
      <c r="W967" s="3">
        <f t="shared" si="92"/>
        <v>4.7591991341991366E-2</v>
      </c>
      <c r="X967" t="str">
        <f t="shared" si="93"/>
        <v>March</v>
      </c>
      <c r="Y967" t="str">
        <f t="shared" si="94"/>
        <v>Q1</v>
      </c>
      <c r="Z967">
        <f t="shared" si="95"/>
        <v>0.55555555555555558</v>
      </c>
    </row>
    <row r="968" spans="1:26" x14ac:dyDescent="0.25">
      <c r="A968" t="s">
        <v>976</v>
      </c>
      <c r="B968" t="s">
        <v>1507</v>
      </c>
      <c r="C968" t="s">
        <v>1511</v>
      </c>
      <c r="D968">
        <v>20</v>
      </c>
      <c r="E968">
        <v>15.75</v>
      </c>
      <c r="F968">
        <v>315</v>
      </c>
      <c r="G968">
        <v>314.97000000000003</v>
      </c>
      <c r="H968" t="s">
        <v>1515</v>
      </c>
      <c r="I968" t="s">
        <v>1520</v>
      </c>
      <c r="J968">
        <v>4.7</v>
      </c>
      <c r="K968" t="s">
        <v>1580</v>
      </c>
      <c r="L968" t="s">
        <v>1654</v>
      </c>
      <c r="M968" t="s">
        <v>1654</v>
      </c>
      <c r="N968" t="s">
        <v>1912</v>
      </c>
      <c r="O968">
        <v>1.47E-2</v>
      </c>
      <c r="P968">
        <v>0</v>
      </c>
      <c r="Q968">
        <v>3.08</v>
      </c>
      <c r="R968">
        <v>111</v>
      </c>
      <c r="S968">
        <v>91</v>
      </c>
      <c r="T968">
        <v>88</v>
      </c>
      <c r="U968">
        <f t="shared" si="90"/>
        <v>0</v>
      </c>
      <c r="V968">
        <f t="shared" si="91"/>
        <v>-2.9999999999972715E-2</v>
      </c>
      <c r="W968" s="3">
        <f t="shared" si="92"/>
        <v>-9.5238095238008613E-5</v>
      </c>
      <c r="X968" t="str">
        <f t="shared" si="93"/>
        <v>February</v>
      </c>
      <c r="Y968" t="str">
        <f t="shared" si="94"/>
        <v>Q1</v>
      </c>
      <c r="Z968">
        <f t="shared" si="95"/>
        <v>0.18018018018018017</v>
      </c>
    </row>
    <row r="969" spans="1:26" x14ac:dyDescent="0.25">
      <c r="A969" t="s">
        <v>977</v>
      </c>
      <c r="B969" t="s">
        <v>1508</v>
      </c>
      <c r="C969" t="s">
        <v>1512</v>
      </c>
      <c r="D969">
        <v>206</v>
      </c>
      <c r="E969">
        <v>8.9</v>
      </c>
      <c r="F969">
        <v>1833.4</v>
      </c>
      <c r="G969">
        <v>1823.14</v>
      </c>
      <c r="H969" t="s">
        <v>1515</v>
      </c>
      <c r="I969" t="s">
        <v>1518</v>
      </c>
      <c r="J969">
        <v>4.5</v>
      </c>
      <c r="K969" t="s">
        <v>1742</v>
      </c>
      <c r="L969" t="s">
        <v>1829</v>
      </c>
      <c r="M969" t="s">
        <v>1829</v>
      </c>
      <c r="N969" t="s">
        <v>1912</v>
      </c>
      <c r="O969">
        <v>4.1399999999999999E-2</v>
      </c>
      <c r="P969">
        <v>8</v>
      </c>
      <c r="Q969">
        <v>2.3199999999999998</v>
      </c>
      <c r="R969">
        <v>103</v>
      </c>
      <c r="S969">
        <v>189</v>
      </c>
      <c r="T969">
        <v>49</v>
      </c>
      <c r="U969">
        <f t="shared" si="90"/>
        <v>0</v>
      </c>
      <c r="V969">
        <f t="shared" si="91"/>
        <v>-10.259999999999991</v>
      </c>
      <c r="W969" s="3">
        <f t="shared" si="92"/>
        <v>-5.5961601396312807E-3</v>
      </c>
      <c r="X969" t="str">
        <f t="shared" si="93"/>
        <v>July</v>
      </c>
      <c r="Y969" t="str">
        <f t="shared" si="94"/>
        <v>Q3</v>
      </c>
      <c r="Z969">
        <f t="shared" si="95"/>
        <v>2</v>
      </c>
    </row>
    <row r="970" spans="1:26" x14ac:dyDescent="0.25">
      <c r="A970" t="s">
        <v>978</v>
      </c>
      <c r="B970" t="s">
        <v>1505</v>
      </c>
      <c r="C970" t="s">
        <v>1511</v>
      </c>
      <c r="D970">
        <v>475</v>
      </c>
      <c r="E970">
        <v>12.5</v>
      </c>
      <c r="F970">
        <v>5937.5</v>
      </c>
      <c r="G970">
        <v>6002.06</v>
      </c>
      <c r="H970" t="s">
        <v>1517</v>
      </c>
      <c r="I970" t="s">
        <v>1521</v>
      </c>
      <c r="J970">
        <v>4.2</v>
      </c>
      <c r="K970" t="s">
        <v>1849</v>
      </c>
      <c r="L970" t="s">
        <v>1777</v>
      </c>
      <c r="M970" t="s">
        <v>1714</v>
      </c>
      <c r="N970" t="s">
        <v>1913</v>
      </c>
      <c r="O970">
        <v>0.13500000000000001</v>
      </c>
      <c r="P970">
        <v>64</v>
      </c>
      <c r="Q970">
        <v>3.72</v>
      </c>
      <c r="R970">
        <v>825</v>
      </c>
      <c r="S970">
        <v>27</v>
      </c>
      <c r="T970">
        <v>53</v>
      </c>
      <c r="U970">
        <f t="shared" si="90"/>
        <v>4</v>
      </c>
      <c r="V970">
        <f t="shared" si="91"/>
        <v>64.5600000000004</v>
      </c>
      <c r="W970" s="3">
        <f t="shared" si="92"/>
        <v>1.0873263157894804E-2</v>
      </c>
      <c r="X970" t="str">
        <f t="shared" si="93"/>
        <v>January</v>
      </c>
      <c r="Y970" t="str">
        <f t="shared" si="94"/>
        <v>Q1</v>
      </c>
      <c r="Z970">
        <f t="shared" si="95"/>
        <v>0.5757575757575758</v>
      </c>
    </row>
    <row r="971" spans="1:26" x14ac:dyDescent="0.25">
      <c r="A971" t="s">
        <v>979</v>
      </c>
      <c r="B971" t="s">
        <v>1504</v>
      </c>
      <c r="C971" t="s">
        <v>1510</v>
      </c>
      <c r="D971">
        <v>410</v>
      </c>
      <c r="E971">
        <v>45</v>
      </c>
      <c r="F971">
        <v>18450</v>
      </c>
      <c r="G971">
        <v>18872.919999999998</v>
      </c>
      <c r="H971" t="s">
        <v>1517</v>
      </c>
      <c r="I971" t="s">
        <v>1520</v>
      </c>
      <c r="J971">
        <v>4.7</v>
      </c>
      <c r="K971" t="s">
        <v>1818</v>
      </c>
      <c r="L971" t="s">
        <v>1578</v>
      </c>
      <c r="M971" t="s">
        <v>1578</v>
      </c>
      <c r="N971" t="s">
        <v>1912</v>
      </c>
      <c r="O971">
        <v>0.113</v>
      </c>
      <c r="P971">
        <v>46</v>
      </c>
      <c r="Q971">
        <v>0.66</v>
      </c>
      <c r="R971">
        <v>788</v>
      </c>
      <c r="S971">
        <v>193</v>
      </c>
      <c r="T971">
        <v>46</v>
      </c>
      <c r="U971">
        <f t="shared" si="90"/>
        <v>0</v>
      </c>
      <c r="V971">
        <f t="shared" si="91"/>
        <v>422.91999999999825</v>
      </c>
      <c r="W971" s="3">
        <f t="shared" si="92"/>
        <v>2.2922493224932155E-2</v>
      </c>
      <c r="X971" t="str">
        <f t="shared" si="93"/>
        <v>August</v>
      </c>
      <c r="Y971" t="str">
        <f t="shared" si="94"/>
        <v>Q3</v>
      </c>
      <c r="Z971">
        <f t="shared" si="95"/>
        <v>0.52030456852791873</v>
      </c>
    </row>
    <row r="972" spans="1:26" x14ac:dyDescent="0.25">
      <c r="A972" t="s">
        <v>980</v>
      </c>
      <c r="B972" t="s">
        <v>1509</v>
      </c>
      <c r="C972" t="s">
        <v>1510</v>
      </c>
      <c r="D972">
        <v>378</v>
      </c>
      <c r="E972">
        <v>25</v>
      </c>
      <c r="F972">
        <v>9450</v>
      </c>
      <c r="G972">
        <v>9514.5499999999993</v>
      </c>
      <c r="H972" t="s">
        <v>1515</v>
      </c>
      <c r="I972" t="s">
        <v>1520</v>
      </c>
      <c r="J972">
        <v>4.7</v>
      </c>
      <c r="K972" t="s">
        <v>1666</v>
      </c>
      <c r="L972" t="s">
        <v>1609</v>
      </c>
      <c r="M972" t="s">
        <v>1609</v>
      </c>
      <c r="N972" t="s">
        <v>1912</v>
      </c>
      <c r="O972">
        <v>8.2600000000000007E-2</v>
      </c>
      <c r="P972">
        <v>31</v>
      </c>
      <c r="Q972">
        <v>1.07</v>
      </c>
      <c r="R972">
        <v>185</v>
      </c>
      <c r="S972">
        <v>23</v>
      </c>
      <c r="T972">
        <v>45</v>
      </c>
      <c r="U972">
        <f t="shared" si="90"/>
        <v>0</v>
      </c>
      <c r="V972">
        <f t="shared" si="91"/>
        <v>64.549999999999272</v>
      </c>
      <c r="W972" s="3">
        <f t="shared" si="92"/>
        <v>6.830687830687754E-3</v>
      </c>
      <c r="X972" t="str">
        <f t="shared" si="93"/>
        <v>October</v>
      </c>
      <c r="Y972" t="str">
        <f t="shared" si="94"/>
        <v>Q4</v>
      </c>
      <c r="Z972">
        <f t="shared" si="95"/>
        <v>2.0432432432432432</v>
      </c>
    </row>
    <row r="973" spans="1:26" x14ac:dyDescent="0.25">
      <c r="A973" t="s">
        <v>981</v>
      </c>
      <c r="B973" t="s">
        <v>1504</v>
      </c>
      <c r="C973" t="s">
        <v>1510</v>
      </c>
      <c r="D973">
        <v>404</v>
      </c>
      <c r="E973">
        <v>45</v>
      </c>
      <c r="F973">
        <v>18180</v>
      </c>
      <c r="G973">
        <v>18257.82</v>
      </c>
      <c r="H973" t="s">
        <v>1516</v>
      </c>
      <c r="I973" t="s">
        <v>1518</v>
      </c>
      <c r="J973">
        <v>4.5</v>
      </c>
      <c r="K973" t="s">
        <v>1541</v>
      </c>
      <c r="L973" t="s">
        <v>1522</v>
      </c>
      <c r="M973" t="s">
        <v>1522</v>
      </c>
      <c r="N973" t="s">
        <v>1912</v>
      </c>
      <c r="O973">
        <v>5.7299999999999997E-2</v>
      </c>
      <c r="P973">
        <v>23</v>
      </c>
      <c r="Q973">
        <v>1.42</v>
      </c>
      <c r="R973">
        <v>325</v>
      </c>
      <c r="S973">
        <v>188</v>
      </c>
      <c r="T973">
        <v>42</v>
      </c>
      <c r="U973">
        <f t="shared" si="90"/>
        <v>0</v>
      </c>
      <c r="V973">
        <f t="shared" si="91"/>
        <v>77.819999999999709</v>
      </c>
      <c r="W973" s="3">
        <f t="shared" si="92"/>
        <v>4.2805280528052641E-3</v>
      </c>
      <c r="X973" t="str">
        <f t="shared" si="93"/>
        <v>May</v>
      </c>
      <c r="Y973" t="str">
        <f t="shared" si="94"/>
        <v>Q2</v>
      </c>
      <c r="Z973">
        <f t="shared" si="95"/>
        <v>1.243076923076923</v>
      </c>
    </row>
    <row r="974" spans="1:26" x14ac:dyDescent="0.25">
      <c r="A974" t="s">
        <v>982</v>
      </c>
      <c r="B974" t="s">
        <v>1504</v>
      </c>
      <c r="C974" t="s">
        <v>1510</v>
      </c>
      <c r="D974">
        <v>167</v>
      </c>
      <c r="E974">
        <v>45</v>
      </c>
      <c r="F974">
        <v>7515</v>
      </c>
      <c r="G974">
        <v>7566.43</v>
      </c>
      <c r="H974" t="s">
        <v>1517</v>
      </c>
      <c r="I974" t="s">
        <v>1518</v>
      </c>
      <c r="J974">
        <v>4.5</v>
      </c>
      <c r="K974" t="s">
        <v>1648</v>
      </c>
      <c r="L974" t="s">
        <v>1636</v>
      </c>
      <c r="M974" t="s">
        <v>1636</v>
      </c>
      <c r="N974" t="s">
        <v>1912</v>
      </c>
      <c r="O974">
        <v>5.4899999999999997E-2</v>
      </c>
      <c r="P974">
        <v>9</v>
      </c>
      <c r="Q974">
        <v>0.77</v>
      </c>
      <c r="R974">
        <v>67</v>
      </c>
      <c r="S974">
        <v>132</v>
      </c>
      <c r="T974">
        <v>11</v>
      </c>
      <c r="U974">
        <f t="shared" si="90"/>
        <v>0</v>
      </c>
      <c r="V974">
        <f t="shared" si="91"/>
        <v>51.430000000000291</v>
      </c>
      <c r="W974" s="3">
        <f t="shared" si="92"/>
        <v>6.84364604125087E-3</v>
      </c>
      <c r="X974" t="str">
        <f t="shared" si="93"/>
        <v>March</v>
      </c>
      <c r="Y974" t="str">
        <f t="shared" si="94"/>
        <v>Q1</v>
      </c>
      <c r="Z974">
        <f t="shared" si="95"/>
        <v>2.4925373134328357</v>
      </c>
    </row>
    <row r="975" spans="1:26" x14ac:dyDescent="0.25">
      <c r="A975" t="s">
        <v>983</v>
      </c>
      <c r="B975" t="s">
        <v>1508</v>
      </c>
      <c r="C975" t="s">
        <v>1512</v>
      </c>
      <c r="D975">
        <v>336</v>
      </c>
      <c r="E975">
        <v>8.9</v>
      </c>
      <c r="F975">
        <v>2990.4</v>
      </c>
      <c r="G975">
        <v>3093.37</v>
      </c>
      <c r="H975" t="s">
        <v>1513</v>
      </c>
      <c r="I975" t="s">
        <v>1521</v>
      </c>
      <c r="J975">
        <v>4.2</v>
      </c>
      <c r="K975" t="s">
        <v>1611</v>
      </c>
      <c r="L975" t="s">
        <v>1822</v>
      </c>
      <c r="M975" t="s">
        <v>1822</v>
      </c>
      <c r="N975" t="s">
        <v>1912</v>
      </c>
      <c r="O975">
        <v>4.0500000000000001E-2</v>
      </c>
      <c r="P975">
        <v>13</v>
      </c>
      <c r="Q975">
        <v>2.88</v>
      </c>
      <c r="R975">
        <v>968</v>
      </c>
      <c r="S975">
        <v>176</v>
      </c>
      <c r="T975">
        <v>80</v>
      </c>
      <c r="U975">
        <f t="shared" si="90"/>
        <v>0</v>
      </c>
      <c r="V975">
        <f t="shared" si="91"/>
        <v>102.9699999999998</v>
      </c>
      <c r="W975" s="3">
        <f t="shared" si="92"/>
        <v>3.4433520599250866E-2</v>
      </c>
      <c r="X975" t="str">
        <f t="shared" si="93"/>
        <v>September</v>
      </c>
      <c r="Y975" t="str">
        <f t="shared" si="94"/>
        <v>Q3</v>
      </c>
      <c r="Z975">
        <f t="shared" si="95"/>
        <v>0.34710743801652894</v>
      </c>
    </row>
    <row r="976" spans="1:26" x14ac:dyDescent="0.25">
      <c r="A976" t="s">
        <v>984</v>
      </c>
      <c r="B976" t="s">
        <v>1506</v>
      </c>
      <c r="C976" t="s">
        <v>1512</v>
      </c>
      <c r="D976">
        <v>142</v>
      </c>
      <c r="E976">
        <v>4.2</v>
      </c>
      <c r="F976">
        <v>596.4</v>
      </c>
      <c r="G976">
        <v>612.26</v>
      </c>
      <c r="H976" t="s">
        <v>1513</v>
      </c>
      <c r="I976" t="s">
        <v>1520</v>
      </c>
      <c r="J976">
        <v>4.7</v>
      </c>
      <c r="K976" t="s">
        <v>1669</v>
      </c>
      <c r="L976" t="s">
        <v>1668</v>
      </c>
      <c r="M976" t="s">
        <v>1668</v>
      </c>
      <c r="N976" t="s">
        <v>1912</v>
      </c>
      <c r="O976">
        <v>4.87E-2</v>
      </c>
      <c r="P976">
        <v>6</v>
      </c>
      <c r="Q976">
        <v>1.25</v>
      </c>
      <c r="R976">
        <v>228</v>
      </c>
      <c r="S976">
        <v>57</v>
      </c>
      <c r="T976">
        <v>89</v>
      </c>
      <c r="U976">
        <f t="shared" si="90"/>
        <v>0</v>
      </c>
      <c r="V976">
        <f t="shared" si="91"/>
        <v>15.860000000000014</v>
      </c>
      <c r="W976" s="3">
        <f t="shared" si="92"/>
        <v>2.6592890677397743E-2</v>
      </c>
      <c r="X976" t="str">
        <f t="shared" si="93"/>
        <v>April</v>
      </c>
      <c r="Y976" t="str">
        <f t="shared" si="94"/>
        <v>Q2</v>
      </c>
      <c r="Z976">
        <f t="shared" si="95"/>
        <v>0.6228070175438597</v>
      </c>
    </row>
    <row r="977" spans="1:26" x14ac:dyDescent="0.25">
      <c r="A977" t="s">
        <v>985</v>
      </c>
      <c r="B977" t="s">
        <v>1504</v>
      </c>
      <c r="C977" t="s">
        <v>1510</v>
      </c>
      <c r="D977">
        <v>345</v>
      </c>
      <c r="E977">
        <v>45</v>
      </c>
      <c r="F977">
        <v>15525</v>
      </c>
      <c r="G977">
        <v>14808.52</v>
      </c>
      <c r="H977" t="s">
        <v>1513</v>
      </c>
      <c r="I977" t="s">
        <v>1519</v>
      </c>
      <c r="J977">
        <v>3.8</v>
      </c>
      <c r="K977" t="s">
        <v>1580</v>
      </c>
      <c r="L977" t="s">
        <v>1640</v>
      </c>
      <c r="M977" t="s">
        <v>1640</v>
      </c>
      <c r="N977" t="s">
        <v>1912</v>
      </c>
      <c r="O977">
        <v>0.10580000000000001</v>
      </c>
      <c r="P977">
        <v>36</v>
      </c>
      <c r="Q977">
        <v>1.37</v>
      </c>
      <c r="R977">
        <v>616</v>
      </c>
      <c r="S977">
        <v>78</v>
      </c>
      <c r="T977">
        <v>17</v>
      </c>
      <c r="U977">
        <f t="shared" si="90"/>
        <v>0</v>
      </c>
      <c r="V977">
        <f t="shared" si="91"/>
        <v>-716.47999999999956</v>
      </c>
      <c r="W977" s="3">
        <f t="shared" si="92"/>
        <v>-4.6150080515297877E-2</v>
      </c>
      <c r="X977" t="str">
        <f t="shared" si="93"/>
        <v>February</v>
      </c>
      <c r="Y977" t="str">
        <f t="shared" si="94"/>
        <v>Q1</v>
      </c>
      <c r="Z977">
        <f t="shared" si="95"/>
        <v>0.56006493506493504</v>
      </c>
    </row>
    <row r="978" spans="1:26" x14ac:dyDescent="0.25">
      <c r="A978" t="s">
        <v>986</v>
      </c>
      <c r="B978" t="s">
        <v>1504</v>
      </c>
      <c r="C978" t="s">
        <v>1510</v>
      </c>
      <c r="D978">
        <v>357</v>
      </c>
      <c r="E978">
        <v>45</v>
      </c>
      <c r="F978">
        <v>16065</v>
      </c>
      <c r="G978">
        <v>16619.13</v>
      </c>
      <c r="H978" t="s">
        <v>1516</v>
      </c>
      <c r="I978" t="s">
        <v>1521</v>
      </c>
      <c r="J978">
        <v>4.2</v>
      </c>
      <c r="K978" t="s">
        <v>1703</v>
      </c>
      <c r="L978" t="s">
        <v>1561</v>
      </c>
      <c r="M978" t="s">
        <v>1561</v>
      </c>
      <c r="N978" t="s">
        <v>1912</v>
      </c>
      <c r="O978">
        <v>0.12889999999999999</v>
      </c>
      <c r="P978">
        <v>46</v>
      </c>
      <c r="Q978">
        <v>0.56999999999999995</v>
      </c>
      <c r="R978">
        <v>408</v>
      </c>
      <c r="S978">
        <v>47</v>
      </c>
      <c r="T978">
        <v>19</v>
      </c>
      <c r="U978">
        <f t="shared" si="90"/>
        <v>0</v>
      </c>
      <c r="V978">
        <f t="shared" si="91"/>
        <v>554.13000000000102</v>
      </c>
      <c r="W978" s="3">
        <f t="shared" si="92"/>
        <v>3.4492997198879619E-2</v>
      </c>
      <c r="X978" t="str">
        <f t="shared" si="93"/>
        <v>January</v>
      </c>
      <c r="Y978" t="str">
        <f t="shared" si="94"/>
        <v>Q1</v>
      </c>
      <c r="Z978">
        <f t="shared" si="95"/>
        <v>0.875</v>
      </c>
    </row>
    <row r="979" spans="1:26" x14ac:dyDescent="0.25">
      <c r="A979" t="s">
        <v>987</v>
      </c>
      <c r="B979" t="s">
        <v>1509</v>
      </c>
      <c r="C979" t="s">
        <v>1510</v>
      </c>
      <c r="D979">
        <v>49</v>
      </c>
      <c r="E979">
        <v>25</v>
      </c>
      <c r="F979">
        <v>1225</v>
      </c>
      <c r="G979">
        <v>1192.78</v>
      </c>
      <c r="H979" t="s">
        <v>1515</v>
      </c>
      <c r="I979" t="s">
        <v>1518</v>
      </c>
      <c r="J979">
        <v>4.5</v>
      </c>
      <c r="K979" t="s">
        <v>1744</v>
      </c>
      <c r="L979" t="s">
        <v>1525</v>
      </c>
      <c r="M979" t="s">
        <v>1525</v>
      </c>
      <c r="N979" t="s">
        <v>1912</v>
      </c>
      <c r="O979">
        <v>5.5599999999999997E-2</v>
      </c>
      <c r="P979">
        <v>2</v>
      </c>
      <c r="Q979">
        <v>1.73</v>
      </c>
      <c r="R979">
        <v>123</v>
      </c>
      <c r="S979">
        <v>184</v>
      </c>
      <c r="T979">
        <v>64</v>
      </c>
      <c r="U979">
        <f t="shared" si="90"/>
        <v>0</v>
      </c>
      <c r="V979">
        <f t="shared" si="91"/>
        <v>-32.220000000000027</v>
      </c>
      <c r="W979" s="3">
        <f t="shared" si="92"/>
        <v>-2.6302040816326554E-2</v>
      </c>
      <c r="X979" t="str">
        <f t="shared" si="93"/>
        <v>September</v>
      </c>
      <c r="Y979" t="str">
        <f t="shared" si="94"/>
        <v>Q3</v>
      </c>
      <c r="Z979">
        <f t="shared" si="95"/>
        <v>0.3983739837398374</v>
      </c>
    </row>
    <row r="980" spans="1:26" x14ac:dyDescent="0.25">
      <c r="A980" t="s">
        <v>988</v>
      </c>
      <c r="B980" t="s">
        <v>1506</v>
      </c>
      <c r="C980" t="s">
        <v>1512</v>
      </c>
      <c r="D980">
        <v>320</v>
      </c>
      <c r="E980">
        <v>4.2</v>
      </c>
      <c r="F980">
        <v>1344</v>
      </c>
      <c r="G980">
        <v>1382.73</v>
      </c>
      <c r="H980" t="s">
        <v>1514</v>
      </c>
      <c r="I980" t="s">
        <v>1518</v>
      </c>
      <c r="J980">
        <v>4.5</v>
      </c>
      <c r="K980" t="s">
        <v>1840</v>
      </c>
      <c r="L980" t="s">
        <v>1653</v>
      </c>
      <c r="M980" t="s">
        <v>1653</v>
      </c>
      <c r="N980" t="s">
        <v>1912</v>
      </c>
      <c r="O980">
        <v>5.6899999999999999E-2</v>
      </c>
      <c r="P980">
        <v>18</v>
      </c>
      <c r="Q980">
        <v>2.2999999999999998</v>
      </c>
      <c r="R980">
        <v>351</v>
      </c>
      <c r="S980">
        <v>179</v>
      </c>
      <c r="T980">
        <v>13</v>
      </c>
      <c r="U980">
        <f t="shared" si="90"/>
        <v>0</v>
      </c>
      <c r="V980">
        <f t="shared" si="91"/>
        <v>38.730000000000018</v>
      </c>
      <c r="W980" s="3">
        <f t="shared" si="92"/>
        <v>2.88169642857143E-2</v>
      </c>
      <c r="X980" t="str">
        <f t="shared" si="93"/>
        <v>June</v>
      </c>
      <c r="Y980" t="str">
        <f t="shared" si="94"/>
        <v>Q2</v>
      </c>
      <c r="Z980">
        <f t="shared" si="95"/>
        <v>0.9116809116809117</v>
      </c>
    </row>
    <row r="981" spans="1:26" x14ac:dyDescent="0.25">
      <c r="A981" t="s">
        <v>989</v>
      </c>
      <c r="B981" t="s">
        <v>1507</v>
      </c>
      <c r="C981" t="s">
        <v>1511</v>
      </c>
      <c r="D981">
        <v>486</v>
      </c>
      <c r="E981">
        <v>15.75</v>
      </c>
      <c r="F981">
        <v>7654.5</v>
      </c>
      <c r="G981">
        <v>7386.64</v>
      </c>
      <c r="H981" t="s">
        <v>1516</v>
      </c>
      <c r="I981" t="s">
        <v>1518</v>
      </c>
      <c r="J981">
        <v>4.5</v>
      </c>
      <c r="K981" t="s">
        <v>1659</v>
      </c>
      <c r="L981" t="s">
        <v>1582</v>
      </c>
      <c r="M981" t="s">
        <v>1582</v>
      </c>
      <c r="N981" t="s">
        <v>1912</v>
      </c>
      <c r="O981">
        <v>9.2799999999999994E-2</v>
      </c>
      <c r="P981">
        <v>45</v>
      </c>
      <c r="Q981">
        <v>2.82</v>
      </c>
      <c r="R981">
        <v>573</v>
      </c>
      <c r="S981">
        <v>150</v>
      </c>
      <c r="T981">
        <v>84</v>
      </c>
      <c r="U981">
        <f t="shared" si="90"/>
        <v>0</v>
      </c>
      <c r="V981">
        <f t="shared" si="91"/>
        <v>-267.85999999999967</v>
      </c>
      <c r="W981" s="3">
        <f t="shared" si="92"/>
        <v>-3.4993794499967298E-2</v>
      </c>
      <c r="X981" t="str">
        <f t="shared" si="93"/>
        <v>May</v>
      </c>
      <c r="Y981" t="str">
        <f t="shared" si="94"/>
        <v>Q2</v>
      </c>
      <c r="Z981">
        <f t="shared" si="95"/>
        <v>0.84816753926701571</v>
      </c>
    </row>
    <row r="982" spans="1:26" x14ac:dyDescent="0.25">
      <c r="A982" t="s">
        <v>990</v>
      </c>
      <c r="B982" t="s">
        <v>1504</v>
      </c>
      <c r="C982" t="s">
        <v>1510</v>
      </c>
      <c r="D982">
        <v>435</v>
      </c>
      <c r="E982">
        <v>45</v>
      </c>
      <c r="F982">
        <v>19575</v>
      </c>
      <c r="G982">
        <v>19736.86</v>
      </c>
      <c r="H982" t="s">
        <v>1516</v>
      </c>
      <c r="I982" t="s">
        <v>1519</v>
      </c>
      <c r="J982">
        <v>3.8</v>
      </c>
      <c r="K982" t="s">
        <v>1844</v>
      </c>
      <c r="L982" t="s">
        <v>1607</v>
      </c>
      <c r="M982" t="s">
        <v>1607</v>
      </c>
      <c r="N982" t="s">
        <v>1912</v>
      </c>
      <c r="O982">
        <v>0.10199999999999999</v>
      </c>
      <c r="P982">
        <v>44</v>
      </c>
      <c r="Q982">
        <v>1.64</v>
      </c>
      <c r="R982">
        <v>130</v>
      </c>
      <c r="S982">
        <v>39</v>
      </c>
      <c r="T982">
        <v>38</v>
      </c>
      <c r="U982">
        <f t="shared" si="90"/>
        <v>0</v>
      </c>
      <c r="V982">
        <f t="shared" si="91"/>
        <v>161.86000000000058</v>
      </c>
      <c r="W982" s="3">
        <f t="shared" si="92"/>
        <v>8.2687100893997743E-3</v>
      </c>
      <c r="X982" t="str">
        <f t="shared" si="93"/>
        <v>July</v>
      </c>
      <c r="Y982" t="str">
        <f t="shared" si="94"/>
        <v>Q3</v>
      </c>
      <c r="Z982">
        <f t="shared" si="95"/>
        <v>3.3461538461538463</v>
      </c>
    </row>
    <row r="983" spans="1:26" x14ac:dyDescent="0.25">
      <c r="A983" t="s">
        <v>991</v>
      </c>
      <c r="B983" t="s">
        <v>1509</v>
      </c>
      <c r="C983" t="s">
        <v>1510</v>
      </c>
      <c r="D983">
        <v>385</v>
      </c>
      <c r="E983">
        <v>25</v>
      </c>
      <c r="F983">
        <v>9625</v>
      </c>
      <c r="G983">
        <v>9260.4500000000007</v>
      </c>
      <c r="H983" t="s">
        <v>1517</v>
      </c>
      <c r="I983" t="s">
        <v>1520</v>
      </c>
      <c r="J983">
        <v>4.7</v>
      </c>
      <c r="K983" t="s">
        <v>1815</v>
      </c>
      <c r="L983" t="s">
        <v>1532</v>
      </c>
      <c r="M983" t="s">
        <v>1532</v>
      </c>
      <c r="N983" t="s">
        <v>1912</v>
      </c>
      <c r="O983">
        <v>0.13300000000000001</v>
      </c>
      <c r="P983">
        <v>51</v>
      </c>
      <c r="Q983">
        <v>1.41</v>
      </c>
      <c r="R983">
        <v>587</v>
      </c>
      <c r="S983">
        <v>153</v>
      </c>
      <c r="T983">
        <v>66</v>
      </c>
      <c r="U983">
        <f t="shared" si="90"/>
        <v>0</v>
      </c>
      <c r="V983">
        <f t="shared" si="91"/>
        <v>-364.54999999999927</v>
      </c>
      <c r="W983" s="3">
        <f t="shared" si="92"/>
        <v>-3.7875324675324597E-2</v>
      </c>
      <c r="X983" t="str">
        <f t="shared" si="93"/>
        <v>October</v>
      </c>
      <c r="Y983" t="str">
        <f t="shared" si="94"/>
        <v>Q4</v>
      </c>
      <c r="Z983">
        <f t="shared" si="95"/>
        <v>0.65587734241908002</v>
      </c>
    </row>
    <row r="984" spans="1:26" x14ac:dyDescent="0.25">
      <c r="A984" t="s">
        <v>992</v>
      </c>
      <c r="B984" t="s">
        <v>1506</v>
      </c>
      <c r="C984" t="s">
        <v>1512</v>
      </c>
      <c r="D984">
        <v>160</v>
      </c>
      <c r="E984">
        <v>4.2</v>
      </c>
      <c r="F984">
        <v>672</v>
      </c>
      <c r="G984">
        <v>699.62</v>
      </c>
      <c r="H984" t="s">
        <v>1516</v>
      </c>
      <c r="I984" t="s">
        <v>1519</v>
      </c>
      <c r="J984">
        <v>3.8</v>
      </c>
      <c r="K984" t="s">
        <v>1823</v>
      </c>
      <c r="L984" t="s">
        <v>1655</v>
      </c>
      <c r="M984" t="s">
        <v>1655</v>
      </c>
      <c r="N984" t="s">
        <v>1912</v>
      </c>
      <c r="O984">
        <v>5.6000000000000001E-2</v>
      </c>
      <c r="P984">
        <v>8</v>
      </c>
      <c r="Q984">
        <v>2.95</v>
      </c>
      <c r="R984">
        <v>516</v>
      </c>
      <c r="S984">
        <v>100</v>
      </c>
      <c r="T984">
        <v>24</v>
      </c>
      <c r="U984">
        <f t="shared" si="90"/>
        <v>0</v>
      </c>
      <c r="V984">
        <f t="shared" si="91"/>
        <v>27.620000000000005</v>
      </c>
      <c r="W984" s="3">
        <f t="shared" si="92"/>
        <v>4.1101190476190486E-2</v>
      </c>
      <c r="X984" t="str">
        <f t="shared" si="93"/>
        <v>October</v>
      </c>
      <c r="Y984" t="str">
        <f t="shared" si="94"/>
        <v>Q4</v>
      </c>
      <c r="Z984">
        <f t="shared" si="95"/>
        <v>0.31007751937984496</v>
      </c>
    </row>
    <row r="985" spans="1:26" x14ac:dyDescent="0.25">
      <c r="A985" t="s">
        <v>993</v>
      </c>
      <c r="B985" t="s">
        <v>1504</v>
      </c>
      <c r="C985" t="s">
        <v>1510</v>
      </c>
      <c r="D985">
        <v>195</v>
      </c>
      <c r="E985">
        <v>45</v>
      </c>
      <c r="F985">
        <v>8775</v>
      </c>
      <c r="G985">
        <v>8406.18</v>
      </c>
      <c r="H985" t="s">
        <v>1514</v>
      </c>
      <c r="I985" t="s">
        <v>1520</v>
      </c>
      <c r="J985">
        <v>4.7</v>
      </c>
      <c r="K985" t="s">
        <v>1712</v>
      </c>
      <c r="L985" t="s">
        <v>1880</v>
      </c>
      <c r="M985" t="s">
        <v>1880</v>
      </c>
      <c r="N985" t="s">
        <v>1912</v>
      </c>
      <c r="O985">
        <v>8.8499999999999995E-2</v>
      </c>
      <c r="P985">
        <v>17</v>
      </c>
      <c r="Q985">
        <v>1.04</v>
      </c>
      <c r="R985">
        <v>669</v>
      </c>
      <c r="S985">
        <v>78</v>
      </c>
      <c r="T985">
        <v>67</v>
      </c>
      <c r="U985">
        <f t="shared" si="90"/>
        <v>0</v>
      </c>
      <c r="V985">
        <f t="shared" si="91"/>
        <v>-368.81999999999971</v>
      </c>
      <c r="W985" s="3">
        <f t="shared" si="92"/>
        <v>-4.2030769230769198E-2</v>
      </c>
      <c r="X985" t="str">
        <f t="shared" si="93"/>
        <v>July</v>
      </c>
      <c r="Y985" t="str">
        <f t="shared" si="94"/>
        <v>Q3</v>
      </c>
      <c r="Z985">
        <f t="shared" si="95"/>
        <v>0.2914798206278027</v>
      </c>
    </row>
    <row r="986" spans="1:26" x14ac:dyDescent="0.25">
      <c r="A986" t="s">
        <v>994</v>
      </c>
      <c r="B986" t="s">
        <v>1508</v>
      </c>
      <c r="C986" t="s">
        <v>1512</v>
      </c>
      <c r="D986">
        <v>135</v>
      </c>
      <c r="E986">
        <v>8.9</v>
      </c>
      <c r="F986">
        <v>1201.5</v>
      </c>
      <c r="G986">
        <v>1234.72</v>
      </c>
      <c r="H986" t="s">
        <v>1514</v>
      </c>
      <c r="I986" t="s">
        <v>1519</v>
      </c>
      <c r="J986">
        <v>3.8</v>
      </c>
      <c r="K986" t="s">
        <v>1815</v>
      </c>
      <c r="L986" t="s">
        <v>1800</v>
      </c>
      <c r="M986" t="s">
        <v>1800</v>
      </c>
      <c r="N986" t="s">
        <v>1912</v>
      </c>
      <c r="O986">
        <v>6.7100000000000007E-2</v>
      </c>
      <c r="P986">
        <v>9</v>
      </c>
      <c r="Q986">
        <v>1.28</v>
      </c>
      <c r="R986">
        <v>864</v>
      </c>
      <c r="S986">
        <v>93</v>
      </c>
      <c r="T986">
        <v>53</v>
      </c>
      <c r="U986">
        <f t="shared" si="90"/>
        <v>0</v>
      </c>
      <c r="V986">
        <f t="shared" si="91"/>
        <v>33.220000000000027</v>
      </c>
      <c r="W986" s="3">
        <f t="shared" si="92"/>
        <v>2.7648772367873515E-2</v>
      </c>
      <c r="X986" t="str">
        <f t="shared" si="93"/>
        <v>October</v>
      </c>
      <c r="Y986" t="str">
        <f t="shared" si="94"/>
        <v>Q4</v>
      </c>
      <c r="Z986">
        <f t="shared" si="95"/>
        <v>0.15625</v>
      </c>
    </row>
    <row r="987" spans="1:26" x14ac:dyDescent="0.25">
      <c r="A987" t="s">
        <v>995</v>
      </c>
      <c r="B987" t="s">
        <v>1506</v>
      </c>
      <c r="C987" t="s">
        <v>1512</v>
      </c>
      <c r="D987">
        <v>225</v>
      </c>
      <c r="E987">
        <v>4.2</v>
      </c>
      <c r="F987">
        <v>945</v>
      </c>
      <c r="G987">
        <v>945.47</v>
      </c>
      <c r="H987" t="s">
        <v>1513</v>
      </c>
      <c r="I987" t="s">
        <v>1518</v>
      </c>
      <c r="J987">
        <v>4.5</v>
      </c>
      <c r="K987" t="s">
        <v>1712</v>
      </c>
      <c r="L987" t="s">
        <v>1591</v>
      </c>
      <c r="M987" t="s">
        <v>1591</v>
      </c>
      <c r="N987" t="s">
        <v>1912</v>
      </c>
      <c r="O987">
        <v>3.0800000000000001E-2</v>
      </c>
      <c r="P987">
        <v>6</v>
      </c>
      <c r="Q987">
        <v>2.76</v>
      </c>
      <c r="R987">
        <v>971</v>
      </c>
      <c r="S987">
        <v>66</v>
      </c>
      <c r="T987">
        <v>68</v>
      </c>
      <c r="U987">
        <f t="shared" si="90"/>
        <v>0</v>
      </c>
      <c r="V987">
        <f t="shared" si="91"/>
        <v>0.47000000000002728</v>
      </c>
      <c r="W987" s="3">
        <f t="shared" si="92"/>
        <v>4.9735449735452625E-4</v>
      </c>
      <c r="X987" t="str">
        <f t="shared" si="93"/>
        <v>July</v>
      </c>
      <c r="Y987" t="str">
        <f t="shared" si="94"/>
        <v>Q3</v>
      </c>
      <c r="Z987">
        <f t="shared" si="95"/>
        <v>0.23171987641606592</v>
      </c>
    </row>
    <row r="988" spans="1:26" x14ac:dyDescent="0.25">
      <c r="A988" t="s">
        <v>996</v>
      </c>
      <c r="B988" t="s">
        <v>1505</v>
      </c>
      <c r="C988" t="s">
        <v>1511</v>
      </c>
      <c r="D988">
        <v>144</v>
      </c>
      <c r="E988">
        <v>12.5</v>
      </c>
      <c r="F988">
        <v>1800</v>
      </c>
      <c r="G988">
        <v>1847.79</v>
      </c>
      <c r="H988" t="s">
        <v>1514</v>
      </c>
      <c r="I988" t="s">
        <v>1518</v>
      </c>
      <c r="J988">
        <v>4.5</v>
      </c>
      <c r="K988" t="s">
        <v>1735</v>
      </c>
      <c r="L988" t="s">
        <v>1610</v>
      </c>
      <c r="M988" t="s">
        <v>1610</v>
      </c>
      <c r="N988" t="s">
        <v>1912</v>
      </c>
      <c r="O988">
        <v>0.1096</v>
      </c>
      <c r="P988">
        <v>15</v>
      </c>
      <c r="Q988">
        <v>2.65</v>
      </c>
      <c r="R988">
        <v>903</v>
      </c>
      <c r="S988">
        <v>130</v>
      </c>
      <c r="T988">
        <v>13</v>
      </c>
      <c r="U988">
        <f t="shared" si="90"/>
        <v>0</v>
      </c>
      <c r="V988">
        <f t="shared" si="91"/>
        <v>47.789999999999964</v>
      </c>
      <c r="W988" s="3">
        <f t="shared" si="92"/>
        <v>2.654999999999998E-2</v>
      </c>
      <c r="X988" t="str">
        <f t="shared" si="93"/>
        <v>August</v>
      </c>
      <c r="Y988" t="str">
        <f t="shared" si="94"/>
        <v>Q3</v>
      </c>
      <c r="Z988">
        <f t="shared" si="95"/>
        <v>0.15946843853820597</v>
      </c>
    </row>
    <row r="989" spans="1:26" x14ac:dyDescent="0.25">
      <c r="A989" t="s">
        <v>997</v>
      </c>
      <c r="B989" t="s">
        <v>1504</v>
      </c>
      <c r="C989" t="s">
        <v>1510</v>
      </c>
      <c r="D989">
        <v>273</v>
      </c>
      <c r="E989">
        <v>45</v>
      </c>
      <c r="F989">
        <v>12285</v>
      </c>
      <c r="G989">
        <v>12735.71</v>
      </c>
      <c r="H989" t="s">
        <v>1514</v>
      </c>
      <c r="I989" t="s">
        <v>1518</v>
      </c>
      <c r="J989">
        <v>4.5</v>
      </c>
      <c r="K989" t="s">
        <v>1778</v>
      </c>
      <c r="L989" t="s">
        <v>1559</v>
      </c>
      <c r="M989" t="s">
        <v>1571</v>
      </c>
      <c r="N989" t="s">
        <v>1913</v>
      </c>
      <c r="O989">
        <v>0.1386</v>
      </c>
      <c r="P989">
        <v>37</v>
      </c>
      <c r="Q989">
        <v>0.69</v>
      </c>
      <c r="R989">
        <v>779</v>
      </c>
      <c r="S989">
        <v>95</v>
      </c>
      <c r="T989">
        <v>25</v>
      </c>
      <c r="U989">
        <f t="shared" si="90"/>
        <v>4</v>
      </c>
      <c r="V989">
        <f t="shared" si="91"/>
        <v>450.70999999999913</v>
      </c>
      <c r="W989" s="3">
        <f t="shared" si="92"/>
        <v>3.6687830687830617E-2</v>
      </c>
      <c r="X989" t="str">
        <f t="shared" si="93"/>
        <v>March</v>
      </c>
      <c r="Y989" t="str">
        <f t="shared" si="94"/>
        <v>Q1</v>
      </c>
      <c r="Z989">
        <f t="shared" si="95"/>
        <v>0.35044929396662389</v>
      </c>
    </row>
    <row r="990" spans="1:26" x14ac:dyDescent="0.25">
      <c r="A990" t="s">
        <v>998</v>
      </c>
      <c r="B990" t="s">
        <v>1506</v>
      </c>
      <c r="C990" t="s">
        <v>1512</v>
      </c>
      <c r="D990">
        <v>47</v>
      </c>
      <c r="E990">
        <v>4.2</v>
      </c>
      <c r="F990">
        <v>197.4</v>
      </c>
      <c r="G990">
        <v>202.11</v>
      </c>
      <c r="H990" t="s">
        <v>1516</v>
      </c>
      <c r="I990" t="s">
        <v>1518</v>
      </c>
      <c r="J990">
        <v>4.5</v>
      </c>
      <c r="K990" t="s">
        <v>1560</v>
      </c>
      <c r="L990" t="s">
        <v>1702</v>
      </c>
      <c r="M990" t="s">
        <v>1702</v>
      </c>
      <c r="N990" t="s">
        <v>1912</v>
      </c>
      <c r="O990">
        <v>5.9700000000000003E-2</v>
      </c>
      <c r="P990">
        <v>2</v>
      </c>
      <c r="Q990">
        <v>1.82</v>
      </c>
      <c r="R990">
        <v>808</v>
      </c>
      <c r="S990">
        <v>131</v>
      </c>
      <c r="T990">
        <v>47</v>
      </c>
      <c r="U990">
        <f t="shared" si="90"/>
        <v>0</v>
      </c>
      <c r="V990">
        <f t="shared" si="91"/>
        <v>4.710000000000008</v>
      </c>
      <c r="W990" s="3">
        <f t="shared" si="92"/>
        <v>2.3860182370820708E-2</v>
      </c>
      <c r="X990" t="str">
        <f t="shared" si="93"/>
        <v>January</v>
      </c>
      <c r="Y990" t="str">
        <f t="shared" si="94"/>
        <v>Q1</v>
      </c>
      <c r="Z990">
        <f t="shared" si="95"/>
        <v>5.8168316831683171E-2</v>
      </c>
    </row>
    <row r="991" spans="1:26" x14ac:dyDescent="0.25">
      <c r="A991" t="s">
        <v>999</v>
      </c>
      <c r="B991" t="s">
        <v>1508</v>
      </c>
      <c r="C991" t="s">
        <v>1512</v>
      </c>
      <c r="D991">
        <v>479</v>
      </c>
      <c r="E991">
        <v>8.9</v>
      </c>
      <c r="F991">
        <v>4263.1000000000004</v>
      </c>
      <c r="G991">
        <v>4399.5600000000004</v>
      </c>
      <c r="H991" t="s">
        <v>1514</v>
      </c>
      <c r="I991" t="s">
        <v>1519</v>
      </c>
      <c r="J991">
        <v>3.8</v>
      </c>
      <c r="K991" t="s">
        <v>1609</v>
      </c>
      <c r="L991" t="s">
        <v>1797</v>
      </c>
      <c r="M991" t="s">
        <v>1797</v>
      </c>
      <c r="N991" t="s">
        <v>1912</v>
      </c>
      <c r="O991">
        <v>8.1299999999999997E-2</v>
      </c>
      <c r="P991">
        <v>38</v>
      </c>
      <c r="Q991">
        <v>1.02</v>
      </c>
      <c r="R991">
        <v>428</v>
      </c>
      <c r="S991">
        <v>192</v>
      </c>
      <c r="T991">
        <v>93</v>
      </c>
      <c r="U991">
        <f t="shared" si="90"/>
        <v>0</v>
      </c>
      <c r="V991">
        <f t="shared" si="91"/>
        <v>136.46000000000004</v>
      </c>
      <c r="W991" s="3">
        <f t="shared" si="92"/>
        <v>3.2009570500340132E-2</v>
      </c>
      <c r="X991" t="str">
        <f t="shared" si="93"/>
        <v>October</v>
      </c>
      <c r="Y991" t="str">
        <f t="shared" si="94"/>
        <v>Q4</v>
      </c>
      <c r="Z991">
        <f t="shared" si="95"/>
        <v>1.1191588785046729</v>
      </c>
    </row>
    <row r="992" spans="1:26" x14ac:dyDescent="0.25">
      <c r="A992" t="s">
        <v>1000</v>
      </c>
      <c r="B992" t="s">
        <v>1508</v>
      </c>
      <c r="C992" t="s">
        <v>1512</v>
      </c>
      <c r="D992">
        <v>100</v>
      </c>
      <c r="E992">
        <v>8.9</v>
      </c>
      <c r="F992">
        <v>890</v>
      </c>
      <c r="G992">
        <v>890.77</v>
      </c>
      <c r="H992" t="s">
        <v>1515</v>
      </c>
      <c r="I992" t="s">
        <v>1521</v>
      </c>
      <c r="J992">
        <v>4.2</v>
      </c>
      <c r="K992" t="s">
        <v>1581</v>
      </c>
      <c r="L992" t="s">
        <v>1649</v>
      </c>
      <c r="M992" t="s">
        <v>1825</v>
      </c>
      <c r="N992" t="s">
        <v>1913</v>
      </c>
      <c r="O992">
        <v>9.2299999999999993E-2</v>
      </c>
      <c r="P992">
        <v>9</v>
      </c>
      <c r="Q992">
        <v>1.46</v>
      </c>
      <c r="R992">
        <v>99</v>
      </c>
      <c r="S992">
        <v>164</v>
      </c>
      <c r="T992">
        <v>76</v>
      </c>
      <c r="U992">
        <f t="shared" si="90"/>
        <v>6</v>
      </c>
      <c r="V992">
        <f t="shared" si="91"/>
        <v>0.76999999999998181</v>
      </c>
      <c r="W992" s="3">
        <f t="shared" si="92"/>
        <v>8.6516853932582221E-4</v>
      </c>
      <c r="X992" t="str">
        <f t="shared" si="93"/>
        <v>August</v>
      </c>
      <c r="Y992" t="str">
        <f t="shared" si="94"/>
        <v>Q3</v>
      </c>
      <c r="Z992">
        <f t="shared" si="95"/>
        <v>1.0101010101010102</v>
      </c>
    </row>
    <row r="993" spans="1:26" x14ac:dyDescent="0.25">
      <c r="A993" t="s">
        <v>1001</v>
      </c>
      <c r="B993" t="s">
        <v>1509</v>
      </c>
      <c r="C993" t="s">
        <v>1510</v>
      </c>
      <c r="D993">
        <v>175</v>
      </c>
      <c r="E993">
        <v>25</v>
      </c>
      <c r="F993">
        <v>4375</v>
      </c>
      <c r="G993">
        <v>4324.28</v>
      </c>
      <c r="H993" t="s">
        <v>1517</v>
      </c>
      <c r="I993" t="s">
        <v>1520</v>
      </c>
      <c r="J993">
        <v>4.7</v>
      </c>
      <c r="K993" t="s">
        <v>1635</v>
      </c>
      <c r="L993" t="s">
        <v>1768</v>
      </c>
      <c r="M993" t="s">
        <v>1647</v>
      </c>
      <c r="N993" t="s">
        <v>1913</v>
      </c>
      <c r="O993">
        <v>0.11600000000000001</v>
      </c>
      <c r="P993">
        <v>20</v>
      </c>
      <c r="Q993">
        <v>1.72</v>
      </c>
      <c r="R993">
        <v>581</v>
      </c>
      <c r="S993">
        <v>91</v>
      </c>
      <c r="T993">
        <v>83</v>
      </c>
      <c r="U993">
        <f t="shared" si="90"/>
        <v>7</v>
      </c>
      <c r="V993">
        <f t="shared" si="91"/>
        <v>-50.720000000000255</v>
      </c>
      <c r="W993" s="3">
        <f t="shared" si="92"/>
        <v>-1.1593142857142915E-2</v>
      </c>
      <c r="X993" t="str">
        <f t="shared" si="93"/>
        <v>May</v>
      </c>
      <c r="Y993" t="str">
        <f t="shared" si="94"/>
        <v>Q2</v>
      </c>
      <c r="Z993">
        <f t="shared" si="95"/>
        <v>0.30120481927710846</v>
      </c>
    </row>
    <row r="994" spans="1:26" x14ac:dyDescent="0.25">
      <c r="A994" t="s">
        <v>1002</v>
      </c>
      <c r="B994" t="s">
        <v>1509</v>
      </c>
      <c r="C994" t="s">
        <v>1510</v>
      </c>
      <c r="D994">
        <v>155</v>
      </c>
      <c r="E994">
        <v>25</v>
      </c>
      <c r="F994">
        <v>3875</v>
      </c>
      <c r="G994">
        <v>3745.42</v>
      </c>
      <c r="H994" t="s">
        <v>1516</v>
      </c>
      <c r="I994" t="s">
        <v>1518</v>
      </c>
      <c r="J994">
        <v>4.5</v>
      </c>
      <c r="K994" t="s">
        <v>1722</v>
      </c>
      <c r="L994" t="s">
        <v>1776</v>
      </c>
      <c r="M994" t="s">
        <v>1776</v>
      </c>
      <c r="N994" t="s">
        <v>1912</v>
      </c>
      <c r="O994">
        <v>5.0299999999999997E-2</v>
      </c>
      <c r="P994">
        <v>7</v>
      </c>
      <c r="Q994">
        <v>0.84</v>
      </c>
      <c r="R994">
        <v>345</v>
      </c>
      <c r="S994">
        <v>86</v>
      </c>
      <c r="T994">
        <v>87</v>
      </c>
      <c r="U994">
        <f t="shared" si="90"/>
        <v>0</v>
      </c>
      <c r="V994">
        <f t="shared" si="91"/>
        <v>-129.57999999999993</v>
      </c>
      <c r="W994" s="3">
        <f t="shared" si="92"/>
        <v>-3.3439999999999984E-2</v>
      </c>
      <c r="X994" t="str">
        <f t="shared" si="93"/>
        <v>June</v>
      </c>
      <c r="Y994" t="str">
        <f t="shared" si="94"/>
        <v>Q2</v>
      </c>
      <c r="Z994">
        <f t="shared" si="95"/>
        <v>0.44927536231884058</v>
      </c>
    </row>
    <row r="995" spans="1:26" x14ac:dyDescent="0.25">
      <c r="A995" t="s">
        <v>1003</v>
      </c>
      <c r="B995" t="s">
        <v>1505</v>
      </c>
      <c r="C995" t="s">
        <v>1511</v>
      </c>
      <c r="D995">
        <v>59</v>
      </c>
      <c r="E995">
        <v>12.5</v>
      </c>
      <c r="F995">
        <v>737.5</v>
      </c>
      <c r="G995">
        <v>715.88</v>
      </c>
      <c r="H995" t="s">
        <v>1514</v>
      </c>
      <c r="I995" t="s">
        <v>1521</v>
      </c>
      <c r="J995">
        <v>4.2</v>
      </c>
      <c r="K995" t="s">
        <v>1850</v>
      </c>
      <c r="L995" t="s">
        <v>1721</v>
      </c>
      <c r="M995" t="s">
        <v>1721</v>
      </c>
      <c r="N995" t="s">
        <v>1912</v>
      </c>
      <c r="O995">
        <v>0.12740000000000001</v>
      </c>
      <c r="P995">
        <v>7</v>
      </c>
      <c r="Q995">
        <v>2.54</v>
      </c>
      <c r="R995">
        <v>962</v>
      </c>
      <c r="S995">
        <v>158</v>
      </c>
      <c r="T995">
        <v>78</v>
      </c>
      <c r="U995">
        <f t="shared" si="90"/>
        <v>0</v>
      </c>
      <c r="V995">
        <f t="shared" si="91"/>
        <v>-21.620000000000005</v>
      </c>
      <c r="W995" s="3">
        <f t="shared" si="92"/>
        <v>-2.9315254237288143E-2</v>
      </c>
      <c r="X995" t="str">
        <f t="shared" si="93"/>
        <v>March</v>
      </c>
      <c r="Y995" t="str">
        <f t="shared" si="94"/>
        <v>Q1</v>
      </c>
      <c r="Z995">
        <f t="shared" si="95"/>
        <v>6.1330561330561334E-2</v>
      </c>
    </row>
    <row r="996" spans="1:26" x14ac:dyDescent="0.25">
      <c r="A996" t="s">
        <v>1004</v>
      </c>
      <c r="B996" t="s">
        <v>1507</v>
      </c>
      <c r="C996" t="s">
        <v>1511</v>
      </c>
      <c r="D996">
        <v>199</v>
      </c>
      <c r="E996">
        <v>15.75</v>
      </c>
      <c r="F996">
        <v>3134.25</v>
      </c>
      <c r="G996">
        <v>3041.21</v>
      </c>
      <c r="H996" t="s">
        <v>1513</v>
      </c>
      <c r="I996" t="s">
        <v>1520</v>
      </c>
      <c r="J996">
        <v>4.7</v>
      </c>
      <c r="K996" t="s">
        <v>1849</v>
      </c>
      <c r="L996" t="s">
        <v>1561</v>
      </c>
      <c r="M996" t="s">
        <v>1561</v>
      </c>
      <c r="N996" t="s">
        <v>1912</v>
      </c>
      <c r="O996">
        <v>0.1419</v>
      </c>
      <c r="P996">
        <v>28</v>
      </c>
      <c r="Q996">
        <v>3.6</v>
      </c>
      <c r="R996">
        <v>179</v>
      </c>
      <c r="S996">
        <v>136</v>
      </c>
      <c r="T996">
        <v>47</v>
      </c>
      <c r="U996">
        <f t="shared" si="90"/>
        <v>0</v>
      </c>
      <c r="V996">
        <f t="shared" si="91"/>
        <v>-93.039999999999964</v>
      </c>
      <c r="W996" s="3">
        <f t="shared" si="92"/>
        <v>-2.9684932599505453E-2</v>
      </c>
      <c r="X996" t="str">
        <f t="shared" si="93"/>
        <v>January</v>
      </c>
      <c r="Y996" t="str">
        <f t="shared" si="94"/>
        <v>Q1</v>
      </c>
      <c r="Z996">
        <f t="shared" si="95"/>
        <v>1.1117318435754191</v>
      </c>
    </row>
    <row r="997" spans="1:26" x14ac:dyDescent="0.25">
      <c r="A997" t="s">
        <v>1005</v>
      </c>
      <c r="B997" t="s">
        <v>1505</v>
      </c>
      <c r="C997" t="s">
        <v>1511</v>
      </c>
      <c r="D997">
        <v>262</v>
      </c>
      <c r="E997">
        <v>12.5</v>
      </c>
      <c r="F997">
        <v>3275</v>
      </c>
      <c r="G997">
        <v>3197.4</v>
      </c>
      <c r="H997" t="s">
        <v>1513</v>
      </c>
      <c r="I997" t="s">
        <v>1520</v>
      </c>
      <c r="J997">
        <v>4.7</v>
      </c>
      <c r="K997" t="s">
        <v>1615</v>
      </c>
      <c r="L997" t="s">
        <v>1611</v>
      </c>
      <c r="M997" t="s">
        <v>1652</v>
      </c>
      <c r="N997" t="s">
        <v>1913</v>
      </c>
      <c r="O997">
        <v>0.13100000000000001</v>
      </c>
      <c r="P997">
        <v>34</v>
      </c>
      <c r="Q997">
        <v>3.5</v>
      </c>
      <c r="R997">
        <v>130</v>
      </c>
      <c r="S997">
        <v>76</v>
      </c>
      <c r="T997">
        <v>19</v>
      </c>
      <c r="U997">
        <f t="shared" si="90"/>
        <v>13</v>
      </c>
      <c r="V997">
        <f t="shared" si="91"/>
        <v>-77.599999999999909</v>
      </c>
      <c r="W997" s="3">
        <f t="shared" si="92"/>
        <v>-2.3694656488549591E-2</v>
      </c>
      <c r="X997" t="str">
        <f t="shared" si="93"/>
        <v>August</v>
      </c>
      <c r="Y997" t="str">
        <f t="shared" si="94"/>
        <v>Q3</v>
      </c>
      <c r="Z997">
        <f t="shared" si="95"/>
        <v>2.0153846153846153</v>
      </c>
    </row>
    <row r="998" spans="1:26" x14ac:dyDescent="0.25">
      <c r="A998" t="s">
        <v>1006</v>
      </c>
      <c r="B998" t="s">
        <v>1506</v>
      </c>
      <c r="C998" t="s">
        <v>1512</v>
      </c>
      <c r="D998">
        <v>242</v>
      </c>
      <c r="E998">
        <v>4.2</v>
      </c>
      <c r="F998">
        <v>1016.4</v>
      </c>
      <c r="G998">
        <v>1029.68</v>
      </c>
      <c r="H998" t="s">
        <v>1514</v>
      </c>
      <c r="I998" t="s">
        <v>1521</v>
      </c>
      <c r="J998">
        <v>4.2</v>
      </c>
      <c r="K998" t="s">
        <v>1788</v>
      </c>
      <c r="L998" t="s">
        <v>1656</v>
      </c>
      <c r="M998" t="s">
        <v>1656</v>
      </c>
      <c r="N998" t="s">
        <v>1912</v>
      </c>
      <c r="O998">
        <v>8.1799999999999998E-2</v>
      </c>
      <c r="P998">
        <v>19</v>
      </c>
      <c r="Q998">
        <v>2.41</v>
      </c>
      <c r="R998">
        <v>963</v>
      </c>
      <c r="S998">
        <v>29</v>
      </c>
      <c r="T998">
        <v>65</v>
      </c>
      <c r="U998">
        <f t="shared" si="90"/>
        <v>0</v>
      </c>
      <c r="V998">
        <f t="shared" si="91"/>
        <v>13.280000000000086</v>
      </c>
      <c r="W998" s="3">
        <f t="shared" si="92"/>
        <v>1.3065722156631333E-2</v>
      </c>
      <c r="X998" t="str">
        <f t="shared" si="93"/>
        <v>May</v>
      </c>
      <c r="Y998" t="str">
        <f t="shared" si="94"/>
        <v>Q2</v>
      </c>
      <c r="Z998">
        <f t="shared" si="95"/>
        <v>0.25129802699896159</v>
      </c>
    </row>
    <row r="999" spans="1:26" x14ac:dyDescent="0.25">
      <c r="A999" t="s">
        <v>1007</v>
      </c>
      <c r="B999" t="s">
        <v>1505</v>
      </c>
      <c r="C999" t="s">
        <v>1511</v>
      </c>
      <c r="D999">
        <v>440</v>
      </c>
      <c r="E999">
        <v>12.5</v>
      </c>
      <c r="F999">
        <v>5500</v>
      </c>
      <c r="G999">
        <v>5531.99</v>
      </c>
      <c r="H999" t="s">
        <v>1517</v>
      </c>
      <c r="I999" t="s">
        <v>1521</v>
      </c>
      <c r="J999">
        <v>4.2</v>
      </c>
      <c r="K999" t="s">
        <v>1657</v>
      </c>
      <c r="L999" t="s">
        <v>1869</v>
      </c>
      <c r="M999" t="s">
        <v>1869</v>
      </c>
      <c r="N999" t="s">
        <v>1912</v>
      </c>
      <c r="O999">
        <v>0.1273</v>
      </c>
      <c r="P999">
        <v>55</v>
      </c>
      <c r="Q999">
        <v>3.92</v>
      </c>
      <c r="R999">
        <v>58</v>
      </c>
      <c r="S999">
        <v>82</v>
      </c>
      <c r="T999">
        <v>27</v>
      </c>
      <c r="U999">
        <f t="shared" si="90"/>
        <v>0</v>
      </c>
      <c r="V999">
        <f t="shared" si="91"/>
        <v>31.989999999999782</v>
      </c>
      <c r="W999" s="3">
        <f t="shared" si="92"/>
        <v>5.816363636363597E-3</v>
      </c>
      <c r="X999" t="str">
        <f t="shared" si="93"/>
        <v>April</v>
      </c>
      <c r="Y999" t="str">
        <f t="shared" si="94"/>
        <v>Q2</v>
      </c>
      <c r="Z999">
        <f t="shared" si="95"/>
        <v>7.5862068965517242</v>
      </c>
    </row>
    <row r="1000" spans="1:26" x14ac:dyDescent="0.25">
      <c r="A1000" t="s">
        <v>1008</v>
      </c>
      <c r="B1000" t="s">
        <v>1509</v>
      </c>
      <c r="C1000" t="s">
        <v>1510</v>
      </c>
      <c r="D1000">
        <v>110</v>
      </c>
      <c r="E1000">
        <v>25</v>
      </c>
      <c r="F1000">
        <v>2750</v>
      </c>
      <c r="G1000">
        <v>2685.45</v>
      </c>
      <c r="H1000" t="s">
        <v>1515</v>
      </c>
      <c r="I1000" t="s">
        <v>1519</v>
      </c>
      <c r="J1000">
        <v>3.8</v>
      </c>
      <c r="K1000" t="s">
        <v>1676</v>
      </c>
      <c r="L1000" t="s">
        <v>1573</v>
      </c>
      <c r="M1000" t="s">
        <v>1573</v>
      </c>
      <c r="N1000" t="s">
        <v>1912</v>
      </c>
      <c r="O1000">
        <v>3.1199999999999999E-2</v>
      </c>
      <c r="P1000">
        <v>3</v>
      </c>
      <c r="Q1000">
        <v>1.6</v>
      </c>
      <c r="R1000">
        <v>184</v>
      </c>
      <c r="S1000">
        <v>70</v>
      </c>
      <c r="T1000">
        <v>91</v>
      </c>
      <c r="U1000">
        <f t="shared" si="90"/>
        <v>0</v>
      </c>
      <c r="V1000">
        <f t="shared" si="91"/>
        <v>-64.550000000000182</v>
      </c>
      <c r="W1000" s="3">
        <f t="shared" si="92"/>
        <v>-2.3472727272727339E-2</v>
      </c>
      <c r="X1000" t="str">
        <f t="shared" si="93"/>
        <v>December</v>
      </c>
      <c r="Y1000" t="str">
        <f t="shared" si="94"/>
        <v>Q4</v>
      </c>
      <c r="Z1000">
        <f t="shared" si="95"/>
        <v>0.59782608695652173</v>
      </c>
    </row>
    <row r="1001" spans="1:26" x14ac:dyDescent="0.25">
      <c r="A1001" t="s">
        <v>1009</v>
      </c>
      <c r="B1001" t="s">
        <v>1505</v>
      </c>
      <c r="C1001" t="s">
        <v>1511</v>
      </c>
      <c r="D1001">
        <v>232</v>
      </c>
      <c r="E1001">
        <v>12.5</v>
      </c>
      <c r="F1001">
        <v>2900</v>
      </c>
      <c r="G1001">
        <v>2774.51</v>
      </c>
      <c r="H1001" t="s">
        <v>1517</v>
      </c>
      <c r="I1001" t="s">
        <v>1519</v>
      </c>
      <c r="J1001">
        <v>3.8</v>
      </c>
      <c r="K1001" t="s">
        <v>1798</v>
      </c>
      <c r="L1001" t="s">
        <v>1835</v>
      </c>
      <c r="M1001" t="s">
        <v>1835</v>
      </c>
      <c r="N1001" t="s">
        <v>1912</v>
      </c>
      <c r="O1001">
        <v>8.8099999999999998E-2</v>
      </c>
      <c r="P1001">
        <v>20</v>
      </c>
      <c r="Q1001">
        <v>2.77</v>
      </c>
      <c r="R1001">
        <v>754</v>
      </c>
      <c r="S1001">
        <v>87</v>
      </c>
      <c r="T1001">
        <v>88</v>
      </c>
      <c r="U1001">
        <f t="shared" si="90"/>
        <v>0</v>
      </c>
      <c r="V1001">
        <f t="shared" si="91"/>
        <v>-125.48999999999978</v>
      </c>
      <c r="W1001" s="3">
        <f t="shared" si="92"/>
        <v>-4.327241379310337E-2</v>
      </c>
      <c r="X1001" t="str">
        <f t="shared" si="93"/>
        <v>January</v>
      </c>
      <c r="Y1001" t="str">
        <f t="shared" si="94"/>
        <v>Q1</v>
      </c>
      <c r="Z1001">
        <f t="shared" si="95"/>
        <v>0.30769230769230771</v>
      </c>
    </row>
    <row r="1002" spans="1:26" x14ac:dyDescent="0.25">
      <c r="A1002" t="s">
        <v>1010</v>
      </c>
      <c r="B1002" t="s">
        <v>1508</v>
      </c>
      <c r="C1002" t="s">
        <v>1512</v>
      </c>
      <c r="D1002">
        <v>188</v>
      </c>
      <c r="E1002">
        <v>8.9</v>
      </c>
      <c r="F1002">
        <v>1673.2</v>
      </c>
      <c r="G1002">
        <v>1670.56</v>
      </c>
      <c r="H1002" t="s">
        <v>1517</v>
      </c>
      <c r="I1002" t="s">
        <v>1519</v>
      </c>
      <c r="J1002">
        <v>3.8</v>
      </c>
      <c r="K1002" t="s">
        <v>1804</v>
      </c>
      <c r="L1002" t="s">
        <v>1554</v>
      </c>
      <c r="M1002" t="s">
        <v>1554</v>
      </c>
      <c r="N1002" t="s">
        <v>1912</v>
      </c>
      <c r="O1002">
        <v>0.10199999999999999</v>
      </c>
      <c r="P1002">
        <v>19</v>
      </c>
      <c r="Q1002">
        <v>1.6</v>
      </c>
      <c r="R1002">
        <v>946</v>
      </c>
      <c r="S1002">
        <v>94</v>
      </c>
      <c r="T1002">
        <v>95</v>
      </c>
      <c r="U1002">
        <f t="shared" si="90"/>
        <v>0</v>
      </c>
      <c r="V1002">
        <f t="shared" si="91"/>
        <v>-2.6400000000001</v>
      </c>
      <c r="W1002" s="3">
        <f t="shared" si="92"/>
        <v>-1.577814965335943E-3</v>
      </c>
      <c r="X1002" t="str">
        <f t="shared" si="93"/>
        <v>November</v>
      </c>
      <c r="Y1002" t="str">
        <f t="shared" si="94"/>
        <v>Q4</v>
      </c>
      <c r="Z1002">
        <f t="shared" si="95"/>
        <v>0.19873150105708245</v>
      </c>
    </row>
    <row r="1003" spans="1:26" x14ac:dyDescent="0.25">
      <c r="A1003" t="s">
        <v>1011</v>
      </c>
      <c r="B1003" t="s">
        <v>1508</v>
      </c>
      <c r="C1003" t="s">
        <v>1512</v>
      </c>
      <c r="D1003">
        <v>192</v>
      </c>
      <c r="E1003">
        <v>8.9</v>
      </c>
      <c r="F1003">
        <v>1708.8</v>
      </c>
      <c r="G1003">
        <v>1716.22</v>
      </c>
      <c r="H1003" t="s">
        <v>1515</v>
      </c>
      <c r="I1003" t="s">
        <v>1520</v>
      </c>
      <c r="J1003">
        <v>4.7</v>
      </c>
      <c r="K1003" t="s">
        <v>1755</v>
      </c>
      <c r="L1003" t="s">
        <v>1836</v>
      </c>
      <c r="M1003" t="s">
        <v>1836</v>
      </c>
      <c r="N1003" t="s">
        <v>1912</v>
      </c>
      <c r="O1003">
        <v>5.1400000000000001E-2</v>
      </c>
      <c r="P1003">
        <v>9</v>
      </c>
      <c r="Q1003">
        <v>2.93</v>
      </c>
      <c r="R1003">
        <v>479</v>
      </c>
      <c r="S1003">
        <v>134</v>
      </c>
      <c r="T1003">
        <v>51</v>
      </c>
      <c r="U1003">
        <f t="shared" si="90"/>
        <v>0</v>
      </c>
      <c r="V1003">
        <f t="shared" si="91"/>
        <v>7.4200000000000728</v>
      </c>
      <c r="W1003" s="3">
        <f t="shared" si="92"/>
        <v>4.3422284644195185E-3</v>
      </c>
      <c r="X1003" t="str">
        <f t="shared" si="93"/>
        <v>November</v>
      </c>
      <c r="Y1003" t="str">
        <f t="shared" si="94"/>
        <v>Q4</v>
      </c>
      <c r="Z1003">
        <f t="shared" si="95"/>
        <v>0.40083507306889354</v>
      </c>
    </row>
    <row r="1004" spans="1:26" x14ac:dyDescent="0.25">
      <c r="A1004" t="s">
        <v>1012</v>
      </c>
      <c r="B1004" t="s">
        <v>1507</v>
      </c>
      <c r="C1004" t="s">
        <v>1511</v>
      </c>
      <c r="D1004">
        <v>247</v>
      </c>
      <c r="E1004">
        <v>15.75</v>
      </c>
      <c r="F1004">
        <v>3890.25</v>
      </c>
      <c r="G1004">
        <v>4067.77</v>
      </c>
      <c r="H1004" t="s">
        <v>1515</v>
      </c>
      <c r="I1004" t="s">
        <v>1518</v>
      </c>
      <c r="J1004">
        <v>4.5</v>
      </c>
      <c r="K1004" t="s">
        <v>1571</v>
      </c>
      <c r="L1004" t="s">
        <v>1838</v>
      </c>
      <c r="M1004" t="s">
        <v>1838</v>
      </c>
      <c r="N1004" t="s">
        <v>1912</v>
      </c>
      <c r="O1004">
        <v>0.10249999999999999</v>
      </c>
      <c r="P1004">
        <v>25</v>
      </c>
      <c r="Q1004">
        <v>3.1</v>
      </c>
      <c r="R1004">
        <v>842</v>
      </c>
      <c r="S1004">
        <v>143</v>
      </c>
      <c r="T1004">
        <v>72</v>
      </c>
      <c r="U1004">
        <f t="shared" si="90"/>
        <v>0</v>
      </c>
      <c r="V1004">
        <f t="shared" si="91"/>
        <v>177.51999999999998</v>
      </c>
      <c r="W1004" s="3">
        <f t="shared" si="92"/>
        <v>4.5632028789923521E-2</v>
      </c>
      <c r="X1004" t="str">
        <f t="shared" si="93"/>
        <v>April</v>
      </c>
      <c r="Y1004" t="str">
        <f t="shared" si="94"/>
        <v>Q2</v>
      </c>
      <c r="Z1004">
        <f t="shared" si="95"/>
        <v>0.29334916864608074</v>
      </c>
    </row>
    <row r="1005" spans="1:26" x14ac:dyDescent="0.25">
      <c r="A1005" t="s">
        <v>1013</v>
      </c>
      <c r="B1005" t="s">
        <v>1509</v>
      </c>
      <c r="C1005" t="s">
        <v>1510</v>
      </c>
      <c r="D1005">
        <v>158</v>
      </c>
      <c r="E1005">
        <v>25</v>
      </c>
      <c r="F1005">
        <v>3950</v>
      </c>
      <c r="G1005">
        <v>3858.33</v>
      </c>
      <c r="H1005" t="s">
        <v>1515</v>
      </c>
      <c r="I1005" t="s">
        <v>1519</v>
      </c>
      <c r="J1005">
        <v>3.8</v>
      </c>
      <c r="K1005" t="s">
        <v>1587</v>
      </c>
      <c r="L1005" t="s">
        <v>1531</v>
      </c>
      <c r="M1005" t="s">
        <v>1531</v>
      </c>
      <c r="N1005" t="s">
        <v>1912</v>
      </c>
      <c r="O1005">
        <v>4.0099999999999997E-2</v>
      </c>
      <c r="P1005">
        <v>6</v>
      </c>
      <c r="Q1005">
        <v>1.1100000000000001</v>
      </c>
      <c r="R1005">
        <v>840</v>
      </c>
      <c r="S1005">
        <v>102</v>
      </c>
      <c r="T1005">
        <v>43</v>
      </c>
      <c r="U1005">
        <f t="shared" si="90"/>
        <v>0</v>
      </c>
      <c r="V1005">
        <f t="shared" si="91"/>
        <v>-91.670000000000073</v>
      </c>
      <c r="W1005" s="3">
        <f t="shared" si="92"/>
        <v>-2.3207594936708879E-2</v>
      </c>
      <c r="X1005" t="str">
        <f t="shared" si="93"/>
        <v>January</v>
      </c>
      <c r="Y1005" t="str">
        <f t="shared" si="94"/>
        <v>Q1</v>
      </c>
      <c r="Z1005">
        <f t="shared" si="95"/>
        <v>0.18809523809523809</v>
      </c>
    </row>
    <row r="1006" spans="1:26" x14ac:dyDescent="0.25">
      <c r="A1006" t="s">
        <v>1014</v>
      </c>
      <c r="B1006" t="s">
        <v>1504</v>
      </c>
      <c r="C1006" t="s">
        <v>1510</v>
      </c>
      <c r="D1006">
        <v>424</v>
      </c>
      <c r="E1006">
        <v>45</v>
      </c>
      <c r="F1006">
        <v>19080</v>
      </c>
      <c r="G1006">
        <v>18969.240000000002</v>
      </c>
      <c r="H1006" t="s">
        <v>1516</v>
      </c>
      <c r="I1006" t="s">
        <v>1520</v>
      </c>
      <c r="J1006">
        <v>4.7</v>
      </c>
      <c r="K1006" t="s">
        <v>1708</v>
      </c>
      <c r="L1006" t="s">
        <v>1710</v>
      </c>
      <c r="M1006" t="s">
        <v>1829</v>
      </c>
      <c r="N1006" t="s">
        <v>1913</v>
      </c>
      <c r="O1006">
        <v>6.5799999999999997E-2</v>
      </c>
      <c r="P1006">
        <v>27</v>
      </c>
      <c r="Q1006">
        <v>1.23</v>
      </c>
      <c r="R1006">
        <v>701</v>
      </c>
      <c r="S1006">
        <v>31</v>
      </c>
      <c r="T1006">
        <v>49</v>
      </c>
      <c r="U1006">
        <f t="shared" si="90"/>
        <v>6</v>
      </c>
      <c r="V1006">
        <f t="shared" si="91"/>
        <v>-110.7599999999984</v>
      </c>
      <c r="W1006" s="3">
        <f t="shared" si="92"/>
        <v>-5.805031446540797E-3</v>
      </c>
      <c r="X1006" t="str">
        <f t="shared" si="93"/>
        <v>July</v>
      </c>
      <c r="Y1006" t="str">
        <f t="shared" si="94"/>
        <v>Q3</v>
      </c>
      <c r="Z1006">
        <f t="shared" si="95"/>
        <v>0.60485021398002858</v>
      </c>
    </row>
    <row r="1007" spans="1:26" x14ac:dyDescent="0.25">
      <c r="A1007" t="s">
        <v>1015</v>
      </c>
      <c r="B1007" t="s">
        <v>1508</v>
      </c>
      <c r="C1007" t="s">
        <v>1512</v>
      </c>
      <c r="D1007">
        <v>458</v>
      </c>
      <c r="E1007">
        <v>8.9</v>
      </c>
      <c r="F1007">
        <v>4076.2</v>
      </c>
      <c r="G1007">
        <v>3940.27</v>
      </c>
      <c r="H1007" t="s">
        <v>1515</v>
      </c>
      <c r="I1007" t="s">
        <v>1519</v>
      </c>
      <c r="J1007">
        <v>3.8</v>
      </c>
      <c r="K1007" t="s">
        <v>1666</v>
      </c>
      <c r="L1007" t="s">
        <v>1816</v>
      </c>
      <c r="M1007" t="s">
        <v>1816</v>
      </c>
      <c r="N1007" t="s">
        <v>1912</v>
      </c>
      <c r="O1007">
        <v>3.8899999999999997E-2</v>
      </c>
      <c r="P1007">
        <v>17</v>
      </c>
      <c r="Q1007">
        <v>2.9</v>
      </c>
      <c r="R1007">
        <v>675</v>
      </c>
      <c r="S1007">
        <v>104</v>
      </c>
      <c r="T1007">
        <v>26</v>
      </c>
      <c r="U1007">
        <f t="shared" si="90"/>
        <v>0</v>
      </c>
      <c r="V1007">
        <f t="shared" si="91"/>
        <v>-135.92999999999984</v>
      </c>
      <c r="W1007" s="3">
        <f t="shared" si="92"/>
        <v>-3.3347235170011244E-2</v>
      </c>
      <c r="X1007" t="str">
        <f t="shared" si="93"/>
        <v>October</v>
      </c>
      <c r="Y1007" t="str">
        <f t="shared" si="94"/>
        <v>Q4</v>
      </c>
      <c r="Z1007">
        <f t="shared" si="95"/>
        <v>0.67851851851851852</v>
      </c>
    </row>
    <row r="1008" spans="1:26" x14ac:dyDescent="0.25">
      <c r="A1008" t="s">
        <v>1016</v>
      </c>
      <c r="B1008" t="s">
        <v>1509</v>
      </c>
      <c r="C1008" t="s">
        <v>1510</v>
      </c>
      <c r="D1008">
        <v>420</v>
      </c>
      <c r="E1008">
        <v>25</v>
      </c>
      <c r="F1008">
        <v>10500</v>
      </c>
      <c r="G1008">
        <v>10373.15</v>
      </c>
      <c r="H1008" t="s">
        <v>1517</v>
      </c>
      <c r="I1008" t="s">
        <v>1518</v>
      </c>
      <c r="J1008">
        <v>4.5</v>
      </c>
      <c r="K1008" t="s">
        <v>1621</v>
      </c>
      <c r="L1008" t="s">
        <v>1560</v>
      </c>
      <c r="M1008" t="s">
        <v>1560</v>
      </c>
      <c r="N1008" t="s">
        <v>1912</v>
      </c>
      <c r="O1008">
        <v>0.1193</v>
      </c>
      <c r="P1008">
        <v>50</v>
      </c>
      <c r="Q1008">
        <v>1.03</v>
      </c>
      <c r="R1008">
        <v>114</v>
      </c>
      <c r="S1008">
        <v>187</v>
      </c>
      <c r="T1008">
        <v>16</v>
      </c>
      <c r="U1008">
        <f t="shared" si="90"/>
        <v>0</v>
      </c>
      <c r="V1008">
        <f t="shared" si="91"/>
        <v>-126.85000000000036</v>
      </c>
      <c r="W1008" s="3">
        <f t="shared" si="92"/>
        <v>-1.2080952380952416E-2</v>
      </c>
      <c r="X1008" t="str">
        <f t="shared" si="93"/>
        <v>January</v>
      </c>
      <c r="Y1008" t="str">
        <f t="shared" si="94"/>
        <v>Q1</v>
      </c>
      <c r="Z1008">
        <f t="shared" si="95"/>
        <v>3.6842105263157894</v>
      </c>
    </row>
    <row r="1009" spans="1:26" x14ac:dyDescent="0.25">
      <c r="A1009" t="s">
        <v>1017</v>
      </c>
      <c r="B1009" t="s">
        <v>1509</v>
      </c>
      <c r="C1009" t="s">
        <v>1510</v>
      </c>
      <c r="D1009">
        <v>111</v>
      </c>
      <c r="E1009">
        <v>25</v>
      </c>
      <c r="F1009">
        <v>2775</v>
      </c>
      <c r="G1009">
        <v>2909.65</v>
      </c>
      <c r="H1009" t="s">
        <v>1514</v>
      </c>
      <c r="I1009" t="s">
        <v>1521</v>
      </c>
      <c r="J1009">
        <v>4.2</v>
      </c>
      <c r="K1009" t="s">
        <v>1525</v>
      </c>
      <c r="L1009" t="s">
        <v>1827</v>
      </c>
      <c r="M1009" t="s">
        <v>1827</v>
      </c>
      <c r="N1009" t="s">
        <v>1912</v>
      </c>
      <c r="O1009">
        <v>0.1273</v>
      </c>
      <c r="P1009">
        <v>14</v>
      </c>
      <c r="Q1009">
        <v>1.58</v>
      </c>
      <c r="R1009">
        <v>870</v>
      </c>
      <c r="S1009">
        <v>61</v>
      </c>
      <c r="T1009">
        <v>57</v>
      </c>
      <c r="U1009">
        <f t="shared" si="90"/>
        <v>0</v>
      </c>
      <c r="V1009">
        <f t="shared" si="91"/>
        <v>134.65000000000009</v>
      </c>
      <c r="W1009" s="3">
        <f t="shared" si="92"/>
        <v>4.8522522522522558E-2</v>
      </c>
      <c r="X1009" t="str">
        <f t="shared" si="93"/>
        <v>October</v>
      </c>
      <c r="Y1009" t="str">
        <f t="shared" si="94"/>
        <v>Q4</v>
      </c>
      <c r="Z1009">
        <f t="shared" si="95"/>
        <v>0.12758620689655173</v>
      </c>
    </row>
    <row r="1010" spans="1:26" x14ac:dyDescent="0.25">
      <c r="A1010" t="s">
        <v>1018</v>
      </c>
      <c r="B1010" t="s">
        <v>1506</v>
      </c>
      <c r="C1010" t="s">
        <v>1512</v>
      </c>
      <c r="D1010">
        <v>385</v>
      </c>
      <c r="E1010">
        <v>4.2</v>
      </c>
      <c r="F1010">
        <v>1617</v>
      </c>
      <c r="G1010">
        <v>1576.37</v>
      </c>
      <c r="H1010" t="s">
        <v>1515</v>
      </c>
      <c r="I1010" t="s">
        <v>1519</v>
      </c>
      <c r="J1010">
        <v>3.8</v>
      </c>
      <c r="K1010" t="s">
        <v>1532</v>
      </c>
      <c r="L1010" t="s">
        <v>1734</v>
      </c>
      <c r="M1010" t="s">
        <v>1734</v>
      </c>
      <c r="N1010" t="s">
        <v>1912</v>
      </c>
      <c r="O1010">
        <v>1.1900000000000001E-2</v>
      </c>
      <c r="P1010">
        <v>4</v>
      </c>
      <c r="Q1010">
        <v>2.5099999999999998</v>
      </c>
      <c r="R1010">
        <v>154</v>
      </c>
      <c r="S1010">
        <v>148</v>
      </c>
      <c r="T1010">
        <v>60</v>
      </c>
      <c r="U1010">
        <f t="shared" si="90"/>
        <v>0</v>
      </c>
      <c r="V1010">
        <f t="shared" si="91"/>
        <v>-40.630000000000109</v>
      </c>
      <c r="W1010" s="3">
        <f t="shared" si="92"/>
        <v>-2.5126777983920909E-2</v>
      </c>
      <c r="X1010" t="str">
        <f t="shared" si="93"/>
        <v>October</v>
      </c>
      <c r="Y1010" t="str">
        <f t="shared" si="94"/>
        <v>Q4</v>
      </c>
      <c r="Z1010">
        <f t="shared" si="95"/>
        <v>2.5</v>
      </c>
    </row>
    <row r="1011" spans="1:26" x14ac:dyDescent="0.25">
      <c r="A1011" t="s">
        <v>1019</v>
      </c>
      <c r="B1011" t="s">
        <v>1508</v>
      </c>
      <c r="C1011" t="s">
        <v>1512</v>
      </c>
      <c r="D1011">
        <v>164</v>
      </c>
      <c r="E1011">
        <v>8.9</v>
      </c>
      <c r="F1011">
        <v>1459.6</v>
      </c>
      <c r="G1011">
        <v>1390.16</v>
      </c>
      <c r="H1011" t="s">
        <v>1513</v>
      </c>
      <c r="I1011" t="s">
        <v>1519</v>
      </c>
      <c r="J1011">
        <v>3.8</v>
      </c>
      <c r="K1011" t="s">
        <v>1590</v>
      </c>
      <c r="L1011" t="s">
        <v>1582</v>
      </c>
      <c r="M1011" t="s">
        <v>1582</v>
      </c>
      <c r="N1011" t="s">
        <v>1912</v>
      </c>
      <c r="O1011">
        <v>9.8400000000000001E-2</v>
      </c>
      <c r="P1011">
        <v>16</v>
      </c>
      <c r="Q1011">
        <v>1.07</v>
      </c>
      <c r="R1011">
        <v>882</v>
      </c>
      <c r="S1011">
        <v>116</v>
      </c>
      <c r="T1011">
        <v>93</v>
      </c>
      <c r="U1011">
        <f t="shared" si="90"/>
        <v>0</v>
      </c>
      <c r="V1011">
        <f t="shared" si="91"/>
        <v>-69.439999999999827</v>
      </c>
      <c r="W1011" s="3">
        <f t="shared" si="92"/>
        <v>-4.7574677993970839E-2</v>
      </c>
      <c r="X1011" t="str">
        <f t="shared" si="93"/>
        <v>May</v>
      </c>
      <c r="Y1011" t="str">
        <f t="shared" si="94"/>
        <v>Q2</v>
      </c>
      <c r="Z1011">
        <f t="shared" si="95"/>
        <v>0.18594104308390022</v>
      </c>
    </row>
    <row r="1012" spans="1:26" x14ac:dyDescent="0.25">
      <c r="A1012" t="s">
        <v>1020</v>
      </c>
      <c r="B1012" t="s">
        <v>1508</v>
      </c>
      <c r="C1012" t="s">
        <v>1512</v>
      </c>
      <c r="D1012">
        <v>49</v>
      </c>
      <c r="E1012">
        <v>8.9</v>
      </c>
      <c r="F1012">
        <v>436.1</v>
      </c>
      <c r="G1012">
        <v>417.52</v>
      </c>
      <c r="H1012" t="s">
        <v>1514</v>
      </c>
      <c r="I1012" t="s">
        <v>1521</v>
      </c>
      <c r="J1012">
        <v>4.2</v>
      </c>
      <c r="K1012" t="s">
        <v>1714</v>
      </c>
      <c r="L1012" t="s">
        <v>1833</v>
      </c>
      <c r="M1012" t="s">
        <v>1833</v>
      </c>
      <c r="N1012" t="s">
        <v>1912</v>
      </c>
      <c r="O1012">
        <v>0.1111</v>
      </c>
      <c r="P1012">
        <v>5</v>
      </c>
      <c r="Q1012">
        <v>1.83</v>
      </c>
      <c r="R1012">
        <v>810</v>
      </c>
      <c r="S1012">
        <v>158</v>
      </c>
      <c r="T1012">
        <v>87</v>
      </c>
      <c r="U1012">
        <f t="shared" si="90"/>
        <v>0</v>
      </c>
      <c r="V1012">
        <f t="shared" si="91"/>
        <v>-18.580000000000041</v>
      </c>
      <c r="W1012" s="3">
        <f t="shared" si="92"/>
        <v>-4.2604907131391971E-2</v>
      </c>
      <c r="X1012" t="str">
        <f t="shared" si="93"/>
        <v>February</v>
      </c>
      <c r="Y1012" t="str">
        <f t="shared" si="94"/>
        <v>Q1</v>
      </c>
      <c r="Z1012">
        <f t="shared" si="95"/>
        <v>6.0493827160493827E-2</v>
      </c>
    </row>
    <row r="1013" spans="1:26" x14ac:dyDescent="0.25">
      <c r="A1013" t="s">
        <v>1021</v>
      </c>
      <c r="B1013" t="s">
        <v>1507</v>
      </c>
      <c r="C1013" t="s">
        <v>1511</v>
      </c>
      <c r="D1013">
        <v>435</v>
      </c>
      <c r="E1013">
        <v>15.75</v>
      </c>
      <c r="F1013">
        <v>6851.25</v>
      </c>
      <c r="G1013">
        <v>6923.66</v>
      </c>
      <c r="H1013" t="s">
        <v>1513</v>
      </c>
      <c r="I1013" t="s">
        <v>1520</v>
      </c>
      <c r="J1013">
        <v>4.7</v>
      </c>
      <c r="K1013" t="s">
        <v>1745</v>
      </c>
      <c r="L1013" t="s">
        <v>1668</v>
      </c>
      <c r="M1013" t="s">
        <v>1668</v>
      </c>
      <c r="N1013" t="s">
        <v>1912</v>
      </c>
      <c r="O1013">
        <v>5.3699999999999998E-2</v>
      </c>
      <c r="P1013">
        <v>23</v>
      </c>
      <c r="Q1013">
        <v>3.27</v>
      </c>
      <c r="R1013">
        <v>359</v>
      </c>
      <c r="S1013">
        <v>90</v>
      </c>
      <c r="T1013">
        <v>68</v>
      </c>
      <c r="U1013">
        <f t="shared" si="90"/>
        <v>0</v>
      </c>
      <c r="V1013">
        <f t="shared" si="91"/>
        <v>72.409999999999854</v>
      </c>
      <c r="W1013" s="3">
        <f t="shared" si="92"/>
        <v>1.0568874293012202E-2</v>
      </c>
      <c r="X1013" t="str">
        <f t="shared" si="93"/>
        <v>April</v>
      </c>
      <c r="Y1013" t="str">
        <f t="shared" si="94"/>
        <v>Q2</v>
      </c>
      <c r="Z1013">
        <f t="shared" si="95"/>
        <v>1.2116991643454038</v>
      </c>
    </row>
    <row r="1014" spans="1:26" x14ac:dyDescent="0.25">
      <c r="A1014" t="s">
        <v>1022</v>
      </c>
      <c r="B1014" t="s">
        <v>1507</v>
      </c>
      <c r="C1014" t="s">
        <v>1511</v>
      </c>
      <c r="D1014">
        <v>305</v>
      </c>
      <c r="E1014">
        <v>15.75</v>
      </c>
      <c r="F1014">
        <v>4803.75</v>
      </c>
      <c r="G1014">
        <v>4790.01</v>
      </c>
      <c r="H1014" t="s">
        <v>1513</v>
      </c>
      <c r="I1014" t="s">
        <v>1521</v>
      </c>
      <c r="J1014">
        <v>4.2</v>
      </c>
      <c r="K1014" t="s">
        <v>1704</v>
      </c>
      <c r="L1014" t="s">
        <v>1569</v>
      </c>
      <c r="M1014" t="s">
        <v>1569</v>
      </c>
      <c r="N1014" t="s">
        <v>1912</v>
      </c>
      <c r="O1014">
        <v>5.0799999999999998E-2</v>
      </c>
      <c r="P1014">
        <v>15</v>
      </c>
      <c r="Q1014">
        <v>3.95</v>
      </c>
      <c r="R1014">
        <v>335</v>
      </c>
      <c r="S1014">
        <v>143</v>
      </c>
      <c r="T1014">
        <v>46</v>
      </c>
      <c r="U1014">
        <f t="shared" si="90"/>
        <v>0</v>
      </c>
      <c r="V1014">
        <f t="shared" si="91"/>
        <v>-13.739999999999782</v>
      </c>
      <c r="W1014" s="3">
        <f t="shared" si="92"/>
        <v>-2.8602654176424214E-3</v>
      </c>
      <c r="X1014" t="str">
        <f t="shared" si="93"/>
        <v>December</v>
      </c>
      <c r="Y1014" t="str">
        <f t="shared" si="94"/>
        <v>Q4</v>
      </c>
      <c r="Z1014">
        <f t="shared" si="95"/>
        <v>0.91044776119402981</v>
      </c>
    </row>
    <row r="1015" spans="1:26" x14ac:dyDescent="0.25">
      <c r="A1015" t="s">
        <v>1023</v>
      </c>
      <c r="B1015" t="s">
        <v>1504</v>
      </c>
      <c r="C1015" t="s">
        <v>1510</v>
      </c>
      <c r="D1015">
        <v>18</v>
      </c>
      <c r="E1015">
        <v>45</v>
      </c>
      <c r="F1015">
        <v>810</v>
      </c>
      <c r="G1015">
        <v>849.95</v>
      </c>
      <c r="H1015" t="s">
        <v>1517</v>
      </c>
      <c r="I1015" t="s">
        <v>1519</v>
      </c>
      <c r="J1015">
        <v>3.8</v>
      </c>
      <c r="K1015" t="s">
        <v>1742</v>
      </c>
      <c r="L1015" t="s">
        <v>1818</v>
      </c>
      <c r="M1015" t="s">
        <v>1578</v>
      </c>
      <c r="N1015" t="s">
        <v>1913</v>
      </c>
      <c r="O1015">
        <v>0.1119</v>
      </c>
      <c r="P1015">
        <v>2</v>
      </c>
      <c r="Q1015">
        <v>1.32</v>
      </c>
      <c r="R1015">
        <v>279</v>
      </c>
      <c r="S1015">
        <v>167</v>
      </c>
      <c r="T1015">
        <v>13</v>
      </c>
      <c r="U1015">
        <f t="shared" si="90"/>
        <v>8</v>
      </c>
      <c r="V1015">
        <f t="shared" si="91"/>
        <v>39.950000000000045</v>
      </c>
      <c r="W1015" s="3">
        <f t="shared" si="92"/>
        <v>4.9320987654321045E-2</v>
      </c>
      <c r="X1015" t="str">
        <f t="shared" si="93"/>
        <v>July</v>
      </c>
      <c r="Y1015" t="str">
        <f t="shared" si="94"/>
        <v>Q3</v>
      </c>
      <c r="Z1015">
        <f t="shared" si="95"/>
        <v>6.4516129032258063E-2</v>
      </c>
    </row>
    <row r="1016" spans="1:26" x14ac:dyDescent="0.25">
      <c r="A1016" t="s">
        <v>1024</v>
      </c>
      <c r="B1016" t="s">
        <v>1508</v>
      </c>
      <c r="C1016" t="s">
        <v>1512</v>
      </c>
      <c r="D1016">
        <v>254</v>
      </c>
      <c r="E1016">
        <v>8.9</v>
      </c>
      <c r="F1016">
        <v>2260.6</v>
      </c>
      <c r="G1016">
        <v>2274.88</v>
      </c>
      <c r="H1016" t="s">
        <v>1514</v>
      </c>
      <c r="I1016" t="s">
        <v>1520</v>
      </c>
      <c r="J1016">
        <v>4.7</v>
      </c>
      <c r="K1016" t="s">
        <v>1605</v>
      </c>
      <c r="L1016" t="s">
        <v>1542</v>
      </c>
      <c r="M1016" t="s">
        <v>1542</v>
      </c>
      <c r="N1016" t="s">
        <v>1912</v>
      </c>
      <c r="O1016">
        <v>0.1</v>
      </c>
      <c r="P1016">
        <v>25</v>
      </c>
      <c r="Q1016">
        <v>2.62</v>
      </c>
      <c r="R1016">
        <v>147</v>
      </c>
      <c r="S1016">
        <v>163</v>
      </c>
      <c r="T1016">
        <v>31</v>
      </c>
      <c r="U1016">
        <f t="shared" si="90"/>
        <v>0</v>
      </c>
      <c r="V1016">
        <f t="shared" si="91"/>
        <v>14.2800000000002</v>
      </c>
      <c r="W1016" s="3">
        <f t="shared" si="92"/>
        <v>6.3169070158365925E-3</v>
      </c>
      <c r="X1016" t="str">
        <f t="shared" si="93"/>
        <v>July</v>
      </c>
      <c r="Y1016" t="str">
        <f t="shared" si="94"/>
        <v>Q3</v>
      </c>
      <c r="Z1016">
        <f t="shared" si="95"/>
        <v>1.727891156462585</v>
      </c>
    </row>
    <row r="1017" spans="1:26" x14ac:dyDescent="0.25">
      <c r="A1017" t="s">
        <v>1025</v>
      </c>
      <c r="B1017" t="s">
        <v>1507</v>
      </c>
      <c r="C1017" t="s">
        <v>1511</v>
      </c>
      <c r="D1017">
        <v>82</v>
      </c>
      <c r="E1017">
        <v>15.75</v>
      </c>
      <c r="F1017">
        <v>1291.5</v>
      </c>
      <c r="G1017">
        <v>1279</v>
      </c>
      <c r="H1017" t="s">
        <v>1515</v>
      </c>
      <c r="I1017" t="s">
        <v>1519</v>
      </c>
      <c r="J1017">
        <v>3.8</v>
      </c>
      <c r="K1017" t="s">
        <v>1806</v>
      </c>
      <c r="L1017" t="s">
        <v>1793</v>
      </c>
      <c r="M1017" t="s">
        <v>1793</v>
      </c>
      <c r="N1017" t="s">
        <v>1912</v>
      </c>
      <c r="O1017">
        <v>0.1273</v>
      </c>
      <c r="P1017">
        <v>10</v>
      </c>
      <c r="Q1017">
        <v>3.76</v>
      </c>
      <c r="R1017">
        <v>110</v>
      </c>
      <c r="S1017">
        <v>146</v>
      </c>
      <c r="T1017">
        <v>42</v>
      </c>
      <c r="U1017">
        <f t="shared" si="90"/>
        <v>0</v>
      </c>
      <c r="V1017">
        <f t="shared" si="91"/>
        <v>-12.5</v>
      </c>
      <c r="W1017" s="3">
        <f t="shared" si="92"/>
        <v>-9.678668215253582E-3</v>
      </c>
      <c r="X1017" t="str">
        <f t="shared" si="93"/>
        <v>February</v>
      </c>
      <c r="Y1017" t="str">
        <f t="shared" si="94"/>
        <v>Q1</v>
      </c>
      <c r="Z1017">
        <f t="shared" si="95"/>
        <v>0.74545454545454548</v>
      </c>
    </row>
    <row r="1018" spans="1:26" x14ac:dyDescent="0.25">
      <c r="A1018" t="s">
        <v>1026</v>
      </c>
      <c r="B1018" t="s">
        <v>1508</v>
      </c>
      <c r="C1018" t="s">
        <v>1512</v>
      </c>
      <c r="D1018">
        <v>28</v>
      </c>
      <c r="E1018">
        <v>8.9</v>
      </c>
      <c r="F1018">
        <v>249.2</v>
      </c>
      <c r="G1018">
        <v>244.75</v>
      </c>
      <c r="H1018" t="s">
        <v>1516</v>
      </c>
      <c r="I1018" t="s">
        <v>1521</v>
      </c>
      <c r="J1018">
        <v>4.2</v>
      </c>
      <c r="K1018" t="s">
        <v>1861</v>
      </c>
      <c r="L1018" t="s">
        <v>1713</v>
      </c>
      <c r="M1018" t="s">
        <v>1713</v>
      </c>
      <c r="N1018" t="s">
        <v>1912</v>
      </c>
      <c r="O1018">
        <v>8.9099999999999999E-2</v>
      </c>
      <c r="P1018">
        <v>2</v>
      </c>
      <c r="Q1018">
        <v>1.01</v>
      </c>
      <c r="R1018">
        <v>823</v>
      </c>
      <c r="S1018">
        <v>163</v>
      </c>
      <c r="T1018">
        <v>72</v>
      </c>
      <c r="U1018">
        <f t="shared" si="90"/>
        <v>0</v>
      </c>
      <c r="V1018">
        <f t="shared" si="91"/>
        <v>-4.4499999999999886</v>
      </c>
      <c r="W1018" s="3">
        <f t="shared" si="92"/>
        <v>-1.7857142857142811E-2</v>
      </c>
      <c r="X1018" t="str">
        <f t="shared" si="93"/>
        <v>March</v>
      </c>
      <c r="Y1018" t="str">
        <f t="shared" si="94"/>
        <v>Q1</v>
      </c>
      <c r="Z1018">
        <f t="shared" si="95"/>
        <v>3.4021871202916158E-2</v>
      </c>
    </row>
    <row r="1019" spans="1:26" x14ac:dyDescent="0.25">
      <c r="A1019" t="s">
        <v>1027</v>
      </c>
      <c r="B1019" t="s">
        <v>1509</v>
      </c>
      <c r="C1019" t="s">
        <v>1510</v>
      </c>
      <c r="D1019">
        <v>130</v>
      </c>
      <c r="E1019">
        <v>25</v>
      </c>
      <c r="F1019">
        <v>3250</v>
      </c>
      <c r="G1019">
        <v>3192.1</v>
      </c>
      <c r="H1019" t="s">
        <v>1515</v>
      </c>
      <c r="I1019" t="s">
        <v>1521</v>
      </c>
      <c r="J1019">
        <v>4.2</v>
      </c>
      <c r="K1019" t="s">
        <v>1843</v>
      </c>
      <c r="L1019" t="s">
        <v>1779</v>
      </c>
      <c r="M1019" t="s">
        <v>1779</v>
      </c>
      <c r="N1019" t="s">
        <v>1912</v>
      </c>
      <c r="O1019">
        <v>0.10920000000000001</v>
      </c>
      <c r="P1019">
        <v>14</v>
      </c>
      <c r="Q1019">
        <v>1.79</v>
      </c>
      <c r="R1019">
        <v>993</v>
      </c>
      <c r="S1019">
        <v>46</v>
      </c>
      <c r="T1019">
        <v>64</v>
      </c>
      <c r="U1019">
        <f t="shared" si="90"/>
        <v>0</v>
      </c>
      <c r="V1019">
        <f t="shared" si="91"/>
        <v>-57.900000000000091</v>
      </c>
      <c r="W1019" s="3">
        <f t="shared" si="92"/>
        <v>-1.7815384615384643E-2</v>
      </c>
      <c r="X1019" t="str">
        <f t="shared" si="93"/>
        <v>November</v>
      </c>
      <c r="Y1019" t="str">
        <f t="shared" si="94"/>
        <v>Q4</v>
      </c>
      <c r="Z1019">
        <f t="shared" si="95"/>
        <v>0.13091641490433031</v>
      </c>
    </row>
    <row r="1020" spans="1:26" x14ac:dyDescent="0.25">
      <c r="A1020" t="s">
        <v>1028</v>
      </c>
      <c r="B1020" t="s">
        <v>1504</v>
      </c>
      <c r="C1020" t="s">
        <v>1510</v>
      </c>
      <c r="D1020">
        <v>397</v>
      </c>
      <c r="E1020">
        <v>45</v>
      </c>
      <c r="F1020">
        <v>17865</v>
      </c>
      <c r="G1020">
        <v>16996.09</v>
      </c>
      <c r="H1020" t="s">
        <v>1513</v>
      </c>
      <c r="I1020" t="s">
        <v>1520</v>
      </c>
      <c r="J1020">
        <v>4.7</v>
      </c>
      <c r="K1020" t="s">
        <v>1630</v>
      </c>
      <c r="L1020" t="s">
        <v>1873</v>
      </c>
      <c r="M1020" t="s">
        <v>1873</v>
      </c>
      <c r="N1020" t="s">
        <v>1912</v>
      </c>
      <c r="O1020">
        <v>8.2799999999999999E-2</v>
      </c>
      <c r="P1020">
        <v>32</v>
      </c>
      <c r="Q1020">
        <v>0.8</v>
      </c>
      <c r="R1020">
        <v>89</v>
      </c>
      <c r="S1020">
        <v>128</v>
      </c>
      <c r="T1020">
        <v>73</v>
      </c>
      <c r="U1020">
        <f t="shared" si="90"/>
        <v>0</v>
      </c>
      <c r="V1020">
        <f t="shared" si="91"/>
        <v>-868.90999999999985</v>
      </c>
      <c r="W1020" s="3">
        <f t="shared" si="92"/>
        <v>-4.8637559473831506E-2</v>
      </c>
      <c r="X1020" t="str">
        <f t="shared" si="93"/>
        <v>March</v>
      </c>
      <c r="Y1020" t="str">
        <f t="shared" si="94"/>
        <v>Q1</v>
      </c>
      <c r="Z1020">
        <f t="shared" si="95"/>
        <v>4.4606741573033704</v>
      </c>
    </row>
    <row r="1021" spans="1:26" x14ac:dyDescent="0.25">
      <c r="A1021" t="s">
        <v>1029</v>
      </c>
      <c r="B1021" t="s">
        <v>1507</v>
      </c>
      <c r="C1021" t="s">
        <v>1511</v>
      </c>
      <c r="D1021">
        <v>393</v>
      </c>
      <c r="E1021">
        <v>15.75</v>
      </c>
      <c r="F1021">
        <v>6189.75</v>
      </c>
      <c r="G1021">
        <v>6421.38</v>
      </c>
      <c r="H1021" t="s">
        <v>1517</v>
      </c>
      <c r="I1021" t="s">
        <v>1520</v>
      </c>
      <c r="J1021">
        <v>4.7</v>
      </c>
      <c r="K1021" t="s">
        <v>1833</v>
      </c>
      <c r="L1021" t="s">
        <v>1770</v>
      </c>
      <c r="M1021" t="s">
        <v>1770</v>
      </c>
      <c r="N1021" t="s">
        <v>1912</v>
      </c>
      <c r="O1021">
        <v>6.8500000000000005E-2</v>
      </c>
      <c r="P1021">
        <v>26</v>
      </c>
      <c r="Q1021">
        <v>2.68</v>
      </c>
      <c r="R1021">
        <v>787</v>
      </c>
      <c r="S1021">
        <v>193</v>
      </c>
      <c r="T1021">
        <v>44</v>
      </c>
      <c r="U1021">
        <f t="shared" si="90"/>
        <v>0</v>
      </c>
      <c r="V1021">
        <f t="shared" si="91"/>
        <v>231.63000000000011</v>
      </c>
      <c r="W1021" s="3">
        <f t="shared" si="92"/>
        <v>3.7421543681085682E-2</v>
      </c>
      <c r="X1021" t="str">
        <f t="shared" si="93"/>
        <v>March</v>
      </c>
      <c r="Y1021" t="str">
        <f t="shared" si="94"/>
        <v>Q1</v>
      </c>
      <c r="Z1021">
        <f t="shared" si="95"/>
        <v>0.4993646759847522</v>
      </c>
    </row>
    <row r="1022" spans="1:26" x14ac:dyDescent="0.25">
      <c r="A1022" t="s">
        <v>1030</v>
      </c>
      <c r="B1022" t="s">
        <v>1509</v>
      </c>
      <c r="C1022" t="s">
        <v>1510</v>
      </c>
      <c r="D1022">
        <v>342</v>
      </c>
      <c r="E1022">
        <v>25</v>
      </c>
      <c r="F1022">
        <v>8550</v>
      </c>
      <c r="G1022">
        <v>8264.3799999999992</v>
      </c>
      <c r="H1022" t="s">
        <v>1516</v>
      </c>
      <c r="I1022" t="s">
        <v>1521</v>
      </c>
      <c r="J1022">
        <v>4.2</v>
      </c>
      <c r="K1022" t="s">
        <v>1577</v>
      </c>
      <c r="L1022" t="s">
        <v>1608</v>
      </c>
      <c r="M1022" t="s">
        <v>1608</v>
      </c>
      <c r="N1022" t="s">
        <v>1912</v>
      </c>
      <c r="O1022">
        <v>5.0599999999999999E-2</v>
      </c>
      <c r="P1022">
        <v>17</v>
      </c>
      <c r="Q1022">
        <v>1.7</v>
      </c>
      <c r="R1022">
        <v>581</v>
      </c>
      <c r="S1022">
        <v>174</v>
      </c>
      <c r="T1022">
        <v>42</v>
      </c>
      <c r="U1022">
        <f t="shared" si="90"/>
        <v>0</v>
      </c>
      <c r="V1022">
        <f t="shared" si="91"/>
        <v>-285.6200000000008</v>
      </c>
      <c r="W1022" s="3">
        <f t="shared" si="92"/>
        <v>-3.3405847953216466E-2</v>
      </c>
      <c r="X1022" t="str">
        <f t="shared" si="93"/>
        <v>October</v>
      </c>
      <c r="Y1022" t="str">
        <f t="shared" si="94"/>
        <v>Q4</v>
      </c>
      <c r="Z1022">
        <f t="shared" si="95"/>
        <v>0.58864027538726338</v>
      </c>
    </row>
    <row r="1023" spans="1:26" x14ac:dyDescent="0.25">
      <c r="A1023" t="s">
        <v>1031</v>
      </c>
      <c r="B1023" t="s">
        <v>1508</v>
      </c>
      <c r="C1023" t="s">
        <v>1512</v>
      </c>
      <c r="D1023">
        <v>484</v>
      </c>
      <c r="E1023">
        <v>8.9</v>
      </c>
      <c r="F1023">
        <v>4307.6000000000004</v>
      </c>
      <c r="G1023">
        <v>4413.8999999999996</v>
      </c>
      <c r="H1023" t="s">
        <v>1515</v>
      </c>
      <c r="I1023" t="s">
        <v>1519</v>
      </c>
      <c r="J1023">
        <v>3.8</v>
      </c>
      <c r="K1023" t="s">
        <v>1656</v>
      </c>
      <c r="L1023" t="s">
        <v>1844</v>
      </c>
      <c r="M1023" t="s">
        <v>1780</v>
      </c>
      <c r="N1023" t="s">
        <v>1913</v>
      </c>
      <c r="O1023">
        <v>0.14949999999999999</v>
      </c>
      <c r="P1023">
        <v>72</v>
      </c>
      <c r="Q1023">
        <v>2.0499999999999998</v>
      </c>
      <c r="R1023">
        <v>375</v>
      </c>
      <c r="S1023">
        <v>126</v>
      </c>
      <c r="T1023">
        <v>32</v>
      </c>
      <c r="U1023">
        <f t="shared" si="90"/>
        <v>1</v>
      </c>
      <c r="V1023">
        <f t="shared" si="91"/>
        <v>106.29999999999927</v>
      </c>
      <c r="W1023" s="3">
        <f t="shared" si="92"/>
        <v>2.4677314513882269E-2</v>
      </c>
      <c r="X1023" t="str">
        <f t="shared" si="93"/>
        <v>June</v>
      </c>
      <c r="Y1023" t="str">
        <f t="shared" si="94"/>
        <v>Q2</v>
      </c>
      <c r="Z1023">
        <f t="shared" si="95"/>
        <v>1.2906666666666666</v>
      </c>
    </row>
    <row r="1024" spans="1:26" x14ac:dyDescent="0.25">
      <c r="A1024" t="s">
        <v>1032</v>
      </c>
      <c r="B1024" t="s">
        <v>1507</v>
      </c>
      <c r="C1024" t="s">
        <v>1511</v>
      </c>
      <c r="D1024">
        <v>169</v>
      </c>
      <c r="E1024">
        <v>15.75</v>
      </c>
      <c r="F1024">
        <v>2661.75</v>
      </c>
      <c r="G1024">
        <v>2715.37</v>
      </c>
      <c r="H1024" t="s">
        <v>1515</v>
      </c>
      <c r="I1024" t="s">
        <v>1518</v>
      </c>
      <c r="J1024">
        <v>4.5</v>
      </c>
      <c r="K1024" t="s">
        <v>1689</v>
      </c>
      <c r="L1024" t="s">
        <v>1864</v>
      </c>
      <c r="M1024" t="s">
        <v>1864</v>
      </c>
      <c r="N1024" t="s">
        <v>1912</v>
      </c>
      <c r="O1024">
        <v>3.7900000000000003E-2</v>
      </c>
      <c r="P1024">
        <v>6</v>
      </c>
      <c r="Q1024">
        <v>3.19</v>
      </c>
      <c r="R1024">
        <v>112</v>
      </c>
      <c r="S1024">
        <v>179</v>
      </c>
      <c r="T1024">
        <v>69</v>
      </c>
      <c r="U1024">
        <f t="shared" si="90"/>
        <v>0</v>
      </c>
      <c r="V1024">
        <f t="shared" si="91"/>
        <v>53.619999999999891</v>
      </c>
      <c r="W1024" s="3">
        <f t="shared" si="92"/>
        <v>2.014464168310318E-2</v>
      </c>
      <c r="X1024" t="str">
        <f t="shared" si="93"/>
        <v>January</v>
      </c>
      <c r="Y1024" t="str">
        <f t="shared" si="94"/>
        <v>Q1</v>
      </c>
      <c r="Z1024">
        <f t="shared" si="95"/>
        <v>1.5089285714285714</v>
      </c>
    </row>
    <row r="1025" spans="1:26" x14ac:dyDescent="0.25">
      <c r="A1025" t="s">
        <v>1033</v>
      </c>
      <c r="B1025" t="s">
        <v>1509</v>
      </c>
      <c r="C1025" t="s">
        <v>1510</v>
      </c>
      <c r="D1025">
        <v>335</v>
      </c>
      <c r="E1025">
        <v>25</v>
      </c>
      <c r="F1025">
        <v>8375</v>
      </c>
      <c r="G1025">
        <v>8424.5400000000009</v>
      </c>
      <c r="H1025" t="s">
        <v>1514</v>
      </c>
      <c r="I1025" t="s">
        <v>1518</v>
      </c>
      <c r="J1025">
        <v>4.5</v>
      </c>
      <c r="K1025" t="s">
        <v>1553</v>
      </c>
      <c r="L1025" t="s">
        <v>1727</v>
      </c>
      <c r="M1025" t="s">
        <v>1727</v>
      </c>
      <c r="N1025" t="s">
        <v>1912</v>
      </c>
      <c r="O1025">
        <v>4.1599999999999998E-2</v>
      </c>
      <c r="P1025">
        <v>13</v>
      </c>
      <c r="Q1025">
        <v>1.89</v>
      </c>
      <c r="R1025">
        <v>341</v>
      </c>
      <c r="S1025">
        <v>129</v>
      </c>
      <c r="T1025">
        <v>84</v>
      </c>
      <c r="U1025">
        <f t="shared" si="90"/>
        <v>0</v>
      </c>
      <c r="V1025">
        <f t="shared" si="91"/>
        <v>49.540000000000873</v>
      </c>
      <c r="W1025" s="3">
        <f t="shared" si="92"/>
        <v>5.9152238805971194E-3</v>
      </c>
      <c r="X1025" t="str">
        <f t="shared" si="93"/>
        <v>June</v>
      </c>
      <c r="Y1025" t="str">
        <f t="shared" si="94"/>
        <v>Q2</v>
      </c>
      <c r="Z1025">
        <f t="shared" si="95"/>
        <v>0.98240469208211145</v>
      </c>
    </row>
    <row r="1026" spans="1:26" x14ac:dyDescent="0.25">
      <c r="A1026" t="s">
        <v>1034</v>
      </c>
      <c r="B1026" t="s">
        <v>1504</v>
      </c>
      <c r="C1026" t="s">
        <v>1510</v>
      </c>
      <c r="D1026">
        <v>402</v>
      </c>
      <c r="E1026">
        <v>45</v>
      </c>
      <c r="F1026">
        <v>18090</v>
      </c>
      <c r="G1026">
        <v>17915.009999999998</v>
      </c>
      <c r="H1026" t="s">
        <v>1516</v>
      </c>
      <c r="I1026" t="s">
        <v>1521</v>
      </c>
      <c r="J1026">
        <v>4.2</v>
      </c>
      <c r="K1026" t="s">
        <v>1751</v>
      </c>
      <c r="L1026" t="s">
        <v>1781</v>
      </c>
      <c r="M1026" t="s">
        <v>1781</v>
      </c>
      <c r="N1026" t="s">
        <v>1912</v>
      </c>
      <c r="O1026">
        <v>4.5699999999999998E-2</v>
      </c>
      <c r="P1026">
        <v>18</v>
      </c>
      <c r="Q1026">
        <v>1.49</v>
      </c>
      <c r="R1026">
        <v>656</v>
      </c>
      <c r="S1026">
        <v>59</v>
      </c>
      <c r="T1026">
        <v>23</v>
      </c>
      <c r="U1026">
        <f t="shared" si="90"/>
        <v>0</v>
      </c>
      <c r="V1026">
        <f t="shared" si="91"/>
        <v>-174.9900000000016</v>
      </c>
      <c r="W1026" s="3">
        <f t="shared" si="92"/>
        <v>-9.6733001658375669E-3</v>
      </c>
      <c r="X1026" t="str">
        <f t="shared" si="93"/>
        <v>November</v>
      </c>
      <c r="Y1026" t="str">
        <f t="shared" si="94"/>
        <v>Q4</v>
      </c>
      <c r="Z1026">
        <f t="shared" si="95"/>
        <v>0.61280487804878048</v>
      </c>
    </row>
    <row r="1027" spans="1:26" x14ac:dyDescent="0.25">
      <c r="A1027" t="s">
        <v>1035</v>
      </c>
      <c r="B1027" t="s">
        <v>1504</v>
      </c>
      <c r="C1027" t="s">
        <v>1510</v>
      </c>
      <c r="D1027">
        <v>144</v>
      </c>
      <c r="E1027">
        <v>45</v>
      </c>
      <c r="F1027">
        <v>6480</v>
      </c>
      <c r="G1027">
        <v>6521.25</v>
      </c>
      <c r="H1027" t="s">
        <v>1514</v>
      </c>
      <c r="I1027" t="s">
        <v>1521</v>
      </c>
      <c r="J1027">
        <v>4.2</v>
      </c>
      <c r="K1027" t="s">
        <v>1857</v>
      </c>
      <c r="L1027" t="s">
        <v>1529</v>
      </c>
      <c r="M1027" t="s">
        <v>1529</v>
      </c>
      <c r="N1027" t="s">
        <v>1912</v>
      </c>
      <c r="O1027">
        <v>2.7699999999999999E-2</v>
      </c>
      <c r="P1027">
        <v>3</v>
      </c>
      <c r="Q1027">
        <v>1.47</v>
      </c>
      <c r="R1027">
        <v>388</v>
      </c>
      <c r="S1027">
        <v>167</v>
      </c>
      <c r="T1027">
        <v>85</v>
      </c>
      <c r="U1027">
        <f t="shared" ref="U1027:U1090" si="96">IF(N1027="Delayed", M1027-L1027, 0)</f>
        <v>0</v>
      </c>
      <c r="V1027">
        <f t="shared" ref="V1027:V1090" si="97">G1027-F1027</f>
        <v>41.25</v>
      </c>
      <c r="W1027" s="3">
        <f t="shared" ref="W1027:W1090" si="98">(G1027-F1027)/F1027</f>
        <v>6.3657407407407404E-3</v>
      </c>
      <c r="X1027" t="str">
        <f t="shared" ref="X1027:X1090" si="99">TEXT(K1027,"MMMM")</f>
        <v>April</v>
      </c>
      <c r="Y1027" t="str">
        <f t="shared" ref="Y1027:Y1090" si="100">"Q"&amp;ROUNDUP(MONTH(K1027)/3,0)</f>
        <v>Q2</v>
      </c>
      <c r="Z1027">
        <f t="shared" ref="Z1027:Z1090" si="101">D1027/R1027</f>
        <v>0.37113402061855671</v>
      </c>
    </row>
    <row r="1028" spans="1:26" x14ac:dyDescent="0.25">
      <c r="A1028" t="s">
        <v>1036</v>
      </c>
      <c r="B1028" t="s">
        <v>1509</v>
      </c>
      <c r="C1028" t="s">
        <v>1510</v>
      </c>
      <c r="D1028">
        <v>96</v>
      </c>
      <c r="E1028">
        <v>25</v>
      </c>
      <c r="F1028">
        <v>2400</v>
      </c>
      <c r="G1028">
        <v>2280.64</v>
      </c>
      <c r="H1028" t="s">
        <v>1516</v>
      </c>
      <c r="I1028" t="s">
        <v>1520</v>
      </c>
      <c r="J1028">
        <v>4.7</v>
      </c>
      <c r="K1028" t="s">
        <v>1838</v>
      </c>
      <c r="L1028" t="s">
        <v>1839</v>
      </c>
      <c r="M1028" t="s">
        <v>1839</v>
      </c>
      <c r="N1028" t="s">
        <v>1912</v>
      </c>
      <c r="O1028">
        <v>4.2500000000000003E-2</v>
      </c>
      <c r="P1028">
        <v>4</v>
      </c>
      <c r="Q1028">
        <v>1.89</v>
      </c>
      <c r="R1028">
        <v>200</v>
      </c>
      <c r="S1028">
        <v>56</v>
      </c>
      <c r="T1028">
        <v>31</v>
      </c>
      <c r="U1028">
        <f t="shared" si="96"/>
        <v>0</v>
      </c>
      <c r="V1028">
        <f t="shared" si="97"/>
        <v>-119.36000000000013</v>
      </c>
      <c r="W1028" s="3">
        <f t="shared" si="98"/>
        <v>-4.9733333333333386E-2</v>
      </c>
      <c r="X1028" t="str">
        <f t="shared" si="99"/>
        <v>April</v>
      </c>
      <c r="Y1028" t="str">
        <f t="shared" si="100"/>
        <v>Q2</v>
      </c>
      <c r="Z1028">
        <f t="shared" si="101"/>
        <v>0.48</v>
      </c>
    </row>
    <row r="1029" spans="1:26" x14ac:dyDescent="0.25">
      <c r="A1029" t="s">
        <v>1037</v>
      </c>
      <c r="B1029" t="s">
        <v>1508</v>
      </c>
      <c r="C1029" t="s">
        <v>1512</v>
      </c>
      <c r="D1029">
        <v>468</v>
      </c>
      <c r="E1029">
        <v>8.9</v>
      </c>
      <c r="F1029">
        <v>4165.2</v>
      </c>
      <c r="G1029">
        <v>4360.8999999999996</v>
      </c>
      <c r="H1029" t="s">
        <v>1513</v>
      </c>
      <c r="I1029" t="s">
        <v>1521</v>
      </c>
      <c r="J1029">
        <v>4.2</v>
      </c>
      <c r="K1029" t="s">
        <v>1777</v>
      </c>
      <c r="L1029" t="s">
        <v>1778</v>
      </c>
      <c r="M1029" t="s">
        <v>1778</v>
      </c>
      <c r="N1029" t="s">
        <v>1912</v>
      </c>
      <c r="O1029">
        <v>2.92E-2</v>
      </c>
      <c r="P1029">
        <v>13</v>
      </c>
      <c r="Q1029">
        <v>1.85</v>
      </c>
      <c r="R1029">
        <v>384</v>
      </c>
      <c r="S1029">
        <v>97</v>
      </c>
      <c r="T1029">
        <v>74</v>
      </c>
      <c r="U1029">
        <f t="shared" si="96"/>
        <v>0</v>
      </c>
      <c r="V1029">
        <f t="shared" si="97"/>
        <v>195.69999999999982</v>
      </c>
      <c r="W1029" s="3">
        <f t="shared" si="98"/>
        <v>4.6984538557572224E-2</v>
      </c>
      <c r="X1029" t="str">
        <f t="shared" si="99"/>
        <v>February</v>
      </c>
      <c r="Y1029" t="str">
        <f t="shared" si="100"/>
        <v>Q1</v>
      </c>
      <c r="Z1029">
        <f t="shared" si="101"/>
        <v>1.21875</v>
      </c>
    </row>
    <row r="1030" spans="1:26" x14ac:dyDescent="0.25">
      <c r="A1030" t="s">
        <v>1038</v>
      </c>
      <c r="B1030" t="s">
        <v>1505</v>
      </c>
      <c r="C1030" t="s">
        <v>1511</v>
      </c>
      <c r="D1030">
        <v>406</v>
      </c>
      <c r="E1030">
        <v>12.5</v>
      </c>
      <c r="F1030">
        <v>5075</v>
      </c>
      <c r="G1030">
        <v>5016.91</v>
      </c>
      <c r="H1030" t="s">
        <v>1514</v>
      </c>
      <c r="I1030" t="s">
        <v>1520</v>
      </c>
      <c r="J1030">
        <v>4.7</v>
      </c>
      <c r="K1030" t="s">
        <v>1844</v>
      </c>
      <c r="L1030" t="s">
        <v>1711</v>
      </c>
      <c r="M1030" t="s">
        <v>1711</v>
      </c>
      <c r="N1030" t="s">
        <v>1912</v>
      </c>
      <c r="O1030">
        <v>7.6399999999999996E-2</v>
      </c>
      <c r="P1030">
        <v>31</v>
      </c>
      <c r="Q1030">
        <v>3.28</v>
      </c>
      <c r="R1030">
        <v>130</v>
      </c>
      <c r="S1030">
        <v>174</v>
      </c>
      <c r="T1030">
        <v>37</v>
      </c>
      <c r="U1030">
        <f t="shared" si="96"/>
        <v>0</v>
      </c>
      <c r="V1030">
        <f t="shared" si="97"/>
        <v>-58.090000000000146</v>
      </c>
      <c r="W1030" s="3">
        <f t="shared" si="98"/>
        <v>-1.144630541871924E-2</v>
      </c>
      <c r="X1030" t="str">
        <f t="shared" si="99"/>
        <v>July</v>
      </c>
      <c r="Y1030" t="str">
        <f t="shared" si="100"/>
        <v>Q3</v>
      </c>
      <c r="Z1030">
        <f t="shared" si="101"/>
        <v>3.1230769230769231</v>
      </c>
    </row>
    <row r="1031" spans="1:26" x14ac:dyDescent="0.25">
      <c r="A1031" t="s">
        <v>1039</v>
      </c>
      <c r="B1031" t="s">
        <v>1507</v>
      </c>
      <c r="C1031" t="s">
        <v>1511</v>
      </c>
      <c r="D1031">
        <v>296</v>
      </c>
      <c r="E1031">
        <v>15.75</v>
      </c>
      <c r="F1031">
        <v>4662</v>
      </c>
      <c r="G1031">
        <v>4634.8</v>
      </c>
      <c r="H1031" t="s">
        <v>1516</v>
      </c>
      <c r="I1031" t="s">
        <v>1519</v>
      </c>
      <c r="J1031">
        <v>3.8</v>
      </c>
      <c r="K1031" t="s">
        <v>1620</v>
      </c>
      <c r="L1031" t="s">
        <v>1728</v>
      </c>
      <c r="M1031" t="s">
        <v>1728</v>
      </c>
      <c r="N1031" t="s">
        <v>1912</v>
      </c>
      <c r="O1031">
        <v>0.10730000000000001</v>
      </c>
      <c r="P1031">
        <v>31</v>
      </c>
      <c r="Q1031">
        <v>2.68</v>
      </c>
      <c r="R1031">
        <v>717</v>
      </c>
      <c r="S1031">
        <v>109</v>
      </c>
      <c r="T1031">
        <v>32</v>
      </c>
      <c r="U1031">
        <f t="shared" si="96"/>
        <v>0</v>
      </c>
      <c r="V1031">
        <f t="shared" si="97"/>
        <v>-27.199999999999818</v>
      </c>
      <c r="W1031" s="3">
        <f t="shared" si="98"/>
        <v>-5.8344058344057953E-3</v>
      </c>
      <c r="X1031" t="str">
        <f t="shared" si="99"/>
        <v>August</v>
      </c>
      <c r="Y1031" t="str">
        <f t="shared" si="100"/>
        <v>Q3</v>
      </c>
      <c r="Z1031">
        <f t="shared" si="101"/>
        <v>0.41283124128312415</v>
      </c>
    </row>
    <row r="1032" spans="1:26" x14ac:dyDescent="0.25">
      <c r="A1032" t="s">
        <v>1040</v>
      </c>
      <c r="B1032" t="s">
        <v>1505</v>
      </c>
      <c r="C1032" t="s">
        <v>1511</v>
      </c>
      <c r="D1032">
        <v>187</v>
      </c>
      <c r="E1032">
        <v>12.5</v>
      </c>
      <c r="F1032">
        <v>2337.5</v>
      </c>
      <c r="G1032">
        <v>2390.91</v>
      </c>
      <c r="H1032" t="s">
        <v>1516</v>
      </c>
      <c r="I1032" t="s">
        <v>1520</v>
      </c>
      <c r="J1032">
        <v>4.7</v>
      </c>
      <c r="K1032" t="s">
        <v>1546</v>
      </c>
      <c r="L1032" t="s">
        <v>1596</v>
      </c>
      <c r="M1032" t="s">
        <v>1596</v>
      </c>
      <c r="N1032" t="s">
        <v>1912</v>
      </c>
      <c r="O1032">
        <v>3.9899999999999998E-2</v>
      </c>
      <c r="P1032">
        <v>7</v>
      </c>
      <c r="Q1032">
        <v>4</v>
      </c>
      <c r="R1032">
        <v>441</v>
      </c>
      <c r="S1032">
        <v>115</v>
      </c>
      <c r="T1032">
        <v>32</v>
      </c>
      <c r="U1032">
        <f t="shared" si="96"/>
        <v>0</v>
      </c>
      <c r="V1032">
        <f t="shared" si="97"/>
        <v>53.409999999999854</v>
      </c>
      <c r="W1032" s="3">
        <f t="shared" si="98"/>
        <v>2.2849197860962504E-2</v>
      </c>
      <c r="X1032" t="str">
        <f t="shared" si="99"/>
        <v>December</v>
      </c>
      <c r="Y1032" t="str">
        <f t="shared" si="100"/>
        <v>Q4</v>
      </c>
      <c r="Z1032">
        <f t="shared" si="101"/>
        <v>0.42403628117913833</v>
      </c>
    </row>
    <row r="1033" spans="1:26" x14ac:dyDescent="0.25">
      <c r="A1033" t="s">
        <v>1041</v>
      </c>
      <c r="B1033" t="s">
        <v>1504</v>
      </c>
      <c r="C1033" t="s">
        <v>1510</v>
      </c>
      <c r="D1033">
        <v>194</v>
      </c>
      <c r="E1033">
        <v>45</v>
      </c>
      <c r="F1033">
        <v>8730</v>
      </c>
      <c r="G1033">
        <v>8752.7000000000007</v>
      </c>
      <c r="H1033" t="s">
        <v>1513</v>
      </c>
      <c r="I1033" t="s">
        <v>1519</v>
      </c>
      <c r="J1033">
        <v>3.8</v>
      </c>
      <c r="K1033" t="s">
        <v>1578</v>
      </c>
      <c r="L1033" t="s">
        <v>1625</v>
      </c>
      <c r="M1033" t="s">
        <v>1625</v>
      </c>
      <c r="N1033" t="s">
        <v>1912</v>
      </c>
      <c r="O1033">
        <v>1.0800000000000001E-2</v>
      </c>
      <c r="P1033">
        <v>2</v>
      </c>
      <c r="Q1033">
        <v>0.64</v>
      </c>
      <c r="R1033">
        <v>987</v>
      </c>
      <c r="S1033">
        <v>84</v>
      </c>
      <c r="T1033">
        <v>74</v>
      </c>
      <c r="U1033">
        <f t="shared" si="96"/>
        <v>0</v>
      </c>
      <c r="V1033">
        <f t="shared" si="97"/>
        <v>22.700000000000728</v>
      </c>
      <c r="W1033" s="3">
        <f t="shared" si="98"/>
        <v>2.6002290950745393E-3</v>
      </c>
      <c r="X1033" t="str">
        <f t="shared" si="99"/>
        <v>August</v>
      </c>
      <c r="Y1033" t="str">
        <f t="shared" si="100"/>
        <v>Q3</v>
      </c>
      <c r="Z1033">
        <f t="shared" si="101"/>
        <v>0.19655521783181357</v>
      </c>
    </row>
    <row r="1034" spans="1:26" x14ac:dyDescent="0.25">
      <c r="A1034" t="s">
        <v>1042</v>
      </c>
      <c r="B1034" t="s">
        <v>1505</v>
      </c>
      <c r="C1034" t="s">
        <v>1511</v>
      </c>
      <c r="D1034">
        <v>341</v>
      </c>
      <c r="E1034">
        <v>12.5</v>
      </c>
      <c r="F1034">
        <v>4262.5</v>
      </c>
      <c r="G1034">
        <v>4166.57</v>
      </c>
      <c r="H1034" t="s">
        <v>1517</v>
      </c>
      <c r="I1034" t="s">
        <v>1521</v>
      </c>
      <c r="J1034">
        <v>4.2</v>
      </c>
      <c r="K1034" t="s">
        <v>1862</v>
      </c>
      <c r="L1034" t="s">
        <v>1681</v>
      </c>
      <c r="M1034" t="s">
        <v>1681</v>
      </c>
      <c r="N1034" t="s">
        <v>1912</v>
      </c>
      <c r="O1034">
        <v>7.6999999999999999E-2</v>
      </c>
      <c r="P1034">
        <v>26</v>
      </c>
      <c r="Q1034">
        <v>3.54</v>
      </c>
      <c r="R1034">
        <v>330</v>
      </c>
      <c r="S1034">
        <v>180</v>
      </c>
      <c r="T1034">
        <v>17</v>
      </c>
      <c r="U1034">
        <f t="shared" si="96"/>
        <v>0</v>
      </c>
      <c r="V1034">
        <f t="shared" si="97"/>
        <v>-95.930000000000291</v>
      </c>
      <c r="W1034" s="3">
        <f t="shared" si="98"/>
        <v>-2.25055718475074E-2</v>
      </c>
      <c r="X1034" t="str">
        <f t="shared" si="99"/>
        <v>January</v>
      </c>
      <c r="Y1034" t="str">
        <f t="shared" si="100"/>
        <v>Q1</v>
      </c>
      <c r="Z1034">
        <f t="shared" si="101"/>
        <v>1.0333333333333334</v>
      </c>
    </row>
    <row r="1035" spans="1:26" x14ac:dyDescent="0.25">
      <c r="A1035" t="s">
        <v>1043</v>
      </c>
      <c r="B1035" t="s">
        <v>1509</v>
      </c>
      <c r="C1035" t="s">
        <v>1510</v>
      </c>
      <c r="D1035">
        <v>333</v>
      </c>
      <c r="E1035">
        <v>25</v>
      </c>
      <c r="F1035">
        <v>8325</v>
      </c>
      <c r="G1035">
        <v>8287.11</v>
      </c>
      <c r="H1035" t="s">
        <v>1513</v>
      </c>
      <c r="I1035" t="s">
        <v>1520</v>
      </c>
      <c r="J1035">
        <v>4.7</v>
      </c>
      <c r="K1035" t="s">
        <v>1617</v>
      </c>
      <c r="L1035" t="s">
        <v>1751</v>
      </c>
      <c r="M1035" t="s">
        <v>1751</v>
      </c>
      <c r="N1035" t="s">
        <v>1912</v>
      </c>
      <c r="O1035">
        <v>3.4299999999999997E-2</v>
      </c>
      <c r="P1035">
        <v>11</v>
      </c>
      <c r="Q1035">
        <v>1.47</v>
      </c>
      <c r="R1035">
        <v>876</v>
      </c>
      <c r="S1035">
        <v>46</v>
      </c>
      <c r="T1035">
        <v>14</v>
      </c>
      <c r="U1035">
        <f t="shared" si="96"/>
        <v>0</v>
      </c>
      <c r="V1035">
        <f t="shared" si="97"/>
        <v>-37.889999999999418</v>
      </c>
      <c r="W1035" s="3">
        <f t="shared" si="98"/>
        <v>-4.5513513513512818E-3</v>
      </c>
      <c r="X1035" t="str">
        <f t="shared" si="99"/>
        <v>November</v>
      </c>
      <c r="Y1035" t="str">
        <f t="shared" si="100"/>
        <v>Q4</v>
      </c>
      <c r="Z1035">
        <f t="shared" si="101"/>
        <v>0.38013698630136988</v>
      </c>
    </row>
    <row r="1036" spans="1:26" x14ac:dyDescent="0.25">
      <c r="A1036" t="s">
        <v>1044</v>
      </c>
      <c r="B1036" t="s">
        <v>1506</v>
      </c>
      <c r="C1036" t="s">
        <v>1512</v>
      </c>
      <c r="D1036">
        <v>386</v>
      </c>
      <c r="E1036">
        <v>4.2</v>
      </c>
      <c r="F1036">
        <v>1621.2</v>
      </c>
      <c r="G1036">
        <v>1568.82</v>
      </c>
      <c r="H1036" t="s">
        <v>1513</v>
      </c>
      <c r="I1036" t="s">
        <v>1519</v>
      </c>
      <c r="J1036">
        <v>3.8</v>
      </c>
      <c r="K1036" t="s">
        <v>1562</v>
      </c>
      <c r="L1036" t="s">
        <v>1901</v>
      </c>
      <c r="M1036" t="s">
        <v>1901</v>
      </c>
      <c r="N1036" t="s">
        <v>1912</v>
      </c>
      <c r="O1036">
        <v>0.12909999999999999</v>
      </c>
      <c r="P1036">
        <v>49</v>
      </c>
      <c r="Q1036">
        <v>2.67</v>
      </c>
      <c r="R1036">
        <v>107</v>
      </c>
      <c r="S1036">
        <v>133</v>
      </c>
      <c r="T1036">
        <v>91</v>
      </c>
      <c r="U1036">
        <f t="shared" si="96"/>
        <v>0</v>
      </c>
      <c r="V1036">
        <f t="shared" si="97"/>
        <v>-52.380000000000109</v>
      </c>
      <c r="W1036" s="3">
        <f t="shared" si="98"/>
        <v>-3.2309400444115538E-2</v>
      </c>
      <c r="X1036" t="str">
        <f t="shared" si="99"/>
        <v>December</v>
      </c>
      <c r="Y1036" t="str">
        <f t="shared" si="100"/>
        <v>Q4</v>
      </c>
      <c r="Z1036">
        <f t="shared" si="101"/>
        <v>3.6074766355140189</v>
      </c>
    </row>
    <row r="1037" spans="1:26" x14ac:dyDescent="0.25">
      <c r="A1037" t="s">
        <v>1045</v>
      </c>
      <c r="B1037" t="s">
        <v>1504</v>
      </c>
      <c r="C1037" t="s">
        <v>1510</v>
      </c>
      <c r="D1037">
        <v>449</v>
      </c>
      <c r="E1037">
        <v>45</v>
      </c>
      <c r="F1037">
        <v>20205</v>
      </c>
      <c r="G1037">
        <v>20294.07</v>
      </c>
      <c r="H1037" t="s">
        <v>1513</v>
      </c>
      <c r="I1037" t="s">
        <v>1521</v>
      </c>
      <c r="J1037">
        <v>4.2</v>
      </c>
      <c r="K1037" t="s">
        <v>1790</v>
      </c>
      <c r="L1037" t="s">
        <v>1746</v>
      </c>
      <c r="M1037" t="s">
        <v>1746</v>
      </c>
      <c r="N1037" t="s">
        <v>1912</v>
      </c>
      <c r="O1037">
        <v>0.1477</v>
      </c>
      <c r="P1037">
        <v>66</v>
      </c>
      <c r="Q1037">
        <v>1.42</v>
      </c>
      <c r="R1037">
        <v>390</v>
      </c>
      <c r="S1037">
        <v>192</v>
      </c>
      <c r="T1037">
        <v>50</v>
      </c>
      <c r="U1037">
        <f t="shared" si="96"/>
        <v>0</v>
      </c>
      <c r="V1037">
        <f t="shared" si="97"/>
        <v>89.069999999999709</v>
      </c>
      <c r="W1037" s="3">
        <f t="shared" si="98"/>
        <v>4.4083147735708835E-3</v>
      </c>
      <c r="X1037" t="str">
        <f t="shared" si="99"/>
        <v>February</v>
      </c>
      <c r="Y1037" t="str">
        <f t="shared" si="100"/>
        <v>Q1</v>
      </c>
      <c r="Z1037">
        <f t="shared" si="101"/>
        <v>1.1512820512820512</v>
      </c>
    </row>
    <row r="1038" spans="1:26" x14ac:dyDescent="0.25">
      <c r="A1038" t="s">
        <v>1046</v>
      </c>
      <c r="B1038" t="s">
        <v>1504</v>
      </c>
      <c r="C1038" t="s">
        <v>1510</v>
      </c>
      <c r="D1038">
        <v>17</v>
      </c>
      <c r="E1038">
        <v>45</v>
      </c>
      <c r="F1038">
        <v>765</v>
      </c>
      <c r="G1038">
        <v>798.7</v>
      </c>
      <c r="H1038" t="s">
        <v>1514</v>
      </c>
      <c r="I1038" t="s">
        <v>1521</v>
      </c>
      <c r="J1038">
        <v>4.2</v>
      </c>
      <c r="K1038" t="s">
        <v>1537</v>
      </c>
      <c r="L1038" t="s">
        <v>1736</v>
      </c>
      <c r="M1038" t="s">
        <v>1736</v>
      </c>
      <c r="N1038" t="s">
        <v>1912</v>
      </c>
      <c r="O1038">
        <v>6.6400000000000001E-2</v>
      </c>
      <c r="P1038">
        <v>1</v>
      </c>
      <c r="Q1038">
        <v>1.5</v>
      </c>
      <c r="R1038">
        <v>247</v>
      </c>
      <c r="S1038">
        <v>148</v>
      </c>
      <c r="T1038">
        <v>28</v>
      </c>
      <c r="U1038">
        <f t="shared" si="96"/>
        <v>0</v>
      </c>
      <c r="V1038">
        <f t="shared" si="97"/>
        <v>33.700000000000045</v>
      </c>
      <c r="W1038" s="3">
        <f t="shared" si="98"/>
        <v>4.4052287581699406E-2</v>
      </c>
      <c r="X1038" t="str">
        <f t="shared" si="99"/>
        <v>September</v>
      </c>
      <c r="Y1038" t="str">
        <f t="shared" si="100"/>
        <v>Q3</v>
      </c>
      <c r="Z1038">
        <f t="shared" si="101"/>
        <v>6.8825910931174086E-2</v>
      </c>
    </row>
    <row r="1039" spans="1:26" x14ac:dyDescent="0.25">
      <c r="A1039" t="s">
        <v>1047</v>
      </c>
      <c r="B1039" t="s">
        <v>1504</v>
      </c>
      <c r="C1039" t="s">
        <v>1510</v>
      </c>
      <c r="D1039">
        <v>237</v>
      </c>
      <c r="E1039">
        <v>45</v>
      </c>
      <c r="F1039">
        <v>10665</v>
      </c>
      <c r="G1039">
        <v>10179.219999999999</v>
      </c>
      <c r="H1039" t="s">
        <v>1516</v>
      </c>
      <c r="I1039" t="s">
        <v>1518</v>
      </c>
      <c r="J1039">
        <v>4.5</v>
      </c>
      <c r="K1039" t="s">
        <v>1801</v>
      </c>
      <c r="L1039" t="s">
        <v>1847</v>
      </c>
      <c r="M1039" t="s">
        <v>1847</v>
      </c>
      <c r="N1039" t="s">
        <v>1912</v>
      </c>
      <c r="O1039">
        <v>9.5200000000000007E-2</v>
      </c>
      <c r="P1039">
        <v>22</v>
      </c>
      <c r="Q1039">
        <v>1.1100000000000001</v>
      </c>
      <c r="R1039">
        <v>814</v>
      </c>
      <c r="S1039">
        <v>20</v>
      </c>
      <c r="T1039">
        <v>49</v>
      </c>
      <c r="U1039">
        <f t="shared" si="96"/>
        <v>0</v>
      </c>
      <c r="V1039">
        <f t="shared" si="97"/>
        <v>-485.78000000000065</v>
      </c>
      <c r="W1039" s="3">
        <f t="shared" si="98"/>
        <v>-4.5548992030004752E-2</v>
      </c>
      <c r="X1039" t="str">
        <f t="shared" si="99"/>
        <v>March</v>
      </c>
      <c r="Y1039" t="str">
        <f t="shared" si="100"/>
        <v>Q1</v>
      </c>
      <c r="Z1039">
        <f t="shared" si="101"/>
        <v>0.29115479115479115</v>
      </c>
    </row>
    <row r="1040" spans="1:26" x14ac:dyDescent="0.25">
      <c r="A1040" t="s">
        <v>1048</v>
      </c>
      <c r="B1040" t="s">
        <v>1506</v>
      </c>
      <c r="C1040" t="s">
        <v>1512</v>
      </c>
      <c r="D1040">
        <v>184</v>
      </c>
      <c r="E1040">
        <v>4.2</v>
      </c>
      <c r="F1040">
        <v>772.8</v>
      </c>
      <c r="G1040">
        <v>770.19</v>
      </c>
      <c r="H1040" t="s">
        <v>1517</v>
      </c>
      <c r="I1040" t="s">
        <v>1521</v>
      </c>
      <c r="J1040">
        <v>4.2</v>
      </c>
      <c r="K1040" t="s">
        <v>1698</v>
      </c>
      <c r="L1040" t="s">
        <v>1801</v>
      </c>
      <c r="M1040" t="s">
        <v>1801</v>
      </c>
      <c r="N1040" t="s">
        <v>1912</v>
      </c>
      <c r="O1040">
        <v>0.12709999999999999</v>
      </c>
      <c r="P1040">
        <v>23</v>
      </c>
      <c r="Q1040">
        <v>2.86</v>
      </c>
      <c r="R1040">
        <v>169</v>
      </c>
      <c r="S1040">
        <v>43</v>
      </c>
      <c r="T1040">
        <v>33</v>
      </c>
      <c r="U1040">
        <f t="shared" si="96"/>
        <v>0</v>
      </c>
      <c r="V1040">
        <f t="shared" si="97"/>
        <v>-2.6099999999999</v>
      </c>
      <c r="W1040" s="3">
        <f t="shared" si="98"/>
        <v>-3.3773291925464546E-3</v>
      </c>
      <c r="X1040" t="str">
        <f t="shared" si="99"/>
        <v>March</v>
      </c>
      <c r="Y1040" t="str">
        <f t="shared" si="100"/>
        <v>Q1</v>
      </c>
      <c r="Z1040">
        <f t="shared" si="101"/>
        <v>1.0887573964497042</v>
      </c>
    </row>
    <row r="1041" spans="1:26" x14ac:dyDescent="0.25">
      <c r="A1041" t="s">
        <v>1049</v>
      </c>
      <c r="B1041" t="s">
        <v>1504</v>
      </c>
      <c r="C1041" t="s">
        <v>1510</v>
      </c>
      <c r="D1041">
        <v>312</v>
      </c>
      <c r="E1041">
        <v>45</v>
      </c>
      <c r="F1041">
        <v>14040</v>
      </c>
      <c r="G1041">
        <v>14217.78</v>
      </c>
      <c r="H1041" t="s">
        <v>1513</v>
      </c>
      <c r="I1041" t="s">
        <v>1519</v>
      </c>
      <c r="J1041">
        <v>3.8</v>
      </c>
      <c r="K1041" t="s">
        <v>1647</v>
      </c>
      <c r="L1041" t="s">
        <v>1719</v>
      </c>
      <c r="M1041" t="s">
        <v>1719</v>
      </c>
      <c r="N1041" t="s">
        <v>1912</v>
      </c>
      <c r="O1041">
        <v>1.2800000000000001E-2</v>
      </c>
      <c r="P1041">
        <v>3</v>
      </c>
      <c r="Q1041">
        <v>0.52</v>
      </c>
      <c r="R1041">
        <v>433</v>
      </c>
      <c r="S1041">
        <v>137</v>
      </c>
      <c r="T1041">
        <v>20</v>
      </c>
      <c r="U1041">
        <f t="shared" si="96"/>
        <v>0</v>
      </c>
      <c r="V1041">
        <f t="shared" si="97"/>
        <v>177.78000000000065</v>
      </c>
      <c r="W1041" s="3">
        <f t="shared" si="98"/>
        <v>1.2662393162393209E-2</v>
      </c>
      <c r="X1041" t="str">
        <f t="shared" si="99"/>
        <v>June</v>
      </c>
      <c r="Y1041" t="str">
        <f t="shared" si="100"/>
        <v>Q2</v>
      </c>
      <c r="Z1041">
        <f t="shared" si="101"/>
        <v>0.72055427251732107</v>
      </c>
    </row>
    <row r="1042" spans="1:26" x14ac:dyDescent="0.25">
      <c r="A1042" t="s">
        <v>1050</v>
      </c>
      <c r="B1042" t="s">
        <v>1504</v>
      </c>
      <c r="C1042" t="s">
        <v>1510</v>
      </c>
      <c r="D1042">
        <v>338</v>
      </c>
      <c r="E1042">
        <v>45</v>
      </c>
      <c r="F1042">
        <v>15210</v>
      </c>
      <c r="G1042">
        <v>15883.28</v>
      </c>
      <c r="H1042" t="s">
        <v>1514</v>
      </c>
      <c r="I1042" t="s">
        <v>1521</v>
      </c>
      <c r="J1042">
        <v>4.2</v>
      </c>
      <c r="K1042" t="s">
        <v>1665</v>
      </c>
      <c r="L1042" t="s">
        <v>1878</v>
      </c>
      <c r="M1042" t="s">
        <v>1878</v>
      </c>
      <c r="N1042" t="s">
        <v>1912</v>
      </c>
      <c r="O1042">
        <v>0.13100000000000001</v>
      </c>
      <c r="P1042">
        <v>44</v>
      </c>
      <c r="Q1042">
        <v>1.61</v>
      </c>
      <c r="R1042">
        <v>104</v>
      </c>
      <c r="S1042">
        <v>117</v>
      </c>
      <c r="T1042">
        <v>100</v>
      </c>
      <c r="U1042">
        <f t="shared" si="96"/>
        <v>0</v>
      </c>
      <c r="V1042">
        <f t="shared" si="97"/>
        <v>673.28000000000065</v>
      </c>
      <c r="W1042" s="3">
        <f t="shared" si="98"/>
        <v>4.4265614727153235E-2</v>
      </c>
      <c r="X1042" t="str">
        <f t="shared" si="99"/>
        <v>December</v>
      </c>
      <c r="Y1042" t="str">
        <f t="shared" si="100"/>
        <v>Q4</v>
      </c>
      <c r="Z1042">
        <f t="shared" si="101"/>
        <v>3.25</v>
      </c>
    </row>
    <row r="1043" spans="1:26" x14ac:dyDescent="0.25">
      <c r="A1043" t="s">
        <v>1051</v>
      </c>
      <c r="B1043" t="s">
        <v>1506</v>
      </c>
      <c r="C1043" t="s">
        <v>1512</v>
      </c>
      <c r="D1043">
        <v>299</v>
      </c>
      <c r="E1043">
        <v>4.2</v>
      </c>
      <c r="F1043">
        <v>1255.8</v>
      </c>
      <c r="G1043">
        <v>1232.6400000000001</v>
      </c>
      <c r="H1043" t="s">
        <v>1514</v>
      </c>
      <c r="I1043" t="s">
        <v>1521</v>
      </c>
      <c r="J1043">
        <v>4.2</v>
      </c>
      <c r="K1043" t="s">
        <v>1833</v>
      </c>
      <c r="L1043" t="s">
        <v>1745</v>
      </c>
      <c r="M1043" t="s">
        <v>1745</v>
      </c>
      <c r="N1043" t="s">
        <v>1912</v>
      </c>
      <c r="O1043">
        <v>4.1599999999999998E-2</v>
      </c>
      <c r="P1043">
        <v>12</v>
      </c>
      <c r="Q1043">
        <v>2.77</v>
      </c>
      <c r="R1043">
        <v>352</v>
      </c>
      <c r="S1043">
        <v>86</v>
      </c>
      <c r="T1043">
        <v>99</v>
      </c>
      <c r="U1043">
        <f t="shared" si="96"/>
        <v>0</v>
      </c>
      <c r="V1043">
        <f t="shared" si="97"/>
        <v>-23.159999999999854</v>
      </c>
      <c r="W1043" s="3">
        <f t="shared" si="98"/>
        <v>-1.8442427138079198E-2</v>
      </c>
      <c r="X1043" t="str">
        <f t="shared" si="99"/>
        <v>March</v>
      </c>
      <c r="Y1043" t="str">
        <f t="shared" si="100"/>
        <v>Q1</v>
      </c>
      <c r="Z1043">
        <f t="shared" si="101"/>
        <v>0.84943181818181823</v>
      </c>
    </row>
    <row r="1044" spans="1:26" x14ac:dyDescent="0.25">
      <c r="A1044" t="s">
        <v>1052</v>
      </c>
      <c r="B1044" t="s">
        <v>1508</v>
      </c>
      <c r="C1044" t="s">
        <v>1512</v>
      </c>
      <c r="D1044">
        <v>191</v>
      </c>
      <c r="E1044">
        <v>8.9</v>
      </c>
      <c r="F1044">
        <v>1699.9</v>
      </c>
      <c r="G1044">
        <v>1713.28</v>
      </c>
      <c r="H1044" t="s">
        <v>1516</v>
      </c>
      <c r="I1044" t="s">
        <v>1518</v>
      </c>
      <c r="J1044">
        <v>4.5</v>
      </c>
      <c r="K1044" t="s">
        <v>1726</v>
      </c>
      <c r="L1044" t="s">
        <v>1525</v>
      </c>
      <c r="M1044" t="s">
        <v>1525</v>
      </c>
      <c r="N1044" t="s">
        <v>1912</v>
      </c>
      <c r="O1044">
        <v>5.8799999999999998E-2</v>
      </c>
      <c r="P1044">
        <v>11</v>
      </c>
      <c r="Q1044">
        <v>1.9</v>
      </c>
      <c r="R1044">
        <v>753</v>
      </c>
      <c r="S1044">
        <v>63</v>
      </c>
      <c r="T1044">
        <v>14</v>
      </c>
      <c r="U1044">
        <f t="shared" si="96"/>
        <v>0</v>
      </c>
      <c r="V1044">
        <f t="shared" si="97"/>
        <v>13.379999999999882</v>
      </c>
      <c r="W1044" s="3">
        <f t="shared" si="98"/>
        <v>7.8710512383080664E-3</v>
      </c>
      <c r="X1044" t="str">
        <f t="shared" si="99"/>
        <v>September</v>
      </c>
      <c r="Y1044" t="str">
        <f t="shared" si="100"/>
        <v>Q3</v>
      </c>
      <c r="Z1044">
        <f t="shared" si="101"/>
        <v>0.25365205843293492</v>
      </c>
    </row>
    <row r="1045" spans="1:26" x14ac:dyDescent="0.25">
      <c r="A1045" t="s">
        <v>1053</v>
      </c>
      <c r="B1045" t="s">
        <v>1509</v>
      </c>
      <c r="C1045" t="s">
        <v>1510</v>
      </c>
      <c r="D1045">
        <v>301</v>
      </c>
      <c r="E1045">
        <v>25</v>
      </c>
      <c r="F1045">
        <v>7525</v>
      </c>
      <c r="G1045">
        <v>7307.27</v>
      </c>
      <c r="H1045" t="s">
        <v>1515</v>
      </c>
      <c r="I1045" t="s">
        <v>1519</v>
      </c>
      <c r="J1045">
        <v>3.8</v>
      </c>
      <c r="K1045" t="s">
        <v>1815</v>
      </c>
      <c r="L1045" t="s">
        <v>1603</v>
      </c>
      <c r="M1045" t="s">
        <v>1603</v>
      </c>
      <c r="N1045" t="s">
        <v>1912</v>
      </c>
      <c r="O1045">
        <v>0.10829999999999999</v>
      </c>
      <c r="P1045">
        <v>32</v>
      </c>
      <c r="Q1045">
        <v>1.72</v>
      </c>
      <c r="R1045">
        <v>262</v>
      </c>
      <c r="S1045">
        <v>107</v>
      </c>
      <c r="T1045">
        <v>99</v>
      </c>
      <c r="U1045">
        <f t="shared" si="96"/>
        <v>0</v>
      </c>
      <c r="V1045">
        <f t="shared" si="97"/>
        <v>-217.72999999999956</v>
      </c>
      <c r="W1045" s="3">
        <f t="shared" si="98"/>
        <v>-2.8934219269102932E-2</v>
      </c>
      <c r="X1045" t="str">
        <f t="shared" si="99"/>
        <v>October</v>
      </c>
      <c r="Y1045" t="str">
        <f t="shared" si="100"/>
        <v>Q4</v>
      </c>
      <c r="Z1045">
        <f t="shared" si="101"/>
        <v>1.1488549618320612</v>
      </c>
    </row>
    <row r="1046" spans="1:26" x14ac:dyDescent="0.25">
      <c r="A1046" t="s">
        <v>1054</v>
      </c>
      <c r="B1046" t="s">
        <v>1509</v>
      </c>
      <c r="C1046" t="s">
        <v>1510</v>
      </c>
      <c r="D1046">
        <v>272</v>
      </c>
      <c r="E1046">
        <v>25</v>
      </c>
      <c r="F1046">
        <v>6800</v>
      </c>
      <c r="G1046">
        <v>6985.92</v>
      </c>
      <c r="H1046" t="s">
        <v>1517</v>
      </c>
      <c r="I1046" t="s">
        <v>1521</v>
      </c>
      <c r="J1046">
        <v>4.2</v>
      </c>
      <c r="K1046" t="s">
        <v>1783</v>
      </c>
      <c r="L1046" t="s">
        <v>1648</v>
      </c>
      <c r="M1046" t="s">
        <v>1648</v>
      </c>
      <c r="N1046" t="s">
        <v>1912</v>
      </c>
      <c r="O1046">
        <v>4.6100000000000002E-2</v>
      </c>
      <c r="P1046">
        <v>12</v>
      </c>
      <c r="Q1046">
        <v>0.55000000000000004</v>
      </c>
      <c r="R1046">
        <v>579</v>
      </c>
      <c r="S1046">
        <v>188</v>
      </c>
      <c r="T1046">
        <v>90</v>
      </c>
      <c r="U1046">
        <f t="shared" si="96"/>
        <v>0</v>
      </c>
      <c r="V1046">
        <f t="shared" si="97"/>
        <v>185.92000000000007</v>
      </c>
      <c r="W1046" s="3">
        <f t="shared" si="98"/>
        <v>2.7341176470588247E-2</v>
      </c>
      <c r="X1046" t="str">
        <f t="shared" si="99"/>
        <v>February</v>
      </c>
      <c r="Y1046" t="str">
        <f t="shared" si="100"/>
        <v>Q1</v>
      </c>
      <c r="Z1046">
        <f t="shared" si="101"/>
        <v>0.46977547495682209</v>
      </c>
    </row>
    <row r="1047" spans="1:26" x14ac:dyDescent="0.25">
      <c r="A1047" t="s">
        <v>1055</v>
      </c>
      <c r="B1047" t="s">
        <v>1507</v>
      </c>
      <c r="C1047" t="s">
        <v>1511</v>
      </c>
      <c r="D1047">
        <v>310</v>
      </c>
      <c r="E1047">
        <v>15.75</v>
      </c>
      <c r="F1047">
        <v>4882.5</v>
      </c>
      <c r="G1047">
        <v>4796.08</v>
      </c>
      <c r="H1047" t="s">
        <v>1515</v>
      </c>
      <c r="I1047" t="s">
        <v>1519</v>
      </c>
      <c r="J1047">
        <v>3.8</v>
      </c>
      <c r="K1047" t="s">
        <v>1767</v>
      </c>
      <c r="L1047" t="s">
        <v>1814</v>
      </c>
      <c r="M1047" t="s">
        <v>1814</v>
      </c>
      <c r="N1047" t="s">
        <v>1912</v>
      </c>
      <c r="O1047">
        <v>8.8900000000000007E-2</v>
      </c>
      <c r="P1047">
        <v>27</v>
      </c>
      <c r="Q1047">
        <v>3.85</v>
      </c>
      <c r="R1047">
        <v>768</v>
      </c>
      <c r="S1047">
        <v>46</v>
      </c>
      <c r="T1047">
        <v>90</v>
      </c>
      <c r="U1047">
        <f t="shared" si="96"/>
        <v>0</v>
      </c>
      <c r="V1047">
        <f t="shared" si="97"/>
        <v>-86.420000000000073</v>
      </c>
      <c r="W1047" s="3">
        <f t="shared" si="98"/>
        <v>-1.7699948796723004E-2</v>
      </c>
      <c r="X1047" t="str">
        <f t="shared" si="99"/>
        <v>August</v>
      </c>
      <c r="Y1047" t="str">
        <f t="shared" si="100"/>
        <v>Q3</v>
      </c>
      <c r="Z1047">
        <f t="shared" si="101"/>
        <v>0.40364583333333331</v>
      </c>
    </row>
    <row r="1048" spans="1:26" x14ac:dyDescent="0.25">
      <c r="A1048" t="s">
        <v>1056</v>
      </c>
      <c r="B1048" t="s">
        <v>1506</v>
      </c>
      <c r="C1048" t="s">
        <v>1512</v>
      </c>
      <c r="D1048">
        <v>253</v>
      </c>
      <c r="E1048">
        <v>4.2</v>
      </c>
      <c r="F1048">
        <v>1062.5999999999999</v>
      </c>
      <c r="G1048">
        <v>1045.04</v>
      </c>
      <c r="H1048" t="s">
        <v>1513</v>
      </c>
      <c r="I1048" t="s">
        <v>1519</v>
      </c>
      <c r="J1048">
        <v>3.8</v>
      </c>
      <c r="K1048" t="s">
        <v>1854</v>
      </c>
      <c r="L1048" t="s">
        <v>1625</v>
      </c>
      <c r="M1048" t="s">
        <v>1625</v>
      </c>
      <c r="N1048" t="s">
        <v>1912</v>
      </c>
      <c r="O1048">
        <v>0.1007</v>
      </c>
      <c r="P1048">
        <v>25</v>
      </c>
      <c r="Q1048">
        <v>2.83</v>
      </c>
      <c r="R1048">
        <v>216</v>
      </c>
      <c r="S1048">
        <v>139</v>
      </c>
      <c r="T1048">
        <v>79</v>
      </c>
      <c r="U1048">
        <f t="shared" si="96"/>
        <v>0</v>
      </c>
      <c r="V1048">
        <f t="shared" si="97"/>
        <v>-17.559999999999945</v>
      </c>
      <c r="W1048" s="3">
        <f t="shared" si="98"/>
        <v>-1.652550348202517E-2</v>
      </c>
      <c r="X1048" t="str">
        <f t="shared" si="99"/>
        <v>August</v>
      </c>
      <c r="Y1048" t="str">
        <f t="shared" si="100"/>
        <v>Q3</v>
      </c>
      <c r="Z1048">
        <f t="shared" si="101"/>
        <v>1.1712962962962963</v>
      </c>
    </row>
    <row r="1049" spans="1:26" x14ac:dyDescent="0.25">
      <c r="A1049" t="s">
        <v>1057</v>
      </c>
      <c r="B1049" t="s">
        <v>1507</v>
      </c>
      <c r="C1049" t="s">
        <v>1511</v>
      </c>
      <c r="D1049">
        <v>243</v>
      </c>
      <c r="E1049">
        <v>15.75</v>
      </c>
      <c r="F1049">
        <v>3827.25</v>
      </c>
      <c r="G1049">
        <v>3863.06</v>
      </c>
      <c r="H1049" t="s">
        <v>1513</v>
      </c>
      <c r="I1049" t="s">
        <v>1520</v>
      </c>
      <c r="J1049">
        <v>4.7</v>
      </c>
      <c r="K1049" t="s">
        <v>1655</v>
      </c>
      <c r="L1049" t="s">
        <v>1763</v>
      </c>
      <c r="M1049" t="s">
        <v>1763</v>
      </c>
      <c r="N1049" t="s">
        <v>1912</v>
      </c>
      <c r="O1049">
        <v>0.1072</v>
      </c>
      <c r="P1049">
        <v>26</v>
      </c>
      <c r="Q1049">
        <v>3.21</v>
      </c>
      <c r="R1049">
        <v>308</v>
      </c>
      <c r="S1049">
        <v>115</v>
      </c>
      <c r="T1049">
        <v>86</v>
      </c>
      <c r="U1049">
        <f t="shared" si="96"/>
        <v>0</v>
      </c>
      <c r="V1049">
        <f t="shared" si="97"/>
        <v>35.809999999999945</v>
      </c>
      <c r="W1049" s="3">
        <f t="shared" si="98"/>
        <v>9.3565876281925513E-3</v>
      </c>
      <c r="X1049" t="str">
        <f t="shared" si="99"/>
        <v>November</v>
      </c>
      <c r="Y1049" t="str">
        <f t="shared" si="100"/>
        <v>Q4</v>
      </c>
      <c r="Z1049">
        <f t="shared" si="101"/>
        <v>0.78896103896103897</v>
      </c>
    </row>
    <row r="1050" spans="1:26" x14ac:dyDescent="0.25">
      <c r="A1050" t="s">
        <v>1058</v>
      </c>
      <c r="B1050" t="s">
        <v>1506</v>
      </c>
      <c r="C1050" t="s">
        <v>1512</v>
      </c>
      <c r="D1050">
        <v>30</v>
      </c>
      <c r="E1050">
        <v>4.2</v>
      </c>
      <c r="F1050">
        <v>126</v>
      </c>
      <c r="G1050">
        <v>131.93</v>
      </c>
      <c r="H1050" t="s">
        <v>1515</v>
      </c>
      <c r="I1050" t="s">
        <v>1520</v>
      </c>
      <c r="J1050">
        <v>4.7</v>
      </c>
      <c r="K1050" t="s">
        <v>1683</v>
      </c>
      <c r="L1050" t="s">
        <v>1719</v>
      </c>
      <c r="M1050" t="s">
        <v>1719</v>
      </c>
      <c r="N1050" t="s">
        <v>1912</v>
      </c>
      <c r="O1050">
        <v>0.1328</v>
      </c>
      <c r="P1050">
        <v>3</v>
      </c>
      <c r="Q1050">
        <v>2.8</v>
      </c>
      <c r="R1050">
        <v>160</v>
      </c>
      <c r="S1050">
        <v>127</v>
      </c>
      <c r="T1050">
        <v>64</v>
      </c>
      <c r="U1050">
        <f t="shared" si="96"/>
        <v>0</v>
      </c>
      <c r="V1050">
        <f t="shared" si="97"/>
        <v>5.9300000000000068</v>
      </c>
      <c r="W1050" s="3">
        <f t="shared" si="98"/>
        <v>4.706349206349212E-2</v>
      </c>
      <c r="X1050" t="str">
        <f t="shared" si="99"/>
        <v>June</v>
      </c>
      <c r="Y1050" t="str">
        <f t="shared" si="100"/>
        <v>Q2</v>
      </c>
      <c r="Z1050">
        <f t="shared" si="101"/>
        <v>0.1875</v>
      </c>
    </row>
    <row r="1051" spans="1:26" x14ac:dyDescent="0.25">
      <c r="A1051" t="s">
        <v>1059</v>
      </c>
      <c r="B1051" t="s">
        <v>1506</v>
      </c>
      <c r="C1051" t="s">
        <v>1512</v>
      </c>
      <c r="D1051">
        <v>24</v>
      </c>
      <c r="E1051">
        <v>4.2</v>
      </c>
      <c r="F1051">
        <v>100.8</v>
      </c>
      <c r="G1051">
        <v>97.41</v>
      </c>
      <c r="H1051" t="s">
        <v>1517</v>
      </c>
      <c r="I1051" t="s">
        <v>1520</v>
      </c>
      <c r="J1051">
        <v>4.7</v>
      </c>
      <c r="K1051" t="s">
        <v>1863</v>
      </c>
      <c r="L1051" t="s">
        <v>1797</v>
      </c>
      <c r="M1051" t="s">
        <v>1797</v>
      </c>
      <c r="N1051" t="s">
        <v>1912</v>
      </c>
      <c r="O1051">
        <v>3.3300000000000003E-2</v>
      </c>
      <c r="P1051">
        <v>0</v>
      </c>
      <c r="Q1051">
        <v>2.19</v>
      </c>
      <c r="R1051">
        <v>253</v>
      </c>
      <c r="S1051">
        <v>165</v>
      </c>
      <c r="T1051">
        <v>27</v>
      </c>
      <c r="U1051">
        <f t="shared" si="96"/>
        <v>0</v>
      </c>
      <c r="V1051">
        <f t="shared" si="97"/>
        <v>-3.3900000000000006</v>
      </c>
      <c r="W1051" s="3">
        <f t="shared" si="98"/>
        <v>-3.3630952380952386E-2</v>
      </c>
      <c r="X1051" t="str">
        <f t="shared" si="99"/>
        <v>October</v>
      </c>
      <c r="Y1051" t="str">
        <f t="shared" si="100"/>
        <v>Q4</v>
      </c>
      <c r="Z1051">
        <f t="shared" si="101"/>
        <v>9.4861660079051377E-2</v>
      </c>
    </row>
    <row r="1052" spans="1:26" x14ac:dyDescent="0.25">
      <c r="A1052" t="s">
        <v>1060</v>
      </c>
      <c r="B1052" t="s">
        <v>1507</v>
      </c>
      <c r="C1052" t="s">
        <v>1511</v>
      </c>
      <c r="D1052">
        <v>168</v>
      </c>
      <c r="E1052">
        <v>15.75</v>
      </c>
      <c r="F1052">
        <v>2646</v>
      </c>
      <c r="G1052">
        <v>2723.49</v>
      </c>
      <c r="H1052" t="s">
        <v>1516</v>
      </c>
      <c r="I1052" t="s">
        <v>1518</v>
      </c>
      <c r="J1052">
        <v>4.5</v>
      </c>
      <c r="K1052" t="s">
        <v>1783</v>
      </c>
      <c r="L1052" t="s">
        <v>1648</v>
      </c>
      <c r="M1052" t="s">
        <v>1648</v>
      </c>
      <c r="N1052" t="s">
        <v>1912</v>
      </c>
      <c r="O1052">
        <v>2.98E-2</v>
      </c>
      <c r="P1052">
        <v>5</v>
      </c>
      <c r="Q1052">
        <v>3.09</v>
      </c>
      <c r="R1052">
        <v>50</v>
      </c>
      <c r="S1052">
        <v>188</v>
      </c>
      <c r="T1052">
        <v>28</v>
      </c>
      <c r="U1052">
        <f t="shared" si="96"/>
        <v>0</v>
      </c>
      <c r="V1052">
        <f t="shared" si="97"/>
        <v>77.489999999999782</v>
      </c>
      <c r="W1052" s="3">
        <f t="shared" si="98"/>
        <v>2.9285714285714203E-2</v>
      </c>
      <c r="X1052" t="str">
        <f t="shared" si="99"/>
        <v>February</v>
      </c>
      <c r="Y1052" t="str">
        <f t="shared" si="100"/>
        <v>Q1</v>
      </c>
      <c r="Z1052">
        <f t="shared" si="101"/>
        <v>3.36</v>
      </c>
    </row>
    <row r="1053" spans="1:26" x14ac:dyDescent="0.25">
      <c r="A1053" t="s">
        <v>1061</v>
      </c>
      <c r="B1053" t="s">
        <v>1507</v>
      </c>
      <c r="C1053" t="s">
        <v>1511</v>
      </c>
      <c r="D1053">
        <v>51</v>
      </c>
      <c r="E1053">
        <v>15.75</v>
      </c>
      <c r="F1053">
        <v>803.25</v>
      </c>
      <c r="G1053">
        <v>777.91</v>
      </c>
      <c r="H1053" t="s">
        <v>1514</v>
      </c>
      <c r="I1053" t="s">
        <v>1521</v>
      </c>
      <c r="J1053">
        <v>4.2</v>
      </c>
      <c r="K1053" t="s">
        <v>1535</v>
      </c>
      <c r="L1053" t="s">
        <v>1623</v>
      </c>
      <c r="M1053" t="s">
        <v>1623</v>
      </c>
      <c r="N1053" t="s">
        <v>1912</v>
      </c>
      <c r="O1053">
        <v>0.13009999999999999</v>
      </c>
      <c r="P1053">
        <v>6</v>
      </c>
      <c r="Q1053">
        <v>3.59</v>
      </c>
      <c r="R1053">
        <v>751</v>
      </c>
      <c r="S1053">
        <v>162</v>
      </c>
      <c r="T1053">
        <v>57</v>
      </c>
      <c r="U1053">
        <f t="shared" si="96"/>
        <v>0</v>
      </c>
      <c r="V1053">
        <f t="shared" si="97"/>
        <v>-25.340000000000032</v>
      </c>
      <c r="W1053" s="3">
        <f t="shared" si="98"/>
        <v>-3.1546840958605701E-2</v>
      </c>
      <c r="X1053" t="str">
        <f t="shared" si="99"/>
        <v>June</v>
      </c>
      <c r="Y1053" t="str">
        <f t="shared" si="100"/>
        <v>Q2</v>
      </c>
      <c r="Z1053">
        <f t="shared" si="101"/>
        <v>6.7909454061251665E-2</v>
      </c>
    </row>
    <row r="1054" spans="1:26" x14ac:dyDescent="0.25">
      <c r="A1054" t="s">
        <v>1062</v>
      </c>
      <c r="B1054" t="s">
        <v>1505</v>
      </c>
      <c r="C1054" t="s">
        <v>1511</v>
      </c>
      <c r="D1054">
        <v>61</v>
      </c>
      <c r="E1054">
        <v>12.5</v>
      </c>
      <c r="F1054">
        <v>762.5</v>
      </c>
      <c r="G1054">
        <v>760.27</v>
      </c>
      <c r="H1054" t="s">
        <v>1515</v>
      </c>
      <c r="I1054" t="s">
        <v>1519</v>
      </c>
      <c r="J1054">
        <v>3.8</v>
      </c>
      <c r="K1054" t="s">
        <v>1555</v>
      </c>
      <c r="L1054" t="s">
        <v>1776</v>
      </c>
      <c r="M1054" t="s">
        <v>1776</v>
      </c>
      <c r="N1054" t="s">
        <v>1912</v>
      </c>
      <c r="O1054">
        <v>0.1062</v>
      </c>
      <c r="P1054">
        <v>6</v>
      </c>
      <c r="Q1054">
        <v>3.87</v>
      </c>
      <c r="R1054">
        <v>435</v>
      </c>
      <c r="S1054">
        <v>138</v>
      </c>
      <c r="T1054">
        <v>100</v>
      </c>
      <c r="U1054">
        <f t="shared" si="96"/>
        <v>0</v>
      </c>
      <c r="V1054">
        <f t="shared" si="97"/>
        <v>-2.2300000000000182</v>
      </c>
      <c r="W1054" s="3">
        <f t="shared" si="98"/>
        <v>-2.9245901639344501E-3</v>
      </c>
      <c r="X1054" t="str">
        <f t="shared" si="99"/>
        <v>June</v>
      </c>
      <c r="Y1054" t="str">
        <f t="shared" si="100"/>
        <v>Q2</v>
      </c>
      <c r="Z1054">
        <f t="shared" si="101"/>
        <v>0.14022988505747128</v>
      </c>
    </row>
    <row r="1055" spans="1:26" x14ac:dyDescent="0.25">
      <c r="A1055" t="s">
        <v>1063</v>
      </c>
      <c r="B1055" t="s">
        <v>1507</v>
      </c>
      <c r="C1055" t="s">
        <v>1511</v>
      </c>
      <c r="D1055">
        <v>172</v>
      </c>
      <c r="E1055">
        <v>15.75</v>
      </c>
      <c r="F1055">
        <v>2709</v>
      </c>
      <c r="G1055">
        <v>2780.26</v>
      </c>
      <c r="H1055" t="s">
        <v>1513</v>
      </c>
      <c r="I1055" t="s">
        <v>1520</v>
      </c>
      <c r="J1055">
        <v>4.7</v>
      </c>
      <c r="K1055" t="s">
        <v>1630</v>
      </c>
      <c r="L1055" t="s">
        <v>1861</v>
      </c>
      <c r="M1055" t="s">
        <v>1861</v>
      </c>
      <c r="N1055" t="s">
        <v>1912</v>
      </c>
      <c r="O1055">
        <v>2.87E-2</v>
      </c>
      <c r="P1055">
        <v>4</v>
      </c>
      <c r="Q1055">
        <v>3.85</v>
      </c>
      <c r="R1055">
        <v>797</v>
      </c>
      <c r="S1055">
        <v>128</v>
      </c>
      <c r="T1055">
        <v>86</v>
      </c>
      <c r="U1055">
        <f t="shared" si="96"/>
        <v>0</v>
      </c>
      <c r="V1055">
        <f t="shared" si="97"/>
        <v>71.260000000000218</v>
      </c>
      <c r="W1055" s="3">
        <f t="shared" si="98"/>
        <v>2.6304909560723594E-2</v>
      </c>
      <c r="X1055" t="str">
        <f t="shared" si="99"/>
        <v>March</v>
      </c>
      <c r="Y1055" t="str">
        <f t="shared" si="100"/>
        <v>Q1</v>
      </c>
      <c r="Z1055">
        <f t="shared" si="101"/>
        <v>0.21580928481806774</v>
      </c>
    </row>
    <row r="1056" spans="1:26" x14ac:dyDescent="0.25">
      <c r="A1056" t="s">
        <v>1064</v>
      </c>
      <c r="B1056" t="s">
        <v>1508</v>
      </c>
      <c r="C1056" t="s">
        <v>1512</v>
      </c>
      <c r="D1056">
        <v>260</v>
      </c>
      <c r="E1056">
        <v>8.9</v>
      </c>
      <c r="F1056">
        <v>2314</v>
      </c>
      <c r="G1056">
        <v>2353.31</v>
      </c>
      <c r="H1056" t="s">
        <v>1517</v>
      </c>
      <c r="I1056" t="s">
        <v>1518</v>
      </c>
      <c r="J1056">
        <v>4.5</v>
      </c>
      <c r="K1056" t="s">
        <v>1722</v>
      </c>
      <c r="L1056" t="s">
        <v>1565</v>
      </c>
      <c r="M1056" t="s">
        <v>1565</v>
      </c>
      <c r="N1056" t="s">
        <v>1912</v>
      </c>
      <c r="O1056">
        <v>0.14580000000000001</v>
      </c>
      <c r="P1056">
        <v>37</v>
      </c>
      <c r="Q1056">
        <v>2.77</v>
      </c>
      <c r="R1056">
        <v>836</v>
      </c>
      <c r="S1056">
        <v>80</v>
      </c>
      <c r="T1056">
        <v>57</v>
      </c>
      <c r="U1056">
        <f t="shared" si="96"/>
        <v>0</v>
      </c>
      <c r="V1056">
        <f t="shared" si="97"/>
        <v>39.309999999999945</v>
      </c>
      <c r="W1056" s="3">
        <f t="shared" si="98"/>
        <v>1.6987899740708707E-2</v>
      </c>
      <c r="X1056" t="str">
        <f t="shared" si="99"/>
        <v>June</v>
      </c>
      <c r="Y1056" t="str">
        <f t="shared" si="100"/>
        <v>Q2</v>
      </c>
      <c r="Z1056">
        <f t="shared" si="101"/>
        <v>0.31100478468899523</v>
      </c>
    </row>
    <row r="1057" spans="1:26" x14ac:dyDescent="0.25">
      <c r="A1057" t="s">
        <v>1065</v>
      </c>
      <c r="B1057" t="s">
        <v>1506</v>
      </c>
      <c r="C1057" t="s">
        <v>1512</v>
      </c>
      <c r="D1057">
        <v>316</v>
      </c>
      <c r="E1057">
        <v>4.2</v>
      </c>
      <c r="F1057">
        <v>1327.2</v>
      </c>
      <c r="G1057">
        <v>1360.6</v>
      </c>
      <c r="H1057" t="s">
        <v>1516</v>
      </c>
      <c r="I1057" t="s">
        <v>1518</v>
      </c>
      <c r="J1057">
        <v>4.5</v>
      </c>
      <c r="K1057" t="s">
        <v>1658</v>
      </c>
      <c r="L1057" t="s">
        <v>1781</v>
      </c>
      <c r="M1057" t="s">
        <v>1781</v>
      </c>
      <c r="N1057" t="s">
        <v>1912</v>
      </c>
      <c r="O1057">
        <v>0.13800000000000001</v>
      </c>
      <c r="P1057">
        <v>43</v>
      </c>
      <c r="Q1057">
        <v>1.28</v>
      </c>
      <c r="R1057">
        <v>95</v>
      </c>
      <c r="S1057">
        <v>74</v>
      </c>
      <c r="T1057">
        <v>48</v>
      </c>
      <c r="U1057">
        <f t="shared" si="96"/>
        <v>0</v>
      </c>
      <c r="V1057">
        <f t="shared" si="97"/>
        <v>33.399999999999864</v>
      </c>
      <c r="W1057" s="3">
        <f t="shared" si="98"/>
        <v>2.5165762507534557E-2</v>
      </c>
      <c r="X1057" t="str">
        <f t="shared" si="99"/>
        <v>November</v>
      </c>
      <c r="Y1057" t="str">
        <f t="shared" si="100"/>
        <v>Q4</v>
      </c>
      <c r="Z1057">
        <f t="shared" si="101"/>
        <v>3.3263157894736843</v>
      </c>
    </row>
    <row r="1058" spans="1:26" x14ac:dyDescent="0.25">
      <c r="A1058" t="s">
        <v>1066</v>
      </c>
      <c r="B1058" t="s">
        <v>1508</v>
      </c>
      <c r="C1058" t="s">
        <v>1512</v>
      </c>
      <c r="D1058">
        <v>344</v>
      </c>
      <c r="E1058">
        <v>8.9</v>
      </c>
      <c r="F1058">
        <v>3061.6</v>
      </c>
      <c r="G1058">
        <v>2963.59</v>
      </c>
      <c r="H1058" t="s">
        <v>1513</v>
      </c>
      <c r="I1058" t="s">
        <v>1521</v>
      </c>
      <c r="J1058">
        <v>4.2</v>
      </c>
      <c r="K1058" t="s">
        <v>1589</v>
      </c>
      <c r="L1058" t="s">
        <v>1581</v>
      </c>
      <c r="M1058" t="s">
        <v>1581</v>
      </c>
      <c r="N1058" t="s">
        <v>1912</v>
      </c>
      <c r="O1058">
        <v>3.1099999999999999E-2</v>
      </c>
      <c r="P1058">
        <v>10</v>
      </c>
      <c r="Q1058">
        <v>2.35</v>
      </c>
      <c r="R1058">
        <v>85</v>
      </c>
      <c r="S1058">
        <v>86</v>
      </c>
      <c r="T1058">
        <v>63</v>
      </c>
      <c r="U1058">
        <f t="shared" si="96"/>
        <v>0</v>
      </c>
      <c r="V1058">
        <f t="shared" si="97"/>
        <v>-98.009999999999764</v>
      </c>
      <c r="W1058" s="3">
        <f t="shared" si="98"/>
        <v>-3.2012673112098176E-2</v>
      </c>
      <c r="X1058" t="str">
        <f t="shared" si="99"/>
        <v>July</v>
      </c>
      <c r="Y1058" t="str">
        <f t="shared" si="100"/>
        <v>Q3</v>
      </c>
      <c r="Z1058">
        <f t="shared" si="101"/>
        <v>4.0470588235294116</v>
      </c>
    </row>
    <row r="1059" spans="1:26" x14ac:dyDescent="0.25">
      <c r="A1059" t="s">
        <v>1067</v>
      </c>
      <c r="B1059" t="s">
        <v>1507</v>
      </c>
      <c r="C1059" t="s">
        <v>1511</v>
      </c>
      <c r="D1059">
        <v>274</v>
      </c>
      <c r="E1059">
        <v>15.75</v>
      </c>
      <c r="F1059">
        <v>4315.5</v>
      </c>
      <c r="G1059">
        <v>4459.74</v>
      </c>
      <c r="H1059" t="s">
        <v>1514</v>
      </c>
      <c r="I1059" t="s">
        <v>1520</v>
      </c>
      <c r="J1059">
        <v>4.7</v>
      </c>
      <c r="K1059" t="s">
        <v>1670</v>
      </c>
      <c r="L1059" t="s">
        <v>1562</v>
      </c>
      <c r="M1059" t="s">
        <v>1562</v>
      </c>
      <c r="N1059" t="s">
        <v>1912</v>
      </c>
      <c r="O1059">
        <v>7.51E-2</v>
      </c>
      <c r="P1059">
        <v>20</v>
      </c>
      <c r="Q1059">
        <v>3.53</v>
      </c>
      <c r="R1059">
        <v>721</v>
      </c>
      <c r="S1059">
        <v>123</v>
      </c>
      <c r="T1059">
        <v>11</v>
      </c>
      <c r="U1059">
        <f t="shared" si="96"/>
        <v>0</v>
      </c>
      <c r="V1059">
        <f t="shared" si="97"/>
        <v>144.23999999999978</v>
      </c>
      <c r="W1059" s="3">
        <f t="shared" si="98"/>
        <v>3.3423705248522714E-2</v>
      </c>
      <c r="X1059" t="str">
        <f t="shared" si="99"/>
        <v>December</v>
      </c>
      <c r="Y1059" t="str">
        <f t="shared" si="100"/>
        <v>Q4</v>
      </c>
      <c r="Z1059">
        <f t="shared" si="101"/>
        <v>0.38002773925104022</v>
      </c>
    </row>
    <row r="1060" spans="1:26" x14ac:dyDescent="0.25">
      <c r="A1060" t="s">
        <v>1068</v>
      </c>
      <c r="B1060" t="s">
        <v>1507</v>
      </c>
      <c r="C1060" t="s">
        <v>1511</v>
      </c>
      <c r="D1060">
        <v>269</v>
      </c>
      <c r="E1060">
        <v>15.75</v>
      </c>
      <c r="F1060">
        <v>4236.75</v>
      </c>
      <c r="G1060">
        <v>4187.6000000000004</v>
      </c>
      <c r="H1060" t="s">
        <v>1516</v>
      </c>
      <c r="I1060" t="s">
        <v>1519</v>
      </c>
      <c r="J1060">
        <v>3.8</v>
      </c>
      <c r="K1060" t="s">
        <v>1823</v>
      </c>
      <c r="L1060" t="s">
        <v>1693</v>
      </c>
      <c r="M1060" t="s">
        <v>1693</v>
      </c>
      <c r="N1060" t="s">
        <v>1912</v>
      </c>
      <c r="O1060">
        <v>7.3700000000000002E-2</v>
      </c>
      <c r="P1060">
        <v>19</v>
      </c>
      <c r="Q1060">
        <v>3.94</v>
      </c>
      <c r="R1060">
        <v>482</v>
      </c>
      <c r="S1060">
        <v>33</v>
      </c>
      <c r="T1060">
        <v>48</v>
      </c>
      <c r="U1060">
        <f t="shared" si="96"/>
        <v>0</v>
      </c>
      <c r="V1060">
        <f t="shared" si="97"/>
        <v>-49.149999999999636</v>
      </c>
      <c r="W1060" s="3">
        <f t="shared" si="98"/>
        <v>-1.1600873310910399E-2</v>
      </c>
      <c r="X1060" t="str">
        <f t="shared" si="99"/>
        <v>October</v>
      </c>
      <c r="Y1060" t="str">
        <f t="shared" si="100"/>
        <v>Q4</v>
      </c>
      <c r="Z1060">
        <f t="shared" si="101"/>
        <v>0.55809128630705396</v>
      </c>
    </row>
    <row r="1061" spans="1:26" x14ac:dyDescent="0.25">
      <c r="A1061" t="s">
        <v>1069</v>
      </c>
      <c r="B1061" t="s">
        <v>1508</v>
      </c>
      <c r="C1061" t="s">
        <v>1512</v>
      </c>
      <c r="D1061">
        <v>423</v>
      </c>
      <c r="E1061">
        <v>8.9</v>
      </c>
      <c r="F1061">
        <v>3764.7</v>
      </c>
      <c r="G1061">
        <v>3878.55</v>
      </c>
      <c r="H1061" t="s">
        <v>1516</v>
      </c>
      <c r="I1061" t="s">
        <v>1518</v>
      </c>
      <c r="J1061">
        <v>4.5</v>
      </c>
      <c r="K1061" t="s">
        <v>1549</v>
      </c>
      <c r="L1061" t="s">
        <v>1843</v>
      </c>
      <c r="M1061" t="s">
        <v>1843</v>
      </c>
      <c r="N1061" t="s">
        <v>1912</v>
      </c>
      <c r="O1061">
        <v>7.2999999999999995E-2</v>
      </c>
      <c r="P1061">
        <v>30</v>
      </c>
      <c r="Q1061">
        <v>1.95</v>
      </c>
      <c r="R1061">
        <v>914</v>
      </c>
      <c r="S1061">
        <v>156</v>
      </c>
      <c r="T1061">
        <v>56</v>
      </c>
      <c r="U1061">
        <f t="shared" si="96"/>
        <v>0</v>
      </c>
      <c r="V1061">
        <f t="shared" si="97"/>
        <v>113.85000000000036</v>
      </c>
      <c r="W1061" s="3">
        <f t="shared" si="98"/>
        <v>3.0241453502271195E-2</v>
      </c>
      <c r="X1061" t="str">
        <f t="shared" si="99"/>
        <v>November</v>
      </c>
      <c r="Y1061" t="str">
        <f t="shared" si="100"/>
        <v>Q4</v>
      </c>
      <c r="Z1061">
        <f t="shared" si="101"/>
        <v>0.46280087527352298</v>
      </c>
    </row>
    <row r="1062" spans="1:26" x14ac:dyDescent="0.25">
      <c r="A1062" t="s">
        <v>1070</v>
      </c>
      <c r="B1062" t="s">
        <v>1505</v>
      </c>
      <c r="C1062" t="s">
        <v>1511</v>
      </c>
      <c r="D1062">
        <v>398</v>
      </c>
      <c r="E1062">
        <v>12.5</v>
      </c>
      <c r="F1062">
        <v>4975</v>
      </c>
      <c r="G1062">
        <v>4917.03</v>
      </c>
      <c r="H1062" t="s">
        <v>1514</v>
      </c>
      <c r="I1062" t="s">
        <v>1520</v>
      </c>
      <c r="J1062">
        <v>4.7</v>
      </c>
      <c r="K1062" t="s">
        <v>1752</v>
      </c>
      <c r="L1062" t="s">
        <v>1832</v>
      </c>
      <c r="M1062" t="s">
        <v>1832</v>
      </c>
      <c r="N1062" t="s">
        <v>1912</v>
      </c>
      <c r="O1062">
        <v>0.1045</v>
      </c>
      <c r="P1062">
        <v>41</v>
      </c>
      <c r="Q1062">
        <v>3.01</v>
      </c>
      <c r="R1062">
        <v>314</v>
      </c>
      <c r="S1062">
        <v>70</v>
      </c>
      <c r="T1062">
        <v>75</v>
      </c>
      <c r="U1062">
        <f t="shared" si="96"/>
        <v>0</v>
      </c>
      <c r="V1062">
        <f t="shared" si="97"/>
        <v>-57.970000000000255</v>
      </c>
      <c r="W1062" s="3">
        <f t="shared" si="98"/>
        <v>-1.1652261306532715E-2</v>
      </c>
      <c r="X1062" t="str">
        <f t="shared" si="99"/>
        <v>September</v>
      </c>
      <c r="Y1062" t="str">
        <f t="shared" si="100"/>
        <v>Q3</v>
      </c>
      <c r="Z1062">
        <f t="shared" si="101"/>
        <v>1.2675159235668789</v>
      </c>
    </row>
    <row r="1063" spans="1:26" x14ac:dyDescent="0.25">
      <c r="A1063" t="s">
        <v>1071</v>
      </c>
      <c r="B1063" t="s">
        <v>1509</v>
      </c>
      <c r="C1063" t="s">
        <v>1510</v>
      </c>
      <c r="D1063">
        <v>247</v>
      </c>
      <c r="E1063">
        <v>25</v>
      </c>
      <c r="F1063">
        <v>6175</v>
      </c>
      <c r="G1063">
        <v>6040.21</v>
      </c>
      <c r="H1063" t="s">
        <v>1515</v>
      </c>
      <c r="I1063" t="s">
        <v>1520</v>
      </c>
      <c r="J1063">
        <v>4.7</v>
      </c>
      <c r="K1063" t="s">
        <v>1531</v>
      </c>
      <c r="L1063" t="s">
        <v>1637</v>
      </c>
      <c r="M1063" t="s">
        <v>1637</v>
      </c>
      <c r="N1063" t="s">
        <v>1912</v>
      </c>
      <c r="O1063">
        <v>2.7E-2</v>
      </c>
      <c r="P1063">
        <v>6</v>
      </c>
      <c r="Q1063">
        <v>1.05</v>
      </c>
      <c r="R1063">
        <v>752</v>
      </c>
      <c r="S1063">
        <v>114</v>
      </c>
      <c r="T1063">
        <v>42</v>
      </c>
      <c r="U1063">
        <f t="shared" si="96"/>
        <v>0</v>
      </c>
      <c r="V1063">
        <f t="shared" si="97"/>
        <v>-134.78999999999996</v>
      </c>
      <c r="W1063" s="3">
        <f t="shared" si="98"/>
        <v>-2.1828340080971655E-2</v>
      </c>
      <c r="X1063" t="str">
        <f t="shared" si="99"/>
        <v>January</v>
      </c>
      <c r="Y1063" t="str">
        <f t="shared" si="100"/>
        <v>Q1</v>
      </c>
      <c r="Z1063">
        <f t="shared" si="101"/>
        <v>0.32845744680851063</v>
      </c>
    </row>
    <row r="1064" spans="1:26" x14ac:dyDescent="0.25">
      <c r="A1064" t="s">
        <v>1072</v>
      </c>
      <c r="B1064" t="s">
        <v>1508</v>
      </c>
      <c r="C1064" t="s">
        <v>1512</v>
      </c>
      <c r="D1064">
        <v>287</v>
      </c>
      <c r="E1064">
        <v>8.9</v>
      </c>
      <c r="F1064">
        <v>2554.3000000000002</v>
      </c>
      <c r="G1064">
        <v>2494.84</v>
      </c>
      <c r="H1064" t="s">
        <v>1516</v>
      </c>
      <c r="I1064" t="s">
        <v>1521</v>
      </c>
      <c r="J1064">
        <v>4.2</v>
      </c>
      <c r="K1064" t="s">
        <v>1748</v>
      </c>
      <c r="L1064" t="s">
        <v>1642</v>
      </c>
      <c r="M1064" t="s">
        <v>1642</v>
      </c>
      <c r="N1064" t="s">
        <v>1912</v>
      </c>
      <c r="O1064">
        <v>5.11E-2</v>
      </c>
      <c r="P1064">
        <v>14</v>
      </c>
      <c r="Q1064">
        <v>1.89</v>
      </c>
      <c r="R1064">
        <v>701</v>
      </c>
      <c r="S1064">
        <v>29</v>
      </c>
      <c r="T1064">
        <v>86</v>
      </c>
      <c r="U1064">
        <f t="shared" si="96"/>
        <v>0</v>
      </c>
      <c r="V1064">
        <f t="shared" si="97"/>
        <v>-59.460000000000036</v>
      </c>
      <c r="W1064" s="3">
        <f t="shared" si="98"/>
        <v>-2.3278393297576649E-2</v>
      </c>
      <c r="X1064" t="str">
        <f t="shared" si="99"/>
        <v>January</v>
      </c>
      <c r="Y1064" t="str">
        <f t="shared" si="100"/>
        <v>Q1</v>
      </c>
      <c r="Z1064">
        <f t="shared" si="101"/>
        <v>0.40941512125534951</v>
      </c>
    </row>
    <row r="1065" spans="1:26" x14ac:dyDescent="0.25">
      <c r="A1065" t="s">
        <v>1073</v>
      </c>
      <c r="B1065" t="s">
        <v>1505</v>
      </c>
      <c r="C1065" t="s">
        <v>1511</v>
      </c>
      <c r="D1065">
        <v>388</v>
      </c>
      <c r="E1065">
        <v>12.5</v>
      </c>
      <c r="F1065">
        <v>4850</v>
      </c>
      <c r="G1065">
        <v>4799.66</v>
      </c>
      <c r="H1065" t="s">
        <v>1516</v>
      </c>
      <c r="I1065" t="s">
        <v>1518</v>
      </c>
      <c r="J1065">
        <v>4.5</v>
      </c>
      <c r="K1065" t="s">
        <v>1752</v>
      </c>
      <c r="L1065" t="s">
        <v>1618</v>
      </c>
      <c r="M1065" t="s">
        <v>1618</v>
      </c>
      <c r="N1065" t="s">
        <v>1912</v>
      </c>
      <c r="O1065">
        <v>3.4500000000000003E-2</v>
      </c>
      <c r="P1065">
        <v>13</v>
      </c>
      <c r="Q1065">
        <v>2.69</v>
      </c>
      <c r="R1065">
        <v>698</v>
      </c>
      <c r="S1065">
        <v>146</v>
      </c>
      <c r="T1065">
        <v>65</v>
      </c>
      <c r="U1065">
        <f t="shared" si="96"/>
        <v>0</v>
      </c>
      <c r="V1065">
        <f t="shared" si="97"/>
        <v>-50.340000000000146</v>
      </c>
      <c r="W1065" s="3">
        <f t="shared" si="98"/>
        <v>-1.0379381443298998E-2</v>
      </c>
      <c r="X1065" t="str">
        <f t="shared" si="99"/>
        <v>September</v>
      </c>
      <c r="Y1065" t="str">
        <f t="shared" si="100"/>
        <v>Q3</v>
      </c>
      <c r="Z1065">
        <f t="shared" si="101"/>
        <v>0.55587392550143266</v>
      </c>
    </row>
    <row r="1066" spans="1:26" x14ac:dyDescent="0.25">
      <c r="A1066" t="s">
        <v>1074</v>
      </c>
      <c r="B1066" t="s">
        <v>1506</v>
      </c>
      <c r="C1066" t="s">
        <v>1512</v>
      </c>
      <c r="D1066">
        <v>326</v>
      </c>
      <c r="E1066">
        <v>4.2</v>
      </c>
      <c r="F1066">
        <v>1369.2</v>
      </c>
      <c r="G1066">
        <v>1334.16</v>
      </c>
      <c r="H1066" t="s">
        <v>1516</v>
      </c>
      <c r="I1066" t="s">
        <v>1520</v>
      </c>
      <c r="J1066">
        <v>4.7</v>
      </c>
      <c r="K1066" t="s">
        <v>1809</v>
      </c>
      <c r="L1066" t="s">
        <v>1892</v>
      </c>
      <c r="M1066" t="s">
        <v>1892</v>
      </c>
      <c r="N1066" t="s">
        <v>1912</v>
      </c>
      <c r="O1066">
        <v>0.12559999999999999</v>
      </c>
      <c r="P1066">
        <v>40</v>
      </c>
      <c r="Q1066">
        <v>2.4700000000000002</v>
      </c>
      <c r="R1066">
        <v>632</v>
      </c>
      <c r="S1066">
        <v>137</v>
      </c>
      <c r="T1066">
        <v>15</v>
      </c>
      <c r="U1066">
        <f t="shared" si="96"/>
        <v>0</v>
      </c>
      <c r="V1066">
        <f t="shared" si="97"/>
        <v>-35.039999999999964</v>
      </c>
      <c r="W1066" s="3">
        <f t="shared" si="98"/>
        <v>-2.559158632778262E-2</v>
      </c>
      <c r="X1066" t="str">
        <f t="shared" si="99"/>
        <v>December</v>
      </c>
      <c r="Y1066" t="str">
        <f t="shared" si="100"/>
        <v>Q4</v>
      </c>
      <c r="Z1066">
        <f t="shared" si="101"/>
        <v>0.51582278481012656</v>
      </c>
    </row>
    <row r="1067" spans="1:26" x14ac:dyDescent="0.25">
      <c r="A1067" t="s">
        <v>1075</v>
      </c>
      <c r="B1067" t="s">
        <v>1505</v>
      </c>
      <c r="C1067" t="s">
        <v>1511</v>
      </c>
      <c r="D1067">
        <v>85</v>
      </c>
      <c r="E1067">
        <v>12.5</v>
      </c>
      <c r="F1067">
        <v>1062.5</v>
      </c>
      <c r="G1067">
        <v>1074.1199999999999</v>
      </c>
      <c r="H1067" t="s">
        <v>1516</v>
      </c>
      <c r="I1067" t="s">
        <v>1521</v>
      </c>
      <c r="J1067">
        <v>4.2</v>
      </c>
      <c r="K1067" t="s">
        <v>1864</v>
      </c>
      <c r="L1067" t="s">
        <v>1642</v>
      </c>
      <c r="M1067" t="s">
        <v>1642</v>
      </c>
      <c r="N1067" t="s">
        <v>1912</v>
      </c>
      <c r="O1067">
        <v>0.1113</v>
      </c>
      <c r="P1067">
        <v>9</v>
      </c>
      <c r="Q1067">
        <v>2.65</v>
      </c>
      <c r="R1067">
        <v>792</v>
      </c>
      <c r="S1067">
        <v>40</v>
      </c>
      <c r="T1067">
        <v>53</v>
      </c>
      <c r="U1067">
        <f t="shared" si="96"/>
        <v>0</v>
      </c>
      <c r="V1067">
        <f t="shared" si="97"/>
        <v>11.619999999999891</v>
      </c>
      <c r="W1067" s="3">
        <f t="shared" si="98"/>
        <v>1.0936470588235192E-2</v>
      </c>
      <c r="X1067" t="str">
        <f t="shared" si="99"/>
        <v>January</v>
      </c>
      <c r="Y1067" t="str">
        <f t="shared" si="100"/>
        <v>Q1</v>
      </c>
      <c r="Z1067">
        <f t="shared" si="101"/>
        <v>0.10732323232323232</v>
      </c>
    </row>
    <row r="1068" spans="1:26" x14ac:dyDescent="0.25">
      <c r="A1068" t="s">
        <v>1076</v>
      </c>
      <c r="B1068" t="s">
        <v>1504</v>
      </c>
      <c r="C1068" t="s">
        <v>1510</v>
      </c>
      <c r="D1068">
        <v>21</v>
      </c>
      <c r="E1068">
        <v>45</v>
      </c>
      <c r="F1068">
        <v>945</v>
      </c>
      <c r="G1068">
        <v>915.13</v>
      </c>
      <c r="H1068" t="s">
        <v>1516</v>
      </c>
      <c r="I1068" t="s">
        <v>1520</v>
      </c>
      <c r="J1068">
        <v>4.7</v>
      </c>
      <c r="K1068" t="s">
        <v>1711</v>
      </c>
      <c r="L1068" t="s">
        <v>1710</v>
      </c>
      <c r="M1068" t="s">
        <v>1710</v>
      </c>
      <c r="N1068" t="s">
        <v>1912</v>
      </c>
      <c r="O1068">
        <v>0.1145</v>
      </c>
      <c r="P1068">
        <v>2</v>
      </c>
      <c r="Q1068">
        <v>1.61</v>
      </c>
      <c r="R1068">
        <v>906</v>
      </c>
      <c r="S1068">
        <v>130</v>
      </c>
      <c r="T1068">
        <v>24</v>
      </c>
      <c r="U1068">
        <f t="shared" si="96"/>
        <v>0</v>
      </c>
      <c r="V1068">
        <f t="shared" si="97"/>
        <v>-29.870000000000005</v>
      </c>
      <c r="W1068" s="3">
        <f t="shared" si="98"/>
        <v>-3.1608465608465613E-2</v>
      </c>
      <c r="X1068" t="str">
        <f t="shared" si="99"/>
        <v>July</v>
      </c>
      <c r="Y1068" t="str">
        <f t="shared" si="100"/>
        <v>Q3</v>
      </c>
      <c r="Z1068">
        <f t="shared" si="101"/>
        <v>2.3178807947019868E-2</v>
      </c>
    </row>
    <row r="1069" spans="1:26" x14ac:dyDescent="0.25">
      <c r="A1069" t="s">
        <v>1077</v>
      </c>
      <c r="B1069" t="s">
        <v>1507</v>
      </c>
      <c r="C1069" t="s">
        <v>1511</v>
      </c>
      <c r="D1069">
        <v>325</v>
      </c>
      <c r="E1069">
        <v>15.75</v>
      </c>
      <c r="F1069">
        <v>5118.75</v>
      </c>
      <c r="G1069">
        <v>5125.9399999999996</v>
      </c>
      <c r="H1069" t="s">
        <v>1517</v>
      </c>
      <c r="I1069" t="s">
        <v>1521</v>
      </c>
      <c r="J1069">
        <v>4.2</v>
      </c>
      <c r="K1069" t="s">
        <v>1768</v>
      </c>
      <c r="L1069" t="s">
        <v>1555</v>
      </c>
      <c r="M1069" t="s">
        <v>1555</v>
      </c>
      <c r="N1069" t="s">
        <v>1912</v>
      </c>
      <c r="O1069">
        <v>0.12959999999999999</v>
      </c>
      <c r="P1069">
        <v>42</v>
      </c>
      <c r="Q1069">
        <v>3.7</v>
      </c>
      <c r="R1069">
        <v>637</v>
      </c>
      <c r="S1069">
        <v>141</v>
      </c>
      <c r="T1069">
        <v>37</v>
      </c>
      <c r="U1069">
        <f t="shared" si="96"/>
        <v>0</v>
      </c>
      <c r="V1069">
        <f t="shared" si="97"/>
        <v>7.1899999999995998</v>
      </c>
      <c r="W1069" s="3">
        <f t="shared" si="98"/>
        <v>1.4046398046397264E-3</v>
      </c>
      <c r="X1069" t="str">
        <f t="shared" si="99"/>
        <v>June</v>
      </c>
      <c r="Y1069" t="str">
        <f t="shared" si="100"/>
        <v>Q2</v>
      </c>
      <c r="Z1069">
        <f t="shared" si="101"/>
        <v>0.51020408163265307</v>
      </c>
    </row>
    <row r="1070" spans="1:26" x14ac:dyDescent="0.25">
      <c r="A1070" t="s">
        <v>1078</v>
      </c>
      <c r="B1070" t="s">
        <v>1508</v>
      </c>
      <c r="C1070" t="s">
        <v>1512</v>
      </c>
      <c r="D1070">
        <v>266</v>
      </c>
      <c r="E1070">
        <v>8.9</v>
      </c>
      <c r="F1070">
        <v>2367.4</v>
      </c>
      <c r="G1070">
        <v>2407.9899999999998</v>
      </c>
      <c r="H1070" t="s">
        <v>1516</v>
      </c>
      <c r="I1070" t="s">
        <v>1519</v>
      </c>
      <c r="J1070">
        <v>3.8</v>
      </c>
      <c r="K1070" t="s">
        <v>1788</v>
      </c>
      <c r="L1070" t="s">
        <v>1830</v>
      </c>
      <c r="M1070" t="s">
        <v>1741</v>
      </c>
      <c r="N1070" t="s">
        <v>1913</v>
      </c>
      <c r="O1070">
        <v>9.4600000000000004E-2</v>
      </c>
      <c r="P1070">
        <v>25</v>
      </c>
      <c r="Q1070">
        <v>1.57</v>
      </c>
      <c r="R1070">
        <v>262</v>
      </c>
      <c r="S1070">
        <v>24</v>
      </c>
      <c r="T1070">
        <v>63</v>
      </c>
      <c r="U1070">
        <f t="shared" si="96"/>
        <v>7</v>
      </c>
      <c r="V1070">
        <f t="shared" si="97"/>
        <v>40.589999999999691</v>
      </c>
      <c r="W1070" s="3">
        <f t="shared" si="98"/>
        <v>1.7145391568809534E-2</v>
      </c>
      <c r="X1070" t="str">
        <f t="shared" si="99"/>
        <v>May</v>
      </c>
      <c r="Y1070" t="str">
        <f t="shared" si="100"/>
        <v>Q2</v>
      </c>
      <c r="Z1070">
        <f t="shared" si="101"/>
        <v>1.0152671755725191</v>
      </c>
    </row>
    <row r="1071" spans="1:26" x14ac:dyDescent="0.25">
      <c r="A1071" t="s">
        <v>1079</v>
      </c>
      <c r="B1071" t="s">
        <v>1504</v>
      </c>
      <c r="C1071" t="s">
        <v>1510</v>
      </c>
      <c r="D1071">
        <v>246</v>
      </c>
      <c r="E1071">
        <v>45</v>
      </c>
      <c r="F1071">
        <v>11070</v>
      </c>
      <c r="G1071">
        <v>11179.68</v>
      </c>
      <c r="H1071" t="s">
        <v>1514</v>
      </c>
      <c r="I1071" t="s">
        <v>1521</v>
      </c>
      <c r="J1071">
        <v>4.2</v>
      </c>
      <c r="K1071" t="s">
        <v>1819</v>
      </c>
      <c r="L1071" t="s">
        <v>1683</v>
      </c>
      <c r="M1071" t="s">
        <v>1683</v>
      </c>
      <c r="N1071" t="s">
        <v>1912</v>
      </c>
      <c r="O1071">
        <v>0.14660000000000001</v>
      </c>
      <c r="P1071">
        <v>36</v>
      </c>
      <c r="Q1071">
        <v>0.83</v>
      </c>
      <c r="R1071">
        <v>776</v>
      </c>
      <c r="S1071">
        <v>103</v>
      </c>
      <c r="T1071">
        <v>38</v>
      </c>
      <c r="U1071">
        <f t="shared" si="96"/>
        <v>0</v>
      </c>
      <c r="V1071">
        <f t="shared" si="97"/>
        <v>109.68000000000029</v>
      </c>
      <c r="W1071" s="3">
        <f t="shared" si="98"/>
        <v>9.9078590785908124E-3</v>
      </c>
      <c r="X1071" t="str">
        <f t="shared" si="99"/>
        <v>May</v>
      </c>
      <c r="Y1071" t="str">
        <f t="shared" si="100"/>
        <v>Q2</v>
      </c>
      <c r="Z1071">
        <f t="shared" si="101"/>
        <v>0.3170103092783505</v>
      </c>
    </row>
    <row r="1072" spans="1:26" x14ac:dyDescent="0.25">
      <c r="A1072" t="s">
        <v>1080</v>
      </c>
      <c r="B1072" t="s">
        <v>1505</v>
      </c>
      <c r="C1072" t="s">
        <v>1511</v>
      </c>
      <c r="D1072">
        <v>321</v>
      </c>
      <c r="E1072">
        <v>12.5</v>
      </c>
      <c r="F1072">
        <v>4012.5</v>
      </c>
      <c r="G1072">
        <v>4143.7</v>
      </c>
      <c r="H1072" t="s">
        <v>1517</v>
      </c>
      <c r="I1072" t="s">
        <v>1521</v>
      </c>
      <c r="J1072">
        <v>4.2</v>
      </c>
      <c r="K1072" t="s">
        <v>1685</v>
      </c>
      <c r="L1072" t="s">
        <v>1899</v>
      </c>
      <c r="M1072" t="s">
        <v>1899</v>
      </c>
      <c r="N1072" t="s">
        <v>1912</v>
      </c>
      <c r="O1072">
        <v>9.2299999999999993E-2</v>
      </c>
      <c r="P1072">
        <v>29</v>
      </c>
      <c r="Q1072">
        <v>2.99</v>
      </c>
      <c r="R1072">
        <v>537</v>
      </c>
      <c r="S1072">
        <v>162</v>
      </c>
      <c r="T1072">
        <v>11</v>
      </c>
      <c r="U1072">
        <f t="shared" si="96"/>
        <v>0</v>
      </c>
      <c r="V1072">
        <f t="shared" si="97"/>
        <v>131.19999999999982</v>
      </c>
      <c r="W1072" s="3">
        <f t="shared" si="98"/>
        <v>3.2697819314641698E-2</v>
      </c>
      <c r="X1072" t="str">
        <f t="shared" si="99"/>
        <v>December</v>
      </c>
      <c r="Y1072" t="str">
        <f t="shared" si="100"/>
        <v>Q4</v>
      </c>
      <c r="Z1072">
        <f t="shared" si="101"/>
        <v>0.5977653631284916</v>
      </c>
    </row>
    <row r="1073" spans="1:26" x14ac:dyDescent="0.25">
      <c r="A1073" t="s">
        <v>1081</v>
      </c>
      <c r="B1073" t="s">
        <v>1506</v>
      </c>
      <c r="C1073" t="s">
        <v>1512</v>
      </c>
      <c r="D1073">
        <v>431</v>
      </c>
      <c r="E1073">
        <v>4.2</v>
      </c>
      <c r="F1073">
        <v>1810.2</v>
      </c>
      <c r="G1073">
        <v>1800.13</v>
      </c>
      <c r="H1073" t="s">
        <v>1516</v>
      </c>
      <c r="I1073" t="s">
        <v>1521</v>
      </c>
      <c r="J1073">
        <v>4.2</v>
      </c>
      <c r="K1073" t="s">
        <v>1722</v>
      </c>
      <c r="L1073" t="s">
        <v>1711</v>
      </c>
      <c r="M1073" t="s">
        <v>1711</v>
      </c>
      <c r="N1073" t="s">
        <v>1912</v>
      </c>
      <c r="O1073">
        <v>7.4700000000000003E-2</v>
      </c>
      <c r="P1073">
        <v>32</v>
      </c>
      <c r="Q1073">
        <v>1.42</v>
      </c>
      <c r="R1073">
        <v>739</v>
      </c>
      <c r="S1073">
        <v>119</v>
      </c>
      <c r="T1073">
        <v>42</v>
      </c>
      <c r="U1073">
        <f t="shared" si="96"/>
        <v>0</v>
      </c>
      <c r="V1073">
        <f t="shared" si="97"/>
        <v>-10.069999999999936</v>
      </c>
      <c r="W1073" s="3">
        <f t="shared" si="98"/>
        <v>-5.5629212241740892E-3</v>
      </c>
      <c r="X1073" t="str">
        <f t="shared" si="99"/>
        <v>June</v>
      </c>
      <c r="Y1073" t="str">
        <f t="shared" si="100"/>
        <v>Q2</v>
      </c>
      <c r="Z1073">
        <f t="shared" si="101"/>
        <v>0.58322056833558866</v>
      </c>
    </row>
    <row r="1074" spans="1:26" x14ac:dyDescent="0.25">
      <c r="A1074" t="s">
        <v>1082</v>
      </c>
      <c r="B1074" t="s">
        <v>1508</v>
      </c>
      <c r="C1074" t="s">
        <v>1512</v>
      </c>
      <c r="D1074">
        <v>259</v>
      </c>
      <c r="E1074">
        <v>8.9</v>
      </c>
      <c r="F1074">
        <v>2305.1</v>
      </c>
      <c r="G1074">
        <v>2319.2399999999998</v>
      </c>
      <c r="H1074" t="s">
        <v>1513</v>
      </c>
      <c r="I1074" t="s">
        <v>1518</v>
      </c>
      <c r="J1074">
        <v>4.5</v>
      </c>
      <c r="K1074" t="s">
        <v>1628</v>
      </c>
      <c r="L1074" t="s">
        <v>1554</v>
      </c>
      <c r="M1074" t="s">
        <v>1554</v>
      </c>
      <c r="N1074" t="s">
        <v>1912</v>
      </c>
      <c r="O1074">
        <v>5.8299999999999998E-2</v>
      </c>
      <c r="P1074">
        <v>15</v>
      </c>
      <c r="Q1074">
        <v>2.97</v>
      </c>
      <c r="R1074">
        <v>361</v>
      </c>
      <c r="S1074">
        <v>94</v>
      </c>
      <c r="T1074">
        <v>50</v>
      </c>
      <c r="U1074">
        <f t="shared" si="96"/>
        <v>0</v>
      </c>
      <c r="V1074">
        <f t="shared" si="97"/>
        <v>14.139999999999873</v>
      </c>
      <c r="W1074" s="3">
        <f t="shared" si="98"/>
        <v>6.1342241117521464E-3</v>
      </c>
      <c r="X1074" t="str">
        <f t="shared" si="99"/>
        <v>November</v>
      </c>
      <c r="Y1074" t="str">
        <f t="shared" si="100"/>
        <v>Q4</v>
      </c>
      <c r="Z1074">
        <f t="shared" si="101"/>
        <v>0.7174515235457064</v>
      </c>
    </row>
    <row r="1075" spans="1:26" x14ac:dyDescent="0.25">
      <c r="A1075" t="s">
        <v>1083</v>
      </c>
      <c r="B1075" t="s">
        <v>1508</v>
      </c>
      <c r="C1075" t="s">
        <v>1512</v>
      </c>
      <c r="D1075">
        <v>329</v>
      </c>
      <c r="E1075">
        <v>8.9</v>
      </c>
      <c r="F1075">
        <v>2928.1</v>
      </c>
      <c r="G1075">
        <v>2952.97</v>
      </c>
      <c r="H1075" t="s">
        <v>1515</v>
      </c>
      <c r="I1075" t="s">
        <v>1518</v>
      </c>
      <c r="J1075">
        <v>4.5</v>
      </c>
      <c r="K1075" t="s">
        <v>1543</v>
      </c>
      <c r="L1075" t="s">
        <v>1842</v>
      </c>
      <c r="M1075" t="s">
        <v>1842</v>
      </c>
      <c r="N1075" t="s">
        <v>1912</v>
      </c>
      <c r="O1075">
        <v>9.74E-2</v>
      </c>
      <c r="P1075">
        <v>32</v>
      </c>
      <c r="Q1075">
        <v>1.83</v>
      </c>
      <c r="R1075">
        <v>819</v>
      </c>
      <c r="S1075">
        <v>92</v>
      </c>
      <c r="T1075">
        <v>81</v>
      </c>
      <c r="U1075">
        <f t="shared" si="96"/>
        <v>0</v>
      </c>
      <c r="V1075">
        <f t="shared" si="97"/>
        <v>24.869999999999891</v>
      </c>
      <c r="W1075" s="3">
        <f t="shared" si="98"/>
        <v>8.4935623783340356E-3</v>
      </c>
      <c r="X1075" t="str">
        <f t="shared" si="99"/>
        <v>March</v>
      </c>
      <c r="Y1075" t="str">
        <f t="shared" si="100"/>
        <v>Q1</v>
      </c>
      <c r="Z1075">
        <f t="shared" si="101"/>
        <v>0.40170940170940173</v>
      </c>
    </row>
    <row r="1076" spans="1:26" x14ac:dyDescent="0.25">
      <c r="A1076" t="s">
        <v>1084</v>
      </c>
      <c r="B1076" t="s">
        <v>1504</v>
      </c>
      <c r="C1076" t="s">
        <v>1510</v>
      </c>
      <c r="D1076">
        <v>481</v>
      </c>
      <c r="E1076">
        <v>45</v>
      </c>
      <c r="F1076">
        <v>21645</v>
      </c>
      <c r="G1076">
        <v>21726.37</v>
      </c>
      <c r="H1076" t="s">
        <v>1515</v>
      </c>
      <c r="I1076" t="s">
        <v>1519</v>
      </c>
      <c r="J1076">
        <v>3.8</v>
      </c>
      <c r="K1076" t="s">
        <v>1727</v>
      </c>
      <c r="L1076" t="s">
        <v>1614</v>
      </c>
      <c r="M1076" t="s">
        <v>1542</v>
      </c>
      <c r="N1076" t="s">
        <v>1913</v>
      </c>
      <c r="O1076">
        <v>6.3E-2</v>
      </c>
      <c r="P1076">
        <v>30</v>
      </c>
      <c r="Q1076">
        <v>0.65</v>
      </c>
      <c r="R1076">
        <v>163</v>
      </c>
      <c r="S1076">
        <v>166</v>
      </c>
      <c r="T1076">
        <v>47</v>
      </c>
      <c r="U1076">
        <f t="shared" si="96"/>
        <v>4</v>
      </c>
      <c r="V1076">
        <f t="shared" si="97"/>
        <v>81.369999999998981</v>
      </c>
      <c r="W1076" s="3">
        <f t="shared" si="98"/>
        <v>3.7592977592977124E-3</v>
      </c>
      <c r="X1076" t="str">
        <f t="shared" si="99"/>
        <v>July</v>
      </c>
      <c r="Y1076" t="str">
        <f t="shared" si="100"/>
        <v>Q3</v>
      </c>
      <c r="Z1076">
        <f t="shared" si="101"/>
        <v>2.9509202453987728</v>
      </c>
    </row>
    <row r="1077" spans="1:26" x14ac:dyDescent="0.25">
      <c r="A1077" t="s">
        <v>1085</v>
      </c>
      <c r="B1077" t="s">
        <v>1507</v>
      </c>
      <c r="C1077" t="s">
        <v>1511</v>
      </c>
      <c r="D1077">
        <v>219</v>
      </c>
      <c r="E1077">
        <v>15.75</v>
      </c>
      <c r="F1077">
        <v>3449.25</v>
      </c>
      <c r="G1077">
        <v>3398.21</v>
      </c>
      <c r="H1077" t="s">
        <v>1514</v>
      </c>
      <c r="I1077" t="s">
        <v>1520</v>
      </c>
      <c r="J1077">
        <v>4.7</v>
      </c>
      <c r="K1077" t="s">
        <v>1736</v>
      </c>
      <c r="L1077" t="s">
        <v>1629</v>
      </c>
      <c r="M1077" t="s">
        <v>1549</v>
      </c>
      <c r="N1077" t="s">
        <v>1913</v>
      </c>
      <c r="O1077">
        <v>4.0500000000000001E-2</v>
      </c>
      <c r="P1077">
        <v>8</v>
      </c>
      <c r="Q1077">
        <v>2.98</v>
      </c>
      <c r="R1077">
        <v>158</v>
      </c>
      <c r="S1077">
        <v>190</v>
      </c>
      <c r="T1077">
        <v>97</v>
      </c>
      <c r="U1077">
        <f t="shared" si="96"/>
        <v>11</v>
      </c>
      <c r="V1077">
        <f t="shared" si="97"/>
        <v>-51.039999999999964</v>
      </c>
      <c r="W1077" s="3">
        <f t="shared" si="98"/>
        <v>-1.4797419728926568E-2</v>
      </c>
      <c r="X1077" t="str">
        <f t="shared" si="99"/>
        <v>October</v>
      </c>
      <c r="Y1077" t="str">
        <f t="shared" si="100"/>
        <v>Q4</v>
      </c>
      <c r="Z1077">
        <f t="shared" si="101"/>
        <v>1.3860759493670887</v>
      </c>
    </row>
    <row r="1078" spans="1:26" x14ac:dyDescent="0.25">
      <c r="A1078" t="s">
        <v>1086</v>
      </c>
      <c r="B1078" t="s">
        <v>1504</v>
      </c>
      <c r="C1078" t="s">
        <v>1510</v>
      </c>
      <c r="D1078">
        <v>449</v>
      </c>
      <c r="E1078">
        <v>45</v>
      </c>
      <c r="F1078">
        <v>20205</v>
      </c>
      <c r="G1078">
        <v>20010.96</v>
      </c>
      <c r="H1078" t="s">
        <v>1516</v>
      </c>
      <c r="I1078" t="s">
        <v>1520</v>
      </c>
      <c r="J1078">
        <v>4.7</v>
      </c>
      <c r="K1078" t="s">
        <v>1839</v>
      </c>
      <c r="L1078" t="s">
        <v>1638</v>
      </c>
      <c r="M1078" t="s">
        <v>1638</v>
      </c>
      <c r="N1078" t="s">
        <v>1912</v>
      </c>
      <c r="O1078">
        <v>0.11600000000000001</v>
      </c>
      <c r="P1078">
        <v>52</v>
      </c>
      <c r="Q1078">
        <v>1.89</v>
      </c>
      <c r="R1078">
        <v>996</v>
      </c>
      <c r="S1078">
        <v>65</v>
      </c>
      <c r="T1078">
        <v>61</v>
      </c>
      <c r="U1078">
        <f t="shared" si="96"/>
        <v>0</v>
      </c>
      <c r="V1078">
        <f t="shared" si="97"/>
        <v>-194.04000000000087</v>
      </c>
      <c r="W1078" s="3">
        <f t="shared" si="98"/>
        <v>-9.6035634743875716E-3</v>
      </c>
      <c r="X1078" t="str">
        <f t="shared" si="99"/>
        <v>April</v>
      </c>
      <c r="Y1078" t="str">
        <f t="shared" si="100"/>
        <v>Q2</v>
      </c>
      <c r="Z1078">
        <f t="shared" si="101"/>
        <v>0.45080321285140562</v>
      </c>
    </row>
    <row r="1079" spans="1:26" x14ac:dyDescent="0.25">
      <c r="A1079" t="s">
        <v>1087</v>
      </c>
      <c r="B1079" t="s">
        <v>1506</v>
      </c>
      <c r="C1079" t="s">
        <v>1512</v>
      </c>
      <c r="D1079">
        <v>345</v>
      </c>
      <c r="E1079">
        <v>4.2</v>
      </c>
      <c r="F1079">
        <v>1449</v>
      </c>
      <c r="G1079">
        <v>1401.51</v>
      </c>
      <c r="H1079" t="s">
        <v>1513</v>
      </c>
      <c r="I1079" t="s">
        <v>1521</v>
      </c>
      <c r="J1079">
        <v>4.2</v>
      </c>
      <c r="K1079" t="s">
        <v>1728</v>
      </c>
      <c r="L1079" t="s">
        <v>1586</v>
      </c>
      <c r="M1079" t="s">
        <v>1586</v>
      </c>
      <c r="N1079" t="s">
        <v>1912</v>
      </c>
      <c r="O1079">
        <v>0.13700000000000001</v>
      </c>
      <c r="P1079">
        <v>47</v>
      </c>
      <c r="Q1079">
        <v>2.31</v>
      </c>
      <c r="R1079">
        <v>470</v>
      </c>
      <c r="S1079">
        <v>68</v>
      </c>
      <c r="T1079">
        <v>91</v>
      </c>
      <c r="U1079">
        <f t="shared" si="96"/>
        <v>0</v>
      </c>
      <c r="V1079">
        <f t="shared" si="97"/>
        <v>-47.490000000000009</v>
      </c>
      <c r="W1079" s="3">
        <f t="shared" si="98"/>
        <v>-3.2774327122153217E-2</v>
      </c>
      <c r="X1079" t="str">
        <f t="shared" si="99"/>
        <v>August</v>
      </c>
      <c r="Y1079" t="str">
        <f t="shared" si="100"/>
        <v>Q3</v>
      </c>
      <c r="Z1079">
        <f t="shared" si="101"/>
        <v>0.73404255319148937</v>
      </c>
    </row>
    <row r="1080" spans="1:26" x14ac:dyDescent="0.25">
      <c r="A1080" t="s">
        <v>1088</v>
      </c>
      <c r="B1080" t="s">
        <v>1505</v>
      </c>
      <c r="C1080" t="s">
        <v>1511</v>
      </c>
      <c r="D1080">
        <v>322</v>
      </c>
      <c r="E1080">
        <v>12.5</v>
      </c>
      <c r="F1080">
        <v>4025</v>
      </c>
      <c r="G1080">
        <v>4073.27</v>
      </c>
      <c r="H1080" t="s">
        <v>1517</v>
      </c>
      <c r="I1080" t="s">
        <v>1519</v>
      </c>
      <c r="J1080">
        <v>3.8</v>
      </c>
      <c r="K1080" t="s">
        <v>1654</v>
      </c>
      <c r="L1080" t="s">
        <v>1602</v>
      </c>
      <c r="M1080" t="s">
        <v>1602</v>
      </c>
      <c r="N1080" t="s">
        <v>1912</v>
      </c>
      <c r="O1080">
        <v>0.14979999999999999</v>
      </c>
      <c r="P1080">
        <v>48</v>
      </c>
      <c r="Q1080">
        <v>3.6</v>
      </c>
      <c r="R1080">
        <v>382</v>
      </c>
      <c r="S1080">
        <v>176</v>
      </c>
      <c r="T1080">
        <v>41</v>
      </c>
      <c r="U1080">
        <f t="shared" si="96"/>
        <v>0</v>
      </c>
      <c r="V1080">
        <f t="shared" si="97"/>
        <v>48.269999999999982</v>
      </c>
      <c r="W1080" s="3">
        <f t="shared" si="98"/>
        <v>1.1992546583850927E-2</v>
      </c>
      <c r="X1080" t="str">
        <f t="shared" si="99"/>
        <v>March</v>
      </c>
      <c r="Y1080" t="str">
        <f t="shared" si="100"/>
        <v>Q1</v>
      </c>
      <c r="Z1080">
        <f t="shared" si="101"/>
        <v>0.84293193717277481</v>
      </c>
    </row>
    <row r="1081" spans="1:26" x14ac:dyDescent="0.25">
      <c r="A1081" t="s">
        <v>1089</v>
      </c>
      <c r="B1081" t="s">
        <v>1507</v>
      </c>
      <c r="C1081" t="s">
        <v>1511</v>
      </c>
      <c r="D1081">
        <v>56</v>
      </c>
      <c r="E1081">
        <v>15.75</v>
      </c>
      <c r="F1081">
        <v>882</v>
      </c>
      <c r="G1081">
        <v>921.85</v>
      </c>
      <c r="H1081" t="s">
        <v>1517</v>
      </c>
      <c r="I1081" t="s">
        <v>1520</v>
      </c>
      <c r="J1081">
        <v>4.7</v>
      </c>
      <c r="K1081" t="s">
        <v>1779</v>
      </c>
      <c r="L1081" t="s">
        <v>1881</v>
      </c>
      <c r="M1081" t="s">
        <v>1881</v>
      </c>
      <c r="N1081" t="s">
        <v>1912</v>
      </c>
      <c r="O1081">
        <v>1.32E-2</v>
      </c>
      <c r="P1081">
        <v>0</v>
      </c>
      <c r="Q1081">
        <v>3.68</v>
      </c>
      <c r="R1081">
        <v>615</v>
      </c>
      <c r="S1081">
        <v>150</v>
      </c>
      <c r="T1081">
        <v>34</v>
      </c>
      <c r="U1081">
        <f t="shared" si="96"/>
        <v>0</v>
      </c>
      <c r="V1081">
        <f t="shared" si="97"/>
        <v>39.850000000000023</v>
      </c>
      <c r="W1081" s="3">
        <f t="shared" si="98"/>
        <v>4.5181405895691633E-2</v>
      </c>
      <c r="X1081" t="str">
        <f t="shared" si="99"/>
        <v>December</v>
      </c>
      <c r="Y1081" t="str">
        <f t="shared" si="100"/>
        <v>Q4</v>
      </c>
      <c r="Z1081">
        <f t="shared" si="101"/>
        <v>9.1056910569105698E-2</v>
      </c>
    </row>
    <row r="1082" spans="1:26" x14ac:dyDescent="0.25">
      <c r="A1082" t="s">
        <v>1090</v>
      </c>
      <c r="B1082" t="s">
        <v>1507</v>
      </c>
      <c r="C1082" t="s">
        <v>1511</v>
      </c>
      <c r="D1082">
        <v>99</v>
      </c>
      <c r="E1082">
        <v>15.75</v>
      </c>
      <c r="F1082">
        <v>1559.25</v>
      </c>
      <c r="G1082">
        <v>1554.91</v>
      </c>
      <c r="H1082" t="s">
        <v>1515</v>
      </c>
      <c r="I1082" t="s">
        <v>1521</v>
      </c>
      <c r="J1082">
        <v>4.2</v>
      </c>
      <c r="K1082" t="s">
        <v>1678</v>
      </c>
      <c r="L1082" t="s">
        <v>1606</v>
      </c>
      <c r="M1082" t="s">
        <v>1606</v>
      </c>
      <c r="N1082" t="s">
        <v>1912</v>
      </c>
      <c r="O1082">
        <v>0.10979999999999999</v>
      </c>
      <c r="P1082">
        <v>10</v>
      </c>
      <c r="Q1082">
        <v>2.7</v>
      </c>
      <c r="R1082">
        <v>965</v>
      </c>
      <c r="S1082">
        <v>27</v>
      </c>
      <c r="T1082">
        <v>36</v>
      </c>
      <c r="U1082">
        <f t="shared" si="96"/>
        <v>0</v>
      </c>
      <c r="V1082">
        <f t="shared" si="97"/>
        <v>-4.3399999999999181</v>
      </c>
      <c r="W1082" s="3">
        <f t="shared" si="98"/>
        <v>-2.7833894500560643E-3</v>
      </c>
      <c r="X1082" t="str">
        <f t="shared" si="99"/>
        <v>May</v>
      </c>
      <c r="Y1082" t="str">
        <f t="shared" si="100"/>
        <v>Q2</v>
      </c>
      <c r="Z1082">
        <f t="shared" si="101"/>
        <v>0.10259067357512953</v>
      </c>
    </row>
    <row r="1083" spans="1:26" x14ac:dyDescent="0.25">
      <c r="A1083" t="s">
        <v>1091</v>
      </c>
      <c r="B1083" t="s">
        <v>1509</v>
      </c>
      <c r="C1083" t="s">
        <v>1510</v>
      </c>
      <c r="D1083">
        <v>360</v>
      </c>
      <c r="E1083">
        <v>25</v>
      </c>
      <c r="F1083">
        <v>9000</v>
      </c>
      <c r="G1083">
        <v>9092.92</v>
      </c>
      <c r="H1083" t="s">
        <v>1515</v>
      </c>
      <c r="I1083" t="s">
        <v>1520</v>
      </c>
      <c r="J1083">
        <v>4.7</v>
      </c>
      <c r="K1083" t="s">
        <v>1865</v>
      </c>
      <c r="L1083" t="s">
        <v>1715</v>
      </c>
      <c r="M1083" t="s">
        <v>1715</v>
      </c>
      <c r="N1083" t="s">
        <v>1912</v>
      </c>
      <c r="O1083">
        <v>0.14860000000000001</v>
      </c>
      <c r="P1083">
        <v>53</v>
      </c>
      <c r="Q1083">
        <v>1.96</v>
      </c>
      <c r="R1083">
        <v>706</v>
      </c>
      <c r="S1083">
        <v>48</v>
      </c>
      <c r="T1083">
        <v>87</v>
      </c>
      <c r="U1083">
        <f t="shared" si="96"/>
        <v>0</v>
      </c>
      <c r="V1083">
        <f t="shared" si="97"/>
        <v>92.920000000000073</v>
      </c>
      <c r="W1083" s="3">
        <f t="shared" si="98"/>
        <v>1.0324444444444452E-2</v>
      </c>
      <c r="X1083" t="str">
        <f t="shared" si="99"/>
        <v>May</v>
      </c>
      <c r="Y1083" t="str">
        <f t="shared" si="100"/>
        <v>Q2</v>
      </c>
      <c r="Z1083">
        <f t="shared" si="101"/>
        <v>0.50991501416430596</v>
      </c>
    </row>
    <row r="1084" spans="1:26" x14ac:dyDescent="0.25">
      <c r="A1084" t="s">
        <v>1092</v>
      </c>
      <c r="B1084" t="s">
        <v>1506</v>
      </c>
      <c r="C1084" t="s">
        <v>1512</v>
      </c>
      <c r="D1084">
        <v>379</v>
      </c>
      <c r="E1084">
        <v>4.2</v>
      </c>
      <c r="F1084">
        <v>1591.8</v>
      </c>
      <c r="G1084">
        <v>1665.42</v>
      </c>
      <c r="H1084" t="s">
        <v>1514</v>
      </c>
      <c r="I1084" t="s">
        <v>1519</v>
      </c>
      <c r="J1084">
        <v>3.8</v>
      </c>
      <c r="K1084" t="s">
        <v>1625</v>
      </c>
      <c r="L1084" t="s">
        <v>1634</v>
      </c>
      <c r="M1084" t="s">
        <v>1634</v>
      </c>
      <c r="N1084" t="s">
        <v>1912</v>
      </c>
      <c r="O1084">
        <v>1.0999999999999999E-2</v>
      </c>
      <c r="P1084">
        <v>4</v>
      </c>
      <c r="Q1084">
        <v>2.35</v>
      </c>
      <c r="R1084">
        <v>531</v>
      </c>
      <c r="S1084">
        <v>118</v>
      </c>
      <c r="T1084">
        <v>19</v>
      </c>
      <c r="U1084">
        <f t="shared" si="96"/>
        <v>0</v>
      </c>
      <c r="V1084">
        <f t="shared" si="97"/>
        <v>73.620000000000118</v>
      </c>
      <c r="W1084" s="3">
        <f t="shared" si="98"/>
        <v>4.6249528835280891E-2</v>
      </c>
      <c r="X1084" t="str">
        <f t="shared" si="99"/>
        <v>August</v>
      </c>
      <c r="Y1084" t="str">
        <f t="shared" si="100"/>
        <v>Q3</v>
      </c>
      <c r="Z1084">
        <f t="shared" si="101"/>
        <v>0.71374764595103579</v>
      </c>
    </row>
    <row r="1085" spans="1:26" x14ac:dyDescent="0.25">
      <c r="A1085" t="s">
        <v>1093</v>
      </c>
      <c r="B1085" t="s">
        <v>1508</v>
      </c>
      <c r="C1085" t="s">
        <v>1512</v>
      </c>
      <c r="D1085">
        <v>341</v>
      </c>
      <c r="E1085">
        <v>8.9</v>
      </c>
      <c r="F1085">
        <v>3034.9</v>
      </c>
      <c r="G1085">
        <v>3183.37</v>
      </c>
      <c r="H1085" t="s">
        <v>1516</v>
      </c>
      <c r="I1085" t="s">
        <v>1518</v>
      </c>
      <c r="J1085">
        <v>4.5</v>
      </c>
      <c r="K1085" t="s">
        <v>1866</v>
      </c>
      <c r="L1085" t="s">
        <v>1764</v>
      </c>
      <c r="M1085" t="s">
        <v>1764</v>
      </c>
      <c r="N1085" t="s">
        <v>1912</v>
      </c>
      <c r="O1085">
        <v>0.1101</v>
      </c>
      <c r="P1085">
        <v>37</v>
      </c>
      <c r="Q1085">
        <v>2.66</v>
      </c>
      <c r="R1085">
        <v>349</v>
      </c>
      <c r="S1085">
        <v>121</v>
      </c>
      <c r="T1085">
        <v>15</v>
      </c>
      <c r="U1085">
        <f t="shared" si="96"/>
        <v>0</v>
      </c>
      <c r="V1085">
        <f t="shared" si="97"/>
        <v>148.4699999999998</v>
      </c>
      <c r="W1085" s="3">
        <f t="shared" si="98"/>
        <v>4.8920887014399089E-2</v>
      </c>
      <c r="X1085" t="str">
        <f t="shared" si="99"/>
        <v>November</v>
      </c>
      <c r="Y1085" t="str">
        <f t="shared" si="100"/>
        <v>Q4</v>
      </c>
      <c r="Z1085">
        <f t="shared" si="101"/>
        <v>0.97707736389684818</v>
      </c>
    </row>
    <row r="1086" spans="1:26" x14ac:dyDescent="0.25">
      <c r="A1086" t="s">
        <v>1094</v>
      </c>
      <c r="B1086" t="s">
        <v>1506</v>
      </c>
      <c r="C1086" t="s">
        <v>1512</v>
      </c>
      <c r="D1086">
        <v>413</v>
      </c>
      <c r="E1086">
        <v>4.2</v>
      </c>
      <c r="F1086">
        <v>1734.6</v>
      </c>
      <c r="G1086">
        <v>1669.39</v>
      </c>
      <c r="H1086" t="s">
        <v>1515</v>
      </c>
      <c r="I1086" t="s">
        <v>1520</v>
      </c>
      <c r="J1086">
        <v>4.7</v>
      </c>
      <c r="K1086" t="s">
        <v>1829</v>
      </c>
      <c r="L1086" t="s">
        <v>1876</v>
      </c>
      <c r="M1086" t="s">
        <v>1876</v>
      </c>
      <c r="N1086" t="s">
        <v>1912</v>
      </c>
      <c r="O1086">
        <v>3.04E-2</v>
      </c>
      <c r="P1086">
        <v>12</v>
      </c>
      <c r="Q1086">
        <v>2.65</v>
      </c>
      <c r="R1086">
        <v>789</v>
      </c>
      <c r="S1086">
        <v>63</v>
      </c>
      <c r="T1086">
        <v>56</v>
      </c>
      <c r="U1086">
        <f t="shared" si="96"/>
        <v>0</v>
      </c>
      <c r="V1086">
        <f t="shared" si="97"/>
        <v>-65.209999999999809</v>
      </c>
      <c r="W1086" s="3">
        <f t="shared" si="98"/>
        <v>-3.759368154041267E-2</v>
      </c>
      <c r="X1086" t="str">
        <f t="shared" si="99"/>
        <v>August</v>
      </c>
      <c r="Y1086" t="str">
        <f t="shared" si="100"/>
        <v>Q3</v>
      </c>
      <c r="Z1086">
        <f t="shared" si="101"/>
        <v>0.52344740177439797</v>
      </c>
    </row>
    <row r="1087" spans="1:26" x14ac:dyDescent="0.25">
      <c r="A1087" t="s">
        <v>1095</v>
      </c>
      <c r="B1087" t="s">
        <v>1508</v>
      </c>
      <c r="C1087" t="s">
        <v>1512</v>
      </c>
      <c r="D1087">
        <v>417</v>
      </c>
      <c r="E1087">
        <v>8.9</v>
      </c>
      <c r="F1087">
        <v>3711.3</v>
      </c>
      <c r="G1087">
        <v>3704.84</v>
      </c>
      <c r="H1087" t="s">
        <v>1516</v>
      </c>
      <c r="I1087" t="s">
        <v>1519</v>
      </c>
      <c r="J1087">
        <v>3.8</v>
      </c>
      <c r="K1087" t="s">
        <v>1539</v>
      </c>
      <c r="L1087" t="s">
        <v>1762</v>
      </c>
      <c r="M1087" t="s">
        <v>1762</v>
      </c>
      <c r="N1087" t="s">
        <v>1912</v>
      </c>
      <c r="O1087">
        <v>4.7E-2</v>
      </c>
      <c r="P1087">
        <v>19</v>
      </c>
      <c r="Q1087">
        <v>2.39</v>
      </c>
      <c r="R1087">
        <v>970</v>
      </c>
      <c r="S1087">
        <v>145</v>
      </c>
      <c r="T1087">
        <v>41</v>
      </c>
      <c r="U1087">
        <f t="shared" si="96"/>
        <v>0</v>
      </c>
      <c r="V1087">
        <f t="shared" si="97"/>
        <v>-6.4600000000000364</v>
      </c>
      <c r="W1087" s="3">
        <f t="shared" si="98"/>
        <v>-1.7406299679357735E-3</v>
      </c>
      <c r="X1087" t="str">
        <f t="shared" si="99"/>
        <v>May</v>
      </c>
      <c r="Y1087" t="str">
        <f t="shared" si="100"/>
        <v>Q2</v>
      </c>
      <c r="Z1087">
        <f t="shared" si="101"/>
        <v>0.42989690721649487</v>
      </c>
    </row>
    <row r="1088" spans="1:26" x14ac:dyDescent="0.25">
      <c r="A1088" t="s">
        <v>1096</v>
      </c>
      <c r="B1088" t="s">
        <v>1506</v>
      </c>
      <c r="C1088" t="s">
        <v>1512</v>
      </c>
      <c r="D1088">
        <v>237</v>
      </c>
      <c r="E1088">
        <v>4.2</v>
      </c>
      <c r="F1088">
        <v>995.4</v>
      </c>
      <c r="G1088">
        <v>978.54</v>
      </c>
      <c r="H1088" t="s">
        <v>1516</v>
      </c>
      <c r="I1088" t="s">
        <v>1521</v>
      </c>
      <c r="J1088">
        <v>4.2</v>
      </c>
      <c r="K1088" t="s">
        <v>1809</v>
      </c>
      <c r="L1088" t="s">
        <v>1900</v>
      </c>
      <c r="M1088" t="s">
        <v>1900</v>
      </c>
      <c r="N1088" t="s">
        <v>1912</v>
      </c>
      <c r="O1088">
        <v>7.3099999999999998E-2</v>
      </c>
      <c r="P1088">
        <v>17</v>
      </c>
      <c r="Q1088">
        <v>1.55</v>
      </c>
      <c r="R1088">
        <v>829</v>
      </c>
      <c r="S1088">
        <v>55</v>
      </c>
      <c r="T1088">
        <v>28</v>
      </c>
      <c r="U1088">
        <f t="shared" si="96"/>
        <v>0</v>
      </c>
      <c r="V1088">
        <f t="shared" si="97"/>
        <v>-16.860000000000014</v>
      </c>
      <c r="W1088" s="3">
        <f t="shared" si="98"/>
        <v>-1.693791440626885E-2</v>
      </c>
      <c r="X1088" t="str">
        <f t="shared" si="99"/>
        <v>December</v>
      </c>
      <c r="Y1088" t="str">
        <f t="shared" si="100"/>
        <v>Q4</v>
      </c>
      <c r="Z1088">
        <f t="shared" si="101"/>
        <v>0.28588661037394453</v>
      </c>
    </row>
    <row r="1089" spans="1:26" x14ac:dyDescent="0.25">
      <c r="A1089" t="s">
        <v>1097</v>
      </c>
      <c r="B1089" t="s">
        <v>1509</v>
      </c>
      <c r="C1089" t="s">
        <v>1510</v>
      </c>
      <c r="D1089">
        <v>460</v>
      </c>
      <c r="E1089">
        <v>25</v>
      </c>
      <c r="F1089">
        <v>11500</v>
      </c>
      <c r="G1089">
        <v>11351.48</v>
      </c>
      <c r="H1089" t="s">
        <v>1516</v>
      </c>
      <c r="I1089" t="s">
        <v>1518</v>
      </c>
      <c r="J1089">
        <v>4.5</v>
      </c>
      <c r="K1089" t="s">
        <v>1696</v>
      </c>
      <c r="L1089" t="s">
        <v>1530</v>
      </c>
      <c r="M1089" t="s">
        <v>1530</v>
      </c>
      <c r="N1089" t="s">
        <v>1912</v>
      </c>
      <c r="O1089">
        <v>6.08E-2</v>
      </c>
      <c r="P1089">
        <v>27</v>
      </c>
      <c r="Q1089">
        <v>1.92</v>
      </c>
      <c r="R1089">
        <v>631</v>
      </c>
      <c r="S1089">
        <v>182</v>
      </c>
      <c r="T1089">
        <v>49</v>
      </c>
      <c r="U1089">
        <f t="shared" si="96"/>
        <v>0</v>
      </c>
      <c r="V1089">
        <f t="shared" si="97"/>
        <v>-148.52000000000044</v>
      </c>
      <c r="W1089" s="3">
        <f t="shared" si="98"/>
        <v>-1.2914782608695691E-2</v>
      </c>
      <c r="X1089" t="str">
        <f t="shared" si="99"/>
        <v>April</v>
      </c>
      <c r="Y1089" t="str">
        <f t="shared" si="100"/>
        <v>Q2</v>
      </c>
      <c r="Z1089">
        <f t="shared" si="101"/>
        <v>0.72900158478605392</v>
      </c>
    </row>
    <row r="1090" spans="1:26" x14ac:dyDescent="0.25">
      <c r="A1090" t="s">
        <v>1098</v>
      </c>
      <c r="B1090" t="s">
        <v>1508</v>
      </c>
      <c r="C1090" t="s">
        <v>1512</v>
      </c>
      <c r="D1090">
        <v>390</v>
      </c>
      <c r="E1090">
        <v>8.9</v>
      </c>
      <c r="F1090">
        <v>3471</v>
      </c>
      <c r="G1090">
        <v>3576.93</v>
      </c>
      <c r="H1090" t="s">
        <v>1515</v>
      </c>
      <c r="I1090" t="s">
        <v>1521</v>
      </c>
      <c r="J1090">
        <v>4.2</v>
      </c>
      <c r="K1090" t="s">
        <v>1543</v>
      </c>
      <c r="L1090" t="s">
        <v>1838</v>
      </c>
      <c r="M1090" t="s">
        <v>1838</v>
      </c>
      <c r="N1090" t="s">
        <v>1912</v>
      </c>
      <c r="O1090">
        <v>2.8000000000000001E-2</v>
      </c>
      <c r="P1090">
        <v>10</v>
      </c>
      <c r="Q1090">
        <v>2.72</v>
      </c>
      <c r="R1090">
        <v>702</v>
      </c>
      <c r="S1090">
        <v>78</v>
      </c>
      <c r="T1090">
        <v>13</v>
      </c>
      <c r="U1090">
        <f t="shared" si="96"/>
        <v>0</v>
      </c>
      <c r="V1090">
        <f t="shared" si="97"/>
        <v>105.92999999999984</v>
      </c>
      <c r="W1090" s="3">
        <f t="shared" si="98"/>
        <v>3.0518582541054405E-2</v>
      </c>
      <c r="X1090" t="str">
        <f t="shared" si="99"/>
        <v>March</v>
      </c>
      <c r="Y1090" t="str">
        <f t="shared" si="100"/>
        <v>Q1</v>
      </c>
      <c r="Z1090">
        <f t="shared" si="101"/>
        <v>0.55555555555555558</v>
      </c>
    </row>
    <row r="1091" spans="1:26" x14ac:dyDescent="0.25">
      <c r="A1091" t="s">
        <v>1099</v>
      </c>
      <c r="B1091" t="s">
        <v>1507</v>
      </c>
      <c r="C1091" t="s">
        <v>1511</v>
      </c>
      <c r="D1091">
        <v>309</v>
      </c>
      <c r="E1091">
        <v>15.75</v>
      </c>
      <c r="F1091">
        <v>4866.75</v>
      </c>
      <c r="G1091">
        <v>4629.29</v>
      </c>
      <c r="H1091" t="s">
        <v>1517</v>
      </c>
      <c r="I1091" t="s">
        <v>1521</v>
      </c>
      <c r="J1091">
        <v>4.2</v>
      </c>
      <c r="K1091" t="s">
        <v>1848</v>
      </c>
      <c r="L1091" t="s">
        <v>1725</v>
      </c>
      <c r="M1091" t="s">
        <v>1725</v>
      </c>
      <c r="N1091" t="s">
        <v>1912</v>
      </c>
      <c r="O1091">
        <v>6.0999999999999999E-2</v>
      </c>
      <c r="P1091">
        <v>18</v>
      </c>
      <c r="Q1091">
        <v>3.81</v>
      </c>
      <c r="R1091">
        <v>465</v>
      </c>
      <c r="S1091">
        <v>142</v>
      </c>
      <c r="T1091">
        <v>89</v>
      </c>
      <c r="U1091">
        <f t="shared" ref="U1091:U1154" si="102">IF(N1091="Delayed", M1091-L1091, 0)</f>
        <v>0</v>
      </c>
      <c r="V1091">
        <f t="shared" ref="V1091:V1154" si="103">G1091-F1091</f>
        <v>-237.46000000000004</v>
      </c>
      <c r="W1091" s="3">
        <f t="shared" ref="W1091:W1154" si="104">(G1091-F1091)/F1091</f>
        <v>-4.8792315200082197E-2</v>
      </c>
      <c r="X1091" t="str">
        <f t="shared" ref="X1091:X1154" si="105">TEXT(K1091,"MMMM")</f>
        <v>March</v>
      </c>
      <c r="Y1091" t="str">
        <f t="shared" ref="Y1091:Y1154" si="106">"Q"&amp;ROUNDUP(MONTH(K1091)/3,0)</f>
        <v>Q1</v>
      </c>
      <c r="Z1091">
        <f t="shared" ref="Z1091:Z1154" si="107">D1091/R1091</f>
        <v>0.6645161290322581</v>
      </c>
    </row>
    <row r="1092" spans="1:26" x14ac:dyDescent="0.25">
      <c r="A1092" t="s">
        <v>1100</v>
      </c>
      <c r="B1092" t="s">
        <v>1507</v>
      </c>
      <c r="C1092" t="s">
        <v>1511</v>
      </c>
      <c r="D1092">
        <v>446</v>
      </c>
      <c r="E1092">
        <v>15.75</v>
      </c>
      <c r="F1092">
        <v>7024.5</v>
      </c>
      <c r="G1092">
        <v>7025.27</v>
      </c>
      <c r="H1092" t="s">
        <v>1516</v>
      </c>
      <c r="I1092" t="s">
        <v>1519</v>
      </c>
      <c r="J1092">
        <v>3.8</v>
      </c>
      <c r="K1092" t="s">
        <v>1697</v>
      </c>
      <c r="L1092" t="s">
        <v>1816</v>
      </c>
      <c r="M1092" t="s">
        <v>1816</v>
      </c>
      <c r="N1092" t="s">
        <v>1912</v>
      </c>
      <c r="O1092">
        <v>8.3299999999999999E-2</v>
      </c>
      <c r="P1092">
        <v>37</v>
      </c>
      <c r="Q1092">
        <v>3.89</v>
      </c>
      <c r="R1092">
        <v>223</v>
      </c>
      <c r="S1092">
        <v>154</v>
      </c>
      <c r="T1092">
        <v>71</v>
      </c>
      <c r="U1092">
        <f t="shared" si="102"/>
        <v>0</v>
      </c>
      <c r="V1092">
        <f t="shared" si="103"/>
        <v>0.77000000000043656</v>
      </c>
      <c r="W1092" s="3">
        <f t="shared" si="104"/>
        <v>1.0961634280026145E-4</v>
      </c>
      <c r="X1092" t="str">
        <f t="shared" si="105"/>
        <v>October</v>
      </c>
      <c r="Y1092" t="str">
        <f t="shared" si="106"/>
        <v>Q4</v>
      </c>
      <c r="Z1092">
        <f t="shared" si="107"/>
        <v>2</v>
      </c>
    </row>
    <row r="1093" spans="1:26" x14ac:dyDescent="0.25">
      <c r="A1093" t="s">
        <v>1101</v>
      </c>
      <c r="B1093" t="s">
        <v>1507</v>
      </c>
      <c r="C1093" t="s">
        <v>1511</v>
      </c>
      <c r="D1093">
        <v>352</v>
      </c>
      <c r="E1093">
        <v>15.75</v>
      </c>
      <c r="F1093">
        <v>5544</v>
      </c>
      <c r="G1093">
        <v>5791.79</v>
      </c>
      <c r="H1093" t="s">
        <v>1515</v>
      </c>
      <c r="I1093" t="s">
        <v>1520</v>
      </c>
      <c r="J1093">
        <v>4.7</v>
      </c>
      <c r="K1093" t="s">
        <v>1677</v>
      </c>
      <c r="L1093" t="s">
        <v>1864</v>
      </c>
      <c r="M1093" t="s">
        <v>1864</v>
      </c>
      <c r="N1093" t="s">
        <v>1912</v>
      </c>
      <c r="O1093">
        <v>5.79E-2</v>
      </c>
      <c r="P1093">
        <v>20</v>
      </c>
      <c r="Q1093">
        <v>2.84</v>
      </c>
      <c r="R1093">
        <v>673</v>
      </c>
      <c r="S1093">
        <v>50</v>
      </c>
      <c r="T1093">
        <v>93</v>
      </c>
      <c r="U1093">
        <f t="shared" si="102"/>
        <v>0</v>
      </c>
      <c r="V1093">
        <f t="shared" si="103"/>
        <v>247.78999999999996</v>
      </c>
      <c r="W1093" s="3">
        <f t="shared" si="104"/>
        <v>4.4695165945165941E-2</v>
      </c>
      <c r="X1093" t="str">
        <f t="shared" si="105"/>
        <v>January</v>
      </c>
      <c r="Y1093" t="str">
        <f t="shared" si="106"/>
        <v>Q1</v>
      </c>
      <c r="Z1093">
        <f t="shared" si="107"/>
        <v>0.52303120356612187</v>
      </c>
    </row>
    <row r="1094" spans="1:26" x14ac:dyDescent="0.25">
      <c r="A1094" t="s">
        <v>1102</v>
      </c>
      <c r="B1094" t="s">
        <v>1507</v>
      </c>
      <c r="C1094" t="s">
        <v>1511</v>
      </c>
      <c r="D1094">
        <v>301</v>
      </c>
      <c r="E1094">
        <v>15.75</v>
      </c>
      <c r="F1094">
        <v>4740.75</v>
      </c>
      <c r="G1094">
        <v>4936.3999999999996</v>
      </c>
      <c r="H1094" t="s">
        <v>1516</v>
      </c>
      <c r="I1094" t="s">
        <v>1520</v>
      </c>
      <c r="J1094">
        <v>4.7</v>
      </c>
      <c r="K1094" t="s">
        <v>1680</v>
      </c>
      <c r="L1094" t="s">
        <v>1786</v>
      </c>
      <c r="M1094" t="s">
        <v>1786</v>
      </c>
      <c r="N1094" t="s">
        <v>1912</v>
      </c>
      <c r="O1094">
        <v>0.13689999999999999</v>
      </c>
      <c r="P1094">
        <v>41</v>
      </c>
      <c r="Q1094">
        <v>3.77</v>
      </c>
      <c r="R1094">
        <v>969</v>
      </c>
      <c r="S1094">
        <v>78</v>
      </c>
      <c r="T1094">
        <v>35</v>
      </c>
      <c r="U1094">
        <f t="shared" si="102"/>
        <v>0</v>
      </c>
      <c r="V1094">
        <f t="shared" si="103"/>
        <v>195.64999999999964</v>
      </c>
      <c r="W1094" s="3">
        <f t="shared" si="104"/>
        <v>4.1269841269841193E-2</v>
      </c>
      <c r="X1094" t="str">
        <f t="shared" si="105"/>
        <v>August</v>
      </c>
      <c r="Y1094" t="str">
        <f t="shared" si="106"/>
        <v>Q3</v>
      </c>
      <c r="Z1094">
        <f t="shared" si="107"/>
        <v>0.3106295149638803</v>
      </c>
    </row>
    <row r="1095" spans="1:26" x14ac:dyDescent="0.25">
      <c r="A1095" t="s">
        <v>1103</v>
      </c>
      <c r="B1095" t="s">
        <v>1506</v>
      </c>
      <c r="C1095" t="s">
        <v>1512</v>
      </c>
      <c r="D1095">
        <v>60</v>
      </c>
      <c r="E1095">
        <v>4.2</v>
      </c>
      <c r="F1095">
        <v>252</v>
      </c>
      <c r="G1095">
        <v>263.39</v>
      </c>
      <c r="H1095" t="s">
        <v>1513</v>
      </c>
      <c r="I1095" t="s">
        <v>1520</v>
      </c>
      <c r="J1095">
        <v>4.7</v>
      </c>
      <c r="K1095" t="s">
        <v>1773</v>
      </c>
      <c r="L1095" t="s">
        <v>1794</v>
      </c>
      <c r="M1095" t="s">
        <v>1794</v>
      </c>
      <c r="N1095" t="s">
        <v>1912</v>
      </c>
      <c r="O1095">
        <v>8.1000000000000003E-2</v>
      </c>
      <c r="P1095">
        <v>4</v>
      </c>
      <c r="Q1095">
        <v>2.92</v>
      </c>
      <c r="R1095">
        <v>943</v>
      </c>
      <c r="S1095">
        <v>40</v>
      </c>
      <c r="T1095">
        <v>17</v>
      </c>
      <c r="U1095">
        <f t="shared" si="102"/>
        <v>0</v>
      </c>
      <c r="V1095">
        <f t="shared" si="103"/>
        <v>11.389999999999986</v>
      </c>
      <c r="W1095" s="3">
        <f t="shared" si="104"/>
        <v>4.5198412698412647E-2</v>
      </c>
      <c r="X1095" t="str">
        <f t="shared" si="105"/>
        <v>November</v>
      </c>
      <c r="Y1095" t="str">
        <f t="shared" si="106"/>
        <v>Q4</v>
      </c>
      <c r="Z1095">
        <f t="shared" si="107"/>
        <v>6.362672322375397E-2</v>
      </c>
    </row>
    <row r="1096" spans="1:26" x14ac:dyDescent="0.25">
      <c r="A1096" t="s">
        <v>1104</v>
      </c>
      <c r="B1096" t="s">
        <v>1508</v>
      </c>
      <c r="C1096" t="s">
        <v>1512</v>
      </c>
      <c r="D1096">
        <v>141</v>
      </c>
      <c r="E1096">
        <v>8.9</v>
      </c>
      <c r="F1096">
        <v>1254.9000000000001</v>
      </c>
      <c r="G1096">
        <v>1292.2</v>
      </c>
      <c r="H1096" t="s">
        <v>1517</v>
      </c>
      <c r="I1096" t="s">
        <v>1519</v>
      </c>
      <c r="J1096">
        <v>3.8</v>
      </c>
      <c r="K1096" t="s">
        <v>1865</v>
      </c>
      <c r="L1096" t="s">
        <v>1877</v>
      </c>
      <c r="M1096" t="s">
        <v>1650</v>
      </c>
      <c r="N1096" t="s">
        <v>1913</v>
      </c>
      <c r="O1096">
        <v>3.56E-2</v>
      </c>
      <c r="P1096">
        <v>5</v>
      </c>
      <c r="Q1096">
        <v>1.49</v>
      </c>
      <c r="R1096">
        <v>91</v>
      </c>
      <c r="S1096">
        <v>175</v>
      </c>
      <c r="T1096">
        <v>44</v>
      </c>
      <c r="U1096">
        <f t="shared" si="102"/>
        <v>3</v>
      </c>
      <c r="V1096">
        <f t="shared" si="103"/>
        <v>37.299999999999955</v>
      </c>
      <c r="W1096" s="3">
        <f t="shared" si="104"/>
        <v>2.9723483942943621E-2</v>
      </c>
      <c r="X1096" t="str">
        <f t="shared" si="105"/>
        <v>May</v>
      </c>
      <c r="Y1096" t="str">
        <f t="shared" si="106"/>
        <v>Q2</v>
      </c>
      <c r="Z1096">
        <f t="shared" si="107"/>
        <v>1.5494505494505495</v>
      </c>
    </row>
    <row r="1097" spans="1:26" x14ac:dyDescent="0.25">
      <c r="A1097" t="s">
        <v>1105</v>
      </c>
      <c r="B1097" t="s">
        <v>1509</v>
      </c>
      <c r="C1097" t="s">
        <v>1510</v>
      </c>
      <c r="D1097">
        <v>385</v>
      </c>
      <c r="E1097">
        <v>25</v>
      </c>
      <c r="F1097">
        <v>9625</v>
      </c>
      <c r="G1097">
        <v>9943.2900000000009</v>
      </c>
      <c r="H1097" t="s">
        <v>1516</v>
      </c>
      <c r="I1097" t="s">
        <v>1518</v>
      </c>
      <c r="J1097">
        <v>4.5</v>
      </c>
      <c r="K1097" t="s">
        <v>1657</v>
      </c>
      <c r="L1097" t="s">
        <v>1523</v>
      </c>
      <c r="M1097" t="s">
        <v>1638</v>
      </c>
      <c r="N1097" t="s">
        <v>1913</v>
      </c>
      <c r="O1097">
        <v>1.89E-2</v>
      </c>
      <c r="P1097">
        <v>7</v>
      </c>
      <c r="Q1097">
        <v>0.95</v>
      </c>
      <c r="R1097">
        <v>299</v>
      </c>
      <c r="S1097">
        <v>169</v>
      </c>
      <c r="T1097">
        <v>84</v>
      </c>
      <c r="U1097">
        <f t="shared" si="102"/>
        <v>4</v>
      </c>
      <c r="V1097">
        <f t="shared" si="103"/>
        <v>318.29000000000087</v>
      </c>
      <c r="W1097" s="3">
        <f t="shared" si="104"/>
        <v>3.3069090909090999E-2</v>
      </c>
      <c r="X1097" t="str">
        <f t="shared" si="105"/>
        <v>April</v>
      </c>
      <c r="Y1097" t="str">
        <f t="shared" si="106"/>
        <v>Q2</v>
      </c>
      <c r="Z1097">
        <f t="shared" si="107"/>
        <v>1.2876254180602007</v>
      </c>
    </row>
    <row r="1098" spans="1:26" x14ac:dyDescent="0.25">
      <c r="A1098" t="s">
        <v>1106</v>
      </c>
      <c r="B1098" t="s">
        <v>1508</v>
      </c>
      <c r="C1098" t="s">
        <v>1512</v>
      </c>
      <c r="D1098">
        <v>461</v>
      </c>
      <c r="E1098">
        <v>8.9</v>
      </c>
      <c r="F1098">
        <v>4102.8999999999996</v>
      </c>
      <c r="G1098">
        <v>4218.3599999999997</v>
      </c>
      <c r="H1098" t="s">
        <v>1515</v>
      </c>
      <c r="I1098" t="s">
        <v>1518</v>
      </c>
      <c r="J1098">
        <v>4.5</v>
      </c>
      <c r="K1098" t="s">
        <v>1525</v>
      </c>
      <c r="L1098" t="s">
        <v>1629</v>
      </c>
      <c r="M1098" t="s">
        <v>1629</v>
      </c>
      <c r="N1098" t="s">
        <v>1912</v>
      </c>
      <c r="O1098">
        <v>5.4600000000000003E-2</v>
      </c>
      <c r="P1098">
        <v>25</v>
      </c>
      <c r="Q1098">
        <v>1.39</v>
      </c>
      <c r="R1098">
        <v>502</v>
      </c>
      <c r="S1098">
        <v>41</v>
      </c>
      <c r="T1098">
        <v>70</v>
      </c>
      <c r="U1098">
        <f t="shared" si="102"/>
        <v>0</v>
      </c>
      <c r="V1098">
        <f t="shared" si="103"/>
        <v>115.46000000000004</v>
      </c>
      <c r="W1098" s="3">
        <f t="shared" si="104"/>
        <v>2.8141070949815994E-2</v>
      </c>
      <c r="X1098" t="str">
        <f t="shared" si="105"/>
        <v>October</v>
      </c>
      <c r="Y1098" t="str">
        <f t="shared" si="106"/>
        <v>Q4</v>
      </c>
      <c r="Z1098">
        <f t="shared" si="107"/>
        <v>0.91832669322709159</v>
      </c>
    </row>
    <row r="1099" spans="1:26" x14ac:dyDescent="0.25">
      <c r="A1099" t="s">
        <v>1107</v>
      </c>
      <c r="B1099" t="s">
        <v>1507</v>
      </c>
      <c r="C1099" t="s">
        <v>1511</v>
      </c>
      <c r="D1099">
        <v>259</v>
      </c>
      <c r="E1099">
        <v>15.75</v>
      </c>
      <c r="F1099">
        <v>4079.25</v>
      </c>
      <c r="G1099">
        <v>3997.65</v>
      </c>
      <c r="H1099" t="s">
        <v>1513</v>
      </c>
      <c r="I1099" t="s">
        <v>1519</v>
      </c>
      <c r="J1099">
        <v>3.8</v>
      </c>
      <c r="K1099" t="s">
        <v>1755</v>
      </c>
      <c r="L1099" t="s">
        <v>1773</v>
      </c>
      <c r="M1099" t="s">
        <v>1773</v>
      </c>
      <c r="N1099" t="s">
        <v>1912</v>
      </c>
      <c r="O1099">
        <v>1.1299999999999999E-2</v>
      </c>
      <c r="P1099">
        <v>2</v>
      </c>
      <c r="Q1099">
        <v>3.86</v>
      </c>
      <c r="R1099">
        <v>846</v>
      </c>
      <c r="S1099">
        <v>184</v>
      </c>
      <c r="T1099">
        <v>34</v>
      </c>
      <c r="U1099">
        <f t="shared" si="102"/>
        <v>0</v>
      </c>
      <c r="V1099">
        <f t="shared" si="103"/>
        <v>-81.599999999999909</v>
      </c>
      <c r="W1099" s="3">
        <f t="shared" si="104"/>
        <v>-2.0003677146534268E-2</v>
      </c>
      <c r="X1099" t="str">
        <f t="shared" si="105"/>
        <v>November</v>
      </c>
      <c r="Y1099" t="str">
        <f t="shared" si="106"/>
        <v>Q4</v>
      </c>
      <c r="Z1099">
        <f t="shared" si="107"/>
        <v>0.30614657210401891</v>
      </c>
    </row>
    <row r="1100" spans="1:26" x14ac:dyDescent="0.25">
      <c r="A1100" t="s">
        <v>1108</v>
      </c>
      <c r="B1100" t="s">
        <v>1509</v>
      </c>
      <c r="C1100" t="s">
        <v>1510</v>
      </c>
      <c r="D1100">
        <v>138</v>
      </c>
      <c r="E1100">
        <v>25</v>
      </c>
      <c r="F1100">
        <v>3450</v>
      </c>
      <c r="G1100">
        <v>3537.82</v>
      </c>
      <c r="H1100" t="s">
        <v>1517</v>
      </c>
      <c r="I1100" t="s">
        <v>1520</v>
      </c>
      <c r="J1100">
        <v>4.7</v>
      </c>
      <c r="K1100" t="s">
        <v>1867</v>
      </c>
      <c r="L1100" t="s">
        <v>1703</v>
      </c>
      <c r="M1100" t="s">
        <v>1703</v>
      </c>
      <c r="N1100" t="s">
        <v>1912</v>
      </c>
      <c r="O1100">
        <v>9.4200000000000006E-2</v>
      </c>
      <c r="P1100">
        <v>12</v>
      </c>
      <c r="Q1100">
        <v>0.76</v>
      </c>
      <c r="R1100">
        <v>544</v>
      </c>
      <c r="S1100">
        <v>151</v>
      </c>
      <c r="T1100">
        <v>46</v>
      </c>
      <c r="U1100">
        <f t="shared" si="102"/>
        <v>0</v>
      </c>
      <c r="V1100">
        <f t="shared" si="103"/>
        <v>87.820000000000164</v>
      </c>
      <c r="W1100" s="3">
        <f t="shared" si="104"/>
        <v>2.5455072463768165E-2</v>
      </c>
      <c r="X1100" t="str">
        <f t="shared" si="105"/>
        <v>January</v>
      </c>
      <c r="Y1100" t="str">
        <f t="shared" si="106"/>
        <v>Q1</v>
      </c>
      <c r="Z1100">
        <f t="shared" si="107"/>
        <v>0.25367647058823528</v>
      </c>
    </row>
    <row r="1101" spans="1:26" x14ac:dyDescent="0.25">
      <c r="A1101" t="s">
        <v>1109</v>
      </c>
      <c r="B1101" t="s">
        <v>1504</v>
      </c>
      <c r="C1101" t="s">
        <v>1510</v>
      </c>
      <c r="D1101">
        <v>137</v>
      </c>
      <c r="E1101">
        <v>45</v>
      </c>
      <c r="F1101">
        <v>6165</v>
      </c>
      <c r="G1101">
        <v>6067.06</v>
      </c>
      <c r="H1101" t="s">
        <v>1516</v>
      </c>
      <c r="I1101" t="s">
        <v>1521</v>
      </c>
      <c r="J1101">
        <v>4.2</v>
      </c>
      <c r="K1101" t="s">
        <v>1752</v>
      </c>
      <c r="L1101" t="s">
        <v>1618</v>
      </c>
      <c r="M1101" t="s">
        <v>1618</v>
      </c>
      <c r="N1101" t="s">
        <v>1912</v>
      </c>
      <c r="O1101">
        <v>0.10489999999999999</v>
      </c>
      <c r="P1101">
        <v>14</v>
      </c>
      <c r="Q1101">
        <v>1.44</v>
      </c>
      <c r="R1101">
        <v>824</v>
      </c>
      <c r="S1101">
        <v>66</v>
      </c>
      <c r="T1101">
        <v>72</v>
      </c>
      <c r="U1101">
        <f t="shared" si="102"/>
        <v>0</v>
      </c>
      <c r="V1101">
        <f t="shared" si="103"/>
        <v>-97.9399999999996</v>
      </c>
      <c r="W1101" s="3">
        <f t="shared" si="104"/>
        <v>-1.5886455798864493E-2</v>
      </c>
      <c r="X1101" t="str">
        <f t="shared" si="105"/>
        <v>September</v>
      </c>
      <c r="Y1101" t="str">
        <f t="shared" si="106"/>
        <v>Q3</v>
      </c>
      <c r="Z1101">
        <f t="shared" si="107"/>
        <v>0.16626213592233011</v>
      </c>
    </row>
    <row r="1102" spans="1:26" x14ac:dyDescent="0.25">
      <c r="A1102" t="s">
        <v>1110</v>
      </c>
      <c r="B1102" t="s">
        <v>1505</v>
      </c>
      <c r="C1102" t="s">
        <v>1511</v>
      </c>
      <c r="D1102">
        <v>93</v>
      </c>
      <c r="E1102">
        <v>12.5</v>
      </c>
      <c r="F1102">
        <v>1162.5</v>
      </c>
      <c r="G1102">
        <v>1125.1600000000001</v>
      </c>
      <c r="H1102" t="s">
        <v>1516</v>
      </c>
      <c r="I1102" t="s">
        <v>1520</v>
      </c>
      <c r="J1102">
        <v>4.7</v>
      </c>
      <c r="K1102" t="s">
        <v>1814</v>
      </c>
      <c r="L1102" t="s">
        <v>1586</v>
      </c>
      <c r="M1102" t="s">
        <v>1586</v>
      </c>
      <c r="N1102" t="s">
        <v>1912</v>
      </c>
      <c r="O1102">
        <v>0.11650000000000001</v>
      </c>
      <c r="P1102">
        <v>10</v>
      </c>
      <c r="Q1102">
        <v>2.64</v>
      </c>
      <c r="R1102">
        <v>400</v>
      </c>
      <c r="S1102">
        <v>183</v>
      </c>
      <c r="T1102">
        <v>97</v>
      </c>
      <c r="U1102">
        <f t="shared" si="102"/>
        <v>0</v>
      </c>
      <c r="V1102">
        <f t="shared" si="103"/>
        <v>-37.339999999999918</v>
      </c>
      <c r="W1102" s="3">
        <f t="shared" si="104"/>
        <v>-3.2120430107526812E-2</v>
      </c>
      <c r="X1102" t="str">
        <f t="shared" si="105"/>
        <v>September</v>
      </c>
      <c r="Y1102" t="str">
        <f t="shared" si="106"/>
        <v>Q3</v>
      </c>
      <c r="Z1102">
        <f t="shared" si="107"/>
        <v>0.23250000000000001</v>
      </c>
    </row>
    <row r="1103" spans="1:26" x14ac:dyDescent="0.25">
      <c r="A1103" t="s">
        <v>1111</v>
      </c>
      <c r="B1103" t="s">
        <v>1509</v>
      </c>
      <c r="C1103" t="s">
        <v>1510</v>
      </c>
      <c r="D1103">
        <v>400</v>
      </c>
      <c r="E1103">
        <v>25</v>
      </c>
      <c r="F1103">
        <v>10000</v>
      </c>
      <c r="G1103">
        <v>9731.7999999999993</v>
      </c>
      <c r="H1103" t="s">
        <v>1514</v>
      </c>
      <c r="I1103" t="s">
        <v>1519</v>
      </c>
      <c r="J1103">
        <v>3.8</v>
      </c>
      <c r="K1103" t="s">
        <v>1604</v>
      </c>
      <c r="L1103" t="s">
        <v>1630</v>
      </c>
      <c r="M1103" t="s">
        <v>1630</v>
      </c>
      <c r="N1103" t="s">
        <v>1912</v>
      </c>
      <c r="O1103">
        <v>5.2999999999999999E-2</v>
      </c>
      <c r="P1103">
        <v>21</v>
      </c>
      <c r="Q1103">
        <v>1.65</v>
      </c>
      <c r="R1103">
        <v>155</v>
      </c>
      <c r="S1103">
        <v>195</v>
      </c>
      <c r="T1103">
        <v>48</v>
      </c>
      <c r="U1103">
        <f t="shared" si="102"/>
        <v>0</v>
      </c>
      <c r="V1103">
        <f t="shared" si="103"/>
        <v>-268.20000000000073</v>
      </c>
      <c r="W1103" s="3">
        <f t="shared" si="104"/>
        <v>-2.6820000000000073E-2</v>
      </c>
      <c r="X1103" t="str">
        <f t="shared" si="105"/>
        <v>February</v>
      </c>
      <c r="Y1103" t="str">
        <f t="shared" si="106"/>
        <v>Q1</v>
      </c>
      <c r="Z1103">
        <f t="shared" si="107"/>
        <v>2.5806451612903225</v>
      </c>
    </row>
    <row r="1104" spans="1:26" x14ac:dyDescent="0.25">
      <c r="A1104" t="s">
        <v>1112</v>
      </c>
      <c r="B1104" t="s">
        <v>1509</v>
      </c>
      <c r="C1104" t="s">
        <v>1510</v>
      </c>
      <c r="D1104">
        <v>90</v>
      </c>
      <c r="E1104">
        <v>25</v>
      </c>
      <c r="F1104">
        <v>2250</v>
      </c>
      <c r="G1104">
        <v>2180.6799999999998</v>
      </c>
      <c r="H1104" t="s">
        <v>1514</v>
      </c>
      <c r="I1104" t="s">
        <v>1519</v>
      </c>
      <c r="J1104">
        <v>3.8</v>
      </c>
      <c r="K1104" t="s">
        <v>1582</v>
      </c>
      <c r="L1104" t="s">
        <v>1739</v>
      </c>
      <c r="M1104" t="s">
        <v>1739</v>
      </c>
      <c r="N1104" t="s">
        <v>1912</v>
      </c>
      <c r="O1104">
        <v>6.5500000000000003E-2</v>
      </c>
      <c r="P1104">
        <v>5</v>
      </c>
      <c r="Q1104">
        <v>0.74</v>
      </c>
      <c r="R1104">
        <v>210</v>
      </c>
      <c r="S1104">
        <v>103</v>
      </c>
      <c r="T1104">
        <v>76</v>
      </c>
      <c r="U1104">
        <f t="shared" si="102"/>
        <v>0</v>
      </c>
      <c r="V1104">
        <f t="shared" si="103"/>
        <v>-69.320000000000164</v>
      </c>
      <c r="W1104" s="3">
        <f t="shared" si="104"/>
        <v>-3.0808888888888962E-2</v>
      </c>
      <c r="X1104" t="str">
        <f t="shared" si="105"/>
        <v>June</v>
      </c>
      <c r="Y1104" t="str">
        <f t="shared" si="106"/>
        <v>Q2</v>
      </c>
      <c r="Z1104">
        <f t="shared" si="107"/>
        <v>0.42857142857142855</v>
      </c>
    </row>
    <row r="1105" spans="1:26" x14ac:dyDescent="0.25">
      <c r="A1105" t="s">
        <v>1113</v>
      </c>
      <c r="B1105" t="s">
        <v>1508</v>
      </c>
      <c r="C1105" t="s">
        <v>1512</v>
      </c>
      <c r="D1105">
        <v>127</v>
      </c>
      <c r="E1105">
        <v>8.9</v>
      </c>
      <c r="F1105">
        <v>1130.3</v>
      </c>
      <c r="G1105">
        <v>1179.22</v>
      </c>
      <c r="H1105" t="s">
        <v>1517</v>
      </c>
      <c r="I1105" t="s">
        <v>1520</v>
      </c>
      <c r="J1105">
        <v>4.7</v>
      </c>
      <c r="K1105" t="s">
        <v>1759</v>
      </c>
      <c r="L1105" t="s">
        <v>1574</v>
      </c>
      <c r="M1105" t="s">
        <v>1574</v>
      </c>
      <c r="N1105" t="s">
        <v>1912</v>
      </c>
      <c r="O1105">
        <v>7.6100000000000001E-2</v>
      </c>
      <c r="P1105">
        <v>9</v>
      </c>
      <c r="Q1105">
        <v>1.61</v>
      </c>
      <c r="R1105">
        <v>363</v>
      </c>
      <c r="S1105">
        <v>105</v>
      </c>
      <c r="T1105">
        <v>55</v>
      </c>
      <c r="U1105">
        <f t="shared" si="102"/>
        <v>0</v>
      </c>
      <c r="V1105">
        <f t="shared" si="103"/>
        <v>48.920000000000073</v>
      </c>
      <c r="W1105" s="3">
        <f t="shared" si="104"/>
        <v>4.3280544988056335E-2</v>
      </c>
      <c r="X1105" t="str">
        <f t="shared" si="105"/>
        <v>May</v>
      </c>
      <c r="Y1105" t="str">
        <f t="shared" si="106"/>
        <v>Q2</v>
      </c>
      <c r="Z1105">
        <f t="shared" si="107"/>
        <v>0.34986225895316803</v>
      </c>
    </row>
    <row r="1106" spans="1:26" x14ac:dyDescent="0.25">
      <c r="A1106" t="s">
        <v>1114</v>
      </c>
      <c r="B1106" t="s">
        <v>1504</v>
      </c>
      <c r="C1106" t="s">
        <v>1510</v>
      </c>
      <c r="D1106">
        <v>227</v>
      </c>
      <c r="E1106">
        <v>45</v>
      </c>
      <c r="F1106">
        <v>10215</v>
      </c>
      <c r="G1106">
        <v>10279.65</v>
      </c>
      <c r="H1106" t="s">
        <v>1516</v>
      </c>
      <c r="I1106" t="s">
        <v>1520</v>
      </c>
      <c r="J1106">
        <v>4.7</v>
      </c>
      <c r="K1106" t="s">
        <v>1535</v>
      </c>
      <c r="L1106" t="s">
        <v>1582</v>
      </c>
      <c r="M1106" t="s">
        <v>1582</v>
      </c>
      <c r="N1106" t="s">
        <v>1912</v>
      </c>
      <c r="O1106">
        <v>0.1168</v>
      </c>
      <c r="P1106">
        <v>26</v>
      </c>
      <c r="Q1106">
        <v>1.91</v>
      </c>
      <c r="R1106">
        <v>468</v>
      </c>
      <c r="S1106">
        <v>110</v>
      </c>
      <c r="T1106">
        <v>92</v>
      </c>
      <c r="U1106">
        <f t="shared" si="102"/>
        <v>0</v>
      </c>
      <c r="V1106">
        <f t="shared" si="103"/>
        <v>64.649999999999636</v>
      </c>
      <c r="W1106" s="3">
        <f t="shared" si="104"/>
        <v>6.3289280469896857E-3</v>
      </c>
      <c r="X1106" t="str">
        <f t="shared" si="105"/>
        <v>June</v>
      </c>
      <c r="Y1106" t="str">
        <f t="shared" si="106"/>
        <v>Q2</v>
      </c>
      <c r="Z1106">
        <f t="shared" si="107"/>
        <v>0.48504273504273504</v>
      </c>
    </row>
    <row r="1107" spans="1:26" x14ac:dyDescent="0.25">
      <c r="A1107" t="s">
        <v>1115</v>
      </c>
      <c r="B1107" t="s">
        <v>1507</v>
      </c>
      <c r="C1107" t="s">
        <v>1511</v>
      </c>
      <c r="D1107">
        <v>429</v>
      </c>
      <c r="E1107">
        <v>15.75</v>
      </c>
      <c r="F1107">
        <v>6756.75</v>
      </c>
      <c r="G1107">
        <v>6894.82</v>
      </c>
      <c r="H1107" t="s">
        <v>1515</v>
      </c>
      <c r="I1107" t="s">
        <v>1521</v>
      </c>
      <c r="J1107">
        <v>4.2</v>
      </c>
      <c r="K1107" t="s">
        <v>1813</v>
      </c>
      <c r="L1107" t="s">
        <v>1718</v>
      </c>
      <c r="M1107" t="s">
        <v>1718</v>
      </c>
      <c r="N1107" t="s">
        <v>1912</v>
      </c>
      <c r="O1107">
        <v>3.9199999999999999E-2</v>
      </c>
      <c r="P1107">
        <v>16</v>
      </c>
      <c r="Q1107">
        <v>2.94</v>
      </c>
      <c r="R1107">
        <v>74</v>
      </c>
      <c r="S1107">
        <v>102</v>
      </c>
      <c r="T1107">
        <v>64</v>
      </c>
      <c r="U1107">
        <f t="shared" si="102"/>
        <v>0</v>
      </c>
      <c r="V1107">
        <f t="shared" si="103"/>
        <v>138.06999999999971</v>
      </c>
      <c r="W1107" s="3">
        <f t="shared" si="104"/>
        <v>2.0434380434380391E-2</v>
      </c>
      <c r="X1107" t="str">
        <f t="shared" si="105"/>
        <v>January</v>
      </c>
      <c r="Y1107" t="str">
        <f t="shared" si="106"/>
        <v>Q1</v>
      </c>
      <c r="Z1107">
        <f t="shared" si="107"/>
        <v>5.7972972972972974</v>
      </c>
    </row>
    <row r="1108" spans="1:26" x14ac:dyDescent="0.25">
      <c r="A1108" t="s">
        <v>1116</v>
      </c>
      <c r="B1108" t="s">
        <v>1508</v>
      </c>
      <c r="C1108" t="s">
        <v>1512</v>
      </c>
      <c r="D1108">
        <v>326</v>
      </c>
      <c r="E1108">
        <v>8.9</v>
      </c>
      <c r="F1108">
        <v>2901.4</v>
      </c>
      <c r="G1108">
        <v>2902.25</v>
      </c>
      <c r="H1108" t="s">
        <v>1516</v>
      </c>
      <c r="I1108" t="s">
        <v>1519</v>
      </c>
      <c r="J1108">
        <v>3.8</v>
      </c>
      <c r="K1108" t="s">
        <v>1737</v>
      </c>
      <c r="L1108" t="s">
        <v>1904</v>
      </c>
      <c r="M1108" t="s">
        <v>1904</v>
      </c>
      <c r="N1108" t="s">
        <v>1912</v>
      </c>
      <c r="O1108">
        <v>0.12989999999999999</v>
      </c>
      <c r="P1108">
        <v>42</v>
      </c>
      <c r="Q1108">
        <v>1.49</v>
      </c>
      <c r="R1108">
        <v>790</v>
      </c>
      <c r="S1108">
        <v>142</v>
      </c>
      <c r="T1108">
        <v>85</v>
      </c>
      <c r="U1108">
        <f t="shared" si="102"/>
        <v>0</v>
      </c>
      <c r="V1108">
        <f t="shared" si="103"/>
        <v>0.84999999999990905</v>
      </c>
      <c r="W1108" s="3">
        <f t="shared" si="104"/>
        <v>2.9296201833594438E-4</v>
      </c>
      <c r="X1108" t="str">
        <f t="shared" si="105"/>
        <v>April</v>
      </c>
      <c r="Y1108" t="str">
        <f t="shared" si="106"/>
        <v>Q2</v>
      </c>
      <c r="Z1108">
        <f t="shared" si="107"/>
        <v>0.41265822784810124</v>
      </c>
    </row>
    <row r="1109" spans="1:26" x14ac:dyDescent="0.25">
      <c r="A1109" t="s">
        <v>1117</v>
      </c>
      <c r="B1109" t="s">
        <v>1508</v>
      </c>
      <c r="C1109" t="s">
        <v>1512</v>
      </c>
      <c r="D1109">
        <v>475</v>
      </c>
      <c r="E1109">
        <v>8.9</v>
      </c>
      <c r="F1109">
        <v>4227.5</v>
      </c>
      <c r="G1109">
        <v>4314.79</v>
      </c>
      <c r="H1109" t="s">
        <v>1513</v>
      </c>
      <c r="I1109" t="s">
        <v>1520</v>
      </c>
      <c r="J1109">
        <v>4.7</v>
      </c>
      <c r="K1109" t="s">
        <v>1809</v>
      </c>
      <c r="L1109" t="s">
        <v>1890</v>
      </c>
      <c r="M1109" t="s">
        <v>1901</v>
      </c>
      <c r="N1109" t="s">
        <v>1913</v>
      </c>
      <c r="O1109">
        <v>4.4999999999999998E-2</v>
      </c>
      <c r="P1109">
        <v>21</v>
      </c>
      <c r="Q1109">
        <v>1.75</v>
      </c>
      <c r="R1109">
        <v>704</v>
      </c>
      <c r="S1109">
        <v>107</v>
      </c>
      <c r="T1109">
        <v>45</v>
      </c>
      <c r="U1109">
        <f t="shared" si="102"/>
        <v>1</v>
      </c>
      <c r="V1109">
        <f t="shared" si="103"/>
        <v>87.289999999999964</v>
      </c>
      <c r="W1109" s="3">
        <f t="shared" si="104"/>
        <v>2.0648137196924887E-2</v>
      </c>
      <c r="X1109" t="str">
        <f t="shared" si="105"/>
        <v>December</v>
      </c>
      <c r="Y1109" t="str">
        <f t="shared" si="106"/>
        <v>Q4</v>
      </c>
      <c r="Z1109">
        <f t="shared" si="107"/>
        <v>0.67471590909090906</v>
      </c>
    </row>
    <row r="1110" spans="1:26" x14ac:dyDescent="0.25">
      <c r="A1110" t="s">
        <v>1118</v>
      </c>
      <c r="B1110" t="s">
        <v>1509</v>
      </c>
      <c r="C1110" t="s">
        <v>1510</v>
      </c>
      <c r="D1110">
        <v>66</v>
      </c>
      <c r="E1110">
        <v>25</v>
      </c>
      <c r="F1110">
        <v>1650</v>
      </c>
      <c r="G1110">
        <v>1645.35</v>
      </c>
      <c r="H1110" t="s">
        <v>1516</v>
      </c>
      <c r="I1110" t="s">
        <v>1520</v>
      </c>
      <c r="J1110">
        <v>4.7</v>
      </c>
      <c r="K1110" t="s">
        <v>1762</v>
      </c>
      <c r="L1110" t="s">
        <v>1683</v>
      </c>
      <c r="M1110" t="s">
        <v>1683</v>
      </c>
      <c r="N1110" t="s">
        <v>1912</v>
      </c>
      <c r="O1110">
        <v>0.1333</v>
      </c>
      <c r="P1110">
        <v>8</v>
      </c>
      <c r="Q1110">
        <v>1.97</v>
      </c>
      <c r="R1110">
        <v>894</v>
      </c>
      <c r="S1110">
        <v>58</v>
      </c>
      <c r="T1110">
        <v>29</v>
      </c>
      <c r="U1110">
        <f t="shared" si="102"/>
        <v>0</v>
      </c>
      <c r="V1110">
        <f t="shared" si="103"/>
        <v>-4.6500000000000909</v>
      </c>
      <c r="W1110" s="3">
        <f t="shared" si="104"/>
        <v>-2.8181818181818733E-3</v>
      </c>
      <c r="X1110" t="str">
        <f t="shared" si="105"/>
        <v>May</v>
      </c>
      <c r="Y1110" t="str">
        <f t="shared" si="106"/>
        <v>Q2</v>
      </c>
      <c r="Z1110">
        <f t="shared" si="107"/>
        <v>7.3825503355704702E-2</v>
      </c>
    </row>
    <row r="1111" spans="1:26" x14ac:dyDescent="0.25">
      <c r="A1111" t="s">
        <v>1119</v>
      </c>
      <c r="B1111" t="s">
        <v>1509</v>
      </c>
      <c r="C1111" t="s">
        <v>1510</v>
      </c>
      <c r="D1111">
        <v>55</v>
      </c>
      <c r="E1111">
        <v>25</v>
      </c>
      <c r="F1111">
        <v>1375</v>
      </c>
      <c r="G1111">
        <v>1366.51</v>
      </c>
      <c r="H1111" t="s">
        <v>1516</v>
      </c>
      <c r="I1111" t="s">
        <v>1519</v>
      </c>
      <c r="J1111">
        <v>3.8</v>
      </c>
      <c r="K1111" t="s">
        <v>1660</v>
      </c>
      <c r="L1111" t="s">
        <v>1808</v>
      </c>
      <c r="M1111" t="s">
        <v>1808</v>
      </c>
      <c r="N1111" t="s">
        <v>1912</v>
      </c>
      <c r="O1111">
        <v>5.5899999999999998E-2</v>
      </c>
      <c r="P1111">
        <v>3</v>
      </c>
      <c r="Q1111">
        <v>1.49</v>
      </c>
      <c r="R1111">
        <v>593</v>
      </c>
      <c r="S1111">
        <v>94</v>
      </c>
      <c r="T1111">
        <v>98</v>
      </c>
      <c r="U1111">
        <f t="shared" si="102"/>
        <v>0</v>
      </c>
      <c r="V1111">
        <f t="shared" si="103"/>
        <v>-8.4900000000000091</v>
      </c>
      <c r="W1111" s="3">
        <f t="shared" si="104"/>
        <v>-6.1745454545454612E-3</v>
      </c>
      <c r="X1111" t="str">
        <f t="shared" si="105"/>
        <v>October</v>
      </c>
      <c r="Y1111" t="str">
        <f t="shared" si="106"/>
        <v>Q4</v>
      </c>
      <c r="Z1111">
        <f t="shared" si="107"/>
        <v>9.274873524451939E-2</v>
      </c>
    </row>
    <row r="1112" spans="1:26" x14ac:dyDescent="0.25">
      <c r="A1112" t="s">
        <v>1120</v>
      </c>
      <c r="B1112" t="s">
        <v>1505</v>
      </c>
      <c r="C1112" t="s">
        <v>1511</v>
      </c>
      <c r="D1112">
        <v>374</v>
      </c>
      <c r="E1112">
        <v>12.5</v>
      </c>
      <c r="F1112">
        <v>4675</v>
      </c>
      <c r="G1112">
        <v>4786.76</v>
      </c>
      <c r="H1112" t="s">
        <v>1514</v>
      </c>
      <c r="I1112" t="s">
        <v>1518</v>
      </c>
      <c r="J1112">
        <v>4.5</v>
      </c>
      <c r="K1112" t="s">
        <v>1749</v>
      </c>
      <c r="L1112" t="s">
        <v>1885</v>
      </c>
      <c r="M1112" t="s">
        <v>1885</v>
      </c>
      <c r="N1112" t="s">
        <v>1912</v>
      </c>
      <c r="O1112">
        <v>0.14399999999999999</v>
      </c>
      <c r="P1112">
        <v>53</v>
      </c>
      <c r="Q1112">
        <v>3.66</v>
      </c>
      <c r="R1112">
        <v>238</v>
      </c>
      <c r="S1112">
        <v>102</v>
      </c>
      <c r="T1112">
        <v>69</v>
      </c>
      <c r="U1112">
        <f t="shared" si="102"/>
        <v>0</v>
      </c>
      <c r="V1112">
        <f t="shared" si="103"/>
        <v>111.76000000000022</v>
      </c>
      <c r="W1112" s="3">
        <f t="shared" si="104"/>
        <v>2.3905882352941225E-2</v>
      </c>
      <c r="X1112" t="str">
        <f t="shared" si="105"/>
        <v>December</v>
      </c>
      <c r="Y1112" t="str">
        <f t="shared" si="106"/>
        <v>Q4</v>
      </c>
      <c r="Z1112">
        <f t="shared" si="107"/>
        <v>1.5714285714285714</v>
      </c>
    </row>
    <row r="1113" spans="1:26" x14ac:dyDescent="0.25">
      <c r="A1113" t="s">
        <v>1121</v>
      </c>
      <c r="B1113" t="s">
        <v>1507</v>
      </c>
      <c r="C1113" t="s">
        <v>1511</v>
      </c>
      <c r="D1113">
        <v>111</v>
      </c>
      <c r="E1113">
        <v>15.75</v>
      </c>
      <c r="F1113">
        <v>1748.25</v>
      </c>
      <c r="G1113">
        <v>1779.31</v>
      </c>
      <c r="H1113" t="s">
        <v>1515</v>
      </c>
      <c r="I1113" t="s">
        <v>1521</v>
      </c>
      <c r="J1113">
        <v>4.2</v>
      </c>
      <c r="K1113" t="s">
        <v>1584</v>
      </c>
      <c r="L1113" t="s">
        <v>1653</v>
      </c>
      <c r="M1113" t="s">
        <v>1653</v>
      </c>
      <c r="N1113" t="s">
        <v>1912</v>
      </c>
      <c r="O1113">
        <v>0.1086</v>
      </c>
      <c r="P1113">
        <v>12</v>
      </c>
      <c r="Q1113">
        <v>3.62</v>
      </c>
      <c r="R1113">
        <v>193</v>
      </c>
      <c r="S1113">
        <v>50</v>
      </c>
      <c r="T1113">
        <v>92</v>
      </c>
      <c r="U1113">
        <f t="shared" si="102"/>
        <v>0</v>
      </c>
      <c r="V1113">
        <f t="shared" si="103"/>
        <v>31.059999999999945</v>
      </c>
      <c r="W1113" s="3">
        <f t="shared" si="104"/>
        <v>1.7766337766337736E-2</v>
      </c>
      <c r="X1113" t="str">
        <f t="shared" si="105"/>
        <v>June</v>
      </c>
      <c r="Y1113" t="str">
        <f t="shared" si="106"/>
        <v>Q2</v>
      </c>
      <c r="Z1113">
        <f t="shared" si="107"/>
        <v>0.57512953367875652</v>
      </c>
    </row>
    <row r="1114" spans="1:26" x14ac:dyDescent="0.25">
      <c r="A1114" t="s">
        <v>1122</v>
      </c>
      <c r="B1114" t="s">
        <v>1508</v>
      </c>
      <c r="C1114" t="s">
        <v>1512</v>
      </c>
      <c r="D1114">
        <v>418</v>
      </c>
      <c r="E1114">
        <v>8.9</v>
      </c>
      <c r="F1114">
        <v>3720.2</v>
      </c>
      <c r="G1114">
        <v>3552.06</v>
      </c>
      <c r="H1114" t="s">
        <v>1515</v>
      </c>
      <c r="I1114" t="s">
        <v>1520</v>
      </c>
      <c r="J1114">
        <v>4.7</v>
      </c>
      <c r="K1114" t="s">
        <v>1699</v>
      </c>
      <c r="L1114" t="s">
        <v>1743</v>
      </c>
      <c r="M1114" t="s">
        <v>1832</v>
      </c>
      <c r="N1114" t="s">
        <v>1913</v>
      </c>
      <c r="O1114">
        <v>8.4000000000000005E-2</v>
      </c>
      <c r="P1114">
        <v>35</v>
      </c>
      <c r="Q1114">
        <v>1.75</v>
      </c>
      <c r="R1114">
        <v>82</v>
      </c>
      <c r="S1114">
        <v>149</v>
      </c>
      <c r="T1114">
        <v>51</v>
      </c>
      <c r="U1114">
        <f t="shared" si="102"/>
        <v>7</v>
      </c>
      <c r="V1114">
        <f t="shared" si="103"/>
        <v>-168.13999999999987</v>
      </c>
      <c r="W1114" s="3">
        <f t="shared" si="104"/>
        <v>-4.5196494812106844E-2</v>
      </c>
      <c r="X1114" t="str">
        <f t="shared" si="105"/>
        <v>September</v>
      </c>
      <c r="Y1114" t="str">
        <f t="shared" si="106"/>
        <v>Q3</v>
      </c>
      <c r="Z1114">
        <f t="shared" si="107"/>
        <v>5.0975609756097562</v>
      </c>
    </row>
    <row r="1115" spans="1:26" x14ac:dyDescent="0.25">
      <c r="A1115" t="s">
        <v>1123</v>
      </c>
      <c r="B1115" t="s">
        <v>1509</v>
      </c>
      <c r="C1115" t="s">
        <v>1510</v>
      </c>
      <c r="D1115">
        <v>180</v>
      </c>
      <c r="E1115">
        <v>25</v>
      </c>
      <c r="F1115">
        <v>4500</v>
      </c>
      <c r="G1115">
        <v>4560.47</v>
      </c>
      <c r="H1115" t="s">
        <v>1515</v>
      </c>
      <c r="I1115" t="s">
        <v>1521</v>
      </c>
      <c r="J1115">
        <v>4.2</v>
      </c>
      <c r="K1115" t="s">
        <v>1823</v>
      </c>
      <c r="L1115" t="s">
        <v>1617</v>
      </c>
      <c r="M1115" t="s">
        <v>1617</v>
      </c>
      <c r="N1115" t="s">
        <v>1912</v>
      </c>
      <c r="O1115">
        <v>0.1128</v>
      </c>
      <c r="P1115">
        <v>20</v>
      </c>
      <c r="Q1115">
        <v>1.96</v>
      </c>
      <c r="R1115">
        <v>594</v>
      </c>
      <c r="S1115">
        <v>60</v>
      </c>
      <c r="T1115">
        <v>75</v>
      </c>
      <c r="U1115">
        <f t="shared" si="102"/>
        <v>0</v>
      </c>
      <c r="V1115">
        <f t="shared" si="103"/>
        <v>60.470000000000255</v>
      </c>
      <c r="W1115" s="3">
        <f t="shared" si="104"/>
        <v>1.3437777777777835E-2</v>
      </c>
      <c r="X1115" t="str">
        <f t="shared" si="105"/>
        <v>October</v>
      </c>
      <c r="Y1115" t="str">
        <f t="shared" si="106"/>
        <v>Q4</v>
      </c>
      <c r="Z1115">
        <f t="shared" si="107"/>
        <v>0.30303030303030304</v>
      </c>
    </row>
    <row r="1116" spans="1:26" x14ac:dyDescent="0.25">
      <c r="A1116" t="s">
        <v>1124</v>
      </c>
      <c r="B1116" t="s">
        <v>1505</v>
      </c>
      <c r="C1116" t="s">
        <v>1511</v>
      </c>
      <c r="D1116">
        <v>342</v>
      </c>
      <c r="E1116">
        <v>12.5</v>
      </c>
      <c r="F1116">
        <v>4275</v>
      </c>
      <c r="G1116">
        <v>4485.74</v>
      </c>
      <c r="H1116" t="s">
        <v>1517</v>
      </c>
      <c r="I1116" t="s">
        <v>1520</v>
      </c>
      <c r="J1116">
        <v>4.7</v>
      </c>
      <c r="K1116" t="s">
        <v>1658</v>
      </c>
      <c r="L1116" t="s">
        <v>1687</v>
      </c>
      <c r="M1116" t="s">
        <v>1687</v>
      </c>
      <c r="N1116" t="s">
        <v>1912</v>
      </c>
      <c r="O1116">
        <v>0.1153</v>
      </c>
      <c r="P1116">
        <v>39</v>
      </c>
      <c r="Q1116">
        <v>3.15</v>
      </c>
      <c r="R1116">
        <v>526</v>
      </c>
      <c r="S1116">
        <v>135</v>
      </c>
      <c r="T1116">
        <v>29</v>
      </c>
      <c r="U1116">
        <f t="shared" si="102"/>
        <v>0</v>
      </c>
      <c r="V1116">
        <f t="shared" si="103"/>
        <v>210.73999999999978</v>
      </c>
      <c r="W1116" s="3">
        <f t="shared" si="104"/>
        <v>4.929590643274849E-2</v>
      </c>
      <c r="X1116" t="str">
        <f t="shared" si="105"/>
        <v>November</v>
      </c>
      <c r="Y1116" t="str">
        <f t="shared" si="106"/>
        <v>Q4</v>
      </c>
      <c r="Z1116">
        <f t="shared" si="107"/>
        <v>0.65019011406844107</v>
      </c>
    </row>
    <row r="1117" spans="1:26" x14ac:dyDescent="0.25">
      <c r="A1117" t="s">
        <v>1125</v>
      </c>
      <c r="B1117" t="s">
        <v>1504</v>
      </c>
      <c r="C1117" t="s">
        <v>1510</v>
      </c>
      <c r="D1117">
        <v>341</v>
      </c>
      <c r="E1117">
        <v>45</v>
      </c>
      <c r="F1117">
        <v>15345</v>
      </c>
      <c r="G1117">
        <v>15460.43</v>
      </c>
      <c r="H1117" t="s">
        <v>1516</v>
      </c>
      <c r="I1117" t="s">
        <v>1518</v>
      </c>
      <c r="J1117">
        <v>4.5</v>
      </c>
      <c r="K1117" t="s">
        <v>1721</v>
      </c>
      <c r="L1117" t="s">
        <v>1787</v>
      </c>
      <c r="M1117" t="s">
        <v>1787</v>
      </c>
      <c r="N1117" t="s">
        <v>1912</v>
      </c>
      <c r="O1117">
        <v>7.3599999999999999E-2</v>
      </c>
      <c r="P1117">
        <v>25</v>
      </c>
      <c r="Q1117">
        <v>1.61</v>
      </c>
      <c r="R1117">
        <v>960</v>
      </c>
      <c r="S1117">
        <v>25</v>
      </c>
      <c r="T1117">
        <v>61</v>
      </c>
      <c r="U1117">
        <f t="shared" si="102"/>
        <v>0</v>
      </c>
      <c r="V1117">
        <f t="shared" si="103"/>
        <v>115.43000000000029</v>
      </c>
      <c r="W1117" s="3">
        <f t="shared" si="104"/>
        <v>7.5223199739328965E-3</v>
      </c>
      <c r="X1117" t="str">
        <f t="shared" si="105"/>
        <v>April</v>
      </c>
      <c r="Y1117" t="str">
        <f t="shared" si="106"/>
        <v>Q2</v>
      </c>
      <c r="Z1117">
        <f t="shared" si="107"/>
        <v>0.35520833333333335</v>
      </c>
    </row>
    <row r="1118" spans="1:26" x14ac:dyDescent="0.25">
      <c r="A1118" t="s">
        <v>1126</v>
      </c>
      <c r="B1118" t="s">
        <v>1509</v>
      </c>
      <c r="C1118" t="s">
        <v>1510</v>
      </c>
      <c r="D1118">
        <v>434</v>
      </c>
      <c r="E1118">
        <v>25</v>
      </c>
      <c r="F1118">
        <v>10850</v>
      </c>
      <c r="G1118">
        <v>10730.59</v>
      </c>
      <c r="H1118" t="s">
        <v>1516</v>
      </c>
      <c r="I1118" t="s">
        <v>1518</v>
      </c>
      <c r="J1118">
        <v>4.5</v>
      </c>
      <c r="K1118" t="s">
        <v>1751</v>
      </c>
      <c r="L1118" t="s">
        <v>1594</v>
      </c>
      <c r="M1118" t="s">
        <v>1594</v>
      </c>
      <c r="N1118" t="s">
        <v>1912</v>
      </c>
      <c r="O1118">
        <v>1.12E-2</v>
      </c>
      <c r="P1118">
        <v>4</v>
      </c>
      <c r="Q1118">
        <v>0.73</v>
      </c>
      <c r="R1118">
        <v>648</v>
      </c>
      <c r="S1118">
        <v>192</v>
      </c>
      <c r="T1118">
        <v>51</v>
      </c>
      <c r="U1118">
        <f t="shared" si="102"/>
        <v>0</v>
      </c>
      <c r="V1118">
        <f t="shared" si="103"/>
        <v>-119.40999999999985</v>
      </c>
      <c r="W1118" s="3">
        <f t="shared" si="104"/>
        <v>-1.1005529953917037E-2</v>
      </c>
      <c r="X1118" t="str">
        <f t="shared" si="105"/>
        <v>November</v>
      </c>
      <c r="Y1118" t="str">
        <f t="shared" si="106"/>
        <v>Q4</v>
      </c>
      <c r="Z1118">
        <f t="shared" si="107"/>
        <v>0.66975308641975306</v>
      </c>
    </row>
    <row r="1119" spans="1:26" x14ac:dyDescent="0.25">
      <c r="A1119" t="s">
        <v>1127</v>
      </c>
      <c r="B1119" t="s">
        <v>1509</v>
      </c>
      <c r="C1119" t="s">
        <v>1510</v>
      </c>
      <c r="D1119">
        <v>483</v>
      </c>
      <c r="E1119">
        <v>25</v>
      </c>
      <c r="F1119">
        <v>12075</v>
      </c>
      <c r="G1119">
        <v>11899.48</v>
      </c>
      <c r="H1119" t="s">
        <v>1515</v>
      </c>
      <c r="I1119" t="s">
        <v>1519</v>
      </c>
      <c r="J1119">
        <v>3.8</v>
      </c>
      <c r="K1119" t="s">
        <v>1823</v>
      </c>
      <c r="L1119" t="s">
        <v>1734</v>
      </c>
      <c r="M1119" t="s">
        <v>1734</v>
      </c>
      <c r="N1119" t="s">
        <v>1912</v>
      </c>
      <c r="O1119">
        <v>0.13320000000000001</v>
      </c>
      <c r="P1119">
        <v>64</v>
      </c>
      <c r="Q1119">
        <v>0.73</v>
      </c>
      <c r="R1119">
        <v>261</v>
      </c>
      <c r="S1119">
        <v>98</v>
      </c>
      <c r="T1119">
        <v>33</v>
      </c>
      <c r="U1119">
        <f t="shared" si="102"/>
        <v>0</v>
      </c>
      <c r="V1119">
        <f t="shared" si="103"/>
        <v>-175.52000000000044</v>
      </c>
      <c r="W1119" s="3">
        <f t="shared" si="104"/>
        <v>-1.4535817805383058E-2</v>
      </c>
      <c r="X1119" t="str">
        <f t="shared" si="105"/>
        <v>October</v>
      </c>
      <c r="Y1119" t="str">
        <f t="shared" si="106"/>
        <v>Q4</v>
      </c>
      <c r="Z1119">
        <f t="shared" si="107"/>
        <v>1.8505747126436782</v>
      </c>
    </row>
    <row r="1120" spans="1:26" x14ac:dyDescent="0.25">
      <c r="A1120" t="s">
        <v>1128</v>
      </c>
      <c r="B1120" t="s">
        <v>1505</v>
      </c>
      <c r="C1120" t="s">
        <v>1511</v>
      </c>
      <c r="D1120">
        <v>286</v>
      </c>
      <c r="E1120">
        <v>12.5</v>
      </c>
      <c r="F1120">
        <v>3575</v>
      </c>
      <c r="G1120">
        <v>3520.85</v>
      </c>
      <c r="H1120" t="s">
        <v>1513</v>
      </c>
      <c r="I1120" t="s">
        <v>1518</v>
      </c>
      <c r="J1120">
        <v>4.5</v>
      </c>
      <c r="K1120" t="s">
        <v>1630</v>
      </c>
      <c r="L1120" t="s">
        <v>1853</v>
      </c>
      <c r="M1120" t="s">
        <v>1853</v>
      </c>
      <c r="N1120" t="s">
        <v>1912</v>
      </c>
      <c r="O1120">
        <v>1.9699999999999999E-2</v>
      </c>
      <c r="P1120">
        <v>5</v>
      </c>
      <c r="Q1120">
        <v>3.89</v>
      </c>
      <c r="R1120">
        <v>263</v>
      </c>
      <c r="S1120">
        <v>71</v>
      </c>
      <c r="T1120">
        <v>48</v>
      </c>
      <c r="U1120">
        <f t="shared" si="102"/>
        <v>0</v>
      </c>
      <c r="V1120">
        <f t="shared" si="103"/>
        <v>-54.150000000000091</v>
      </c>
      <c r="W1120" s="3">
        <f t="shared" si="104"/>
        <v>-1.5146853146853172E-2</v>
      </c>
      <c r="X1120" t="str">
        <f t="shared" si="105"/>
        <v>March</v>
      </c>
      <c r="Y1120" t="str">
        <f t="shared" si="106"/>
        <v>Q1</v>
      </c>
      <c r="Z1120">
        <f t="shared" si="107"/>
        <v>1.0874524714828897</v>
      </c>
    </row>
    <row r="1121" spans="1:26" x14ac:dyDescent="0.25">
      <c r="A1121" t="s">
        <v>1129</v>
      </c>
      <c r="B1121" t="s">
        <v>1507</v>
      </c>
      <c r="C1121" t="s">
        <v>1511</v>
      </c>
      <c r="D1121">
        <v>489</v>
      </c>
      <c r="E1121">
        <v>15.75</v>
      </c>
      <c r="F1121">
        <v>7701.75</v>
      </c>
      <c r="G1121">
        <v>8025.13</v>
      </c>
      <c r="H1121" t="s">
        <v>1515</v>
      </c>
      <c r="I1121" t="s">
        <v>1521</v>
      </c>
      <c r="J1121">
        <v>4.2</v>
      </c>
      <c r="K1121" t="s">
        <v>1523</v>
      </c>
      <c r="L1121" t="s">
        <v>1522</v>
      </c>
      <c r="M1121" t="s">
        <v>1522</v>
      </c>
      <c r="N1121" t="s">
        <v>1912</v>
      </c>
      <c r="O1121">
        <v>0.1181</v>
      </c>
      <c r="P1121">
        <v>57</v>
      </c>
      <c r="Q1121">
        <v>3.82</v>
      </c>
      <c r="R1121">
        <v>176</v>
      </c>
      <c r="S1121">
        <v>116</v>
      </c>
      <c r="T1121">
        <v>13</v>
      </c>
      <c r="U1121">
        <f t="shared" si="102"/>
        <v>0</v>
      </c>
      <c r="V1121">
        <f t="shared" si="103"/>
        <v>323.38000000000011</v>
      </c>
      <c r="W1121" s="3">
        <f t="shared" si="104"/>
        <v>4.1987859901970348E-2</v>
      </c>
      <c r="X1121" t="str">
        <f t="shared" si="105"/>
        <v>April</v>
      </c>
      <c r="Y1121" t="str">
        <f t="shared" si="106"/>
        <v>Q2</v>
      </c>
      <c r="Z1121">
        <f t="shared" si="107"/>
        <v>2.7784090909090908</v>
      </c>
    </row>
    <row r="1122" spans="1:26" x14ac:dyDescent="0.25">
      <c r="A1122" t="s">
        <v>1130</v>
      </c>
      <c r="B1122" t="s">
        <v>1508</v>
      </c>
      <c r="C1122" t="s">
        <v>1512</v>
      </c>
      <c r="D1122">
        <v>238</v>
      </c>
      <c r="E1122">
        <v>8.9</v>
      </c>
      <c r="F1122">
        <v>2118.1999999999998</v>
      </c>
      <c r="G1122">
        <v>2105.1799999999998</v>
      </c>
      <c r="H1122" t="s">
        <v>1514</v>
      </c>
      <c r="I1122" t="s">
        <v>1520</v>
      </c>
      <c r="J1122">
        <v>4.7</v>
      </c>
      <c r="K1122" t="s">
        <v>1561</v>
      </c>
      <c r="L1122" t="s">
        <v>1572</v>
      </c>
      <c r="M1122" t="s">
        <v>1572</v>
      </c>
      <c r="N1122" t="s">
        <v>1912</v>
      </c>
      <c r="O1122">
        <v>3.78E-2</v>
      </c>
      <c r="P1122">
        <v>8</v>
      </c>
      <c r="Q1122">
        <v>2.1800000000000002</v>
      </c>
      <c r="R1122">
        <v>145</v>
      </c>
      <c r="S1122">
        <v>64</v>
      </c>
      <c r="T1122">
        <v>74</v>
      </c>
      <c r="U1122">
        <f t="shared" si="102"/>
        <v>0</v>
      </c>
      <c r="V1122">
        <f t="shared" si="103"/>
        <v>-13.019999999999982</v>
      </c>
      <c r="W1122" s="3">
        <f t="shared" si="104"/>
        <v>-6.1467283542630457E-3</v>
      </c>
      <c r="X1122" t="str">
        <f t="shared" si="105"/>
        <v>January</v>
      </c>
      <c r="Y1122" t="str">
        <f t="shared" si="106"/>
        <v>Q1</v>
      </c>
      <c r="Z1122">
        <f t="shared" si="107"/>
        <v>1.6413793103448275</v>
      </c>
    </row>
    <row r="1123" spans="1:26" x14ac:dyDescent="0.25">
      <c r="A1123" t="s">
        <v>1131</v>
      </c>
      <c r="B1123" t="s">
        <v>1509</v>
      </c>
      <c r="C1123" t="s">
        <v>1510</v>
      </c>
      <c r="D1123">
        <v>397</v>
      </c>
      <c r="E1123">
        <v>25</v>
      </c>
      <c r="F1123">
        <v>9925</v>
      </c>
      <c r="G1123">
        <v>9636.82</v>
      </c>
      <c r="H1123" t="s">
        <v>1517</v>
      </c>
      <c r="I1123" t="s">
        <v>1518</v>
      </c>
      <c r="J1123">
        <v>4.5</v>
      </c>
      <c r="K1123" t="s">
        <v>1770</v>
      </c>
      <c r="L1123" t="s">
        <v>1725</v>
      </c>
      <c r="M1123" t="s">
        <v>1725</v>
      </c>
      <c r="N1123" t="s">
        <v>1912</v>
      </c>
      <c r="O1123">
        <v>0.14169999999999999</v>
      </c>
      <c r="P1123">
        <v>56</v>
      </c>
      <c r="Q1123">
        <v>1.04</v>
      </c>
      <c r="R1123">
        <v>475</v>
      </c>
      <c r="S1123">
        <v>68</v>
      </c>
      <c r="T1123">
        <v>36</v>
      </c>
      <c r="U1123">
        <f t="shared" si="102"/>
        <v>0</v>
      </c>
      <c r="V1123">
        <f t="shared" si="103"/>
        <v>-288.18000000000029</v>
      </c>
      <c r="W1123" s="3">
        <f t="shared" si="104"/>
        <v>-2.9035768261964766E-2</v>
      </c>
      <c r="X1123" t="str">
        <f t="shared" si="105"/>
        <v>March</v>
      </c>
      <c r="Y1123" t="str">
        <f t="shared" si="106"/>
        <v>Q1</v>
      </c>
      <c r="Z1123">
        <f t="shared" si="107"/>
        <v>0.83578947368421053</v>
      </c>
    </row>
    <row r="1124" spans="1:26" x14ac:dyDescent="0.25">
      <c r="A1124" t="s">
        <v>1132</v>
      </c>
      <c r="B1124" t="s">
        <v>1505</v>
      </c>
      <c r="C1124" t="s">
        <v>1511</v>
      </c>
      <c r="D1124">
        <v>140</v>
      </c>
      <c r="E1124">
        <v>12.5</v>
      </c>
      <c r="F1124">
        <v>1750</v>
      </c>
      <c r="G1124">
        <v>1751.53</v>
      </c>
      <c r="H1124" t="s">
        <v>1517</v>
      </c>
      <c r="I1124" t="s">
        <v>1521</v>
      </c>
      <c r="J1124">
        <v>4.2</v>
      </c>
      <c r="K1124" t="s">
        <v>1563</v>
      </c>
      <c r="L1124" t="s">
        <v>1586</v>
      </c>
      <c r="M1124" t="s">
        <v>1586</v>
      </c>
      <c r="N1124" t="s">
        <v>1912</v>
      </c>
      <c r="O1124">
        <v>0.14230000000000001</v>
      </c>
      <c r="P1124">
        <v>19</v>
      </c>
      <c r="Q1124">
        <v>3.07</v>
      </c>
      <c r="R1124">
        <v>459</v>
      </c>
      <c r="S1124">
        <v>45</v>
      </c>
      <c r="T1124">
        <v>55</v>
      </c>
      <c r="U1124">
        <f t="shared" si="102"/>
        <v>0</v>
      </c>
      <c r="V1124">
        <f t="shared" si="103"/>
        <v>1.5299999999999727</v>
      </c>
      <c r="W1124" s="3">
        <f t="shared" si="104"/>
        <v>8.7428571428569866E-4</v>
      </c>
      <c r="X1124" t="str">
        <f t="shared" si="105"/>
        <v>September</v>
      </c>
      <c r="Y1124" t="str">
        <f t="shared" si="106"/>
        <v>Q3</v>
      </c>
      <c r="Z1124">
        <f t="shared" si="107"/>
        <v>0.30501089324618735</v>
      </c>
    </row>
    <row r="1125" spans="1:26" x14ac:dyDescent="0.25">
      <c r="A1125" t="s">
        <v>1133</v>
      </c>
      <c r="B1125" t="s">
        <v>1506</v>
      </c>
      <c r="C1125" t="s">
        <v>1512</v>
      </c>
      <c r="D1125">
        <v>494</v>
      </c>
      <c r="E1125">
        <v>4.2</v>
      </c>
      <c r="F1125">
        <v>2074.8000000000002</v>
      </c>
      <c r="G1125">
        <v>2146.96</v>
      </c>
      <c r="H1125" t="s">
        <v>1516</v>
      </c>
      <c r="I1125" t="s">
        <v>1518</v>
      </c>
      <c r="J1125">
        <v>4.5</v>
      </c>
      <c r="K1125" t="s">
        <v>1791</v>
      </c>
      <c r="L1125" t="s">
        <v>1802</v>
      </c>
      <c r="M1125" t="s">
        <v>1686</v>
      </c>
      <c r="N1125" t="s">
        <v>1913</v>
      </c>
      <c r="O1125">
        <v>5.21E-2</v>
      </c>
      <c r="P1125">
        <v>25</v>
      </c>
      <c r="Q1125">
        <v>2.2999999999999998</v>
      </c>
      <c r="R1125">
        <v>66</v>
      </c>
      <c r="S1125">
        <v>90</v>
      </c>
      <c r="T1125">
        <v>92</v>
      </c>
      <c r="U1125">
        <f t="shared" si="102"/>
        <v>8</v>
      </c>
      <c r="V1125">
        <f t="shared" si="103"/>
        <v>72.159999999999854</v>
      </c>
      <c r="W1125" s="3">
        <f t="shared" si="104"/>
        <v>3.4779255831887339E-2</v>
      </c>
      <c r="X1125" t="str">
        <f t="shared" si="105"/>
        <v>August</v>
      </c>
      <c r="Y1125" t="str">
        <f t="shared" si="106"/>
        <v>Q3</v>
      </c>
      <c r="Z1125">
        <f t="shared" si="107"/>
        <v>7.4848484848484844</v>
      </c>
    </row>
    <row r="1126" spans="1:26" x14ac:dyDescent="0.25">
      <c r="A1126" t="s">
        <v>1134</v>
      </c>
      <c r="B1126" t="s">
        <v>1506</v>
      </c>
      <c r="C1126" t="s">
        <v>1512</v>
      </c>
      <c r="D1126">
        <v>100</v>
      </c>
      <c r="E1126">
        <v>4.2</v>
      </c>
      <c r="F1126">
        <v>420</v>
      </c>
      <c r="G1126">
        <v>422.71</v>
      </c>
      <c r="H1126" t="s">
        <v>1513</v>
      </c>
      <c r="I1126" t="s">
        <v>1519</v>
      </c>
      <c r="J1126">
        <v>3.8</v>
      </c>
      <c r="K1126" t="s">
        <v>1541</v>
      </c>
      <c r="L1126" t="s">
        <v>1659</v>
      </c>
      <c r="M1126" t="s">
        <v>1659</v>
      </c>
      <c r="N1126" t="s">
        <v>1912</v>
      </c>
      <c r="O1126">
        <v>2.7900000000000001E-2</v>
      </c>
      <c r="P1126">
        <v>2</v>
      </c>
      <c r="Q1126">
        <v>2.39</v>
      </c>
      <c r="R1126">
        <v>112</v>
      </c>
      <c r="S1126">
        <v>172</v>
      </c>
      <c r="T1126">
        <v>36</v>
      </c>
      <c r="U1126">
        <f t="shared" si="102"/>
        <v>0</v>
      </c>
      <c r="V1126">
        <f t="shared" si="103"/>
        <v>2.7099999999999795</v>
      </c>
      <c r="W1126" s="3">
        <f t="shared" si="104"/>
        <v>6.4523809523809039E-3</v>
      </c>
      <c r="X1126" t="str">
        <f t="shared" si="105"/>
        <v>May</v>
      </c>
      <c r="Y1126" t="str">
        <f t="shared" si="106"/>
        <v>Q2</v>
      </c>
      <c r="Z1126">
        <f t="shared" si="107"/>
        <v>0.8928571428571429</v>
      </c>
    </row>
    <row r="1127" spans="1:26" x14ac:dyDescent="0.25">
      <c r="A1127" t="s">
        <v>1135</v>
      </c>
      <c r="B1127" t="s">
        <v>1504</v>
      </c>
      <c r="C1127" t="s">
        <v>1510</v>
      </c>
      <c r="D1127">
        <v>222</v>
      </c>
      <c r="E1127">
        <v>45</v>
      </c>
      <c r="F1127">
        <v>9990</v>
      </c>
      <c r="G1127">
        <v>10312.93</v>
      </c>
      <c r="H1127" t="s">
        <v>1516</v>
      </c>
      <c r="I1127" t="s">
        <v>1521</v>
      </c>
      <c r="J1127">
        <v>4.2</v>
      </c>
      <c r="K1127" t="s">
        <v>1688</v>
      </c>
      <c r="L1127" t="s">
        <v>1843</v>
      </c>
      <c r="M1127" t="s">
        <v>1843</v>
      </c>
      <c r="N1127" t="s">
        <v>1912</v>
      </c>
      <c r="O1127">
        <v>6.8699999999999997E-2</v>
      </c>
      <c r="P1127">
        <v>15</v>
      </c>
      <c r="Q1127">
        <v>1.28</v>
      </c>
      <c r="R1127">
        <v>809</v>
      </c>
      <c r="S1127">
        <v>191</v>
      </c>
      <c r="T1127">
        <v>33</v>
      </c>
      <c r="U1127">
        <f t="shared" si="102"/>
        <v>0</v>
      </c>
      <c r="V1127">
        <f t="shared" si="103"/>
        <v>322.93000000000029</v>
      </c>
      <c r="W1127" s="3">
        <f t="shared" si="104"/>
        <v>3.2325325325325352E-2</v>
      </c>
      <c r="X1127" t="str">
        <f t="shared" si="105"/>
        <v>November</v>
      </c>
      <c r="Y1127" t="str">
        <f t="shared" si="106"/>
        <v>Q4</v>
      </c>
      <c r="Z1127">
        <f t="shared" si="107"/>
        <v>0.27441285537700866</v>
      </c>
    </row>
    <row r="1128" spans="1:26" x14ac:dyDescent="0.25">
      <c r="A1128" t="s">
        <v>1136</v>
      </c>
      <c r="B1128" t="s">
        <v>1506</v>
      </c>
      <c r="C1128" t="s">
        <v>1512</v>
      </c>
      <c r="D1128">
        <v>264</v>
      </c>
      <c r="E1128">
        <v>4.2</v>
      </c>
      <c r="F1128">
        <v>1108.8</v>
      </c>
      <c r="G1128">
        <v>1075.99</v>
      </c>
      <c r="H1128" t="s">
        <v>1513</v>
      </c>
      <c r="I1128" t="s">
        <v>1519</v>
      </c>
      <c r="J1128">
        <v>3.8</v>
      </c>
      <c r="K1128" t="s">
        <v>1835</v>
      </c>
      <c r="L1128" t="s">
        <v>1795</v>
      </c>
      <c r="M1128" t="s">
        <v>1795</v>
      </c>
      <c r="N1128" t="s">
        <v>1912</v>
      </c>
      <c r="O1128">
        <v>6.6500000000000004E-2</v>
      </c>
      <c r="P1128">
        <v>17</v>
      </c>
      <c r="Q1128">
        <v>2.68</v>
      </c>
      <c r="R1128">
        <v>378</v>
      </c>
      <c r="S1128">
        <v>27</v>
      </c>
      <c r="T1128">
        <v>13</v>
      </c>
      <c r="U1128">
        <f t="shared" si="102"/>
        <v>0</v>
      </c>
      <c r="V1128">
        <f t="shared" si="103"/>
        <v>-32.809999999999945</v>
      </c>
      <c r="W1128" s="3">
        <f t="shared" si="104"/>
        <v>-2.9590548340548292E-2</v>
      </c>
      <c r="X1128" t="str">
        <f t="shared" si="105"/>
        <v>January</v>
      </c>
      <c r="Y1128" t="str">
        <f t="shared" si="106"/>
        <v>Q1</v>
      </c>
      <c r="Z1128">
        <f t="shared" si="107"/>
        <v>0.69841269841269837</v>
      </c>
    </row>
    <row r="1129" spans="1:26" x14ac:dyDescent="0.25">
      <c r="A1129" t="s">
        <v>1137</v>
      </c>
      <c r="B1129" t="s">
        <v>1506</v>
      </c>
      <c r="C1129" t="s">
        <v>1512</v>
      </c>
      <c r="D1129">
        <v>386</v>
      </c>
      <c r="E1129">
        <v>4.2</v>
      </c>
      <c r="F1129">
        <v>1621.2</v>
      </c>
      <c r="G1129">
        <v>1681.51</v>
      </c>
      <c r="H1129" t="s">
        <v>1513</v>
      </c>
      <c r="I1129" t="s">
        <v>1520</v>
      </c>
      <c r="J1129">
        <v>4.7</v>
      </c>
      <c r="K1129" t="s">
        <v>1862</v>
      </c>
      <c r="L1129" t="s">
        <v>1795</v>
      </c>
      <c r="M1129" t="s">
        <v>1795</v>
      </c>
      <c r="N1129" t="s">
        <v>1912</v>
      </c>
      <c r="O1129">
        <v>0.13789999999999999</v>
      </c>
      <c r="P1129">
        <v>53</v>
      </c>
      <c r="Q1129">
        <v>1.75</v>
      </c>
      <c r="R1129">
        <v>789</v>
      </c>
      <c r="S1129">
        <v>154</v>
      </c>
      <c r="T1129">
        <v>31</v>
      </c>
      <c r="U1129">
        <f t="shared" si="102"/>
        <v>0</v>
      </c>
      <c r="V1129">
        <f t="shared" si="103"/>
        <v>60.309999999999945</v>
      </c>
      <c r="W1129" s="3">
        <f t="shared" si="104"/>
        <v>3.7200838884776675E-2</v>
      </c>
      <c r="X1129" t="str">
        <f t="shared" si="105"/>
        <v>January</v>
      </c>
      <c r="Y1129" t="str">
        <f t="shared" si="106"/>
        <v>Q1</v>
      </c>
      <c r="Z1129">
        <f t="shared" si="107"/>
        <v>0.48922686945500632</v>
      </c>
    </row>
    <row r="1130" spans="1:26" x14ac:dyDescent="0.25">
      <c r="A1130" t="s">
        <v>1138</v>
      </c>
      <c r="B1130" t="s">
        <v>1507</v>
      </c>
      <c r="C1130" t="s">
        <v>1511</v>
      </c>
      <c r="D1130">
        <v>469</v>
      </c>
      <c r="E1130">
        <v>15.75</v>
      </c>
      <c r="F1130">
        <v>7386.75</v>
      </c>
      <c r="G1130">
        <v>7181.92</v>
      </c>
      <c r="H1130" t="s">
        <v>1513</v>
      </c>
      <c r="I1130" t="s">
        <v>1518</v>
      </c>
      <c r="J1130">
        <v>4.5</v>
      </c>
      <c r="K1130" t="s">
        <v>1623</v>
      </c>
      <c r="L1130" t="s">
        <v>1742</v>
      </c>
      <c r="M1130" t="s">
        <v>1742</v>
      </c>
      <c r="N1130" t="s">
        <v>1912</v>
      </c>
      <c r="O1130">
        <v>6.88E-2</v>
      </c>
      <c r="P1130">
        <v>32</v>
      </c>
      <c r="Q1130">
        <v>3.95</v>
      </c>
      <c r="R1130">
        <v>475</v>
      </c>
      <c r="S1130">
        <v>157</v>
      </c>
      <c r="T1130">
        <v>66</v>
      </c>
      <c r="U1130">
        <f t="shared" si="102"/>
        <v>0</v>
      </c>
      <c r="V1130">
        <f t="shared" si="103"/>
        <v>-204.82999999999993</v>
      </c>
      <c r="W1130" s="3">
        <f t="shared" si="104"/>
        <v>-2.7729380309337654E-2</v>
      </c>
      <c r="X1130" t="str">
        <f t="shared" si="105"/>
        <v>June</v>
      </c>
      <c r="Y1130" t="str">
        <f t="shared" si="106"/>
        <v>Q2</v>
      </c>
      <c r="Z1130">
        <f t="shared" si="107"/>
        <v>0.98736842105263156</v>
      </c>
    </row>
    <row r="1131" spans="1:26" x14ac:dyDescent="0.25">
      <c r="A1131" t="s">
        <v>1139</v>
      </c>
      <c r="B1131" t="s">
        <v>1507</v>
      </c>
      <c r="C1131" t="s">
        <v>1511</v>
      </c>
      <c r="D1131">
        <v>253</v>
      </c>
      <c r="E1131">
        <v>15.75</v>
      </c>
      <c r="F1131">
        <v>3984.75</v>
      </c>
      <c r="G1131">
        <v>3972.59</v>
      </c>
      <c r="H1131" t="s">
        <v>1517</v>
      </c>
      <c r="I1131" t="s">
        <v>1518</v>
      </c>
      <c r="J1131">
        <v>4.5</v>
      </c>
      <c r="K1131" t="s">
        <v>1568</v>
      </c>
      <c r="L1131" t="s">
        <v>1555</v>
      </c>
      <c r="M1131" t="s">
        <v>1555</v>
      </c>
      <c r="N1131" t="s">
        <v>1912</v>
      </c>
      <c r="O1131">
        <v>0.13639999999999999</v>
      </c>
      <c r="P1131">
        <v>34</v>
      </c>
      <c r="Q1131">
        <v>3.48</v>
      </c>
      <c r="R1131">
        <v>678</v>
      </c>
      <c r="S1131">
        <v>191</v>
      </c>
      <c r="T1131">
        <v>22</v>
      </c>
      <c r="U1131">
        <f t="shared" si="102"/>
        <v>0</v>
      </c>
      <c r="V1131">
        <f t="shared" si="103"/>
        <v>-12.159999999999854</v>
      </c>
      <c r="W1131" s="3">
        <f t="shared" si="104"/>
        <v>-3.0516343559821454E-3</v>
      </c>
      <c r="X1131" t="str">
        <f t="shared" si="105"/>
        <v>June</v>
      </c>
      <c r="Y1131" t="str">
        <f t="shared" si="106"/>
        <v>Q2</v>
      </c>
      <c r="Z1131">
        <f t="shared" si="107"/>
        <v>0.37315634218289084</v>
      </c>
    </row>
    <row r="1132" spans="1:26" x14ac:dyDescent="0.25">
      <c r="A1132" t="s">
        <v>1140</v>
      </c>
      <c r="B1132" t="s">
        <v>1508</v>
      </c>
      <c r="C1132" t="s">
        <v>1512</v>
      </c>
      <c r="D1132">
        <v>122</v>
      </c>
      <c r="E1132">
        <v>8.9</v>
      </c>
      <c r="F1132">
        <v>1085.8</v>
      </c>
      <c r="G1132">
        <v>1087.4000000000001</v>
      </c>
      <c r="H1132" t="s">
        <v>1515</v>
      </c>
      <c r="I1132" t="s">
        <v>1519</v>
      </c>
      <c r="J1132">
        <v>3.8</v>
      </c>
      <c r="K1132" t="s">
        <v>1612</v>
      </c>
      <c r="L1132" t="s">
        <v>1643</v>
      </c>
      <c r="M1132" t="s">
        <v>1643</v>
      </c>
      <c r="N1132" t="s">
        <v>1912</v>
      </c>
      <c r="O1132">
        <v>0.12280000000000001</v>
      </c>
      <c r="P1132">
        <v>14</v>
      </c>
      <c r="Q1132">
        <v>2.3199999999999998</v>
      </c>
      <c r="R1132">
        <v>784</v>
      </c>
      <c r="S1132">
        <v>123</v>
      </c>
      <c r="T1132">
        <v>46</v>
      </c>
      <c r="U1132">
        <f t="shared" si="102"/>
        <v>0</v>
      </c>
      <c r="V1132">
        <f t="shared" si="103"/>
        <v>1.6000000000001364</v>
      </c>
      <c r="W1132" s="3">
        <f t="shared" si="104"/>
        <v>1.4735678762204242E-3</v>
      </c>
      <c r="X1132" t="str">
        <f t="shared" si="105"/>
        <v>March</v>
      </c>
      <c r="Y1132" t="str">
        <f t="shared" si="106"/>
        <v>Q1</v>
      </c>
      <c r="Z1132">
        <f t="shared" si="107"/>
        <v>0.15561224489795919</v>
      </c>
    </row>
    <row r="1133" spans="1:26" x14ac:dyDescent="0.25">
      <c r="A1133" t="s">
        <v>1141</v>
      </c>
      <c r="B1133" t="s">
        <v>1509</v>
      </c>
      <c r="C1133" t="s">
        <v>1510</v>
      </c>
      <c r="D1133">
        <v>138</v>
      </c>
      <c r="E1133">
        <v>25</v>
      </c>
      <c r="F1133">
        <v>3450</v>
      </c>
      <c r="G1133">
        <v>3341.2</v>
      </c>
      <c r="H1133" t="s">
        <v>1513</v>
      </c>
      <c r="I1133" t="s">
        <v>1519</v>
      </c>
      <c r="J1133">
        <v>3.8</v>
      </c>
      <c r="K1133" t="s">
        <v>1839</v>
      </c>
      <c r="L1133" t="s">
        <v>1865</v>
      </c>
      <c r="M1133" t="s">
        <v>1865</v>
      </c>
      <c r="N1133" t="s">
        <v>1912</v>
      </c>
      <c r="O1133">
        <v>0.1023</v>
      </c>
      <c r="P1133">
        <v>14</v>
      </c>
      <c r="Q1133">
        <v>1.96</v>
      </c>
      <c r="R1133">
        <v>654</v>
      </c>
      <c r="S1133">
        <v>153</v>
      </c>
      <c r="T1133">
        <v>76</v>
      </c>
      <c r="U1133">
        <f t="shared" si="102"/>
        <v>0</v>
      </c>
      <c r="V1133">
        <f t="shared" si="103"/>
        <v>-108.80000000000018</v>
      </c>
      <c r="W1133" s="3">
        <f t="shared" si="104"/>
        <v>-3.1536231884058026E-2</v>
      </c>
      <c r="X1133" t="str">
        <f t="shared" si="105"/>
        <v>April</v>
      </c>
      <c r="Y1133" t="str">
        <f t="shared" si="106"/>
        <v>Q2</v>
      </c>
      <c r="Z1133">
        <f t="shared" si="107"/>
        <v>0.21100917431192662</v>
      </c>
    </row>
    <row r="1134" spans="1:26" x14ac:dyDescent="0.25">
      <c r="A1134" t="s">
        <v>1142</v>
      </c>
      <c r="B1134" t="s">
        <v>1509</v>
      </c>
      <c r="C1134" t="s">
        <v>1510</v>
      </c>
      <c r="D1134">
        <v>226</v>
      </c>
      <c r="E1134">
        <v>25</v>
      </c>
      <c r="F1134">
        <v>5650</v>
      </c>
      <c r="G1134">
        <v>5579.25</v>
      </c>
      <c r="H1134" t="s">
        <v>1516</v>
      </c>
      <c r="I1134" t="s">
        <v>1519</v>
      </c>
      <c r="J1134">
        <v>3.8</v>
      </c>
      <c r="K1134" t="s">
        <v>1840</v>
      </c>
      <c r="L1134" t="s">
        <v>1722</v>
      </c>
      <c r="M1134" t="s">
        <v>1722</v>
      </c>
      <c r="N1134" t="s">
        <v>1912</v>
      </c>
      <c r="O1134">
        <v>3.0300000000000001E-2</v>
      </c>
      <c r="P1134">
        <v>6</v>
      </c>
      <c r="Q1134">
        <v>1.78</v>
      </c>
      <c r="R1134">
        <v>697</v>
      </c>
      <c r="S1134">
        <v>32</v>
      </c>
      <c r="T1134">
        <v>35</v>
      </c>
      <c r="U1134">
        <f t="shared" si="102"/>
        <v>0</v>
      </c>
      <c r="V1134">
        <f t="shared" si="103"/>
        <v>-70.75</v>
      </c>
      <c r="W1134" s="3">
        <f t="shared" si="104"/>
        <v>-1.2522123893805311E-2</v>
      </c>
      <c r="X1134" t="str">
        <f t="shared" si="105"/>
        <v>June</v>
      </c>
      <c r="Y1134" t="str">
        <f t="shared" si="106"/>
        <v>Q2</v>
      </c>
      <c r="Z1134">
        <f t="shared" si="107"/>
        <v>0.32424677187948348</v>
      </c>
    </row>
    <row r="1135" spans="1:26" x14ac:dyDescent="0.25">
      <c r="A1135" t="s">
        <v>1143</v>
      </c>
      <c r="B1135" t="s">
        <v>1507</v>
      </c>
      <c r="C1135" t="s">
        <v>1511</v>
      </c>
      <c r="D1135">
        <v>27</v>
      </c>
      <c r="E1135">
        <v>15.75</v>
      </c>
      <c r="F1135">
        <v>425.25</v>
      </c>
      <c r="G1135">
        <v>439.51</v>
      </c>
      <c r="H1135" t="s">
        <v>1513</v>
      </c>
      <c r="I1135" t="s">
        <v>1519</v>
      </c>
      <c r="J1135">
        <v>3.8</v>
      </c>
      <c r="K1135" t="s">
        <v>1687</v>
      </c>
      <c r="L1135" t="s">
        <v>1526</v>
      </c>
      <c r="M1135" t="s">
        <v>1526</v>
      </c>
      <c r="N1135" t="s">
        <v>1912</v>
      </c>
      <c r="O1135">
        <v>4.3299999999999998E-2</v>
      </c>
      <c r="P1135">
        <v>1</v>
      </c>
      <c r="Q1135">
        <v>2.52</v>
      </c>
      <c r="R1135">
        <v>545</v>
      </c>
      <c r="S1135">
        <v>108</v>
      </c>
      <c r="T1135">
        <v>34</v>
      </c>
      <c r="U1135">
        <f t="shared" si="102"/>
        <v>0</v>
      </c>
      <c r="V1135">
        <f t="shared" si="103"/>
        <v>14.259999999999991</v>
      </c>
      <c r="W1135" s="3">
        <f t="shared" si="104"/>
        <v>3.3533215755437953E-2</v>
      </c>
      <c r="X1135" t="str">
        <f t="shared" si="105"/>
        <v>November</v>
      </c>
      <c r="Y1135" t="str">
        <f t="shared" si="106"/>
        <v>Q4</v>
      </c>
      <c r="Z1135">
        <f t="shared" si="107"/>
        <v>4.9541284403669728E-2</v>
      </c>
    </row>
    <row r="1136" spans="1:26" x14ac:dyDescent="0.25">
      <c r="A1136" t="s">
        <v>1144</v>
      </c>
      <c r="B1136" t="s">
        <v>1504</v>
      </c>
      <c r="C1136" t="s">
        <v>1510</v>
      </c>
      <c r="D1136">
        <v>119</v>
      </c>
      <c r="E1136">
        <v>45</v>
      </c>
      <c r="F1136">
        <v>5355</v>
      </c>
      <c r="G1136">
        <v>5329.94</v>
      </c>
      <c r="H1136" t="s">
        <v>1517</v>
      </c>
      <c r="I1136" t="s">
        <v>1520</v>
      </c>
      <c r="J1136">
        <v>4.7</v>
      </c>
      <c r="K1136" t="s">
        <v>1610</v>
      </c>
      <c r="L1136" t="s">
        <v>1767</v>
      </c>
      <c r="M1136" t="s">
        <v>1767</v>
      </c>
      <c r="N1136" t="s">
        <v>1912</v>
      </c>
      <c r="O1136">
        <v>4.6800000000000001E-2</v>
      </c>
      <c r="P1136">
        <v>5</v>
      </c>
      <c r="Q1136">
        <v>1.62</v>
      </c>
      <c r="R1136">
        <v>836</v>
      </c>
      <c r="S1136">
        <v>151</v>
      </c>
      <c r="T1136">
        <v>53</v>
      </c>
      <c r="U1136">
        <f t="shared" si="102"/>
        <v>0</v>
      </c>
      <c r="V1136">
        <f t="shared" si="103"/>
        <v>-25.0600000000004</v>
      </c>
      <c r="W1136" s="3">
        <f t="shared" si="104"/>
        <v>-4.6797385620915783E-3</v>
      </c>
      <c r="X1136" t="str">
        <f t="shared" si="105"/>
        <v>August</v>
      </c>
      <c r="Y1136" t="str">
        <f t="shared" si="106"/>
        <v>Q3</v>
      </c>
      <c r="Z1136">
        <f t="shared" si="107"/>
        <v>0.1423444976076555</v>
      </c>
    </row>
    <row r="1137" spans="1:26" x14ac:dyDescent="0.25">
      <c r="A1137" t="s">
        <v>1145</v>
      </c>
      <c r="B1137" t="s">
        <v>1506</v>
      </c>
      <c r="C1137" t="s">
        <v>1512</v>
      </c>
      <c r="D1137">
        <v>423</v>
      </c>
      <c r="E1137">
        <v>4.2</v>
      </c>
      <c r="F1137">
        <v>1776.6</v>
      </c>
      <c r="G1137">
        <v>1842.68</v>
      </c>
      <c r="H1137" t="s">
        <v>1514</v>
      </c>
      <c r="I1137" t="s">
        <v>1521</v>
      </c>
      <c r="J1137">
        <v>4.2</v>
      </c>
      <c r="K1137" t="s">
        <v>1868</v>
      </c>
      <c r="L1137" t="s">
        <v>1692</v>
      </c>
      <c r="M1137" t="s">
        <v>1692</v>
      </c>
      <c r="N1137" t="s">
        <v>1912</v>
      </c>
      <c r="O1137">
        <v>0.1181</v>
      </c>
      <c r="P1137">
        <v>49</v>
      </c>
      <c r="Q1137">
        <v>1.19</v>
      </c>
      <c r="R1137">
        <v>831</v>
      </c>
      <c r="S1137">
        <v>152</v>
      </c>
      <c r="T1137">
        <v>43</v>
      </c>
      <c r="U1137">
        <f t="shared" si="102"/>
        <v>0</v>
      </c>
      <c r="V1137">
        <f t="shared" si="103"/>
        <v>66.080000000000155</v>
      </c>
      <c r="W1137" s="3">
        <f t="shared" si="104"/>
        <v>3.7194641449960687E-2</v>
      </c>
      <c r="X1137" t="str">
        <f t="shared" si="105"/>
        <v>June</v>
      </c>
      <c r="Y1137" t="str">
        <f t="shared" si="106"/>
        <v>Q2</v>
      </c>
      <c r="Z1137">
        <f t="shared" si="107"/>
        <v>0.50902527075812276</v>
      </c>
    </row>
    <row r="1138" spans="1:26" x14ac:dyDescent="0.25">
      <c r="A1138" t="s">
        <v>1146</v>
      </c>
      <c r="B1138" t="s">
        <v>1505</v>
      </c>
      <c r="C1138" t="s">
        <v>1511</v>
      </c>
      <c r="D1138">
        <v>23</v>
      </c>
      <c r="E1138">
        <v>12.5</v>
      </c>
      <c r="F1138">
        <v>287.5</v>
      </c>
      <c r="G1138">
        <v>300.86</v>
      </c>
      <c r="H1138" t="s">
        <v>1516</v>
      </c>
      <c r="I1138" t="s">
        <v>1520</v>
      </c>
      <c r="J1138">
        <v>4.7</v>
      </c>
      <c r="K1138" t="s">
        <v>1661</v>
      </c>
      <c r="L1138" t="s">
        <v>1616</v>
      </c>
      <c r="M1138" t="s">
        <v>1616</v>
      </c>
      <c r="N1138" t="s">
        <v>1912</v>
      </c>
      <c r="O1138">
        <v>2.7699999999999999E-2</v>
      </c>
      <c r="P1138">
        <v>0</v>
      </c>
      <c r="Q1138">
        <v>3.19</v>
      </c>
      <c r="R1138">
        <v>173</v>
      </c>
      <c r="S1138">
        <v>160</v>
      </c>
      <c r="T1138">
        <v>47</v>
      </c>
      <c r="U1138">
        <f t="shared" si="102"/>
        <v>0</v>
      </c>
      <c r="V1138">
        <f t="shared" si="103"/>
        <v>13.360000000000014</v>
      </c>
      <c r="W1138" s="3">
        <f t="shared" si="104"/>
        <v>4.6469565217391352E-2</v>
      </c>
      <c r="X1138" t="str">
        <f t="shared" si="105"/>
        <v>November</v>
      </c>
      <c r="Y1138" t="str">
        <f t="shared" si="106"/>
        <v>Q4</v>
      </c>
      <c r="Z1138">
        <f t="shared" si="107"/>
        <v>0.13294797687861271</v>
      </c>
    </row>
    <row r="1139" spans="1:26" x14ac:dyDescent="0.25">
      <c r="A1139" t="s">
        <v>1147</v>
      </c>
      <c r="B1139" t="s">
        <v>1507</v>
      </c>
      <c r="C1139" t="s">
        <v>1511</v>
      </c>
      <c r="D1139">
        <v>233</v>
      </c>
      <c r="E1139">
        <v>15.75</v>
      </c>
      <c r="F1139">
        <v>3669.75</v>
      </c>
      <c r="G1139">
        <v>3689.31</v>
      </c>
      <c r="H1139" t="s">
        <v>1516</v>
      </c>
      <c r="I1139" t="s">
        <v>1521</v>
      </c>
      <c r="J1139">
        <v>4.2</v>
      </c>
      <c r="K1139" t="s">
        <v>1610</v>
      </c>
      <c r="L1139" t="s">
        <v>1744</v>
      </c>
      <c r="M1139" t="s">
        <v>1586</v>
      </c>
      <c r="N1139" t="s">
        <v>1913</v>
      </c>
      <c r="O1139">
        <v>0.14149999999999999</v>
      </c>
      <c r="P1139">
        <v>32</v>
      </c>
      <c r="Q1139">
        <v>2.77</v>
      </c>
      <c r="R1139">
        <v>195</v>
      </c>
      <c r="S1139">
        <v>194</v>
      </c>
      <c r="T1139">
        <v>38</v>
      </c>
      <c r="U1139">
        <f t="shared" si="102"/>
        <v>4</v>
      </c>
      <c r="V1139">
        <f t="shared" si="103"/>
        <v>19.559999999999945</v>
      </c>
      <c r="W1139" s="3">
        <f t="shared" si="104"/>
        <v>5.3300633558144139E-3</v>
      </c>
      <c r="X1139" t="str">
        <f t="shared" si="105"/>
        <v>August</v>
      </c>
      <c r="Y1139" t="str">
        <f t="shared" si="106"/>
        <v>Q3</v>
      </c>
      <c r="Z1139">
        <f t="shared" si="107"/>
        <v>1.1948717948717948</v>
      </c>
    </row>
    <row r="1140" spans="1:26" x14ac:dyDescent="0.25">
      <c r="A1140" t="s">
        <v>1148</v>
      </c>
      <c r="B1140" t="s">
        <v>1505</v>
      </c>
      <c r="C1140" t="s">
        <v>1511</v>
      </c>
      <c r="D1140">
        <v>317</v>
      </c>
      <c r="E1140">
        <v>12.5</v>
      </c>
      <c r="F1140">
        <v>3962.5</v>
      </c>
      <c r="G1140">
        <v>4073.43</v>
      </c>
      <c r="H1140" t="s">
        <v>1514</v>
      </c>
      <c r="I1140" t="s">
        <v>1521</v>
      </c>
      <c r="J1140">
        <v>4.2</v>
      </c>
      <c r="K1140" t="s">
        <v>1593</v>
      </c>
      <c r="L1140" t="s">
        <v>1831</v>
      </c>
      <c r="M1140" t="s">
        <v>1831</v>
      </c>
      <c r="N1140" t="s">
        <v>1912</v>
      </c>
      <c r="O1140">
        <v>8.8800000000000004E-2</v>
      </c>
      <c r="P1140">
        <v>28</v>
      </c>
      <c r="Q1140">
        <v>2.57</v>
      </c>
      <c r="R1140">
        <v>421</v>
      </c>
      <c r="S1140">
        <v>158</v>
      </c>
      <c r="T1140">
        <v>39</v>
      </c>
      <c r="U1140">
        <f t="shared" si="102"/>
        <v>0</v>
      </c>
      <c r="V1140">
        <f t="shared" si="103"/>
        <v>110.92999999999984</v>
      </c>
      <c r="W1140" s="3">
        <f t="shared" si="104"/>
        <v>2.799495268138797E-2</v>
      </c>
      <c r="X1140" t="str">
        <f t="shared" si="105"/>
        <v>September</v>
      </c>
      <c r="Y1140" t="str">
        <f t="shared" si="106"/>
        <v>Q3</v>
      </c>
      <c r="Z1140">
        <f t="shared" si="107"/>
        <v>0.75296912114014247</v>
      </c>
    </row>
    <row r="1141" spans="1:26" x14ac:dyDescent="0.25">
      <c r="A1141" t="s">
        <v>1149</v>
      </c>
      <c r="B1141" t="s">
        <v>1504</v>
      </c>
      <c r="C1141" t="s">
        <v>1510</v>
      </c>
      <c r="D1141">
        <v>91</v>
      </c>
      <c r="E1141">
        <v>45</v>
      </c>
      <c r="F1141">
        <v>4095</v>
      </c>
      <c r="G1141">
        <v>3931.26</v>
      </c>
      <c r="H1141" t="s">
        <v>1517</v>
      </c>
      <c r="I1141" t="s">
        <v>1519</v>
      </c>
      <c r="J1141">
        <v>3.8</v>
      </c>
      <c r="K1141" t="s">
        <v>1653</v>
      </c>
      <c r="L1141" t="s">
        <v>1565</v>
      </c>
      <c r="M1141" t="s">
        <v>1565</v>
      </c>
      <c r="N1141" t="s">
        <v>1912</v>
      </c>
      <c r="O1141">
        <v>3.32E-2</v>
      </c>
      <c r="P1141">
        <v>3</v>
      </c>
      <c r="Q1141">
        <v>1.43</v>
      </c>
      <c r="R1141">
        <v>603</v>
      </c>
      <c r="S1141">
        <v>176</v>
      </c>
      <c r="T1141">
        <v>64</v>
      </c>
      <c r="U1141">
        <f t="shared" si="102"/>
        <v>0</v>
      </c>
      <c r="V1141">
        <f t="shared" si="103"/>
        <v>-163.73999999999978</v>
      </c>
      <c r="W1141" s="3">
        <f t="shared" si="104"/>
        <v>-3.9985347985347933E-2</v>
      </c>
      <c r="X1141" t="str">
        <f t="shared" si="105"/>
        <v>July</v>
      </c>
      <c r="Y1141" t="str">
        <f t="shared" si="106"/>
        <v>Q3</v>
      </c>
      <c r="Z1141">
        <f t="shared" si="107"/>
        <v>0.15091210613598674</v>
      </c>
    </row>
    <row r="1142" spans="1:26" x14ac:dyDescent="0.25">
      <c r="A1142" t="s">
        <v>1150</v>
      </c>
      <c r="B1142" t="s">
        <v>1507</v>
      </c>
      <c r="C1142" t="s">
        <v>1511</v>
      </c>
      <c r="D1142">
        <v>161</v>
      </c>
      <c r="E1142">
        <v>15.75</v>
      </c>
      <c r="F1142">
        <v>2535.75</v>
      </c>
      <c r="G1142">
        <v>2507.8000000000002</v>
      </c>
      <c r="H1142" t="s">
        <v>1516</v>
      </c>
      <c r="I1142" t="s">
        <v>1518</v>
      </c>
      <c r="J1142">
        <v>4.5</v>
      </c>
      <c r="K1142" t="s">
        <v>1711</v>
      </c>
      <c r="L1142" t="s">
        <v>1791</v>
      </c>
      <c r="M1142" t="s">
        <v>1791</v>
      </c>
      <c r="N1142" t="s">
        <v>1912</v>
      </c>
      <c r="O1142">
        <v>8.3000000000000004E-2</v>
      </c>
      <c r="P1142">
        <v>13</v>
      </c>
      <c r="Q1142">
        <v>3.21</v>
      </c>
      <c r="R1142">
        <v>189</v>
      </c>
      <c r="S1142">
        <v>96</v>
      </c>
      <c r="T1142">
        <v>10</v>
      </c>
      <c r="U1142">
        <f t="shared" si="102"/>
        <v>0</v>
      </c>
      <c r="V1142">
        <f t="shared" si="103"/>
        <v>-27.949999999999818</v>
      </c>
      <c r="W1142" s="3">
        <f t="shared" si="104"/>
        <v>-1.1022379966479274E-2</v>
      </c>
      <c r="X1142" t="str">
        <f t="shared" si="105"/>
        <v>July</v>
      </c>
      <c r="Y1142" t="str">
        <f t="shared" si="106"/>
        <v>Q3</v>
      </c>
      <c r="Z1142">
        <f t="shared" si="107"/>
        <v>0.85185185185185186</v>
      </c>
    </row>
    <row r="1143" spans="1:26" x14ac:dyDescent="0.25">
      <c r="A1143" t="s">
        <v>1151</v>
      </c>
      <c r="B1143" t="s">
        <v>1505</v>
      </c>
      <c r="C1143" t="s">
        <v>1511</v>
      </c>
      <c r="D1143">
        <v>482</v>
      </c>
      <c r="E1143">
        <v>12.5</v>
      </c>
      <c r="F1143">
        <v>6025</v>
      </c>
      <c r="G1143">
        <v>6165.66</v>
      </c>
      <c r="H1143" t="s">
        <v>1516</v>
      </c>
      <c r="I1143" t="s">
        <v>1521</v>
      </c>
      <c r="J1143">
        <v>4.2</v>
      </c>
      <c r="K1143" t="s">
        <v>1787</v>
      </c>
      <c r="L1143" t="s">
        <v>1541</v>
      </c>
      <c r="M1143" t="s">
        <v>1541</v>
      </c>
      <c r="N1143" t="s">
        <v>1912</v>
      </c>
      <c r="O1143">
        <v>9.3200000000000005E-2</v>
      </c>
      <c r="P1143">
        <v>44</v>
      </c>
      <c r="Q1143">
        <v>3.63</v>
      </c>
      <c r="R1143">
        <v>197</v>
      </c>
      <c r="S1143">
        <v>143</v>
      </c>
      <c r="T1143">
        <v>30</v>
      </c>
      <c r="U1143">
        <f t="shared" si="102"/>
        <v>0</v>
      </c>
      <c r="V1143">
        <f t="shared" si="103"/>
        <v>140.65999999999985</v>
      </c>
      <c r="W1143" s="3">
        <f t="shared" si="104"/>
        <v>2.3346058091286283E-2</v>
      </c>
      <c r="X1143" t="str">
        <f t="shared" si="105"/>
        <v>April</v>
      </c>
      <c r="Y1143" t="str">
        <f t="shared" si="106"/>
        <v>Q2</v>
      </c>
      <c r="Z1143">
        <f t="shared" si="107"/>
        <v>2.4467005076142132</v>
      </c>
    </row>
    <row r="1144" spans="1:26" x14ac:dyDescent="0.25">
      <c r="A1144" t="s">
        <v>1152</v>
      </c>
      <c r="B1144" t="s">
        <v>1507</v>
      </c>
      <c r="C1144" t="s">
        <v>1511</v>
      </c>
      <c r="D1144">
        <v>224</v>
      </c>
      <c r="E1144">
        <v>15.75</v>
      </c>
      <c r="F1144">
        <v>3528</v>
      </c>
      <c r="G1144">
        <v>3489.54</v>
      </c>
      <c r="H1144" t="s">
        <v>1515</v>
      </c>
      <c r="I1144" t="s">
        <v>1519</v>
      </c>
      <c r="J1144">
        <v>3.8</v>
      </c>
      <c r="K1144" t="s">
        <v>1792</v>
      </c>
      <c r="L1144" t="s">
        <v>1676</v>
      </c>
      <c r="M1144" t="s">
        <v>1676</v>
      </c>
      <c r="N1144" t="s">
        <v>1912</v>
      </c>
      <c r="O1144">
        <v>3.7100000000000001E-2</v>
      </c>
      <c r="P1144">
        <v>8</v>
      </c>
      <c r="Q1144">
        <v>2.61</v>
      </c>
      <c r="R1144">
        <v>193</v>
      </c>
      <c r="S1144">
        <v>122</v>
      </c>
      <c r="T1144">
        <v>25</v>
      </c>
      <c r="U1144">
        <f t="shared" si="102"/>
        <v>0</v>
      </c>
      <c r="V1144">
        <f t="shared" si="103"/>
        <v>-38.460000000000036</v>
      </c>
      <c r="W1144" s="3">
        <f t="shared" si="104"/>
        <v>-1.0901360544217698E-2</v>
      </c>
      <c r="X1144" t="str">
        <f t="shared" si="105"/>
        <v>November</v>
      </c>
      <c r="Y1144" t="str">
        <f t="shared" si="106"/>
        <v>Q4</v>
      </c>
      <c r="Z1144">
        <f t="shared" si="107"/>
        <v>1.160621761658031</v>
      </c>
    </row>
    <row r="1145" spans="1:26" x14ac:dyDescent="0.25">
      <c r="A1145" t="s">
        <v>1153</v>
      </c>
      <c r="B1145" t="s">
        <v>1504</v>
      </c>
      <c r="C1145" t="s">
        <v>1510</v>
      </c>
      <c r="D1145">
        <v>237</v>
      </c>
      <c r="E1145">
        <v>45</v>
      </c>
      <c r="F1145">
        <v>10665</v>
      </c>
      <c r="G1145">
        <v>10283.629999999999</v>
      </c>
      <c r="H1145" t="s">
        <v>1517</v>
      </c>
      <c r="I1145" t="s">
        <v>1519</v>
      </c>
      <c r="J1145">
        <v>3.8</v>
      </c>
      <c r="K1145" t="s">
        <v>1713</v>
      </c>
      <c r="L1145" t="s">
        <v>1839</v>
      </c>
      <c r="M1145" t="s">
        <v>1839</v>
      </c>
      <c r="N1145" t="s">
        <v>1912</v>
      </c>
      <c r="O1145">
        <v>4.8599999999999997E-2</v>
      </c>
      <c r="P1145">
        <v>11</v>
      </c>
      <c r="Q1145">
        <v>1.46</v>
      </c>
      <c r="R1145">
        <v>368</v>
      </c>
      <c r="S1145">
        <v>154</v>
      </c>
      <c r="T1145">
        <v>23</v>
      </c>
      <c r="U1145">
        <f t="shared" si="102"/>
        <v>0</v>
      </c>
      <c r="V1145">
        <f t="shared" si="103"/>
        <v>-381.3700000000008</v>
      </c>
      <c r="W1145" s="3">
        <f t="shared" si="104"/>
        <v>-3.575902484763252E-2</v>
      </c>
      <c r="X1145" t="str">
        <f t="shared" si="105"/>
        <v>April</v>
      </c>
      <c r="Y1145" t="str">
        <f t="shared" si="106"/>
        <v>Q2</v>
      </c>
      <c r="Z1145">
        <f t="shared" si="107"/>
        <v>0.64402173913043481</v>
      </c>
    </row>
    <row r="1146" spans="1:26" x14ac:dyDescent="0.25">
      <c r="A1146" t="s">
        <v>1154</v>
      </c>
      <c r="B1146" t="s">
        <v>1504</v>
      </c>
      <c r="C1146" t="s">
        <v>1510</v>
      </c>
      <c r="D1146">
        <v>348</v>
      </c>
      <c r="E1146">
        <v>45</v>
      </c>
      <c r="F1146">
        <v>15660</v>
      </c>
      <c r="G1146">
        <v>15563.33</v>
      </c>
      <c r="H1146" t="s">
        <v>1517</v>
      </c>
      <c r="I1146" t="s">
        <v>1520</v>
      </c>
      <c r="J1146">
        <v>4.7</v>
      </c>
      <c r="K1146" t="s">
        <v>1869</v>
      </c>
      <c r="L1146" t="s">
        <v>1530</v>
      </c>
      <c r="M1146" t="s">
        <v>1530</v>
      </c>
      <c r="N1146" t="s">
        <v>1912</v>
      </c>
      <c r="O1146">
        <v>0.12509999999999999</v>
      </c>
      <c r="P1146">
        <v>43</v>
      </c>
      <c r="Q1146">
        <v>1.42</v>
      </c>
      <c r="R1146">
        <v>122</v>
      </c>
      <c r="S1146">
        <v>107</v>
      </c>
      <c r="T1146">
        <v>44</v>
      </c>
      <c r="U1146">
        <f t="shared" si="102"/>
        <v>0</v>
      </c>
      <c r="V1146">
        <f t="shared" si="103"/>
        <v>-96.670000000000073</v>
      </c>
      <c r="W1146" s="3">
        <f t="shared" si="104"/>
        <v>-6.1730523627075394E-3</v>
      </c>
      <c r="X1146" t="str">
        <f t="shared" si="105"/>
        <v>April</v>
      </c>
      <c r="Y1146" t="str">
        <f t="shared" si="106"/>
        <v>Q2</v>
      </c>
      <c r="Z1146">
        <f t="shared" si="107"/>
        <v>2.8524590163934427</v>
      </c>
    </row>
    <row r="1147" spans="1:26" x14ac:dyDescent="0.25">
      <c r="A1147" t="s">
        <v>1155</v>
      </c>
      <c r="B1147" t="s">
        <v>1505</v>
      </c>
      <c r="C1147" t="s">
        <v>1511</v>
      </c>
      <c r="D1147">
        <v>330</v>
      </c>
      <c r="E1147">
        <v>12.5</v>
      </c>
      <c r="F1147">
        <v>4125</v>
      </c>
      <c r="G1147">
        <v>4111.1899999999996</v>
      </c>
      <c r="H1147" t="s">
        <v>1515</v>
      </c>
      <c r="I1147" t="s">
        <v>1521</v>
      </c>
      <c r="J1147">
        <v>4.2</v>
      </c>
      <c r="K1147" t="s">
        <v>1672</v>
      </c>
      <c r="L1147" t="s">
        <v>1534</v>
      </c>
      <c r="M1147" t="s">
        <v>1534</v>
      </c>
      <c r="N1147" t="s">
        <v>1912</v>
      </c>
      <c r="O1147">
        <v>9.1899999999999996E-2</v>
      </c>
      <c r="P1147">
        <v>30</v>
      </c>
      <c r="Q1147">
        <v>3.54</v>
      </c>
      <c r="R1147">
        <v>826</v>
      </c>
      <c r="S1147">
        <v>94</v>
      </c>
      <c r="T1147">
        <v>38</v>
      </c>
      <c r="U1147">
        <f t="shared" si="102"/>
        <v>0</v>
      </c>
      <c r="V1147">
        <f t="shared" si="103"/>
        <v>-13.8100000000004</v>
      </c>
      <c r="W1147" s="3">
        <f t="shared" si="104"/>
        <v>-3.3478787878788848E-3</v>
      </c>
      <c r="X1147" t="str">
        <f t="shared" si="105"/>
        <v>February</v>
      </c>
      <c r="Y1147" t="str">
        <f t="shared" si="106"/>
        <v>Q1</v>
      </c>
      <c r="Z1147">
        <f t="shared" si="107"/>
        <v>0.39951573849878935</v>
      </c>
    </row>
    <row r="1148" spans="1:26" x14ac:dyDescent="0.25">
      <c r="A1148" t="s">
        <v>1156</v>
      </c>
      <c r="B1148" t="s">
        <v>1509</v>
      </c>
      <c r="C1148" t="s">
        <v>1510</v>
      </c>
      <c r="D1148">
        <v>316</v>
      </c>
      <c r="E1148">
        <v>25</v>
      </c>
      <c r="F1148">
        <v>7900</v>
      </c>
      <c r="G1148">
        <v>8188.42</v>
      </c>
      <c r="H1148" t="s">
        <v>1513</v>
      </c>
      <c r="I1148" t="s">
        <v>1518</v>
      </c>
      <c r="J1148">
        <v>4.5</v>
      </c>
      <c r="K1148" t="s">
        <v>1693</v>
      </c>
      <c r="L1148" t="s">
        <v>1624</v>
      </c>
      <c r="M1148" t="s">
        <v>1624</v>
      </c>
      <c r="N1148" t="s">
        <v>1912</v>
      </c>
      <c r="O1148">
        <v>4.3799999999999999E-2</v>
      </c>
      <c r="P1148">
        <v>13</v>
      </c>
      <c r="Q1148">
        <v>1.24</v>
      </c>
      <c r="R1148">
        <v>481</v>
      </c>
      <c r="S1148">
        <v>34</v>
      </c>
      <c r="T1148">
        <v>91</v>
      </c>
      <c r="U1148">
        <f t="shared" si="102"/>
        <v>0</v>
      </c>
      <c r="V1148">
        <f t="shared" si="103"/>
        <v>288.42000000000007</v>
      </c>
      <c r="W1148" s="3">
        <f t="shared" si="104"/>
        <v>3.650886075949368E-2</v>
      </c>
      <c r="X1148" t="str">
        <f t="shared" si="105"/>
        <v>November</v>
      </c>
      <c r="Y1148" t="str">
        <f t="shared" si="106"/>
        <v>Q4</v>
      </c>
      <c r="Z1148">
        <f t="shared" si="107"/>
        <v>0.656964656964657</v>
      </c>
    </row>
    <row r="1149" spans="1:26" x14ac:dyDescent="0.25">
      <c r="A1149" t="s">
        <v>1157</v>
      </c>
      <c r="B1149" t="s">
        <v>1505</v>
      </c>
      <c r="C1149" t="s">
        <v>1511</v>
      </c>
      <c r="D1149">
        <v>337</v>
      </c>
      <c r="E1149">
        <v>12.5</v>
      </c>
      <c r="F1149">
        <v>4212.5</v>
      </c>
      <c r="G1149">
        <v>4215.8</v>
      </c>
      <c r="H1149" t="s">
        <v>1516</v>
      </c>
      <c r="I1149" t="s">
        <v>1521</v>
      </c>
      <c r="J1149">
        <v>4.2</v>
      </c>
      <c r="K1149" t="s">
        <v>1633</v>
      </c>
      <c r="L1149" t="s">
        <v>1871</v>
      </c>
      <c r="M1149" t="s">
        <v>1871</v>
      </c>
      <c r="N1149" t="s">
        <v>1912</v>
      </c>
      <c r="O1149">
        <v>6.88E-2</v>
      </c>
      <c r="P1149">
        <v>23</v>
      </c>
      <c r="Q1149">
        <v>3.97</v>
      </c>
      <c r="R1149">
        <v>63</v>
      </c>
      <c r="S1149">
        <v>45</v>
      </c>
      <c r="T1149">
        <v>72</v>
      </c>
      <c r="U1149">
        <f t="shared" si="102"/>
        <v>0</v>
      </c>
      <c r="V1149">
        <f t="shared" si="103"/>
        <v>3.3000000000001819</v>
      </c>
      <c r="W1149" s="3">
        <f t="shared" si="104"/>
        <v>7.8338278931755056E-4</v>
      </c>
      <c r="X1149" t="str">
        <f t="shared" si="105"/>
        <v>May</v>
      </c>
      <c r="Y1149" t="str">
        <f t="shared" si="106"/>
        <v>Q2</v>
      </c>
      <c r="Z1149">
        <f t="shared" si="107"/>
        <v>5.3492063492063489</v>
      </c>
    </row>
    <row r="1150" spans="1:26" x14ac:dyDescent="0.25">
      <c r="A1150" t="s">
        <v>1158</v>
      </c>
      <c r="B1150" t="s">
        <v>1507</v>
      </c>
      <c r="C1150" t="s">
        <v>1511</v>
      </c>
      <c r="D1150">
        <v>312</v>
      </c>
      <c r="E1150">
        <v>15.75</v>
      </c>
      <c r="F1150">
        <v>4914</v>
      </c>
      <c r="G1150">
        <v>4881.45</v>
      </c>
      <c r="H1150" t="s">
        <v>1517</v>
      </c>
      <c r="I1150" t="s">
        <v>1520</v>
      </c>
      <c r="J1150">
        <v>4.7</v>
      </c>
      <c r="K1150" t="s">
        <v>1696</v>
      </c>
      <c r="L1150" t="s">
        <v>1564</v>
      </c>
      <c r="M1150" t="s">
        <v>1871</v>
      </c>
      <c r="N1150" t="s">
        <v>1913</v>
      </c>
      <c r="O1150">
        <v>4.7199999999999999E-2</v>
      </c>
      <c r="P1150">
        <v>14</v>
      </c>
      <c r="Q1150">
        <v>3.56</v>
      </c>
      <c r="R1150">
        <v>907</v>
      </c>
      <c r="S1150">
        <v>164</v>
      </c>
      <c r="T1150">
        <v>58</v>
      </c>
      <c r="U1150">
        <f t="shared" si="102"/>
        <v>10</v>
      </c>
      <c r="V1150">
        <f t="shared" si="103"/>
        <v>-32.550000000000182</v>
      </c>
      <c r="W1150" s="3">
        <f t="shared" si="104"/>
        <v>-6.6239316239316611E-3</v>
      </c>
      <c r="X1150" t="str">
        <f t="shared" si="105"/>
        <v>April</v>
      </c>
      <c r="Y1150" t="str">
        <f t="shared" si="106"/>
        <v>Q2</v>
      </c>
      <c r="Z1150">
        <f t="shared" si="107"/>
        <v>0.3439911797133407</v>
      </c>
    </row>
    <row r="1151" spans="1:26" x14ac:dyDescent="0.25">
      <c r="A1151" t="s">
        <v>1159</v>
      </c>
      <c r="B1151" t="s">
        <v>1509</v>
      </c>
      <c r="C1151" t="s">
        <v>1510</v>
      </c>
      <c r="D1151">
        <v>318</v>
      </c>
      <c r="E1151">
        <v>25</v>
      </c>
      <c r="F1151">
        <v>7950</v>
      </c>
      <c r="G1151">
        <v>7638.2</v>
      </c>
      <c r="H1151" t="s">
        <v>1517</v>
      </c>
      <c r="I1151" t="s">
        <v>1520</v>
      </c>
      <c r="J1151">
        <v>4.7</v>
      </c>
      <c r="K1151" t="s">
        <v>1870</v>
      </c>
      <c r="L1151" t="s">
        <v>1544</v>
      </c>
      <c r="M1151" t="s">
        <v>1544</v>
      </c>
      <c r="N1151" t="s">
        <v>1912</v>
      </c>
      <c r="O1151">
        <v>0.1273</v>
      </c>
      <c r="P1151">
        <v>40</v>
      </c>
      <c r="Q1151">
        <v>0.65</v>
      </c>
      <c r="R1151">
        <v>170</v>
      </c>
      <c r="S1151">
        <v>81</v>
      </c>
      <c r="T1151">
        <v>56</v>
      </c>
      <c r="U1151">
        <f t="shared" si="102"/>
        <v>0</v>
      </c>
      <c r="V1151">
        <f t="shared" si="103"/>
        <v>-311.80000000000018</v>
      </c>
      <c r="W1151" s="3">
        <f t="shared" si="104"/>
        <v>-3.9220125786163546E-2</v>
      </c>
      <c r="X1151" t="str">
        <f t="shared" si="105"/>
        <v>January</v>
      </c>
      <c r="Y1151" t="str">
        <f t="shared" si="106"/>
        <v>Q1</v>
      </c>
      <c r="Z1151">
        <f t="shared" si="107"/>
        <v>1.8705882352941177</v>
      </c>
    </row>
    <row r="1152" spans="1:26" x14ac:dyDescent="0.25">
      <c r="A1152" t="s">
        <v>1160</v>
      </c>
      <c r="B1152" t="s">
        <v>1509</v>
      </c>
      <c r="C1152" t="s">
        <v>1510</v>
      </c>
      <c r="D1152">
        <v>377</v>
      </c>
      <c r="E1152">
        <v>25</v>
      </c>
      <c r="F1152">
        <v>9425</v>
      </c>
      <c r="G1152">
        <v>9655.26</v>
      </c>
      <c r="H1152" t="s">
        <v>1517</v>
      </c>
      <c r="I1152" t="s">
        <v>1520</v>
      </c>
      <c r="J1152">
        <v>4.7</v>
      </c>
      <c r="K1152" t="s">
        <v>1565</v>
      </c>
      <c r="L1152" t="s">
        <v>1712</v>
      </c>
      <c r="M1152" t="s">
        <v>1712</v>
      </c>
      <c r="N1152" t="s">
        <v>1912</v>
      </c>
      <c r="O1152">
        <v>5.8599999999999999E-2</v>
      </c>
      <c r="P1152">
        <v>22</v>
      </c>
      <c r="Q1152">
        <v>1.78</v>
      </c>
      <c r="R1152">
        <v>934</v>
      </c>
      <c r="S1152">
        <v>153</v>
      </c>
      <c r="T1152">
        <v>14</v>
      </c>
      <c r="U1152">
        <f t="shared" si="102"/>
        <v>0</v>
      </c>
      <c r="V1152">
        <f t="shared" si="103"/>
        <v>230.26000000000022</v>
      </c>
      <c r="W1152" s="3">
        <f t="shared" si="104"/>
        <v>2.4430769230769252E-2</v>
      </c>
      <c r="X1152" t="str">
        <f t="shared" si="105"/>
        <v>July</v>
      </c>
      <c r="Y1152" t="str">
        <f t="shared" si="106"/>
        <v>Q3</v>
      </c>
      <c r="Z1152">
        <f t="shared" si="107"/>
        <v>0.40364025695931477</v>
      </c>
    </row>
    <row r="1153" spans="1:26" x14ac:dyDescent="0.25">
      <c r="A1153" t="s">
        <v>1161</v>
      </c>
      <c r="B1153" t="s">
        <v>1508</v>
      </c>
      <c r="C1153" t="s">
        <v>1512</v>
      </c>
      <c r="D1153">
        <v>300</v>
      </c>
      <c r="E1153">
        <v>8.9</v>
      </c>
      <c r="F1153">
        <v>2670</v>
      </c>
      <c r="G1153">
        <v>2584.7600000000002</v>
      </c>
      <c r="H1153" t="s">
        <v>1515</v>
      </c>
      <c r="I1153" t="s">
        <v>1518</v>
      </c>
      <c r="J1153">
        <v>4.5</v>
      </c>
      <c r="K1153" t="s">
        <v>1737</v>
      </c>
      <c r="L1153" t="s">
        <v>1724</v>
      </c>
      <c r="M1153" t="s">
        <v>1724</v>
      </c>
      <c r="N1153" t="s">
        <v>1912</v>
      </c>
      <c r="O1153">
        <v>9.8299999999999998E-2</v>
      </c>
      <c r="P1153">
        <v>29</v>
      </c>
      <c r="Q1153">
        <v>1.58</v>
      </c>
      <c r="R1153">
        <v>871</v>
      </c>
      <c r="S1153">
        <v>27</v>
      </c>
      <c r="T1153">
        <v>68</v>
      </c>
      <c r="U1153">
        <f t="shared" si="102"/>
        <v>0</v>
      </c>
      <c r="V1153">
        <f t="shared" si="103"/>
        <v>-85.239999999999782</v>
      </c>
      <c r="W1153" s="3">
        <f t="shared" si="104"/>
        <v>-3.1925093632958722E-2</v>
      </c>
      <c r="X1153" t="str">
        <f t="shared" si="105"/>
        <v>April</v>
      </c>
      <c r="Y1153" t="str">
        <f t="shared" si="106"/>
        <v>Q2</v>
      </c>
      <c r="Z1153">
        <f t="shared" si="107"/>
        <v>0.34443168771526983</v>
      </c>
    </row>
    <row r="1154" spans="1:26" x14ac:dyDescent="0.25">
      <c r="A1154" t="s">
        <v>1162</v>
      </c>
      <c r="B1154" t="s">
        <v>1506</v>
      </c>
      <c r="C1154" t="s">
        <v>1512</v>
      </c>
      <c r="D1154">
        <v>137</v>
      </c>
      <c r="E1154">
        <v>4.2</v>
      </c>
      <c r="F1154">
        <v>575.4</v>
      </c>
      <c r="G1154">
        <v>562.54999999999995</v>
      </c>
      <c r="H1154" t="s">
        <v>1516</v>
      </c>
      <c r="I1154" t="s">
        <v>1521</v>
      </c>
      <c r="J1154">
        <v>4.2</v>
      </c>
      <c r="K1154" t="s">
        <v>1741</v>
      </c>
      <c r="L1154" t="s">
        <v>1542</v>
      </c>
      <c r="M1154" t="s">
        <v>1542</v>
      </c>
      <c r="N1154" t="s">
        <v>1912</v>
      </c>
      <c r="O1154">
        <v>0.1197</v>
      </c>
      <c r="P1154">
        <v>16</v>
      </c>
      <c r="Q1154">
        <v>2.4</v>
      </c>
      <c r="R1154">
        <v>319</v>
      </c>
      <c r="S1154">
        <v>61</v>
      </c>
      <c r="T1154">
        <v>36</v>
      </c>
      <c r="U1154">
        <f t="shared" si="102"/>
        <v>0</v>
      </c>
      <c r="V1154">
        <f t="shared" si="103"/>
        <v>-12.850000000000023</v>
      </c>
      <c r="W1154" s="3">
        <f t="shared" si="104"/>
        <v>-2.2332290580465805E-2</v>
      </c>
      <c r="X1154" t="str">
        <f t="shared" si="105"/>
        <v>June</v>
      </c>
      <c r="Y1154" t="str">
        <f t="shared" si="106"/>
        <v>Q2</v>
      </c>
      <c r="Z1154">
        <f t="shared" si="107"/>
        <v>0.42946708463949845</v>
      </c>
    </row>
    <row r="1155" spans="1:26" x14ac:dyDescent="0.25">
      <c r="A1155" t="s">
        <v>1163</v>
      </c>
      <c r="B1155" t="s">
        <v>1509</v>
      </c>
      <c r="C1155" t="s">
        <v>1510</v>
      </c>
      <c r="D1155">
        <v>395</v>
      </c>
      <c r="E1155">
        <v>25</v>
      </c>
      <c r="F1155">
        <v>9875</v>
      </c>
      <c r="G1155">
        <v>9725.43</v>
      </c>
      <c r="H1155" t="s">
        <v>1517</v>
      </c>
      <c r="I1155" t="s">
        <v>1521</v>
      </c>
      <c r="J1155">
        <v>4.2</v>
      </c>
      <c r="K1155" t="s">
        <v>1711</v>
      </c>
      <c r="L1155" t="s">
        <v>1791</v>
      </c>
      <c r="M1155" t="s">
        <v>1791</v>
      </c>
      <c r="N1155" t="s">
        <v>1912</v>
      </c>
      <c r="O1155">
        <v>0.1242</v>
      </c>
      <c r="P1155">
        <v>49</v>
      </c>
      <c r="Q1155">
        <v>1.78</v>
      </c>
      <c r="R1155">
        <v>410</v>
      </c>
      <c r="S1155">
        <v>177</v>
      </c>
      <c r="T1155">
        <v>78</v>
      </c>
      <c r="U1155">
        <f t="shared" ref="U1155:U1218" si="108">IF(N1155="Delayed", M1155-L1155, 0)</f>
        <v>0</v>
      </c>
      <c r="V1155">
        <f t="shared" ref="V1155:V1218" si="109">G1155-F1155</f>
        <v>-149.56999999999971</v>
      </c>
      <c r="W1155" s="3">
        <f t="shared" ref="W1155:W1218" si="110">(G1155-F1155)/F1155</f>
        <v>-1.5146329113924021E-2</v>
      </c>
      <c r="X1155" t="str">
        <f t="shared" ref="X1155:X1218" si="111">TEXT(K1155,"MMMM")</f>
        <v>July</v>
      </c>
      <c r="Y1155" t="str">
        <f t="shared" ref="Y1155:Y1218" si="112">"Q"&amp;ROUNDUP(MONTH(K1155)/3,0)</f>
        <v>Q3</v>
      </c>
      <c r="Z1155">
        <f t="shared" ref="Z1155:Z1218" si="113">D1155/R1155</f>
        <v>0.96341463414634143</v>
      </c>
    </row>
    <row r="1156" spans="1:26" x14ac:dyDescent="0.25">
      <c r="A1156" t="s">
        <v>1164</v>
      </c>
      <c r="B1156" t="s">
        <v>1504</v>
      </c>
      <c r="C1156" t="s">
        <v>1510</v>
      </c>
      <c r="D1156">
        <v>61</v>
      </c>
      <c r="E1156">
        <v>45</v>
      </c>
      <c r="F1156">
        <v>2745</v>
      </c>
      <c r="G1156">
        <v>2858.69</v>
      </c>
      <c r="H1156" t="s">
        <v>1514</v>
      </c>
      <c r="I1156" t="s">
        <v>1521</v>
      </c>
      <c r="J1156">
        <v>4.2</v>
      </c>
      <c r="K1156" t="s">
        <v>1574</v>
      </c>
      <c r="L1156" t="s">
        <v>1830</v>
      </c>
      <c r="M1156" t="s">
        <v>1830</v>
      </c>
      <c r="N1156" t="s">
        <v>1912</v>
      </c>
      <c r="O1156">
        <v>2.2700000000000001E-2</v>
      </c>
      <c r="P1156">
        <v>1</v>
      </c>
      <c r="Q1156">
        <v>1.43</v>
      </c>
      <c r="R1156">
        <v>240</v>
      </c>
      <c r="S1156">
        <v>117</v>
      </c>
      <c r="T1156">
        <v>35</v>
      </c>
      <c r="U1156">
        <f t="shared" si="108"/>
        <v>0</v>
      </c>
      <c r="V1156">
        <f t="shared" si="109"/>
        <v>113.69000000000005</v>
      </c>
      <c r="W1156" s="3">
        <f t="shared" si="110"/>
        <v>4.1417122040072876E-2</v>
      </c>
      <c r="X1156" t="str">
        <f t="shared" si="111"/>
        <v>June</v>
      </c>
      <c r="Y1156" t="str">
        <f t="shared" si="112"/>
        <v>Q2</v>
      </c>
      <c r="Z1156">
        <f t="shared" si="113"/>
        <v>0.25416666666666665</v>
      </c>
    </row>
    <row r="1157" spans="1:26" x14ac:dyDescent="0.25">
      <c r="A1157" t="s">
        <v>1165</v>
      </c>
      <c r="B1157" t="s">
        <v>1506</v>
      </c>
      <c r="C1157" t="s">
        <v>1512</v>
      </c>
      <c r="D1157">
        <v>422</v>
      </c>
      <c r="E1157">
        <v>4.2</v>
      </c>
      <c r="F1157">
        <v>1772.4</v>
      </c>
      <c r="G1157">
        <v>1761.37</v>
      </c>
      <c r="H1157" t="s">
        <v>1515</v>
      </c>
      <c r="I1157" t="s">
        <v>1521</v>
      </c>
      <c r="J1157">
        <v>4.2</v>
      </c>
      <c r="K1157" t="s">
        <v>1719</v>
      </c>
      <c r="L1157" t="s">
        <v>1708</v>
      </c>
      <c r="M1157" t="s">
        <v>1708</v>
      </c>
      <c r="N1157" t="s">
        <v>1912</v>
      </c>
      <c r="O1157">
        <v>6.0600000000000001E-2</v>
      </c>
      <c r="P1157">
        <v>25</v>
      </c>
      <c r="Q1157">
        <v>1.34</v>
      </c>
      <c r="R1157">
        <v>164</v>
      </c>
      <c r="S1157">
        <v>68</v>
      </c>
      <c r="T1157">
        <v>84</v>
      </c>
      <c r="U1157">
        <f t="shared" si="108"/>
        <v>0</v>
      </c>
      <c r="V1157">
        <f t="shared" si="109"/>
        <v>-11.0300000000002</v>
      </c>
      <c r="W1157" s="3">
        <f t="shared" si="110"/>
        <v>-6.2232001805462645E-3</v>
      </c>
      <c r="X1157" t="str">
        <f t="shared" si="111"/>
        <v>June</v>
      </c>
      <c r="Y1157" t="str">
        <f t="shared" si="112"/>
        <v>Q2</v>
      </c>
      <c r="Z1157">
        <f t="shared" si="113"/>
        <v>2.5731707317073171</v>
      </c>
    </row>
    <row r="1158" spans="1:26" x14ac:dyDescent="0.25">
      <c r="A1158" t="s">
        <v>1166</v>
      </c>
      <c r="B1158" t="s">
        <v>1506</v>
      </c>
      <c r="C1158" t="s">
        <v>1512</v>
      </c>
      <c r="D1158">
        <v>285</v>
      </c>
      <c r="E1158">
        <v>4.2</v>
      </c>
      <c r="F1158">
        <v>1197</v>
      </c>
      <c r="G1158">
        <v>1158.45</v>
      </c>
      <c r="H1158" t="s">
        <v>1517</v>
      </c>
      <c r="I1158" t="s">
        <v>1521</v>
      </c>
      <c r="J1158">
        <v>4.2</v>
      </c>
      <c r="K1158" t="s">
        <v>1756</v>
      </c>
      <c r="L1158" t="s">
        <v>1816</v>
      </c>
      <c r="M1158" t="s">
        <v>1816</v>
      </c>
      <c r="N1158" t="s">
        <v>1912</v>
      </c>
      <c r="O1158">
        <v>9.6600000000000005E-2</v>
      </c>
      <c r="P1158">
        <v>27</v>
      </c>
      <c r="Q1158">
        <v>1.19</v>
      </c>
      <c r="R1158">
        <v>986</v>
      </c>
      <c r="S1158">
        <v>189</v>
      </c>
      <c r="T1158">
        <v>61</v>
      </c>
      <c r="U1158">
        <f t="shared" si="108"/>
        <v>0</v>
      </c>
      <c r="V1158">
        <f t="shared" si="109"/>
        <v>-38.549999999999955</v>
      </c>
      <c r="W1158" s="3">
        <f t="shared" si="110"/>
        <v>-3.2205513784461112E-2</v>
      </c>
      <c r="X1158" t="str">
        <f t="shared" si="111"/>
        <v>October</v>
      </c>
      <c r="Y1158" t="str">
        <f t="shared" si="112"/>
        <v>Q4</v>
      </c>
      <c r="Z1158">
        <f t="shared" si="113"/>
        <v>0.28904665314401623</v>
      </c>
    </row>
    <row r="1159" spans="1:26" x14ac:dyDescent="0.25">
      <c r="A1159" t="s">
        <v>1167</v>
      </c>
      <c r="B1159" t="s">
        <v>1506</v>
      </c>
      <c r="C1159" t="s">
        <v>1512</v>
      </c>
      <c r="D1159">
        <v>191</v>
      </c>
      <c r="E1159">
        <v>4.2</v>
      </c>
      <c r="F1159">
        <v>802.2</v>
      </c>
      <c r="G1159">
        <v>793.92</v>
      </c>
      <c r="H1159" t="s">
        <v>1514</v>
      </c>
      <c r="I1159" t="s">
        <v>1521</v>
      </c>
      <c r="J1159">
        <v>4.2</v>
      </c>
      <c r="K1159" t="s">
        <v>1752</v>
      </c>
      <c r="L1159" t="s">
        <v>1697</v>
      </c>
      <c r="M1159" t="s">
        <v>1697</v>
      </c>
      <c r="N1159" t="s">
        <v>1912</v>
      </c>
      <c r="O1159">
        <v>0.13900000000000001</v>
      </c>
      <c r="P1159">
        <v>26</v>
      </c>
      <c r="Q1159">
        <v>2.91</v>
      </c>
      <c r="R1159">
        <v>678</v>
      </c>
      <c r="S1159">
        <v>165</v>
      </c>
      <c r="T1159">
        <v>20</v>
      </c>
      <c r="U1159">
        <f t="shared" si="108"/>
        <v>0</v>
      </c>
      <c r="V1159">
        <f t="shared" si="109"/>
        <v>-8.2800000000000864</v>
      </c>
      <c r="W1159" s="3">
        <f t="shared" si="110"/>
        <v>-1.0321615557217759E-2</v>
      </c>
      <c r="X1159" t="str">
        <f t="shared" si="111"/>
        <v>September</v>
      </c>
      <c r="Y1159" t="str">
        <f t="shared" si="112"/>
        <v>Q3</v>
      </c>
      <c r="Z1159">
        <f t="shared" si="113"/>
        <v>0.28171091445427726</v>
      </c>
    </row>
    <row r="1160" spans="1:26" x14ac:dyDescent="0.25">
      <c r="A1160" t="s">
        <v>1168</v>
      </c>
      <c r="B1160" t="s">
        <v>1506</v>
      </c>
      <c r="C1160" t="s">
        <v>1512</v>
      </c>
      <c r="D1160">
        <v>135</v>
      </c>
      <c r="E1160">
        <v>4.2</v>
      </c>
      <c r="F1160">
        <v>567</v>
      </c>
      <c r="G1160">
        <v>569.72</v>
      </c>
      <c r="H1160" t="s">
        <v>1514</v>
      </c>
      <c r="I1160" t="s">
        <v>1520</v>
      </c>
      <c r="J1160">
        <v>4.7</v>
      </c>
      <c r="K1160" t="s">
        <v>1627</v>
      </c>
      <c r="L1160" t="s">
        <v>1777</v>
      </c>
      <c r="M1160" t="s">
        <v>1777</v>
      </c>
      <c r="N1160" t="s">
        <v>1912</v>
      </c>
      <c r="O1160">
        <v>0.10349999999999999</v>
      </c>
      <c r="P1160">
        <v>13</v>
      </c>
      <c r="Q1160">
        <v>1.99</v>
      </c>
      <c r="R1160">
        <v>301</v>
      </c>
      <c r="S1160">
        <v>77</v>
      </c>
      <c r="T1160">
        <v>66</v>
      </c>
      <c r="U1160">
        <f t="shared" si="108"/>
        <v>0</v>
      </c>
      <c r="V1160">
        <f t="shared" si="109"/>
        <v>2.7200000000000273</v>
      </c>
      <c r="W1160" s="3">
        <f t="shared" si="110"/>
        <v>4.7971781305115122E-3</v>
      </c>
      <c r="X1160" t="str">
        <f t="shared" si="111"/>
        <v>January</v>
      </c>
      <c r="Y1160" t="str">
        <f t="shared" si="112"/>
        <v>Q1</v>
      </c>
      <c r="Z1160">
        <f t="shared" si="113"/>
        <v>0.44850498338870431</v>
      </c>
    </row>
    <row r="1161" spans="1:26" x14ac:dyDescent="0.25">
      <c r="A1161" t="s">
        <v>1169</v>
      </c>
      <c r="B1161" t="s">
        <v>1504</v>
      </c>
      <c r="C1161" t="s">
        <v>1510</v>
      </c>
      <c r="D1161">
        <v>161</v>
      </c>
      <c r="E1161">
        <v>45</v>
      </c>
      <c r="F1161">
        <v>7245</v>
      </c>
      <c r="G1161">
        <v>7059.3</v>
      </c>
      <c r="H1161" t="s">
        <v>1514</v>
      </c>
      <c r="I1161" t="s">
        <v>1519</v>
      </c>
      <c r="J1161">
        <v>3.8</v>
      </c>
      <c r="K1161" t="s">
        <v>1682</v>
      </c>
      <c r="L1161" t="s">
        <v>1803</v>
      </c>
      <c r="M1161" t="s">
        <v>1803</v>
      </c>
      <c r="N1161" t="s">
        <v>1912</v>
      </c>
      <c r="O1161">
        <v>1.29E-2</v>
      </c>
      <c r="P1161">
        <v>2</v>
      </c>
      <c r="Q1161">
        <v>1.76</v>
      </c>
      <c r="R1161">
        <v>619</v>
      </c>
      <c r="S1161">
        <v>161</v>
      </c>
      <c r="T1161">
        <v>82</v>
      </c>
      <c r="U1161">
        <f t="shared" si="108"/>
        <v>0</v>
      </c>
      <c r="V1161">
        <f t="shared" si="109"/>
        <v>-185.69999999999982</v>
      </c>
      <c r="W1161" s="3">
        <f t="shared" si="110"/>
        <v>-2.5631469979296041E-2</v>
      </c>
      <c r="X1161" t="str">
        <f t="shared" si="111"/>
        <v>January</v>
      </c>
      <c r="Y1161" t="str">
        <f t="shared" si="112"/>
        <v>Q1</v>
      </c>
      <c r="Z1161">
        <f t="shared" si="113"/>
        <v>0.26009693053311794</v>
      </c>
    </row>
    <row r="1162" spans="1:26" x14ac:dyDescent="0.25">
      <c r="A1162" t="s">
        <v>1170</v>
      </c>
      <c r="B1162" t="s">
        <v>1507</v>
      </c>
      <c r="C1162" t="s">
        <v>1511</v>
      </c>
      <c r="D1162">
        <v>307</v>
      </c>
      <c r="E1162">
        <v>15.75</v>
      </c>
      <c r="F1162">
        <v>4835.25</v>
      </c>
      <c r="G1162">
        <v>4786.71</v>
      </c>
      <c r="H1162" t="s">
        <v>1515</v>
      </c>
      <c r="I1162" t="s">
        <v>1519</v>
      </c>
      <c r="J1162">
        <v>3.8</v>
      </c>
      <c r="K1162" t="s">
        <v>1586</v>
      </c>
      <c r="L1162" t="s">
        <v>1756</v>
      </c>
      <c r="M1162" t="s">
        <v>1716</v>
      </c>
      <c r="N1162" t="s">
        <v>1913</v>
      </c>
      <c r="O1162">
        <v>9.06E-2</v>
      </c>
      <c r="P1162">
        <v>27</v>
      </c>
      <c r="Q1162">
        <v>3.62</v>
      </c>
      <c r="R1162">
        <v>870</v>
      </c>
      <c r="S1162">
        <v>87</v>
      </c>
      <c r="T1162">
        <v>65</v>
      </c>
      <c r="U1162">
        <f t="shared" si="108"/>
        <v>13</v>
      </c>
      <c r="V1162">
        <f t="shared" si="109"/>
        <v>-48.539999999999964</v>
      </c>
      <c r="W1162" s="3">
        <f t="shared" si="110"/>
        <v>-1.0038777726074135E-2</v>
      </c>
      <c r="X1162" t="str">
        <f t="shared" si="111"/>
        <v>September</v>
      </c>
      <c r="Y1162" t="str">
        <f t="shared" si="112"/>
        <v>Q3</v>
      </c>
      <c r="Z1162">
        <f t="shared" si="113"/>
        <v>0.35287356321839081</v>
      </c>
    </row>
    <row r="1163" spans="1:26" x14ac:dyDescent="0.25">
      <c r="A1163" t="s">
        <v>1171</v>
      </c>
      <c r="B1163" t="s">
        <v>1506</v>
      </c>
      <c r="C1163" t="s">
        <v>1512</v>
      </c>
      <c r="D1163">
        <v>286</v>
      </c>
      <c r="E1163">
        <v>4.2</v>
      </c>
      <c r="F1163">
        <v>1201.2</v>
      </c>
      <c r="G1163">
        <v>1184.03</v>
      </c>
      <c r="H1163" t="s">
        <v>1516</v>
      </c>
      <c r="I1163" t="s">
        <v>1519</v>
      </c>
      <c r="J1163">
        <v>3.8</v>
      </c>
      <c r="K1163" t="s">
        <v>1650</v>
      </c>
      <c r="L1163" t="s">
        <v>1772</v>
      </c>
      <c r="M1163" t="s">
        <v>1772</v>
      </c>
      <c r="N1163" t="s">
        <v>1912</v>
      </c>
      <c r="O1163">
        <v>0.14410000000000001</v>
      </c>
      <c r="P1163">
        <v>41</v>
      </c>
      <c r="Q1163">
        <v>2.72</v>
      </c>
      <c r="R1163">
        <v>864</v>
      </c>
      <c r="S1163">
        <v>157</v>
      </c>
      <c r="T1163">
        <v>84</v>
      </c>
      <c r="U1163">
        <f t="shared" si="108"/>
        <v>0</v>
      </c>
      <c r="V1163">
        <f t="shared" si="109"/>
        <v>-17.170000000000073</v>
      </c>
      <c r="W1163" s="3">
        <f t="shared" si="110"/>
        <v>-1.4294039294039353E-2</v>
      </c>
      <c r="X1163" t="str">
        <f t="shared" si="111"/>
        <v>June</v>
      </c>
      <c r="Y1163" t="str">
        <f t="shared" si="112"/>
        <v>Q2</v>
      </c>
      <c r="Z1163">
        <f t="shared" si="113"/>
        <v>0.33101851851851855</v>
      </c>
    </row>
    <row r="1164" spans="1:26" x14ac:dyDescent="0.25">
      <c r="A1164" t="s">
        <v>1172</v>
      </c>
      <c r="B1164" t="s">
        <v>1507</v>
      </c>
      <c r="C1164" t="s">
        <v>1511</v>
      </c>
      <c r="D1164">
        <v>170</v>
      </c>
      <c r="E1164">
        <v>15.75</v>
      </c>
      <c r="F1164">
        <v>2677.5</v>
      </c>
      <c r="G1164">
        <v>2571.69</v>
      </c>
      <c r="H1164" t="s">
        <v>1513</v>
      </c>
      <c r="I1164" t="s">
        <v>1520</v>
      </c>
      <c r="J1164">
        <v>4.7</v>
      </c>
      <c r="K1164" t="s">
        <v>1525</v>
      </c>
      <c r="L1164" t="s">
        <v>1756</v>
      </c>
      <c r="M1164" t="s">
        <v>1756</v>
      </c>
      <c r="N1164" t="s">
        <v>1912</v>
      </c>
      <c r="O1164">
        <v>0.12570000000000001</v>
      </c>
      <c r="P1164">
        <v>21</v>
      </c>
      <c r="Q1164">
        <v>3.02</v>
      </c>
      <c r="R1164">
        <v>617</v>
      </c>
      <c r="S1164">
        <v>77</v>
      </c>
      <c r="T1164">
        <v>69</v>
      </c>
      <c r="U1164">
        <f t="shared" si="108"/>
        <v>0</v>
      </c>
      <c r="V1164">
        <f t="shared" si="109"/>
        <v>-105.80999999999995</v>
      </c>
      <c r="W1164" s="3">
        <f t="shared" si="110"/>
        <v>-3.9518207282913144E-2</v>
      </c>
      <c r="X1164" t="str">
        <f t="shared" si="111"/>
        <v>October</v>
      </c>
      <c r="Y1164" t="str">
        <f t="shared" si="112"/>
        <v>Q4</v>
      </c>
      <c r="Z1164">
        <f t="shared" si="113"/>
        <v>0.27552674230145868</v>
      </c>
    </row>
    <row r="1165" spans="1:26" x14ac:dyDescent="0.25">
      <c r="A1165" t="s">
        <v>1173</v>
      </c>
      <c r="B1165" t="s">
        <v>1506</v>
      </c>
      <c r="C1165" t="s">
        <v>1512</v>
      </c>
      <c r="D1165">
        <v>326</v>
      </c>
      <c r="E1165">
        <v>4.2</v>
      </c>
      <c r="F1165">
        <v>1369.2</v>
      </c>
      <c r="G1165">
        <v>1360.69</v>
      </c>
      <c r="H1165" t="s">
        <v>1517</v>
      </c>
      <c r="I1165" t="s">
        <v>1518</v>
      </c>
      <c r="J1165">
        <v>4.5</v>
      </c>
      <c r="K1165" t="s">
        <v>1680</v>
      </c>
      <c r="L1165" t="s">
        <v>1547</v>
      </c>
      <c r="M1165" t="s">
        <v>1547</v>
      </c>
      <c r="N1165" t="s">
        <v>1912</v>
      </c>
      <c r="O1165">
        <v>9.2700000000000005E-2</v>
      </c>
      <c r="P1165">
        <v>30</v>
      </c>
      <c r="Q1165">
        <v>2.99</v>
      </c>
      <c r="R1165">
        <v>623</v>
      </c>
      <c r="S1165">
        <v>134</v>
      </c>
      <c r="T1165">
        <v>81</v>
      </c>
      <c r="U1165">
        <f t="shared" si="108"/>
        <v>0</v>
      </c>
      <c r="V1165">
        <f t="shared" si="109"/>
        <v>-8.5099999999999909</v>
      </c>
      <c r="W1165" s="3">
        <f t="shared" si="110"/>
        <v>-6.2153082091732327E-3</v>
      </c>
      <c r="X1165" t="str">
        <f t="shared" si="111"/>
        <v>August</v>
      </c>
      <c r="Y1165" t="str">
        <f t="shared" si="112"/>
        <v>Q3</v>
      </c>
      <c r="Z1165">
        <f t="shared" si="113"/>
        <v>0.5232744783306581</v>
      </c>
    </row>
    <row r="1166" spans="1:26" x14ac:dyDescent="0.25">
      <c r="A1166" t="s">
        <v>1174</v>
      </c>
      <c r="B1166" t="s">
        <v>1504</v>
      </c>
      <c r="C1166" t="s">
        <v>1510</v>
      </c>
      <c r="D1166">
        <v>454</v>
      </c>
      <c r="E1166">
        <v>45</v>
      </c>
      <c r="F1166">
        <v>20430</v>
      </c>
      <c r="G1166">
        <v>20851.490000000002</v>
      </c>
      <c r="H1166" t="s">
        <v>1513</v>
      </c>
      <c r="I1166" t="s">
        <v>1521</v>
      </c>
      <c r="J1166">
        <v>4.2</v>
      </c>
      <c r="K1166" t="s">
        <v>1563</v>
      </c>
      <c r="L1166" t="s">
        <v>1744</v>
      </c>
      <c r="M1166" t="s">
        <v>1744</v>
      </c>
      <c r="N1166" t="s">
        <v>1912</v>
      </c>
      <c r="O1166">
        <v>1.89E-2</v>
      </c>
      <c r="P1166">
        <v>8</v>
      </c>
      <c r="Q1166">
        <v>1.93</v>
      </c>
      <c r="R1166">
        <v>633</v>
      </c>
      <c r="S1166">
        <v>84</v>
      </c>
      <c r="T1166">
        <v>13</v>
      </c>
      <c r="U1166">
        <f t="shared" si="108"/>
        <v>0</v>
      </c>
      <c r="V1166">
        <f t="shared" si="109"/>
        <v>421.4900000000016</v>
      </c>
      <c r="W1166" s="3">
        <f t="shared" si="110"/>
        <v>2.0630934899657446E-2</v>
      </c>
      <c r="X1166" t="str">
        <f t="shared" si="111"/>
        <v>September</v>
      </c>
      <c r="Y1166" t="str">
        <f t="shared" si="112"/>
        <v>Q3</v>
      </c>
      <c r="Z1166">
        <f t="shared" si="113"/>
        <v>0.71721958925750395</v>
      </c>
    </row>
    <row r="1167" spans="1:26" x14ac:dyDescent="0.25">
      <c r="A1167" t="s">
        <v>1175</v>
      </c>
      <c r="B1167" t="s">
        <v>1504</v>
      </c>
      <c r="C1167" t="s">
        <v>1510</v>
      </c>
      <c r="D1167">
        <v>370</v>
      </c>
      <c r="E1167">
        <v>45</v>
      </c>
      <c r="F1167">
        <v>16650</v>
      </c>
      <c r="G1167">
        <v>17090.169999999998</v>
      </c>
      <c r="H1167" t="s">
        <v>1517</v>
      </c>
      <c r="I1167" t="s">
        <v>1520</v>
      </c>
      <c r="J1167">
        <v>4.7</v>
      </c>
      <c r="K1167" t="s">
        <v>1782</v>
      </c>
      <c r="L1167" t="s">
        <v>1673</v>
      </c>
      <c r="M1167" t="s">
        <v>1673</v>
      </c>
      <c r="N1167" t="s">
        <v>1912</v>
      </c>
      <c r="O1167">
        <v>2.87E-2</v>
      </c>
      <c r="P1167">
        <v>10</v>
      </c>
      <c r="Q1167">
        <v>1.49</v>
      </c>
      <c r="R1167">
        <v>601</v>
      </c>
      <c r="S1167">
        <v>198</v>
      </c>
      <c r="T1167">
        <v>96</v>
      </c>
      <c r="U1167">
        <f t="shared" si="108"/>
        <v>0</v>
      </c>
      <c r="V1167">
        <f t="shared" si="109"/>
        <v>440.16999999999825</v>
      </c>
      <c r="W1167" s="3">
        <f t="shared" si="110"/>
        <v>2.6436636636636531E-2</v>
      </c>
      <c r="X1167" t="str">
        <f t="shared" si="111"/>
        <v>August</v>
      </c>
      <c r="Y1167" t="str">
        <f t="shared" si="112"/>
        <v>Q3</v>
      </c>
      <c r="Z1167">
        <f t="shared" si="113"/>
        <v>0.6156405990016639</v>
      </c>
    </row>
    <row r="1168" spans="1:26" x14ac:dyDescent="0.25">
      <c r="A1168" t="s">
        <v>1176</v>
      </c>
      <c r="B1168" t="s">
        <v>1506</v>
      </c>
      <c r="C1168" t="s">
        <v>1512</v>
      </c>
      <c r="D1168">
        <v>418</v>
      </c>
      <c r="E1168">
        <v>4.2</v>
      </c>
      <c r="F1168">
        <v>1755.6</v>
      </c>
      <c r="G1168">
        <v>1821.61</v>
      </c>
      <c r="H1168" t="s">
        <v>1516</v>
      </c>
      <c r="I1168" t="s">
        <v>1519</v>
      </c>
      <c r="J1168">
        <v>3.8</v>
      </c>
      <c r="K1168" t="s">
        <v>1827</v>
      </c>
      <c r="L1168" t="s">
        <v>1658</v>
      </c>
      <c r="M1168" t="s">
        <v>1658</v>
      </c>
      <c r="N1168" t="s">
        <v>1912</v>
      </c>
      <c r="O1168">
        <v>0.14249999999999999</v>
      </c>
      <c r="P1168">
        <v>59</v>
      </c>
      <c r="Q1168">
        <v>2.08</v>
      </c>
      <c r="R1168">
        <v>650</v>
      </c>
      <c r="S1168">
        <v>100</v>
      </c>
      <c r="T1168">
        <v>10</v>
      </c>
      <c r="U1168">
        <f t="shared" si="108"/>
        <v>0</v>
      </c>
      <c r="V1168">
        <f t="shared" si="109"/>
        <v>66.009999999999991</v>
      </c>
      <c r="W1168" s="3">
        <f t="shared" si="110"/>
        <v>3.7599681020733647E-2</v>
      </c>
      <c r="X1168" t="str">
        <f t="shared" si="111"/>
        <v>October</v>
      </c>
      <c r="Y1168" t="str">
        <f t="shared" si="112"/>
        <v>Q4</v>
      </c>
      <c r="Z1168">
        <f t="shared" si="113"/>
        <v>0.6430769230769231</v>
      </c>
    </row>
    <row r="1169" spans="1:26" x14ac:dyDescent="0.25">
      <c r="A1169" t="s">
        <v>1177</v>
      </c>
      <c r="B1169" t="s">
        <v>1509</v>
      </c>
      <c r="C1169" t="s">
        <v>1510</v>
      </c>
      <c r="D1169">
        <v>71</v>
      </c>
      <c r="E1169">
        <v>25</v>
      </c>
      <c r="F1169">
        <v>1775</v>
      </c>
      <c r="G1169">
        <v>1823.75</v>
      </c>
      <c r="H1169" t="s">
        <v>1513</v>
      </c>
      <c r="I1169" t="s">
        <v>1521</v>
      </c>
      <c r="J1169">
        <v>4.2</v>
      </c>
      <c r="K1169" t="s">
        <v>1697</v>
      </c>
      <c r="L1169" t="s">
        <v>1545</v>
      </c>
      <c r="M1169" t="s">
        <v>1545</v>
      </c>
      <c r="N1169" t="s">
        <v>1912</v>
      </c>
      <c r="O1169">
        <v>1.9900000000000001E-2</v>
      </c>
      <c r="P1169">
        <v>1</v>
      </c>
      <c r="Q1169">
        <v>1.1200000000000001</v>
      </c>
      <c r="R1169">
        <v>800</v>
      </c>
      <c r="S1169">
        <v>69</v>
      </c>
      <c r="T1169">
        <v>41</v>
      </c>
      <c r="U1169">
        <f t="shared" si="108"/>
        <v>0</v>
      </c>
      <c r="V1169">
        <f t="shared" si="109"/>
        <v>48.75</v>
      </c>
      <c r="W1169" s="3">
        <f t="shared" si="110"/>
        <v>2.7464788732394368E-2</v>
      </c>
      <c r="X1169" t="str">
        <f t="shared" si="111"/>
        <v>October</v>
      </c>
      <c r="Y1169" t="str">
        <f t="shared" si="112"/>
        <v>Q4</v>
      </c>
      <c r="Z1169">
        <f t="shared" si="113"/>
        <v>8.8749999999999996E-2</v>
      </c>
    </row>
    <row r="1170" spans="1:26" x14ac:dyDescent="0.25">
      <c r="A1170" t="s">
        <v>1178</v>
      </c>
      <c r="B1170" t="s">
        <v>1509</v>
      </c>
      <c r="C1170" t="s">
        <v>1510</v>
      </c>
      <c r="D1170">
        <v>342</v>
      </c>
      <c r="E1170">
        <v>25</v>
      </c>
      <c r="F1170">
        <v>8550</v>
      </c>
      <c r="G1170">
        <v>8916.65</v>
      </c>
      <c r="H1170" t="s">
        <v>1514</v>
      </c>
      <c r="I1170" t="s">
        <v>1519</v>
      </c>
      <c r="J1170">
        <v>3.8</v>
      </c>
      <c r="K1170" t="s">
        <v>1835</v>
      </c>
      <c r="L1170" t="s">
        <v>1561</v>
      </c>
      <c r="M1170" t="s">
        <v>1561</v>
      </c>
      <c r="N1170" t="s">
        <v>1912</v>
      </c>
      <c r="O1170">
        <v>0.112</v>
      </c>
      <c r="P1170">
        <v>38</v>
      </c>
      <c r="Q1170">
        <v>0.64</v>
      </c>
      <c r="R1170">
        <v>637</v>
      </c>
      <c r="S1170">
        <v>199</v>
      </c>
      <c r="T1170">
        <v>97</v>
      </c>
      <c r="U1170">
        <f t="shared" si="108"/>
        <v>0</v>
      </c>
      <c r="V1170">
        <f t="shared" si="109"/>
        <v>366.64999999999964</v>
      </c>
      <c r="W1170" s="3">
        <f t="shared" si="110"/>
        <v>4.2883040935672474E-2</v>
      </c>
      <c r="X1170" t="str">
        <f t="shared" si="111"/>
        <v>January</v>
      </c>
      <c r="Y1170" t="str">
        <f t="shared" si="112"/>
        <v>Q1</v>
      </c>
      <c r="Z1170">
        <f t="shared" si="113"/>
        <v>0.53689167974882257</v>
      </c>
    </row>
    <row r="1171" spans="1:26" x14ac:dyDescent="0.25">
      <c r="A1171" t="s">
        <v>1179</v>
      </c>
      <c r="B1171" t="s">
        <v>1508</v>
      </c>
      <c r="C1171" t="s">
        <v>1512</v>
      </c>
      <c r="D1171">
        <v>252</v>
      </c>
      <c r="E1171">
        <v>8.9</v>
      </c>
      <c r="F1171">
        <v>2242.8000000000002</v>
      </c>
      <c r="G1171">
        <v>2161.7199999999998</v>
      </c>
      <c r="H1171" t="s">
        <v>1515</v>
      </c>
      <c r="I1171" t="s">
        <v>1520</v>
      </c>
      <c r="J1171">
        <v>4.7</v>
      </c>
      <c r="K1171" t="s">
        <v>1569</v>
      </c>
      <c r="L1171" t="s">
        <v>1885</v>
      </c>
      <c r="M1171" t="s">
        <v>1885</v>
      </c>
      <c r="N1171" t="s">
        <v>1912</v>
      </c>
      <c r="O1171">
        <v>5.8099999999999999E-2</v>
      </c>
      <c r="P1171">
        <v>14</v>
      </c>
      <c r="Q1171">
        <v>1.71</v>
      </c>
      <c r="R1171">
        <v>950</v>
      </c>
      <c r="S1171">
        <v>84</v>
      </c>
      <c r="T1171">
        <v>73</v>
      </c>
      <c r="U1171">
        <f t="shared" si="108"/>
        <v>0</v>
      </c>
      <c r="V1171">
        <f t="shared" si="109"/>
        <v>-81.080000000000382</v>
      </c>
      <c r="W1171" s="3">
        <f t="shared" si="110"/>
        <v>-3.6151239522026209E-2</v>
      </c>
      <c r="X1171" t="str">
        <f t="shared" si="111"/>
        <v>December</v>
      </c>
      <c r="Y1171" t="str">
        <f t="shared" si="112"/>
        <v>Q4</v>
      </c>
      <c r="Z1171">
        <f t="shared" si="113"/>
        <v>0.26526315789473687</v>
      </c>
    </row>
    <row r="1172" spans="1:26" x14ac:dyDescent="0.25">
      <c r="A1172" t="s">
        <v>1180</v>
      </c>
      <c r="B1172" t="s">
        <v>1505</v>
      </c>
      <c r="C1172" t="s">
        <v>1511</v>
      </c>
      <c r="D1172">
        <v>112</v>
      </c>
      <c r="E1172">
        <v>12.5</v>
      </c>
      <c r="F1172">
        <v>1400</v>
      </c>
      <c r="G1172">
        <v>1361.73</v>
      </c>
      <c r="H1172" t="s">
        <v>1514</v>
      </c>
      <c r="I1172" t="s">
        <v>1521</v>
      </c>
      <c r="J1172">
        <v>4.2</v>
      </c>
      <c r="K1172" t="s">
        <v>1711</v>
      </c>
      <c r="L1172" t="s">
        <v>1578</v>
      </c>
      <c r="M1172" t="s">
        <v>1578</v>
      </c>
      <c r="N1172" t="s">
        <v>1912</v>
      </c>
      <c r="O1172">
        <v>0.14799999999999999</v>
      </c>
      <c r="P1172">
        <v>16</v>
      </c>
      <c r="Q1172">
        <v>3.01</v>
      </c>
      <c r="R1172">
        <v>586</v>
      </c>
      <c r="S1172">
        <v>85</v>
      </c>
      <c r="T1172">
        <v>12</v>
      </c>
      <c r="U1172">
        <f t="shared" si="108"/>
        <v>0</v>
      </c>
      <c r="V1172">
        <f t="shared" si="109"/>
        <v>-38.269999999999982</v>
      </c>
      <c r="W1172" s="3">
        <f t="shared" si="110"/>
        <v>-2.7335714285714272E-2</v>
      </c>
      <c r="X1172" t="str">
        <f t="shared" si="111"/>
        <v>July</v>
      </c>
      <c r="Y1172" t="str">
        <f t="shared" si="112"/>
        <v>Q3</v>
      </c>
      <c r="Z1172">
        <f t="shared" si="113"/>
        <v>0.19112627986348124</v>
      </c>
    </row>
    <row r="1173" spans="1:26" x14ac:dyDescent="0.25">
      <c r="A1173" t="s">
        <v>1181</v>
      </c>
      <c r="B1173" t="s">
        <v>1509</v>
      </c>
      <c r="C1173" t="s">
        <v>1510</v>
      </c>
      <c r="D1173">
        <v>201</v>
      </c>
      <c r="E1173">
        <v>25</v>
      </c>
      <c r="F1173">
        <v>5025</v>
      </c>
      <c r="G1173">
        <v>4821.7299999999996</v>
      </c>
      <c r="H1173" t="s">
        <v>1513</v>
      </c>
      <c r="I1173" t="s">
        <v>1518</v>
      </c>
      <c r="J1173">
        <v>4.5</v>
      </c>
      <c r="K1173" t="s">
        <v>1670</v>
      </c>
      <c r="L1173" t="s">
        <v>1701</v>
      </c>
      <c r="M1173" t="s">
        <v>1893</v>
      </c>
      <c r="N1173" t="s">
        <v>1913</v>
      </c>
      <c r="O1173">
        <v>1.0200000000000001E-2</v>
      </c>
      <c r="P1173">
        <v>2</v>
      </c>
      <c r="Q1173">
        <v>0.51</v>
      </c>
      <c r="R1173">
        <v>78</v>
      </c>
      <c r="S1173">
        <v>165</v>
      </c>
      <c r="T1173">
        <v>82</v>
      </c>
      <c r="U1173">
        <f t="shared" si="108"/>
        <v>5</v>
      </c>
      <c r="V1173">
        <f t="shared" si="109"/>
        <v>-203.27000000000044</v>
      </c>
      <c r="W1173" s="3">
        <f t="shared" si="110"/>
        <v>-4.0451741293532427E-2</v>
      </c>
      <c r="X1173" t="str">
        <f t="shared" si="111"/>
        <v>December</v>
      </c>
      <c r="Y1173" t="str">
        <f t="shared" si="112"/>
        <v>Q4</v>
      </c>
      <c r="Z1173">
        <f t="shared" si="113"/>
        <v>2.5769230769230771</v>
      </c>
    </row>
    <row r="1174" spans="1:26" x14ac:dyDescent="0.25">
      <c r="A1174" t="s">
        <v>1182</v>
      </c>
      <c r="B1174" t="s">
        <v>1506</v>
      </c>
      <c r="C1174" t="s">
        <v>1512</v>
      </c>
      <c r="D1174">
        <v>335</v>
      </c>
      <c r="E1174">
        <v>4.2</v>
      </c>
      <c r="F1174">
        <v>1407</v>
      </c>
      <c r="G1174">
        <v>1424.01</v>
      </c>
      <c r="H1174" t="s">
        <v>1513</v>
      </c>
      <c r="I1174" t="s">
        <v>1519</v>
      </c>
      <c r="J1174">
        <v>3.8</v>
      </c>
      <c r="K1174" t="s">
        <v>1725</v>
      </c>
      <c r="L1174" t="s">
        <v>1766</v>
      </c>
      <c r="M1174" t="s">
        <v>1766</v>
      </c>
      <c r="N1174" t="s">
        <v>1912</v>
      </c>
      <c r="O1174">
        <v>3.5499999999999997E-2</v>
      </c>
      <c r="P1174">
        <v>11</v>
      </c>
      <c r="Q1174">
        <v>1.69</v>
      </c>
      <c r="R1174">
        <v>984</v>
      </c>
      <c r="S1174">
        <v>59</v>
      </c>
      <c r="T1174">
        <v>86</v>
      </c>
      <c r="U1174">
        <f t="shared" si="108"/>
        <v>0</v>
      </c>
      <c r="V1174">
        <f t="shared" si="109"/>
        <v>17.009999999999991</v>
      </c>
      <c r="W1174" s="3">
        <f t="shared" si="110"/>
        <v>1.2089552238805965E-2</v>
      </c>
      <c r="X1174" t="str">
        <f t="shared" si="111"/>
        <v>April</v>
      </c>
      <c r="Y1174" t="str">
        <f t="shared" si="112"/>
        <v>Q2</v>
      </c>
      <c r="Z1174">
        <f t="shared" si="113"/>
        <v>0.34044715447154472</v>
      </c>
    </row>
    <row r="1175" spans="1:26" x14ac:dyDescent="0.25">
      <c r="A1175" t="s">
        <v>1183</v>
      </c>
      <c r="B1175" t="s">
        <v>1506</v>
      </c>
      <c r="C1175" t="s">
        <v>1512</v>
      </c>
      <c r="D1175">
        <v>371</v>
      </c>
      <c r="E1175">
        <v>4.2</v>
      </c>
      <c r="F1175">
        <v>1558.2</v>
      </c>
      <c r="G1175">
        <v>1612.11</v>
      </c>
      <c r="H1175" t="s">
        <v>1517</v>
      </c>
      <c r="I1175" t="s">
        <v>1519</v>
      </c>
      <c r="J1175">
        <v>3.8</v>
      </c>
      <c r="K1175" t="s">
        <v>1601</v>
      </c>
      <c r="L1175" t="s">
        <v>1757</v>
      </c>
      <c r="M1175" t="s">
        <v>1757</v>
      </c>
      <c r="N1175" t="s">
        <v>1912</v>
      </c>
      <c r="O1175">
        <v>0.1181</v>
      </c>
      <c r="P1175">
        <v>43</v>
      </c>
      <c r="Q1175">
        <v>2.63</v>
      </c>
      <c r="R1175">
        <v>81</v>
      </c>
      <c r="S1175">
        <v>179</v>
      </c>
      <c r="T1175">
        <v>14</v>
      </c>
      <c r="U1175">
        <f t="shared" si="108"/>
        <v>0</v>
      </c>
      <c r="V1175">
        <f t="shared" si="109"/>
        <v>53.909999999999854</v>
      </c>
      <c r="W1175" s="3">
        <f t="shared" si="110"/>
        <v>3.4597612629957551E-2</v>
      </c>
      <c r="X1175" t="str">
        <f t="shared" si="111"/>
        <v>August</v>
      </c>
      <c r="Y1175" t="str">
        <f t="shared" si="112"/>
        <v>Q3</v>
      </c>
      <c r="Z1175">
        <f t="shared" si="113"/>
        <v>4.5802469135802468</v>
      </c>
    </row>
    <row r="1176" spans="1:26" x14ac:dyDescent="0.25">
      <c r="A1176" t="s">
        <v>1184</v>
      </c>
      <c r="B1176" t="s">
        <v>1509</v>
      </c>
      <c r="C1176" t="s">
        <v>1510</v>
      </c>
      <c r="D1176">
        <v>65</v>
      </c>
      <c r="E1176">
        <v>25</v>
      </c>
      <c r="F1176">
        <v>1625</v>
      </c>
      <c r="G1176">
        <v>1600.47</v>
      </c>
      <c r="H1176" t="s">
        <v>1513</v>
      </c>
      <c r="I1176" t="s">
        <v>1521</v>
      </c>
      <c r="J1176">
        <v>4.2</v>
      </c>
      <c r="K1176" t="s">
        <v>1871</v>
      </c>
      <c r="L1176" t="s">
        <v>1694</v>
      </c>
      <c r="M1176" t="s">
        <v>1694</v>
      </c>
      <c r="N1176" t="s">
        <v>1912</v>
      </c>
      <c r="O1176">
        <v>3.5299999999999998E-2</v>
      </c>
      <c r="P1176">
        <v>2</v>
      </c>
      <c r="Q1176">
        <v>1.85</v>
      </c>
      <c r="R1176">
        <v>247</v>
      </c>
      <c r="S1176">
        <v>174</v>
      </c>
      <c r="T1176">
        <v>29</v>
      </c>
      <c r="U1176">
        <f t="shared" si="108"/>
        <v>0</v>
      </c>
      <c r="V1176">
        <f t="shared" si="109"/>
        <v>-24.529999999999973</v>
      </c>
      <c r="W1176" s="3">
        <f t="shared" si="110"/>
        <v>-1.5095384615384599E-2</v>
      </c>
      <c r="X1176" t="str">
        <f t="shared" si="111"/>
        <v>May</v>
      </c>
      <c r="Y1176" t="str">
        <f t="shared" si="112"/>
        <v>Q2</v>
      </c>
      <c r="Z1176">
        <f t="shared" si="113"/>
        <v>0.26315789473684209</v>
      </c>
    </row>
    <row r="1177" spans="1:26" x14ac:dyDescent="0.25">
      <c r="A1177" t="s">
        <v>1185</v>
      </c>
      <c r="B1177" t="s">
        <v>1509</v>
      </c>
      <c r="C1177" t="s">
        <v>1510</v>
      </c>
      <c r="D1177">
        <v>290</v>
      </c>
      <c r="E1177">
        <v>25</v>
      </c>
      <c r="F1177">
        <v>7250</v>
      </c>
      <c r="G1177">
        <v>7490.53</v>
      </c>
      <c r="H1177" t="s">
        <v>1516</v>
      </c>
      <c r="I1177" t="s">
        <v>1520</v>
      </c>
      <c r="J1177">
        <v>4.7</v>
      </c>
      <c r="K1177" t="s">
        <v>1599</v>
      </c>
      <c r="L1177" t="s">
        <v>1569</v>
      </c>
      <c r="M1177" t="s">
        <v>1645</v>
      </c>
      <c r="N1177" t="s">
        <v>1913</v>
      </c>
      <c r="O1177">
        <v>0.1198</v>
      </c>
      <c r="P1177">
        <v>34</v>
      </c>
      <c r="Q1177">
        <v>1.33</v>
      </c>
      <c r="R1177">
        <v>424</v>
      </c>
      <c r="S1177">
        <v>56</v>
      </c>
      <c r="T1177">
        <v>40</v>
      </c>
      <c r="U1177">
        <f t="shared" si="108"/>
        <v>4</v>
      </c>
      <c r="V1177">
        <f t="shared" si="109"/>
        <v>240.52999999999975</v>
      </c>
      <c r="W1177" s="3">
        <f t="shared" si="110"/>
        <v>3.3176551724137894E-2</v>
      </c>
      <c r="X1177" t="str">
        <f t="shared" si="111"/>
        <v>December</v>
      </c>
      <c r="Y1177" t="str">
        <f t="shared" si="112"/>
        <v>Q4</v>
      </c>
      <c r="Z1177">
        <f t="shared" si="113"/>
        <v>0.68396226415094341</v>
      </c>
    </row>
    <row r="1178" spans="1:26" x14ac:dyDescent="0.25">
      <c r="A1178" t="s">
        <v>1186</v>
      </c>
      <c r="B1178" t="s">
        <v>1508</v>
      </c>
      <c r="C1178" t="s">
        <v>1512</v>
      </c>
      <c r="D1178">
        <v>193</v>
      </c>
      <c r="E1178">
        <v>8.9</v>
      </c>
      <c r="F1178">
        <v>1717.7</v>
      </c>
      <c r="G1178">
        <v>1641.88</v>
      </c>
      <c r="H1178" t="s">
        <v>1514</v>
      </c>
      <c r="I1178" t="s">
        <v>1520</v>
      </c>
      <c r="J1178">
        <v>4.7</v>
      </c>
      <c r="K1178" t="s">
        <v>1870</v>
      </c>
      <c r="L1178" t="s">
        <v>1642</v>
      </c>
      <c r="M1178" t="s">
        <v>1642</v>
      </c>
      <c r="N1178" t="s">
        <v>1912</v>
      </c>
      <c r="O1178">
        <v>0.14749999999999999</v>
      </c>
      <c r="P1178">
        <v>28</v>
      </c>
      <c r="Q1178">
        <v>2.69</v>
      </c>
      <c r="R1178">
        <v>774</v>
      </c>
      <c r="S1178">
        <v>171</v>
      </c>
      <c r="T1178">
        <v>22</v>
      </c>
      <c r="U1178">
        <f t="shared" si="108"/>
        <v>0</v>
      </c>
      <c r="V1178">
        <f t="shared" si="109"/>
        <v>-75.819999999999936</v>
      </c>
      <c r="W1178" s="3">
        <f t="shared" si="110"/>
        <v>-4.4140420329510356E-2</v>
      </c>
      <c r="X1178" t="str">
        <f t="shared" si="111"/>
        <v>January</v>
      </c>
      <c r="Y1178" t="str">
        <f t="shared" si="112"/>
        <v>Q1</v>
      </c>
      <c r="Z1178">
        <f t="shared" si="113"/>
        <v>0.24935400516795866</v>
      </c>
    </row>
    <row r="1179" spans="1:26" x14ac:dyDescent="0.25">
      <c r="A1179" t="s">
        <v>1187</v>
      </c>
      <c r="B1179" t="s">
        <v>1509</v>
      </c>
      <c r="C1179" t="s">
        <v>1510</v>
      </c>
      <c r="D1179">
        <v>298</v>
      </c>
      <c r="E1179">
        <v>25</v>
      </c>
      <c r="F1179">
        <v>7450</v>
      </c>
      <c r="G1179">
        <v>7505.94</v>
      </c>
      <c r="H1179" t="s">
        <v>1513</v>
      </c>
      <c r="I1179" t="s">
        <v>1521</v>
      </c>
      <c r="J1179">
        <v>4.2</v>
      </c>
      <c r="K1179" t="s">
        <v>1593</v>
      </c>
      <c r="L1179" t="s">
        <v>1756</v>
      </c>
      <c r="M1179" t="s">
        <v>1756</v>
      </c>
      <c r="N1179" t="s">
        <v>1912</v>
      </c>
      <c r="O1179">
        <v>8.4500000000000006E-2</v>
      </c>
      <c r="P1179">
        <v>25</v>
      </c>
      <c r="Q1179">
        <v>1.32</v>
      </c>
      <c r="R1179">
        <v>339</v>
      </c>
      <c r="S1179">
        <v>102</v>
      </c>
      <c r="T1179">
        <v>27</v>
      </c>
      <c r="U1179">
        <f t="shared" si="108"/>
        <v>0</v>
      </c>
      <c r="V1179">
        <f t="shared" si="109"/>
        <v>55.9399999999996</v>
      </c>
      <c r="W1179" s="3">
        <f t="shared" si="110"/>
        <v>7.5087248322147117E-3</v>
      </c>
      <c r="X1179" t="str">
        <f t="shared" si="111"/>
        <v>September</v>
      </c>
      <c r="Y1179" t="str">
        <f t="shared" si="112"/>
        <v>Q3</v>
      </c>
      <c r="Z1179">
        <f t="shared" si="113"/>
        <v>0.87905604719764008</v>
      </c>
    </row>
    <row r="1180" spans="1:26" x14ac:dyDescent="0.25">
      <c r="A1180" t="s">
        <v>1188</v>
      </c>
      <c r="B1180" t="s">
        <v>1508</v>
      </c>
      <c r="C1180" t="s">
        <v>1512</v>
      </c>
      <c r="D1180">
        <v>228</v>
      </c>
      <c r="E1180">
        <v>8.9</v>
      </c>
      <c r="F1180">
        <v>2029.2</v>
      </c>
      <c r="G1180">
        <v>2009.77</v>
      </c>
      <c r="H1180" t="s">
        <v>1514</v>
      </c>
      <c r="I1180" t="s">
        <v>1521</v>
      </c>
      <c r="J1180">
        <v>4.2</v>
      </c>
      <c r="K1180" t="s">
        <v>1773</v>
      </c>
      <c r="L1180" t="s">
        <v>1665</v>
      </c>
      <c r="M1180" t="s">
        <v>1665</v>
      </c>
      <c r="N1180" t="s">
        <v>1912</v>
      </c>
      <c r="O1180">
        <v>6.2799999999999995E-2</v>
      </c>
      <c r="P1180">
        <v>14</v>
      </c>
      <c r="Q1180">
        <v>1.98</v>
      </c>
      <c r="R1180">
        <v>624</v>
      </c>
      <c r="S1180">
        <v>143</v>
      </c>
      <c r="T1180">
        <v>88</v>
      </c>
      <c r="U1180">
        <f t="shared" si="108"/>
        <v>0</v>
      </c>
      <c r="V1180">
        <f t="shared" si="109"/>
        <v>-19.430000000000064</v>
      </c>
      <c r="W1180" s="3">
        <f t="shared" si="110"/>
        <v>-9.5752020500690233E-3</v>
      </c>
      <c r="X1180" t="str">
        <f t="shared" si="111"/>
        <v>November</v>
      </c>
      <c r="Y1180" t="str">
        <f t="shared" si="112"/>
        <v>Q4</v>
      </c>
      <c r="Z1180">
        <f t="shared" si="113"/>
        <v>0.36538461538461536</v>
      </c>
    </row>
    <row r="1181" spans="1:26" x14ac:dyDescent="0.25">
      <c r="A1181" t="s">
        <v>1189</v>
      </c>
      <c r="B1181" t="s">
        <v>1508</v>
      </c>
      <c r="C1181" t="s">
        <v>1512</v>
      </c>
      <c r="D1181">
        <v>404</v>
      </c>
      <c r="E1181">
        <v>8.9</v>
      </c>
      <c r="F1181">
        <v>3595.6</v>
      </c>
      <c r="G1181">
        <v>3661.78</v>
      </c>
      <c r="H1181" t="s">
        <v>1516</v>
      </c>
      <c r="I1181" t="s">
        <v>1520</v>
      </c>
      <c r="J1181">
        <v>4.7</v>
      </c>
      <c r="K1181" t="s">
        <v>1579</v>
      </c>
      <c r="L1181" t="s">
        <v>1694</v>
      </c>
      <c r="M1181" t="s">
        <v>1694</v>
      </c>
      <c r="N1181" t="s">
        <v>1912</v>
      </c>
      <c r="O1181">
        <v>1.77E-2</v>
      </c>
      <c r="P1181">
        <v>7</v>
      </c>
      <c r="Q1181">
        <v>1.38</v>
      </c>
      <c r="R1181">
        <v>364</v>
      </c>
      <c r="S1181">
        <v>170</v>
      </c>
      <c r="T1181">
        <v>83</v>
      </c>
      <c r="U1181">
        <f t="shared" si="108"/>
        <v>0</v>
      </c>
      <c r="V1181">
        <f t="shared" si="109"/>
        <v>66.180000000000291</v>
      </c>
      <c r="W1181" s="3">
        <f t="shared" si="110"/>
        <v>1.8405829346979725E-2</v>
      </c>
      <c r="X1181" t="str">
        <f t="shared" si="111"/>
        <v>May</v>
      </c>
      <c r="Y1181" t="str">
        <f t="shared" si="112"/>
        <v>Q2</v>
      </c>
      <c r="Z1181">
        <f t="shared" si="113"/>
        <v>1.1098901098901099</v>
      </c>
    </row>
    <row r="1182" spans="1:26" x14ac:dyDescent="0.25">
      <c r="A1182" t="s">
        <v>1190</v>
      </c>
      <c r="B1182" t="s">
        <v>1509</v>
      </c>
      <c r="C1182" t="s">
        <v>1510</v>
      </c>
      <c r="D1182">
        <v>283</v>
      </c>
      <c r="E1182">
        <v>25</v>
      </c>
      <c r="F1182">
        <v>7075</v>
      </c>
      <c r="G1182">
        <v>6741.03</v>
      </c>
      <c r="H1182" t="s">
        <v>1514</v>
      </c>
      <c r="I1182" t="s">
        <v>1521</v>
      </c>
      <c r="J1182">
        <v>4.2</v>
      </c>
      <c r="K1182" t="s">
        <v>1531</v>
      </c>
      <c r="L1182" t="s">
        <v>1730</v>
      </c>
      <c r="M1182" t="s">
        <v>1730</v>
      </c>
      <c r="N1182" t="s">
        <v>1912</v>
      </c>
      <c r="O1182">
        <v>0.14530000000000001</v>
      </c>
      <c r="P1182">
        <v>41</v>
      </c>
      <c r="Q1182">
        <v>1.03</v>
      </c>
      <c r="R1182">
        <v>103</v>
      </c>
      <c r="S1182">
        <v>195</v>
      </c>
      <c r="T1182">
        <v>65</v>
      </c>
      <c r="U1182">
        <f t="shared" si="108"/>
        <v>0</v>
      </c>
      <c r="V1182">
        <f t="shared" si="109"/>
        <v>-333.97000000000025</v>
      </c>
      <c r="W1182" s="3">
        <f t="shared" si="110"/>
        <v>-4.720424028268555E-2</v>
      </c>
      <c r="X1182" t="str">
        <f t="shared" si="111"/>
        <v>January</v>
      </c>
      <c r="Y1182" t="str">
        <f t="shared" si="112"/>
        <v>Q1</v>
      </c>
      <c r="Z1182">
        <f t="shared" si="113"/>
        <v>2.7475728155339807</v>
      </c>
    </row>
    <row r="1183" spans="1:26" x14ac:dyDescent="0.25">
      <c r="A1183" t="s">
        <v>1191</v>
      </c>
      <c r="B1183" t="s">
        <v>1504</v>
      </c>
      <c r="C1183" t="s">
        <v>1510</v>
      </c>
      <c r="D1183">
        <v>199</v>
      </c>
      <c r="E1183">
        <v>45</v>
      </c>
      <c r="F1183">
        <v>8955</v>
      </c>
      <c r="G1183">
        <v>9117.2000000000007</v>
      </c>
      <c r="H1183" t="s">
        <v>1517</v>
      </c>
      <c r="I1183" t="s">
        <v>1519</v>
      </c>
      <c r="J1183">
        <v>3.8</v>
      </c>
      <c r="K1183" t="s">
        <v>1825</v>
      </c>
      <c r="L1183" t="s">
        <v>1706</v>
      </c>
      <c r="M1183" t="s">
        <v>1706</v>
      </c>
      <c r="N1183" t="s">
        <v>1912</v>
      </c>
      <c r="O1183">
        <v>1.6299999999999999E-2</v>
      </c>
      <c r="P1183">
        <v>3</v>
      </c>
      <c r="Q1183">
        <v>1.19</v>
      </c>
      <c r="R1183">
        <v>963</v>
      </c>
      <c r="S1183">
        <v>76</v>
      </c>
      <c r="T1183">
        <v>50</v>
      </c>
      <c r="U1183">
        <f t="shared" si="108"/>
        <v>0</v>
      </c>
      <c r="V1183">
        <f t="shared" si="109"/>
        <v>162.20000000000073</v>
      </c>
      <c r="W1183" s="3">
        <f t="shared" si="110"/>
        <v>1.811278615298724E-2</v>
      </c>
      <c r="X1183" t="str">
        <f t="shared" si="111"/>
        <v>September</v>
      </c>
      <c r="Y1183" t="str">
        <f t="shared" si="112"/>
        <v>Q3</v>
      </c>
      <c r="Z1183">
        <f t="shared" si="113"/>
        <v>0.2066458982346833</v>
      </c>
    </row>
    <row r="1184" spans="1:26" x14ac:dyDescent="0.25">
      <c r="A1184" t="s">
        <v>1192</v>
      </c>
      <c r="B1184" t="s">
        <v>1505</v>
      </c>
      <c r="C1184" t="s">
        <v>1511</v>
      </c>
      <c r="D1184">
        <v>302</v>
      </c>
      <c r="E1184">
        <v>12.5</v>
      </c>
      <c r="F1184">
        <v>3775</v>
      </c>
      <c r="G1184">
        <v>3828.01</v>
      </c>
      <c r="H1184" t="s">
        <v>1514</v>
      </c>
      <c r="I1184" t="s">
        <v>1520</v>
      </c>
      <c r="J1184">
        <v>4.7</v>
      </c>
      <c r="K1184" t="s">
        <v>1713</v>
      </c>
      <c r="L1184" t="s">
        <v>1784</v>
      </c>
      <c r="M1184" t="s">
        <v>1530</v>
      </c>
      <c r="N1184" t="s">
        <v>1913</v>
      </c>
      <c r="O1184">
        <v>1.2200000000000001E-2</v>
      </c>
      <c r="P1184">
        <v>3</v>
      </c>
      <c r="Q1184">
        <v>3.85</v>
      </c>
      <c r="R1184">
        <v>54</v>
      </c>
      <c r="S1184">
        <v>81</v>
      </c>
      <c r="T1184">
        <v>94</v>
      </c>
      <c r="U1184">
        <f t="shared" si="108"/>
        <v>5</v>
      </c>
      <c r="V1184">
        <f t="shared" si="109"/>
        <v>53.010000000000218</v>
      </c>
      <c r="W1184" s="3">
        <f t="shared" si="110"/>
        <v>1.4042384105960322E-2</v>
      </c>
      <c r="X1184" t="str">
        <f t="shared" si="111"/>
        <v>April</v>
      </c>
      <c r="Y1184" t="str">
        <f t="shared" si="112"/>
        <v>Q2</v>
      </c>
      <c r="Z1184">
        <f t="shared" si="113"/>
        <v>5.5925925925925926</v>
      </c>
    </row>
    <row r="1185" spans="1:26" x14ac:dyDescent="0.25">
      <c r="A1185" t="s">
        <v>1193</v>
      </c>
      <c r="B1185" t="s">
        <v>1506</v>
      </c>
      <c r="C1185" t="s">
        <v>1512</v>
      </c>
      <c r="D1185">
        <v>200</v>
      </c>
      <c r="E1185">
        <v>4.2</v>
      </c>
      <c r="F1185">
        <v>840</v>
      </c>
      <c r="G1185">
        <v>875.08</v>
      </c>
      <c r="H1185" t="s">
        <v>1514</v>
      </c>
      <c r="I1185" t="s">
        <v>1520</v>
      </c>
      <c r="J1185">
        <v>4.7</v>
      </c>
      <c r="K1185" t="s">
        <v>1837</v>
      </c>
      <c r="L1185" t="s">
        <v>1536</v>
      </c>
      <c r="M1185" t="s">
        <v>1536</v>
      </c>
      <c r="N1185" t="s">
        <v>1912</v>
      </c>
      <c r="O1185">
        <v>6.6299999999999998E-2</v>
      </c>
      <c r="P1185">
        <v>13</v>
      </c>
      <c r="Q1185">
        <v>2.2000000000000002</v>
      </c>
      <c r="R1185">
        <v>734</v>
      </c>
      <c r="S1185">
        <v>86</v>
      </c>
      <c r="T1185">
        <v>64</v>
      </c>
      <c r="U1185">
        <f t="shared" si="108"/>
        <v>0</v>
      </c>
      <c r="V1185">
        <f t="shared" si="109"/>
        <v>35.080000000000041</v>
      </c>
      <c r="W1185" s="3">
        <f t="shared" si="110"/>
        <v>4.1761904761904813E-2</v>
      </c>
      <c r="X1185" t="str">
        <f t="shared" si="111"/>
        <v>April</v>
      </c>
      <c r="Y1185" t="str">
        <f t="shared" si="112"/>
        <v>Q2</v>
      </c>
      <c r="Z1185">
        <f t="shared" si="113"/>
        <v>0.27247956403269757</v>
      </c>
    </row>
    <row r="1186" spans="1:26" x14ac:dyDescent="0.25">
      <c r="A1186" t="s">
        <v>1194</v>
      </c>
      <c r="B1186" t="s">
        <v>1504</v>
      </c>
      <c r="C1186" t="s">
        <v>1510</v>
      </c>
      <c r="D1186">
        <v>491</v>
      </c>
      <c r="E1186">
        <v>45</v>
      </c>
      <c r="F1186">
        <v>22095</v>
      </c>
      <c r="G1186">
        <v>22931.7</v>
      </c>
      <c r="H1186" t="s">
        <v>1517</v>
      </c>
      <c r="I1186" t="s">
        <v>1521</v>
      </c>
      <c r="J1186">
        <v>4.2</v>
      </c>
      <c r="K1186" t="s">
        <v>1856</v>
      </c>
      <c r="L1186" t="s">
        <v>1784</v>
      </c>
      <c r="M1186" t="s">
        <v>1784</v>
      </c>
      <c r="N1186" t="s">
        <v>1912</v>
      </c>
      <c r="O1186">
        <v>0.11310000000000001</v>
      </c>
      <c r="P1186">
        <v>55</v>
      </c>
      <c r="Q1186">
        <v>1.54</v>
      </c>
      <c r="R1186">
        <v>893</v>
      </c>
      <c r="S1186">
        <v>125</v>
      </c>
      <c r="T1186">
        <v>58</v>
      </c>
      <c r="U1186">
        <f t="shared" si="108"/>
        <v>0</v>
      </c>
      <c r="V1186">
        <f t="shared" si="109"/>
        <v>836.70000000000073</v>
      </c>
      <c r="W1186" s="3">
        <f t="shared" si="110"/>
        <v>3.7868295994568937E-2</v>
      </c>
      <c r="X1186" t="str">
        <f t="shared" si="111"/>
        <v>April</v>
      </c>
      <c r="Y1186" t="str">
        <f t="shared" si="112"/>
        <v>Q2</v>
      </c>
      <c r="Z1186">
        <f t="shared" si="113"/>
        <v>0.54983202687569988</v>
      </c>
    </row>
    <row r="1187" spans="1:26" x14ac:dyDescent="0.25">
      <c r="A1187" t="s">
        <v>1195</v>
      </c>
      <c r="B1187" t="s">
        <v>1506</v>
      </c>
      <c r="C1187" t="s">
        <v>1512</v>
      </c>
      <c r="D1187">
        <v>317</v>
      </c>
      <c r="E1187">
        <v>4.2</v>
      </c>
      <c r="F1187">
        <v>1331.4</v>
      </c>
      <c r="G1187">
        <v>1266.22</v>
      </c>
      <c r="H1187" t="s">
        <v>1514</v>
      </c>
      <c r="I1187" t="s">
        <v>1520</v>
      </c>
      <c r="J1187">
        <v>4.7</v>
      </c>
      <c r="K1187" t="s">
        <v>1695</v>
      </c>
      <c r="L1187" t="s">
        <v>1659</v>
      </c>
      <c r="M1187" t="s">
        <v>1659</v>
      </c>
      <c r="N1187" t="s">
        <v>1912</v>
      </c>
      <c r="O1187">
        <v>0.107</v>
      </c>
      <c r="P1187">
        <v>33</v>
      </c>
      <c r="Q1187">
        <v>2.5299999999999998</v>
      </c>
      <c r="R1187">
        <v>728</v>
      </c>
      <c r="S1187">
        <v>196</v>
      </c>
      <c r="T1187">
        <v>38</v>
      </c>
      <c r="U1187">
        <f t="shared" si="108"/>
        <v>0</v>
      </c>
      <c r="V1187">
        <f t="shared" si="109"/>
        <v>-65.180000000000064</v>
      </c>
      <c r="W1187" s="3">
        <f t="shared" si="110"/>
        <v>-4.8955986179960991E-2</v>
      </c>
      <c r="X1187" t="str">
        <f t="shared" si="111"/>
        <v>May</v>
      </c>
      <c r="Y1187" t="str">
        <f t="shared" si="112"/>
        <v>Q2</v>
      </c>
      <c r="Z1187">
        <f t="shared" si="113"/>
        <v>0.43543956043956045</v>
      </c>
    </row>
    <row r="1188" spans="1:26" x14ac:dyDescent="0.25">
      <c r="A1188" t="s">
        <v>1196</v>
      </c>
      <c r="B1188" t="s">
        <v>1505</v>
      </c>
      <c r="C1188" t="s">
        <v>1511</v>
      </c>
      <c r="D1188">
        <v>471</v>
      </c>
      <c r="E1188">
        <v>12.5</v>
      </c>
      <c r="F1188">
        <v>5887.5</v>
      </c>
      <c r="G1188">
        <v>6058.94</v>
      </c>
      <c r="H1188" t="s">
        <v>1513</v>
      </c>
      <c r="I1188" t="s">
        <v>1518</v>
      </c>
      <c r="J1188">
        <v>4.5</v>
      </c>
      <c r="K1188" t="s">
        <v>1872</v>
      </c>
      <c r="L1188" t="s">
        <v>1774</v>
      </c>
      <c r="M1188" t="s">
        <v>1774</v>
      </c>
      <c r="N1188" t="s">
        <v>1912</v>
      </c>
      <c r="O1188">
        <v>1.9300000000000001E-2</v>
      </c>
      <c r="P1188">
        <v>9</v>
      </c>
      <c r="Q1188">
        <v>2.75</v>
      </c>
      <c r="R1188">
        <v>747</v>
      </c>
      <c r="S1188">
        <v>197</v>
      </c>
      <c r="T1188">
        <v>60</v>
      </c>
      <c r="U1188">
        <f t="shared" si="108"/>
        <v>0</v>
      </c>
      <c r="V1188">
        <f t="shared" si="109"/>
        <v>171.4399999999996</v>
      </c>
      <c r="W1188" s="3">
        <f t="shared" si="110"/>
        <v>2.9119320594479761E-2</v>
      </c>
      <c r="X1188" t="str">
        <f t="shared" si="111"/>
        <v>March</v>
      </c>
      <c r="Y1188" t="str">
        <f t="shared" si="112"/>
        <v>Q1</v>
      </c>
      <c r="Z1188">
        <f t="shared" si="113"/>
        <v>0.63052208835341361</v>
      </c>
    </row>
    <row r="1189" spans="1:26" x14ac:dyDescent="0.25">
      <c r="A1189" t="s">
        <v>1197</v>
      </c>
      <c r="B1189" t="s">
        <v>1506</v>
      </c>
      <c r="C1189" t="s">
        <v>1512</v>
      </c>
      <c r="D1189">
        <v>448</v>
      </c>
      <c r="E1189">
        <v>4.2</v>
      </c>
      <c r="F1189">
        <v>1881.6</v>
      </c>
      <c r="G1189">
        <v>1894.79</v>
      </c>
      <c r="H1189" t="s">
        <v>1517</v>
      </c>
      <c r="I1189" t="s">
        <v>1521</v>
      </c>
      <c r="J1189">
        <v>4.2</v>
      </c>
      <c r="K1189" t="s">
        <v>1762</v>
      </c>
      <c r="L1189" t="s">
        <v>1830</v>
      </c>
      <c r="M1189" t="s">
        <v>1830</v>
      </c>
      <c r="N1189" t="s">
        <v>1912</v>
      </c>
      <c r="O1189">
        <v>2.52E-2</v>
      </c>
      <c r="P1189">
        <v>11</v>
      </c>
      <c r="Q1189">
        <v>2.65</v>
      </c>
      <c r="R1189">
        <v>138</v>
      </c>
      <c r="S1189">
        <v>162</v>
      </c>
      <c r="T1189">
        <v>73</v>
      </c>
      <c r="U1189">
        <f t="shared" si="108"/>
        <v>0</v>
      </c>
      <c r="V1189">
        <f t="shared" si="109"/>
        <v>13.190000000000055</v>
      </c>
      <c r="W1189" s="3">
        <f t="shared" si="110"/>
        <v>7.0099914965986686E-3</v>
      </c>
      <c r="X1189" t="str">
        <f t="shared" si="111"/>
        <v>May</v>
      </c>
      <c r="Y1189" t="str">
        <f t="shared" si="112"/>
        <v>Q2</v>
      </c>
      <c r="Z1189">
        <f t="shared" si="113"/>
        <v>3.2463768115942031</v>
      </c>
    </row>
    <row r="1190" spans="1:26" x14ac:dyDescent="0.25">
      <c r="A1190" t="s">
        <v>1198</v>
      </c>
      <c r="B1190" t="s">
        <v>1507</v>
      </c>
      <c r="C1190" t="s">
        <v>1511</v>
      </c>
      <c r="D1190">
        <v>255</v>
      </c>
      <c r="E1190">
        <v>15.75</v>
      </c>
      <c r="F1190">
        <v>4016.25</v>
      </c>
      <c r="G1190">
        <v>3859.35</v>
      </c>
      <c r="H1190" t="s">
        <v>1514</v>
      </c>
      <c r="I1190" t="s">
        <v>1518</v>
      </c>
      <c r="J1190">
        <v>4.5</v>
      </c>
      <c r="K1190" t="s">
        <v>1583</v>
      </c>
      <c r="L1190" t="s">
        <v>1634</v>
      </c>
      <c r="M1190" t="s">
        <v>1634</v>
      </c>
      <c r="N1190" t="s">
        <v>1912</v>
      </c>
      <c r="O1190">
        <v>4.2000000000000003E-2</v>
      </c>
      <c r="P1190">
        <v>10</v>
      </c>
      <c r="Q1190">
        <v>2.78</v>
      </c>
      <c r="R1190">
        <v>297</v>
      </c>
      <c r="S1190">
        <v>131</v>
      </c>
      <c r="T1190">
        <v>88</v>
      </c>
      <c r="U1190">
        <f t="shared" si="108"/>
        <v>0</v>
      </c>
      <c r="V1190">
        <f t="shared" si="109"/>
        <v>-156.90000000000009</v>
      </c>
      <c r="W1190" s="3">
        <f t="shared" si="110"/>
        <v>-3.9066293183940268E-2</v>
      </c>
      <c r="X1190" t="str">
        <f t="shared" si="111"/>
        <v>August</v>
      </c>
      <c r="Y1190" t="str">
        <f t="shared" si="112"/>
        <v>Q3</v>
      </c>
      <c r="Z1190">
        <f t="shared" si="113"/>
        <v>0.85858585858585856</v>
      </c>
    </row>
    <row r="1191" spans="1:26" x14ac:dyDescent="0.25">
      <c r="A1191" t="s">
        <v>1199</v>
      </c>
      <c r="B1191" t="s">
        <v>1506</v>
      </c>
      <c r="C1191" t="s">
        <v>1512</v>
      </c>
      <c r="D1191">
        <v>315</v>
      </c>
      <c r="E1191">
        <v>4.2</v>
      </c>
      <c r="F1191">
        <v>1323</v>
      </c>
      <c r="G1191">
        <v>1358.61</v>
      </c>
      <c r="H1191" t="s">
        <v>1515</v>
      </c>
      <c r="I1191" t="s">
        <v>1519</v>
      </c>
      <c r="J1191">
        <v>3.8</v>
      </c>
      <c r="K1191" t="s">
        <v>1578</v>
      </c>
      <c r="L1191" t="s">
        <v>1786</v>
      </c>
      <c r="M1191" t="s">
        <v>1786</v>
      </c>
      <c r="N1191" t="s">
        <v>1912</v>
      </c>
      <c r="O1191">
        <v>0.1028</v>
      </c>
      <c r="P1191">
        <v>32</v>
      </c>
      <c r="Q1191">
        <v>2.95</v>
      </c>
      <c r="R1191">
        <v>792</v>
      </c>
      <c r="S1191">
        <v>101</v>
      </c>
      <c r="T1191">
        <v>15</v>
      </c>
      <c r="U1191">
        <f t="shared" si="108"/>
        <v>0</v>
      </c>
      <c r="V1191">
        <f t="shared" si="109"/>
        <v>35.6099999999999</v>
      </c>
      <c r="W1191" s="3">
        <f t="shared" si="110"/>
        <v>2.6916099773242556E-2</v>
      </c>
      <c r="X1191" t="str">
        <f t="shared" si="111"/>
        <v>August</v>
      </c>
      <c r="Y1191" t="str">
        <f t="shared" si="112"/>
        <v>Q3</v>
      </c>
      <c r="Z1191">
        <f t="shared" si="113"/>
        <v>0.39772727272727271</v>
      </c>
    </row>
    <row r="1192" spans="1:26" x14ac:dyDescent="0.25">
      <c r="A1192" t="s">
        <v>1200</v>
      </c>
      <c r="B1192" t="s">
        <v>1509</v>
      </c>
      <c r="C1192" t="s">
        <v>1510</v>
      </c>
      <c r="D1192">
        <v>450</v>
      </c>
      <c r="E1192">
        <v>25</v>
      </c>
      <c r="F1192">
        <v>11250</v>
      </c>
      <c r="G1192">
        <v>11756.72</v>
      </c>
      <c r="H1192" t="s">
        <v>1513</v>
      </c>
      <c r="I1192" t="s">
        <v>1519</v>
      </c>
      <c r="J1192">
        <v>3.8</v>
      </c>
      <c r="K1192" t="s">
        <v>1868</v>
      </c>
      <c r="L1192" t="s">
        <v>1772</v>
      </c>
      <c r="M1192" t="s">
        <v>1772</v>
      </c>
      <c r="N1192" t="s">
        <v>1912</v>
      </c>
      <c r="O1192">
        <v>0.1391</v>
      </c>
      <c r="P1192">
        <v>62</v>
      </c>
      <c r="Q1192">
        <v>0.8</v>
      </c>
      <c r="R1192">
        <v>107</v>
      </c>
      <c r="S1192">
        <v>120</v>
      </c>
      <c r="T1192">
        <v>58</v>
      </c>
      <c r="U1192">
        <f t="shared" si="108"/>
        <v>0</v>
      </c>
      <c r="V1192">
        <f t="shared" si="109"/>
        <v>506.71999999999935</v>
      </c>
      <c r="W1192" s="3">
        <f t="shared" si="110"/>
        <v>4.5041777777777722E-2</v>
      </c>
      <c r="X1192" t="str">
        <f t="shared" si="111"/>
        <v>June</v>
      </c>
      <c r="Y1192" t="str">
        <f t="shared" si="112"/>
        <v>Q2</v>
      </c>
      <c r="Z1192">
        <f t="shared" si="113"/>
        <v>4.2056074766355138</v>
      </c>
    </row>
    <row r="1193" spans="1:26" x14ac:dyDescent="0.25">
      <c r="A1193" t="s">
        <v>1201</v>
      </c>
      <c r="B1193" t="s">
        <v>1507</v>
      </c>
      <c r="C1193" t="s">
        <v>1511</v>
      </c>
      <c r="D1193">
        <v>104</v>
      </c>
      <c r="E1193">
        <v>15.75</v>
      </c>
      <c r="F1193">
        <v>1638</v>
      </c>
      <c r="G1193">
        <v>1658.84</v>
      </c>
      <c r="H1193" t="s">
        <v>1516</v>
      </c>
      <c r="I1193" t="s">
        <v>1518</v>
      </c>
      <c r="J1193">
        <v>4.5</v>
      </c>
      <c r="K1193" t="s">
        <v>1839</v>
      </c>
      <c r="L1193" t="s">
        <v>1883</v>
      </c>
      <c r="M1193" t="s">
        <v>1883</v>
      </c>
      <c r="N1193" t="s">
        <v>1912</v>
      </c>
      <c r="O1193">
        <v>5.7000000000000002E-2</v>
      </c>
      <c r="P1193">
        <v>5</v>
      </c>
      <c r="Q1193">
        <v>2.54</v>
      </c>
      <c r="R1193">
        <v>121</v>
      </c>
      <c r="S1193">
        <v>82</v>
      </c>
      <c r="T1193">
        <v>87</v>
      </c>
      <c r="U1193">
        <f t="shared" si="108"/>
        <v>0</v>
      </c>
      <c r="V1193">
        <f t="shared" si="109"/>
        <v>20.839999999999918</v>
      </c>
      <c r="W1193" s="3">
        <f t="shared" si="110"/>
        <v>1.2722832722832672E-2</v>
      </c>
      <c r="X1193" t="str">
        <f t="shared" si="111"/>
        <v>April</v>
      </c>
      <c r="Y1193" t="str">
        <f t="shared" si="112"/>
        <v>Q2</v>
      </c>
      <c r="Z1193">
        <f t="shared" si="113"/>
        <v>0.85950413223140498</v>
      </c>
    </row>
    <row r="1194" spans="1:26" x14ac:dyDescent="0.25">
      <c r="A1194" t="s">
        <v>1202</v>
      </c>
      <c r="B1194" t="s">
        <v>1509</v>
      </c>
      <c r="C1194" t="s">
        <v>1510</v>
      </c>
      <c r="D1194">
        <v>290</v>
      </c>
      <c r="E1194">
        <v>25</v>
      </c>
      <c r="F1194">
        <v>7250</v>
      </c>
      <c r="G1194">
        <v>7586.53</v>
      </c>
      <c r="H1194" t="s">
        <v>1516</v>
      </c>
      <c r="I1194" t="s">
        <v>1519</v>
      </c>
      <c r="J1194">
        <v>3.8</v>
      </c>
      <c r="K1194" t="s">
        <v>1873</v>
      </c>
      <c r="L1194" t="s">
        <v>1770</v>
      </c>
      <c r="M1194" t="s">
        <v>1770</v>
      </c>
      <c r="N1194" t="s">
        <v>1912</v>
      </c>
      <c r="O1194">
        <v>1.7899999999999999E-2</v>
      </c>
      <c r="P1194">
        <v>5</v>
      </c>
      <c r="Q1194">
        <v>1.1100000000000001</v>
      </c>
      <c r="R1194">
        <v>67</v>
      </c>
      <c r="S1194">
        <v>178</v>
      </c>
      <c r="T1194">
        <v>31</v>
      </c>
      <c r="U1194">
        <f t="shared" si="108"/>
        <v>0</v>
      </c>
      <c r="V1194">
        <f t="shared" si="109"/>
        <v>336.52999999999975</v>
      </c>
      <c r="W1194" s="3">
        <f t="shared" si="110"/>
        <v>4.6417931034482725E-2</v>
      </c>
      <c r="X1194" t="str">
        <f t="shared" si="111"/>
        <v>March</v>
      </c>
      <c r="Y1194" t="str">
        <f t="shared" si="112"/>
        <v>Q1</v>
      </c>
      <c r="Z1194">
        <f t="shared" si="113"/>
        <v>4.3283582089552235</v>
      </c>
    </row>
    <row r="1195" spans="1:26" x14ac:dyDescent="0.25">
      <c r="A1195" t="s">
        <v>1203</v>
      </c>
      <c r="B1195" t="s">
        <v>1504</v>
      </c>
      <c r="C1195" t="s">
        <v>1510</v>
      </c>
      <c r="D1195">
        <v>83</v>
      </c>
      <c r="E1195">
        <v>45</v>
      </c>
      <c r="F1195">
        <v>3735</v>
      </c>
      <c r="G1195">
        <v>3884.97</v>
      </c>
      <c r="H1195" t="s">
        <v>1516</v>
      </c>
      <c r="I1195" t="s">
        <v>1521</v>
      </c>
      <c r="J1195">
        <v>4.2</v>
      </c>
      <c r="K1195" t="s">
        <v>1864</v>
      </c>
      <c r="L1195" t="s">
        <v>1795</v>
      </c>
      <c r="M1195" t="s">
        <v>1795</v>
      </c>
      <c r="N1195" t="s">
        <v>1912</v>
      </c>
      <c r="O1195">
        <v>0.10580000000000001</v>
      </c>
      <c r="P1195">
        <v>8</v>
      </c>
      <c r="Q1195">
        <v>0.51</v>
      </c>
      <c r="R1195">
        <v>883</v>
      </c>
      <c r="S1195">
        <v>119</v>
      </c>
      <c r="T1195">
        <v>82</v>
      </c>
      <c r="U1195">
        <f t="shared" si="108"/>
        <v>0</v>
      </c>
      <c r="V1195">
        <f t="shared" si="109"/>
        <v>149.9699999999998</v>
      </c>
      <c r="W1195" s="3">
        <f t="shared" si="110"/>
        <v>4.0152610441767017E-2</v>
      </c>
      <c r="X1195" t="str">
        <f t="shared" si="111"/>
        <v>January</v>
      </c>
      <c r="Y1195" t="str">
        <f t="shared" si="112"/>
        <v>Q1</v>
      </c>
      <c r="Z1195">
        <f t="shared" si="113"/>
        <v>9.3997734994337487E-2</v>
      </c>
    </row>
    <row r="1196" spans="1:26" x14ac:dyDescent="0.25">
      <c r="A1196" t="s">
        <v>1204</v>
      </c>
      <c r="B1196" t="s">
        <v>1505</v>
      </c>
      <c r="C1196" t="s">
        <v>1511</v>
      </c>
      <c r="D1196">
        <v>289</v>
      </c>
      <c r="E1196">
        <v>12.5</v>
      </c>
      <c r="F1196">
        <v>3612.5</v>
      </c>
      <c r="G1196">
        <v>3458.58</v>
      </c>
      <c r="H1196" t="s">
        <v>1514</v>
      </c>
      <c r="I1196" t="s">
        <v>1518</v>
      </c>
      <c r="J1196">
        <v>4.5</v>
      </c>
      <c r="K1196" t="s">
        <v>1577</v>
      </c>
      <c r="L1196" t="s">
        <v>1655</v>
      </c>
      <c r="M1196" t="s">
        <v>1804</v>
      </c>
      <c r="N1196" t="s">
        <v>1913</v>
      </c>
      <c r="O1196">
        <v>0.1008</v>
      </c>
      <c r="P1196">
        <v>29</v>
      </c>
      <c r="Q1196">
        <v>3.47</v>
      </c>
      <c r="R1196">
        <v>680</v>
      </c>
      <c r="S1196">
        <v>119</v>
      </c>
      <c r="T1196">
        <v>67</v>
      </c>
      <c r="U1196">
        <f t="shared" si="108"/>
        <v>11</v>
      </c>
      <c r="V1196">
        <f t="shared" si="109"/>
        <v>-153.92000000000007</v>
      </c>
      <c r="W1196" s="3">
        <f t="shared" si="110"/>
        <v>-4.2607612456747428E-2</v>
      </c>
      <c r="X1196" t="str">
        <f t="shared" si="111"/>
        <v>October</v>
      </c>
      <c r="Y1196" t="str">
        <f t="shared" si="112"/>
        <v>Q4</v>
      </c>
      <c r="Z1196">
        <f t="shared" si="113"/>
        <v>0.42499999999999999</v>
      </c>
    </row>
    <row r="1197" spans="1:26" x14ac:dyDescent="0.25">
      <c r="A1197" t="s">
        <v>1205</v>
      </c>
      <c r="B1197" t="s">
        <v>1504</v>
      </c>
      <c r="C1197" t="s">
        <v>1510</v>
      </c>
      <c r="D1197">
        <v>138</v>
      </c>
      <c r="E1197">
        <v>45</v>
      </c>
      <c r="F1197">
        <v>6210</v>
      </c>
      <c r="G1197">
        <v>6113.84</v>
      </c>
      <c r="H1197" t="s">
        <v>1514</v>
      </c>
      <c r="I1197" t="s">
        <v>1520</v>
      </c>
      <c r="J1197">
        <v>4.7</v>
      </c>
      <c r="K1197" t="s">
        <v>1824</v>
      </c>
      <c r="L1197" t="s">
        <v>1624</v>
      </c>
      <c r="M1197" t="s">
        <v>1624</v>
      </c>
      <c r="N1197" t="s">
        <v>1912</v>
      </c>
      <c r="O1197">
        <v>0.14829999999999999</v>
      </c>
      <c r="P1197">
        <v>20</v>
      </c>
      <c r="Q1197">
        <v>1.88</v>
      </c>
      <c r="R1197">
        <v>515</v>
      </c>
      <c r="S1197">
        <v>157</v>
      </c>
      <c r="T1197">
        <v>56</v>
      </c>
      <c r="U1197">
        <f t="shared" si="108"/>
        <v>0</v>
      </c>
      <c r="V1197">
        <f t="shared" si="109"/>
        <v>-96.159999999999854</v>
      </c>
      <c r="W1197" s="3">
        <f t="shared" si="110"/>
        <v>-1.5484702093397721E-2</v>
      </c>
      <c r="X1197" t="str">
        <f t="shared" si="111"/>
        <v>November</v>
      </c>
      <c r="Y1197" t="str">
        <f t="shared" si="112"/>
        <v>Q4</v>
      </c>
      <c r="Z1197">
        <f t="shared" si="113"/>
        <v>0.26796116504854367</v>
      </c>
    </row>
    <row r="1198" spans="1:26" x14ac:dyDescent="0.25">
      <c r="A1198" t="s">
        <v>1206</v>
      </c>
      <c r="B1198" t="s">
        <v>1507</v>
      </c>
      <c r="C1198" t="s">
        <v>1511</v>
      </c>
      <c r="D1198">
        <v>384</v>
      </c>
      <c r="E1198">
        <v>15.75</v>
      </c>
      <c r="F1198">
        <v>6048</v>
      </c>
      <c r="G1198">
        <v>5851.05</v>
      </c>
      <c r="H1198" t="s">
        <v>1514</v>
      </c>
      <c r="I1198" t="s">
        <v>1521</v>
      </c>
      <c r="J1198">
        <v>4.2</v>
      </c>
      <c r="K1198" t="s">
        <v>1804</v>
      </c>
      <c r="L1198" t="s">
        <v>1779</v>
      </c>
      <c r="M1198" t="s">
        <v>1524</v>
      </c>
      <c r="N1198" t="s">
        <v>1913</v>
      </c>
      <c r="O1198">
        <v>0.1454</v>
      </c>
      <c r="P1198">
        <v>55</v>
      </c>
      <c r="Q1198">
        <v>3.05</v>
      </c>
      <c r="R1198">
        <v>874</v>
      </c>
      <c r="S1198">
        <v>96</v>
      </c>
      <c r="T1198">
        <v>28</v>
      </c>
      <c r="U1198">
        <f t="shared" si="108"/>
        <v>7</v>
      </c>
      <c r="V1198">
        <f t="shared" si="109"/>
        <v>-196.94999999999982</v>
      </c>
      <c r="W1198" s="3">
        <f t="shared" si="110"/>
        <v>-3.2564484126984095E-2</v>
      </c>
      <c r="X1198" t="str">
        <f t="shared" si="111"/>
        <v>November</v>
      </c>
      <c r="Y1198" t="str">
        <f t="shared" si="112"/>
        <v>Q4</v>
      </c>
      <c r="Z1198">
        <f t="shared" si="113"/>
        <v>0.43935926773455375</v>
      </c>
    </row>
    <row r="1199" spans="1:26" x14ac:dyDescent="0.25">
      <c r="A1199" t="s">
        <v>1207</v>
      </c>
      <c r="B1199" t="s">
        <v>1505</v>
      </c>
      <c r="C1199" t="s">
        <v>1511</v>
      </c>
      <c r="D1199">
        <v>460</v>
      </c>
      <c r="E1199">
        <v>12.5</v>
      </c>
      <c r="F1199">
        <v>5750</v>
      </c>
      <c r="G1199">
        <v>5773.86</v>
      </c>
      <c r="H1199" t="s">
        <v>1515</v>
      </c>
      <c r="I1199" t="s">
        <v>1520</v>
      </c>
      <c r="J1199">
        <v>4.7</v>
      </c>
      <c r="K1199" t="s">
        <v>1701</v>
      </c>
      <c r="L1199" t="s">
        <v>1885</v>
      </c>
      <c r="M1199" t="s">
        <v>1885</v>
      </c>
      <c r="N1199" t="s">
        <v>1912</v>
      </c>
      <c r="O1199">
        <v>4.1799999999999997E-2</v>
      </c>
      <c r="P1199">
        <v>19</v>
      </c>
      <c r="Q1199">
        <v>3.76</v>
      </c>
      <c r="R1199">
        <v>263</v>
      </c>
      <c r="S1199">
        <v>123</v>
      </c>
      <c r="T1199">
        <v>63</v>
      </c>
      <c r="U1199">
        <f t="shared" si="108"/>
        <v>0</v>
      </c>
      <c r="V1199">
        <f t="shared" si="109"/>
        <v>23.859999999999673</v>
      </c>
      <c r="W1199" s="3">
        <f t="shared" si="110"/>
        <v>4.1495652173912474E-3</v>
      </c>
      <c r="X1199" t="str">
        <f t="shared" si="111"/>
        <v>December</v>
      </c>
      <c r="Y1199" t="str">
        <f t="shared" si="112"/>
        <v>Q4</v>
      </c>
      <c r="Z1199">
        <f t="shared" si="113"/>
        <v>1.7490494296577948</v>
      </c>
    </row>
    <row r="1200" spans="1:26" x14ac:dyDescent="0.25">
      <c r="A1200" t="s">
        <v>1208</v>
      </c>
      <c r="B1200" t="s">
        <v>1508</v>
      </c>
      <c r="C1200" t="s">
        <v>1512</v>
      </c>
      <c r="D1200">
        <v>497</v>
      </c>
      <c r="E1200">
        <v>8.9</v>
      </c>
      <c r="F1200">
        <v>4423.3</v>
      </c>
      <c r="G1200">
        <v>4373.95</v>
      </c>
      <c r="H1200" t="s">
        <v>1515</v>
      </c>
      <c r="I1200" t="s">
        <v>1520</v>
      </c>
      <c r="J1200">
        <v>4.7</v>
      </c>
      <c r="K1200" t="s">
        <v>1874</v>
      </c>
      <c r="L1200" t="s">
        <v>1757</v>
      </c>
      <c r="M1200" t="s">
        <v>1757</v>
      </c>
      <c r="N1200" t="s">
        <v>1912</v>
      </c>
      <c r="O1200">
        <v>6.0900000000000003E-2</v>
      </c>
      <c r="P1200">
        <v>30</v>
      </c>
      <c r="Q1200">
        <v>1.8</v>
      </c>
      <c r="R1200">
        <v>260</v>
      </c>
      <c r="S1200">
        <v>82</v>
      </c>
      <c r="T1200">
        <v>37</v>
      </c>
      <c r="U1200">
        <f t="shared" si="108"/>
        <v>0</v>
      </c>
      <c r="V1200">
        <f t="shared" si="109"/>
        <v>-49.350000000000364</v>
      </c>
      <c r="W1200" s="3">
        <f t="shared" si="110"/>
        <v>-1.1156828612122253E-2</v>
      </c>
      <c r="X1200" t="str">
        <f t="shared" si="111"/>
        <v>August</v>
      </c>
      <c r="Y1200" t="str">
        <f t="shared" si="112"/>
        <v>Q3</v>
      </c>
      <c r="Z1200">
        <f t="shared" si="113"/>
        <v>1.9115384615384616</v>
      </c>
    </row>
    <row r="1201" spans="1:26" x14ac:dyDescent="0.25">
      <c r="A1201" t="s">
        <v>1209</v>
      </c>
      <c r="B1201" t="s">
        <v>1504</v>
      </c>
      <c r="C1201" t="s">
        <v>1510</v>
      </c>
      <c r="D1201">
        <v>411</v>
      </c>
      <c r="E1201">
        <v>45</v>
      </c>
      <c r="F1201">
        <v>18495</v>
      </c>
      <c r="G1201">
        <v>18714.86</v>
      </c>
      <c r="H1201" t="s">
        <v>1514</v>
      </c>
      <c r="I1201" t="s">
        <v>1519</v>
      </c>
      <c r="J1201">
        <v>3.8</v>
      </c>
      <c r="K1201" t="s">
        <v>1599</v>
      </c>
      <c r="L1201" t="s">
        <v>1554</v>
      </c>
      <c r="M1201" t="s">
        <v>1554</v>
      </c>
      <c r="N1201" t="s">
        <v>1912</v>
      </c>
      <c r="O1201">
        <v>0.13600000000000001</v>
      </c>
      <c r="P1201">
        <v>55</v>
      </c>
      <c r="Q1201">
        <v>1.65</v>
      </c>
      <c r="R1201">
        <v>433</v>
      </c>
      <c r="S1201">
        <v>184</v>
      </c>
      <c r="T1201">
        <v>49</v>
      </c>
      <c r="U1201">
        <f t="shared" si="108"/>
        <v>0</v>
      </c>
      <c r="V1201">
        <f t="shared" si="109"/>
        <v>219.86000000000058</v>
      </c>
      <c r="W1201" s="3">
        <f t="shared" si="110"/>
        <v>1.1887537172208737E-2</v>
      </c>
      <c r="X1201" t="str">
        <f t="shared" si="111"/>
        <v>December</v>
      </c>
      <c r="Y1201" t="str">
        <f t="shared" si="112"/>
        <v>Q4</v>
      </c>
      <c r="Z1201">
        <f t="shared" si="113"/>
        <v>0.94919168591224024</v>
      </c>
    </row>
    <row r="1202" spans="1:26" x14ac:dyDescent="0.25">
      <c r="A1202" t="s">
        <v>1210</v>
      </c>
      <c r="B1202" t="s">
        <v>1507</v>
      </c>
      <c r="C1202" t="s">
        <v>1511</v>
      </c>
      <c r="D1202">
        <v>65</v>
      </c>
      <c r="E1202">
        <v>15.75</v>
      </c>
      <c r="F1202">
        <v>1023.75</v>
      </c>
      <c r="G1202">
        <v>1028.1300000000001</v>
      </c>
      <c r="H1202" t="s">
        <v>1515</v>
      </c>
      <c r="I1202" t="s">
        <v>1519</v>
      </c>
      <c r="J1202">
        <v>3.8</v>
      </c>
      <c r="K1202" t="s">
        <v>1583</v>
      </c>
      <c r="L1202" t="s">
        <v>1855</v>
      </c>
      <c r="M1202" t="s">
        <v>1622</v>
      </c>
      <c r="N1202" t="s">
        <v>1913</v>
      </c>
      <c r="O1202">
        <v>7.3300000000000004E-2</v>
      </c>
      <c r="P1202">
        <v>4</v>
      </c>
      <c r="Q1202">
        <v>3.81</v>
      </c>
      <c r="R1202">
        <v>254</v>
      </c>
      <c r="S1202">
        <v>75</v>
      </c>
      <c r="T1202">
        <v>53</v>
      </c>
      <c r="U1202">
        <f t="shared" si="108"/>
        <v>1</v>
      </c>
      <c r="V1202">
        <f t="shared" si="109"/>
        <v>4.3800000000001091</v>
      </c>
      <c r="W1202" s="3">
        <f t="shared" si="110"/>
        <v>4.2783882783883854E-3</v>
      </c>
      <c r="X1202" t="str">
        <f t="shared" si="111"/>
        <v>August</v>
      </c>
      <c r="Y1202" t="str">
        <f t="shared" si="112"/>
        <v>Q3</v>
      </c>
      <c r="Z1202">
        <f t="shared" si="113"/>
        <v>0.25590551181102361</v>
      </c>
    </row>
    <row r="1203" spans="1:26" x14ac:dyDescent="0.25">
      <c r="A1203" t="s">
        <v>488</v>
      </c>
      <c r="B1203" t="s">
        <v>1509</v>
      </c>
      <c r="C1203" t="s">
        <v>1510</v>
      </c>
      <c r="D1203">
        <v>231</v>
      </c>
      <c r="E1203">
        <v>25</v>
      </c>
      <c r="F1203">
        <v>5775</v>
      </c>
      <c r="G1203">
        <v>5590.38</v>
      </c>
      <c r="H1203" t="s">
        <v>1514</v>
      </c>
      <c r="I1203" t="s">
        <v>1520</v>
      </c>
      <c r="J1203">
        <v>4.7</v>
      </c>
      <c r="K1203" t="s">
        <v>1537</v>
      </c>
      <c r="L1203" t="s">
        <v>1752</v>
      </c>
      <c r="M1203" t="s">
        <v>1752</v>
      </c>
      <c r="N1203" t="s">
        <v>1912</v>
      </c>
      <c r="O1203">
        <v>7.1999999999999995E-2</v>
      </c>
      <c r="P1203">
        <v>16</v>
      </c>
      <c r="Q1203">
        <v>1.08</v>
      </c>
      <c r="R1203">
        <v>226</v>
      </c>
      <c r="S1203">
        <v>89</v>
      </c>
      <c r="T1203">
        <v>97</v>
      </c>
      <c r="U1203">
        <f t="shared" si="108"/>
        <v>0</v>
      </c>
      <c r="V1203">
        <f t="shared" si="109"/>
        <v>-184.61999999999989</v>
      </c>
      <c r="W1203" s="3">
        <f t="shared" si="110"/>
        <v>-3.1968831168831147E-2</v>
      </c>
      <c r="X1203" t="str">
        <f t="shared" si="111"/>
        <v>September</v>
      </c>
      <c r="Y1203" t="str">
        <f t="shared" si="112"/>
        <v>Q3</v>
      </c>
      <c r="Z1203">
        <f t="shared" si="113"/>
        <v>1.0221238938053097</v>
      </c>
    </row>
    <row r="1204" spans="1:26" x14ac:dyDescent="0.25">
      <c r="A1204" t="s">
        <v>1211</v>
      </c>
      <c r="B1204" t="s">
        <v>1509</v>
      </c>
      <c r="C1204" t="s">
        <v>1510</v>
      </c>
      <c r="D1204">
        <v>410</v>
      </c>
      <c r="E1204">
        <v>25</v>
      </c>
      <c r="F1204">
        <v>10250</v>
      </c>
      <c r="G1204">
        <v>10558.36</v>
      </c>
      <c r="H1204" t="s">
        <v>1514</v>
      </c>
      <c r="I1204" t="s">
        <v>1520</v>
      </c>
      <c r="J1204">
        <v>4.7</v>
      </c>
      <c r="K1204" t="s">
        <v>1823</v>
      </c>
      <c r="L1204" t="s">
        <v>1750</v>
      </c>
      <c r="M1204" t="s">
        <v>1750</v>
      </c>
      <c r="N1204" t="s">
        <v>1912</v>
      </c>
      <c r="O1204">
        <v>3.1099999999999999E-2</v>
      </c>
      <c r="P1204">
        <v>12</v>
      </c>
      <c r="Q1204">
        <v>0.87</v>
      </c>
      <c r="R1204">
        <v>830</v>
      </c>
      <c r="S1204">
        <v>144</v>
      </c>
      <c r="T1204">
        <v>50</v>
      </c>
      <c r="U1204">
        <f t="shared" si="108"/>
        <v>0</v>
      </c>
      <c r="V1204">
        <f t="shared" si="109"/>
        <v>308.36000000000058</v>
      </c>
      <c r="W1204" s="3">
        <f t="shared" si="110"/>
        <v>3.0083902439024448E-2</v>
      </c>
      <c r="X1204" t="str">
        <f t="shared" si="111"/>
        <v>October</v>
      </c>
      <c r="Y1204" t="str">
        <f t="shared" si="112"/>
        <v>Q4</v>
      </c>
      <c r="Z1204">
        <f t="shared" si="113"/>
        <v>0.49397590361445781</v>
      </c>
    </row>
    <row r="1205" spans="1:26" x14ac:dyDescent="0.25">
      <c r="A1205" t="s">
        <v>1212</v>
      </c>
      <c r="B1205" t="s">
        <v>1509</v>
      </c>
      <c r="C1205" t="s">
        <v>1510</v>
      </c>
      <c r="D1205">
        <v>59</v>
      </c>
      <c r="E1205">
        <v>25</v>
      </c>
      <c r="F1205">
        <v>1475</v>
      </c>
      <c r="G1205">
        <v>1517.33</v>
      </c>
      <c r="H1205" t="s">
        <v>1517</v>
      </c>
      <c r="I1205" t="s">
        <v>1518</v>
      </c>
      <c r="J1205">
        <v>4.5</v>
      </c>
      <c r="K1205" t="s">
        <v>1875</v>
      </c>
      <c r="L1205" t="s">
        <v>1684</v>
      </c>
      <c r="M1205" t="s">
        <v>1684</v>
      </c>
      <c r="N1205" t="s">
        <v>1912</v>
      </c>
      <c r="O1205">
        <v>2.1999999999999999E-2</v>
      </c>
      <c r="P1205">
        <v>1</v>
      </c>
      <c r="Q1205">
        <v>1.79</v>
      </c>
      <c r="R1205">
        <v>389</v>
      </c>
      <c r="S1205">
        <v>43</v>
      </c>
      <c r="T1205">
        <v>50</v>
      </c>
      <c r="U1205">
        <f t="shared" si="108"/>
        <v>0</v>
      </c>
      <c r="V1205">
        <f t="shared" si="109"/>
        <v>42.329999999999927</v>
      </c>
      <c r="W1205" s="3">
        <f t="shared" si="110"/>
        <v>2.8698305084745714E-2</v>
      </c>
      <c r="X1205" t="str">
        <f t="shared" si="111"/>
        <v>December</v>
      </c>
      <c r="Y1205" t="str">
        <f t="shared" si="112"/>
        <v>Q4</v>
      </c>
      <c r="Z1205">
        <f t="shared" si="113"/>
        <v>0.15167095115681234</v>
      </c>
    </row>
    <row r="1206" spans="1:26" x14ac:dyDescent="0.25">
      <c r="A1206" t="s">
        <v>1213</v>
      </c>
      <c r="B1206" t="s">
        <v>1506</v>
      </c>
      <c r="C1206" t="s">
        <v>1512</v>
      </c>
      <c r="D1206">
        <v>167</v>
      </c>
      <c r="E1206">
        <v>4.2</v>
      </c>
      <c r="F1206">
        <v>701.4</v>
      </c>
      <c r="G1206">
        <v>725.3</v>
      </c>
      <c r="H1206" t="s">
        <v>1514</v>
      </c>
      <c r="I1206" t="s">
        <v>1519</v>
      </c>
      <c r="J1206">
        <v>3.8</v>
      </c>
      <c r="K1206" t="s">
        <v>1631</v>
      </c>
      <c r="L1206" t="s">
        <v>1522</v>
      </c>
      <c r="M1206" t="s">
        <v>1659</v>
      </c>
      <c r="N1206" t="s">
        <v>1913</v>
      </c>
      <c r="O1206">
        <v>6.08E-2</v>
      </c>
      <c r="P1206">
        <v>10</v>
      </c>
      <c r="Q1206">
        <v>2.81</v>
      </c>
      <c r="R1206">
        <v>396</v>
      </c>
      <c r="S1206">
        <v>200</v>
      </c>
      <c r="T1206">
        <v>32</v>
      </c>
      <c r="U1206">
        <f t="shared" si="108"/>
        <v>8</v>
      </c>
      <c r="V1206">
        <f t="shared" si="109"/>
        <v>23.899999999999977</v>
      </c>
      <c r="W1206" s="3">
        <f t="shared" si="110"/>
        <v>3.4074707727402308E-2</v>
      </c>
      <c r="X1206" t="str">
        <f t="shared" si="111"/>
        <v>April</v>
      </c>
      <c r="Y1206" t="str">
        <f t="shared" si="112"/>
        <v>Q2</v>
      </c>
      <c r="Z1206">
        <f t="shared" si="113"/>
        <v>0.42171717171717171</v>
      </c>
    </row>
    <row r="1207" spans="1:26" x14ac:dyDescent="0.25">
      <c r="A1207" t="s">
        <v>1214</v>
      </c>
      <c r="B1207" t="s">
        <v>1506</v>
      </c>
      <c r="C1207" t="s">
        <v>1512</v>
      </c>
      <c r="D1207">
        <v>91</v>
      </c>
      <c r="E1207">
        <v>4.2</v>
      </c>
      <c r="F1207">
        <v>382.2</v>
      </c>
      <c r="G1207">
        <v>397.52</v>
      </c>
      <c r="H1207" t="s">
        <v>1516</v>
      </c>
      <c r="I1207" t="s">
        <v>1518</v>
      </c>
      <c r="J1207">
        <v>4.5</v>
      </c>
      <c r="K1207" t="s">
        <v>1660</v>
      </c>
      <c r="L1207" t="s">
        <v>1617</v>
      </c>
      <c r="M1207" t="s">
        <v>1617</v>
      </c>
      <c r="N1207" t="s">
        <v>1912</v>
      </c>
      <c r="O1207">
        <v>3.1300000000000001E-2</v>
      </c>
      <c r="P1207">
        <v>2</v>
      </c>
      <c r="Q1207">
        <v>2.06</v>
      </c>
      <c r="R1207">
        <v>469</v>
      </c>
      <c r="S1207">
        <v>60</v>
      </c>
      <c r="T1207">
        <v>81</v>
      </c>
      <c r="U1207">
        <f t="shared" si="108"/>
        <v>0</v>
      </c>
      <c r="V1207">
        <f t="shared" si="109"/>
        <v>15.319999999999993</v>
      </c>
      <c r="W1207" s="3">
        <f t="shared" si="110"/>
        <v>4.0083725798011498E-2</v>
      </c>
      <c r="X1207" t="str">
        <f t="shared" si="111"/>
        <v>October</v>
      </c>
      <c r="Y1207" t="str">
        <f t="shared" si="112"/>
        <v>Q4</v>
      </c>
      <c r="Z1207">
        <f t="shared" si="113"/>
        <v>0.19402985074626866</v>
      </c>
    </row>
    <row r="1208" spans="1:26" x14ac:dyDescent="0.25">
      <c r="A1208" t="s">
        <v>1215</v>
      </c>
      <c r="B1208" t="s">
        <v>1509</v>
      </c>
      <c r="C1208" t="s">
        <v>1510</v>
      </c>
      <c r="D1208">
        <v>444</v>
      </c>
      <c r="E1208">
        <v>25</v>
      </c>
      <c r="F1208">
        <v>11100</v>
      </c>
      <c r="G1208">
        <v>11548.05</v>
      </c>
      <c r="H1208" t="s">
        <v>1515</v>
      </c>
      <c r="I1208" t="s">
        <v>1521</v>
      </c>
      <c r="J1208">
        <v>4.2</v>
      </c>
      <c r="K1208" t="s">
        <v>1796</v>
      </c>
      <c r="L1208" t="s">
        <v>1895</v>
      </c>
      <c r="M1208" t="s">
        <v>1895</v>
      </c>
      <c r="N1208" t="s">
        <v>1912</v>
      </c>
      <c r="O1208">
        <v>0.1467</v>
      </c>
      <c r="P1208">
        <v>65</v>
      </c>
      <c r="Q1208">
        <v>0.72</v>
      </c>
      <c r="R1208">
        <v>149</v>
      </c>
      <c r="S1208">
        <v>30</v>
      </c>
      <c r="T1208">
        <v>27</v>
      </c>
      <c r="U1208">
        <f t="shared" si="108"/>
        <v>0</v>
      </c>
      <c r="V1208">
        <f t="shared" si="109"/>
        <v>448.04999999999927</v>
      </c>
      <c r="W1208" s="3">
        <f t="shared" si="110"/>
        <v>4.0364864864864798E-2</v>
      </c>
      <c r="X1208" t="str">
        <f t="shared" si="111"/>
        <v>December</v>
      </c>
      <c r="Y1208" t="str">
        <f t="shared" si="112"/>
        <v>Q4</v>
      </c>
      <c r="Z1208">
        <f t="shared" si="113"/>
        <v>2.9798657718120807</v>
      </c>
    </row>
    <row r="1209" spans="1:26" x14ac:dyDescent="0.25">
      <c r="A1209" t="s">
        <v>1216</v>
      </c>
      <c r="B1209" t="s">
        <v>1508</v>
      </c>
      <c r="C1209" t="s">
        <v>1512</v>
      </c>
      <c r="D1209">
        <v>97</v>
      </c>
      <c r="E1209">
        <v>8.9</v>
      </c>
      <c r="F1209">
        <v>863.3</v>
      </c>
      <c r="G1209">
        <v>886.36</v>
      </c>
      <c r="H1209" t="s">
        <v>1515</v>
      </c>
      <c r="I1209" t="s">
        <v>1520</v>
      </c>
      <c r="J1209">
        <v>4.7</v>
      </c>
      <c r="K1209" t="s">
        <v>1563</v>
      </c>
      <c r="L1209" t="s">
        <v>1593</v>
      </c>
      <c r="M1209" t="s">
        <v>1551</v>
      </c>
      <c r="N1209" t="s">
        <v>1913</v>
      </c>
      <c r="O1209">
        <v>9.2100000000000001E-2</v>
      </c>
      <c r="P1209">
        <v>8</v>
      </c>
      <c r="Q1209">
        <v>2.86</v>
      </c>
      <c r="R1209">
        <v>236</v>
      </c>
      <c r="S1209">
        <v>134</v>
      </c>
      <c r="T1209">
        <v>12</v>
      </c>
      <c r="U1209">
        <f t="shared" si="108"/>
        <v>10</v>
      </c>
      <c r="V1209">
        <f t="shared" si="109"/>
        <v>23.060000000000059</v>
      </c>
      <c r="W1209" s="3">
        <f t="shared" si="110"/>
        <v>2.6711456040773844E-2</v>
      </c>
      <c r="X1209" t="str">
        <f t="shared" si="111"/>
        <v>September</v>
      </c>
      <c r="Y1209" t="str">
        <f t="shared" si="112"/>
        <v>Q3</v>
      </c>
      <c r="Z1209">
        <f t="shared" si="113"/>
        <v>0.41101694915254239</v>
      </c>
    </row>
    <row r="1210" spans="1:26" x14ac:dyDescent="0.25">
      <c r="A1210" t="s">
        <v>1217</v>
      </c>
      <c r="B1210" t="s">
        <v>1508</v>
      </c>
      <c r="C1210" t="s">
        <v>1512</v>
      </c>
      <c r="D1210">
        <v>53</v>
      </c>
      <c r="E1210">
        <v>8.9</v>
      </c>
      <c r="F1210">
        <v>471.7</v>
      </c>
      <c r="G1210">
        <v>489.93</v>
      </c>
      <c r="H1210" t="s">
        <v>1517</v>
      </c>
      <c r="I1210" t="s">
        <v>1521</v>
      </c>
      <c r="J1210">
        <v>4.2</v>
      </c>
      <c r="K1210" t="s">
        <v>1830</v>
      </c>
      <c r="L1210" t="s">
        <v>1565</v>
      </c>
      <c r="M1210" t="s">
        <v>1565</v>
      </c>
      <c r="N1210" t="s">
        <v>1912</v>
      </c>
      <c r="O1210">
        <v>1.9599999999999999E-2</v>
      </c>
      <c r="P1210">
        <v>1</v>
      </c>
      <c r="Q1210">
        <v>1.6</v>
      </c>
      <c r="R1210">
        <v>988</v>
      </c>
      <c r="S1210">
        <v>58</v>
      </c>
      <c r="T1210">
        <v>24</v>
      </c>
      <c r="U1210">
        <f t="shared" si="108"/>
        <v>0</v>
      </c>
      <c r="V1210">
        <f t="shared" si="109"/>
        <v>18.230000000000018</v>
      </c>
      <c r="W1210" s="3">
        <f t="shared" si="110"/>
        <v>3.8647445410218396E-2</v>
      </c>
      <c r="X1210" t="str">
        <f t="shared" si="111"/>
        <v>June</v>
      </c>
      <c r="Y1210" t="str">
        <f t="shared" si="112"/>
        <v>Q2</v>
      </c>
      <c r="Z1210">
        <f t="shared" si="113"/>
        <v>5.3643724696356275E-2</v>
      </c>
    </row>
    <row r="1211" spans="1:26" x14ac:dyDescent="0.25">
      <c r="A1211" t="s">
        <v>1218</v>
      </c>
      <c r="B1211" t="s">
        <v>1504</v>
      </c>
      <c r="C1211" t="s">
        <v>1510</v>
      </c>
      <c r="D1211">
        <v>374</v>
      </c>
      <c r="E1211">
        <v>45</v>
      </c>
      <c r="F1211">
        <v>16830</v>
      </c>
      <c r="G1211">
        <v>17322.75</v>
      </c>
      <c r="H1211" t="s">
        <v>1514</v>
      </c>
      <c r="I1211" t="s">
        <v>1521</v>
      </c>
      <c r="J1211">
        <v>4.2</v>
      </c>
      <c r="K1211" t="s">
        <v>1871</v>
      </c>
      <c r="L1211" t="s">
        <v>1694</v>
      </c>
      <c r="M1211" t="s">
        <v>1694</v>
      </c>
      <c r="N1211" t="s">
        <v>1912</v>
      </c>
      <c r="O1211">
        <v>0.1201</v>
      </c>
      <c r="P1211">
        <v>44</v>
      </c>
      <c r="Q1211">
        <v>1.98</v>
      </c>
      <c r="R1211">
        <v>66</v>
      </c>
      <c r="S1211">
        <v>179</v>
      </c>
      <c r="T1211">
        <v>85</v>
      </c>
      <c r="U1211">
        <f t="shared" si="108"/>
        <v>0</v>
      </c>
      <c r="V1211">
        <f t="shared" si="109"/>
        <v>492.75</v>
      </c>
      <c r="W1211" s="3">
        <f t="shared" si="110"/>
        <v>2.927807486631016E-2</v>
      </c>
      <c r="X1211" t="str">
        <f t="shared" si="111"/>
        <v>May</v>
      </c>
      <c r="Y1211" t="str">
        <f t="shared" si="112"/>
        <v>Q2</v>
      </c>
      <c r="Z1211">
        <f t="shared" si="113"/>
        <v>5.666666666666667</v>
      </c>
    </row>
    <row r="1212" spans="1:26" x14ac:dyDescent="0.25">
      <c r="A1212" t="s">
        <v>1219</v>
      </c>
      <c r="B1212" t="s">
        <v>1508</v>
      </c>
      <c r="C1212" t="s">
        <v>1512</v>
      </c>
      <c r="D1212">
        <v>108</v>
      </c>
      <c r="E1212">
        <v>8.9</v>
      </c>
      <c r="F1212">
        <v>961.2</v>
      </c>
      <c r="G1212">
        <v>962.49</v>
      </c>
      <c r="H1212" t="s">
        <v>1514</v>
      </c>
      <c r="I1212" t="s">
        <v>1521</v>
      </c>
      <c r="J1212">
        <v>4.2</v>
      </c>
      <c r="K1212" t="s">
        <v>1695</v>
      </c>
      <c r="L1212" t="s">
        <v>1852</v>
      </c>
      <c r="M1212" t="s">
        <v>1568</v>
      </c>
      <c r="N1212" t="s">
        <v>1913</v>
      </c>
      <c r="O1212">
        <v>0.14749999999999999</v>
      </c>
      <c r="P1212">
        <v>15</v>
      </c>
      <c r="Q1212">
        <v>1.98</v>
      </c>
      <c r="R1212">
        <v>714</v>
      </c>
      <c r="S1212">
        <v>81</v>
      </c>
      <c r="T1212">
        <v>99</v>
      </c>
      <c r="U1212">
        <f t="shared" si="108"/>
        <v>1</v>
      </c>
      <c r="V1212">
        <f t="shared" si="109"/>
        <v>1.2899999999999636</v>
      </c>
      <c r="W1212" s="3">
        <f t="shared" si="110"/>
        <v>1.342072409488102E-3</v>
      </c>
      <c r="X1212" t="str">
        <f t="shared" si="111"/>
        <v>May</v>
      </c>
      <c r="Y1212" t="str">
        <f t="shared" si="112"/>
        <v>Q2</v>
      </c>
      <c r="Z1212">
        <f t="shared" si="113"/>
        <v>0.15126050420168066</v>
      </c>
    </row>
    <row r="1213" spans="1:26" x14ac:dyDescent="0.25">
      <c r="A1213" t="s">
        <v>1220</v>
      </c>
      <c r="B1213" t="s">
        <v>1506</v>
      </c>
      <c r="C1213" t="s">
        <v>1512</v>
      </c>
      <c r="D1213">
        <v>182</v>
      </c>
      <c r="E1213">
        <v>4.2</v>
      </c>
      <c r="F1213">
        <v>764.4</v>
      </c>
      <c r="G1213">
        <v>729.27</v>
      </c>
      <c r="H1213" t="s">
        <v>1516</v>
      </c>
      <c r="I1213" t="s">
        <v>1520</v>
      </c>
      <c r="J1213">
        <v>4.7</v>
      </c>
      <c r="K1213" t="s">
        <v>1615</v>
      </c>
      <c r="L1213" t="s">
        <v>1583</v>
      </c>
      <c r="M1213" t="s">
        <v>1583</v>
      </c>
      <c r="N1213" t="s">
        <v>1912</v>
      </c>
      <c r="O1213">
        <v>0.115</v>
      </c>
      <c r="P1213">
        <v>20</v>
      </c>
      <c r="Q1213">
        <v>1.92</v>
      </c>
      <c r="R1213">
        <v>390</v>
      </c>
      <c r="S1213">
        <v>161</v>
      </c>
      <c r="T1213">
        <v>14</v>
      </c>
      <c r="U1213">
        <f t="shared" si="108"/>
        <v>0</v>
      </c>
      <c r="V1213">
        <f t="shared" si="109"/>
        <v>-35.129999999999995</v>
      </c>
      <c r="W1213" s="3">
        <f t="shared" si="110"/>
        <v>-4.5957613814756666E-2</v>
      </c>
      <c r="X1213" t="str">
        <f t="shared" si="111"/>
        <v>August</v>
      </c>
      <c r="Y1213" t="str">
        <f t="shared" si="112"/>
        <v>Q3</v>
      </c>
      <c r="Z1213">
        <f t="shared" si="113"/>
        <v>0.46666666666666667</v>
      </c>
    </row>
    <row r="1214" spans="1:26" x14ac:dyDescent="0.25">
      <c r="A1214" t="s">
        <v>1221</v>
      </c>
      <c r="B1214" t="s">
        <v>1507</v>
      </c>
      <c r="C1214" t="s">
        <v>1511</v>
      </c>
      <c r="D1214">
        <v>19</v>
      </c>
      <c r="E1214">
        <v>15.75</v>
      </c>
      <c r="F1214">
        <v>299.25</v>
      </c>
      <c r="G1214">
        <v>293.35000000000002</v>
      </c>
      <c r="H1214" t="s">
        <v>1517</v>
      </c>
      <c r="I1214" t="s">
        <v>1518</v>
      </c>
      <c r="J1214">
        <v>4.5</v>
      </c>
      <c r="K1214" t="s">
        <v>1666</v>
      </c>
      <c r="L1214" t="s">
        <v>1866</v>
      </c>
      <c r="M1214" t="s">
        <v>1866</v>
      </c>
      <c r="N1214" t="s">
        <v>1912</v>
      </c>
      <c r="O1214">
        <v>3.7900000000000003E-2</v>
      </c>
      <c r="P1214">
        <v>0</v>
      </c>
      <c r="Q1214">
        <v>3.08</v>
      </c>
      <c r="R1214">
        <v>326</v>
      </c>
      <c r="S1214">
        <v>198</v>
      </c>
      <c r="T1214">
        <v>58</v>
      </c>
      <c r="U1214">
        <f t="shared" si="108"/>
        <v>0</v>
      </c>
      <c r="V1214">
        <f t="shared" si="109"/>
        <v>-5.8999999999999773</v>
      </c>
      <c r="W1214" s="3">
        <f t="shared" si="110"/>
        <v>-1.9715956558061746E-2</v>
      </c>
      <c r="X1214" t="str">
        <f t="shared" si="111"/>
        <v>October</v>
      </c>
      <c r="Y1214" t="str">
        <f t="shared" si="112"/>
        <v>Q4</v>
      </c>
      <c r="Z1214">
        <f t="shared" si="113"/>
        <v>5.8282208588957052E-2</v>
      </c>
    </row>
    <row r="1215" spans="1:26" x14ac:dyDescent="0.25">
      <c r="A1215" t="s">
        <v>1222</v>
      </c>
      <c r="B1215" t="s">
        <v>1506</v>
      </c>
      <c r="C1215" t="s">
        <v>1512</v>
      </c>
      <c r="D1215">
        <v>372</v>
      </c>
      <c r="E1215">
        <v>4.2</v>
      </c>
      <c r="F1215">
        <v>1562.4</v>
      </c>
      <c r="G1215">
        <v>1537.73</v>
      </c>
      <c r="H1215" t="s">
        <v>1516</v>
      </c>
      <c r="I1215" t="s">
        <v>1520</v>
      </c>
      <c r="J1215">
        <v>4.7</v>
      </c>
      <c r="K1215" t="s">
        <v>1542</v>
      </c>
      <c r="L1215" t="s">
        <v>1874</v>
      </c>
      <c r="M1215" t="s">
        <v>1874</v>
      </c>
      <c r="N1215" t="s">
        <v>1912</v>
      </c>
      <c r="O1215">
        <v>0.14199999999999999</v>
      </c>
      <c r="P1215">
        <v>52</v>
      </c>
      <c r="Q1215">
        <v>2.1</v>
      </c>
      <c r="R1215">
        <v>338</v>
      </c>
      <c r="S1215">
        <v>88</v>
      </c>
      <c r="T1215">
        <v>20</v>
      </c>
      <c r="U1215">
        <f t="shared" si="108"/>
        <v>0</v>
      </c>
      <c r="V1215">
        <f t="shared" si="109"/>
        <v>-24.670000000000073</v>
      </c>
      <c r="W1215" s="3">
        <f t="shared" si="110"/>
        <v>-1.5789810547875111E-2</v>
      </c>
      <c r="X1215" t="str">
        <f t="shared" si="111"/>
        <v>July</v>
      </c>
      <c r="Y1215" t="str">
        <f t="shared" si="112"/>
        <v>Q3</v>
      </c>
      <c r="Z1215">
        <f t="shared" si="113"/>
        <v>1.1005917159763314</v>
      </c>
    </row>
    <row r="1216" spans="1:26" x14ac:dyDescent="0.25">
      <c r="A1216" t="s">
        <v>1223</v>
      </c>
      <c r="B1216" t="s">
        <v>1508</v>
      </c>
      <c r="C1216" t="s">
        <v>1512</v>
      </c>
      <c r="D1216">
        <v>468</v>
      </c>
      <c r="E1216">
        <v>8.9</v>
      </c>
      <c r="F1216">
        <v>4165.2</v>
      </c>
      <c r="G1216">
        <v>4004.23</v>
      </c>
      <c r="H1216" t="s">
        <v>1513</v>
      </c>
      <c r="I1216" t="s">
        <v>1521</v>
      </c>
      <c r="J1216">
        <v>4.2</v>
      </c>
      <c r="K1216" t="s">
        <v>1825</v>
      </c>
      <c r="L1216" t="s">
        <v>1577</v>
      </c>
      <c r="M1216" t="s">
        <v>1577</v>
      </c>
      <c r="N1216" t="s">
        <v>1912</v>
      </c>
      <c r="O1216">
        <v>0.1235</v>
      </c>
      <c r="P1216">
        <v>57</v>
      </c>
      <c r="Q1216">
        <v>1.21</v>
      </c>
      <c r="R1216">
        <v>231</v>
      </c>
      <c r="S1216">
        <v>115</v>
      </c>
      <c r="T1216">
        <v>18</v>
      </c>
      <c r="U1216">
        <f t="shared" si="108"/>
        <v>0</v>
      </c>
      <c r="V1216">
        <f t="shared" si="109"/>
        <v>-160.9699999999998</v>
      </c>
      <c r="W1216" s="3">
        <f t="shared" si="110"/>
        <v>-3.8646403534043937E-2</v>
      </c>
      <c r="X1216" t="str">
        <f t="shared" si="111"/>
        <v>September</v>
      </c>
      <c r="Y1216" t="str">
        <f t="shared" si="112"/>
        <v>Q3</v>
      </c>
      <c r="Z1216">
        <f t="shared" si="113"/>
        <v>2.0259740259740258</v>
      </c>
    </row>
    <row r="1217" spans="1:26" x14ac:dyDescent="0.25">
      <c r="A1217" t="s">
        <v>1224</v>
      </c>
      <c r="B1217" t="s">
        <v>1507</v>
      </c>
      <c r="C1217" t="s">
        <v>1511</v>
      </c>
      <c r="D1217">
        <v>452</v>
      </c>
      <c r="E1217">
        <v>15.75</v>
      </c>
      <c r="F1217">
        <v>7119</v>
      </c>
      <c r="G1217">
        <v>6816.74</v>
      </c>
      <c r="H1217" t="s">
        <v>1517</v>
      </c>
      <c r="I1217" t="s">
        <v>1519</v>
      </c>
      <c r="J1217">
        <v>3.8</v>
      </c>
      <c r="K1217" t="s">
        <v>1572</v>
      </c>
      <c r="L1217" t="s">
        <v>1580</v>
      </c>
      <c r="M1217" t="s">
        <v>1580</v>
      </c>
      <c r="N1217" t="s">
        <v>1912</v>
      </c>
      <c r="O1217">
        <v>0.11119999999999999</v>
      </c>
      <c r="P1217">
        <v>50</v>
      </c>
      <c r="Q1217">
        <v>3.01</v>
      </c>
      <c r="R1217">
        <v>122</v>
      </c>
      <c r="S1217">
        <v>59</v>
      </c>
      <c r="T1217">
        <v>84</v>
      </c>
      <c r="U1217">
        <f t="shared" si="108"/>
        <v>0</v>
      </c>
      <c r="V1217">
        <f t="shared" si="109"/>
        <v>-302.26000000000022</v>
      </c>
      <c r="W1217" s="3">
        <f t="shared" si="110"/>
        <v>-4.2458210422812226E-2</v>
      </c>
      <c r="X1217" t="str">
        <f t="shared" si="111"/>
        <v>February</v>
      </c>
      <c r="Y1217" t="str">
        <f t="shared" si="112"/>
        <v>Q1</v>
      </c>
      <c r="Z1217">
        <f t="shared" si="113"/>
        <v>3.7049180327868854</v>
      </c>
    </row>
    <row r="1218" spans="1:26" x14ac:dyDescent="0.25">
      <c r="A1218" t="s">
        <v>1225</v>
      </c>
      <c r="B1218" t="s">
        <v>1504</v>
      </c>
      <c r="C1218" t="s">
        <v>1510</v>
      </c>
      <c r="D1218">
        <v>64</v>
      </c>
      <c r="E1218">
        <v>45</v>
      </c>
      <c r="F1218">
        <v>2880</v>
      </c>
      <c r="G1218">
        <v>2912.42</v>
      </c>
      <c r="H1218" t="s">
        <v>1515</v>
      </c>
      <c r="I1218" t="s">
        <v>1521</v>
      </c>
      <c r="J1218">
        <v>4.2</v>
      </c>
      <c r="K1218" t="s">
        <v>1616</v>
      </c>
      <c r="L1218" t="s">
        <v>1524</v>
      </c>
      <c r="M1218" t="s">
        <v>1524</v>
      </c>
      <c r="N1218" t="s">
        <v>1912</v>
      </c>
      <c r="O1218">
        <v>1.7899999999999999E-2</v>
      </c>
      <c r="P1218">
        <v>1</v>
      </c>
      <c r="Q1218">
        <v>1.88</v>
      </c>
      <c r="R1218">
        <v>240</v>
      </c>
      <c r="S1218">
        <v>43</v>
      </c>
      <c r="T1218">
        <v>21</v>
      </c>
      <c r="U1218">
        <f t="shared" si="108"/>
        <v>0</v>
      </c>
      <c r="V1218">
        <f t="shared" si="109"/>
        <v>32.420000000000073</v>
      </c>
      <c r="W1218" s="3">
        <f t="shared" si="110"/>
        <v>1.125694444444447E-2</v>
      </c>
      <c r="X1218" t="str">
        <f t="shared" si="111"/>
        <v>December</v>
      </c>
      <c r="Y1218" t="str">
        <f t="shared" si="112"/>
        <v>Q4</v>
      </c>
      <c r="Z1218">
        <f t="shared" si="113"/>
        <v>0.26666666666666666</v>
      </c>
    </row>
    <row r="1219" spans="1:26" x14ac:dyDescent="0.25">
      <c r="A1219" t="s">
        <v>1226</v>
      </c>
      <c r="B1219" t="s">
        <v>1505</v>
      </c>
      <c r="C1219" t="s">
        <v>1511</v>
      </c>
      <c r="D1219">
        <v>35</v>
      </c>
      <c r="E1219">
        <v>12.5</v>
      </c>
      <c r="F1219">
        <v>437.5</v>
      </c>
      <c r="G1219">
        <v>446.99</v>
      </c>
      <c r="H1219" t="s">
        <v>1515</v>
      </c>
      <c r="I1219" t="s">
        <v>1519</v>
      </c>
      <c r="J1219">
        <v>3.8</v>
      </c>
      <c r="K1219" t="s">
        <v>1838</v>
      </c>
      <c r="L1219" t="s">
        <v>1784</v>
      </c>
      <c r="M1219" t="s">
        <v>1784</v>
      </c>
      <c r="N1219" t="s">
        <v>1912</v>
      </c>
      <c r="O1219">
        <v>6.4199999999999993E-2</v>
      </c>
      <c r="P1219">
        <v>2</v>
      </c>
      <c r="Q1219">
        <v>2.79</v>
      </c>
      <c r="R1219">
        <v>775</v>
      </c>
      <c r="S1219">
        <v>146</v>
      </c>
      <c r="T1219">
        <v>87</v>
      </c>
      <c r="U1219">
        <f t="shared" ref="U1219:U1282" si="114">IF(N1219="Delayed", M1219-L1219, 0)</f>
        <v>0</v>
      </c>
      <c r="V1219">
        <f t="shared" ref="V1219:V1282" si="115">G1219-F1219</f>
        <v>9.4900000000000091</v>
      </c>
      <c r="W1219" s="3">
        <f t="shared" ref="W1219:W1282" si="116">(G1219-F1219)/F1219</f>
        <v>2.1691428571428591E-2</v>
      </c>
      <c r="X1219" t="str">
        <f t="shared" ref="X1219:X1282" si="117">TEXT(K1219,"MMMM")</f>
        <v>April</v>
      </c>
      <c r="Y1219" t="str">
        <f t="shared" ref="Y1219:Y1282" si="118">"Q"&amp;ROUNDUP(MONTH(K1219)/3,0)</f>
        <v>Q2</v>
      </c>
      <c r="Z1219">
        <f t="shared" ref="Z1219:Z1282" si="119">D1219/R1219</f>
        <v>4.5161290322580643E-2</v>
      </c>
    </row>
    <row r="1220" spans="1:26" x14ac:dyDescent="0.25">
      <c r="A1220" t="s">
        <v>1227</v>
      </c>
      <c r="B1220" t="s">
        <v>1504</v>
      </c>
      <c r="C1220" t="s">
        <v>1510</v>
      </c>
      <c r="D1220">
        <v>384</v>
      </c>
      <c r="E1220">
        <v>45</v>
      </c>
      <c r="F1220">
        <v>17280</v>
      </c>
      <c r="G1220">
        <v>17584.400000000001</v>
      </c>
      <c r="H1220" t="s">
        <v>1514</v>
      </c>
      <c r="I1220" t="s">
        <v>1520</v>
      </c>
      <c r="J1220">
        <v>4.7</v>
      </c>
      <c r="K1220" t="s">
        <v>1579</v>
      </c>
      <c r="L1220" t="s">
        <v>1768</v>
      </c>
      <c r="M1220" t="s">
        <v>1768</v>
      </c>
      <c r="N1220" t="s">
        <v>1912</v>
      </c>
      <c r="O1220">
        <v>0.13109999999999999</v>
      </c>
      <c r="P1220">
        <v>50</v>
      </c>
      <c r="Q1220">
        <v>0.78</v>
      </c>
      <c r="R1220">
        <v>131</v>
      </c>
      <c r="S1220">
        <v>65</v>
      </c>
      <c r="T1220">
        <v>35</v>
      </c>
      <c r="U1220">
        <f t="shared" si="114"/>
        <v>0</v>
      </c>
      <c r="V1220">
        <f t="shared" si="115"/>
        <v>304.40000000000146</v>
      </c>
      <c r="W1220" s="3">
        <f t="shared" si="116"/>
        <v>1.7615740740740824E-2</v>
      </c>
      <c r="X1220" t="str">
        <f t="shared" si="117"/>
        <v>May</v>
      </c>
      <c r="Y1220" t="str">
        <f t="shared" si="118"/>
        <v>Q2</v>
      </c>
      <c r="Z1220">
        <f t="shared" si="119"/>
        <v>2.9312977099236641</v>
      </c>
    </row>
    <row r="1221" spans="1:26" x14ac:dyDescent="0.25">
      <c r="A1221" t="s">
        <v>1228</v>
      </c>
      <c r="B1221" t="s">
        <v>1506</v>
      </c>
      <c r="C1221" t="s">
        <v>1512</v>
      </c>
      <c r="D1221">
        <v>73</v>
      </c>
      <c r="E1221">
        <v>4.2</v>
      </c>
      <c r="F1221">
        <v>306.60000000000002</v>
      </c>
      <c r="G1221">
        <v>312.82</v>
      </c>
      <c r="H1221" t="s">
        <v>1514</v>
      </c>
      <c r="I1221" t="s">
        <v>1519</v>
      </c>
      <c r="J1221">
        <v>3.8</v>
      </c>
      <c r="K1221" t="s">
        <v>1749</v>
      </c>
      <c r="L1221" t="s">
        <v>1898</v>
      </c>
      <c r="M1221" t="s">
        <v>1898</v>
      </c>
      <c r="N1221" t="s">
        <v>1912</v>
      </c>
      <c r="O1221">
        <v>2.06E-2</v>
      </c>
      <c r="P1221">
        <v>1</v>
      </c>
      <c r="Q1221">
        <v>1.64</v>
      </c>
      <c r="R1221">
        <v>216</v>
      </c>
      <c r="S1221">
        <v>121</v>
      </c>
      <c r="T1221">
        <v>91</v>
      </c>
      <c r="U1221">
        <f t="shared" si="114"/>
        <v>0</v>
      </c>
      <c r="V1221">
        <f t="shared" si="115"/>
        <v>6.2199999999999704</v>
      </c>
      <c r="W1221" s="3">
        <f t="shared" si="116"/>
        <v>2.0287018917155807E-2</v>
      </c>
      <c r="X1221" t="str">
        <f t="shared" si="117"/>
        <v>December</v>
      </c>
      <c r="Y1221" t="str">
        <f t="shared" si="118"/>
        <v>Q4</v>
      </c>
      <c r="Z1221">
        <f t="shared" si="119"/>
        <v>0.33796296296296297</v>
      </c>
    </row>
    <row r="1222" spans="1:26" x14ac:dyDescent="0.25">
      <c r="A1222" t="s">
        <v>1229</v>
      </c>
      <c r="B1222" t="s">
        <v>1509</v>
      </c>
      <c r="C1222" t="s">
        <v>1510</v>
      </c>
      <c r="D1222">
        <v>337</v>
      </c>
      <c r="E1222">
        <v>25</v>
      </c>
      <c r="F1222">
        <v>8425</v>
      </c>
      <c r="G1222">
        <v>8244.2000000000007</v>
      </c>
      <c r="H1222" t="s">
        <v>1516</v>
      </c>
      <c r="I1222" t="s">
        <v>1520</v>
      </c>
      <c r="J1222">
        <v>4.7</v>
      </c>
      <c r="K1222" t="s">
        <v>1547</v>
      </c>
      <c r="L1222" t="s">
        <v>1855</v>
      </c>
      <c r="M1222" t="s">
        <v>1855</v>
      </c>
      <c r="N1222" t="s">
        <v>1912</v>
      </c>
      <c r="O1222">
        <v>6.9699999999999998E-2</v>
      </c>
      <c r="P1222">
        <v>23</v>
      </c>
      <c r="Q1222">
        <v>1.6</v>
      </c>
      <c r="R1222">
        <v>57</v>
      </c>
      <c r="S1222">
        <v>187</v>
      </c>
      <c r="T1222">
        <v>97</v>
      </c>
      <c r="U1222">
        <f t="shared" si="114"/>
        <v>0</v>
      </c>
      <c r="V1222">
        <f t="shared" si="115"/>
        <v>-180.79999999999927</v>
      </c>
      <c r="W1222" s="3">
        <f t="shared" si="116"/>
        <v>-2.1459940652818903E-2</v>
      </c>
      <c r="X1222" t="str">
        <f t="shared" si="117"/>
        <v>September</v>
      </c>
      <c r="Y1222" t="str">
        <f t="shared" si="118"/>
        <v>Q3</v>
      </c>
      <c r="Z1222">
        <f t="shared" si="119"/>
        <v>5.9122807017543861</v>
      </c>
    </row>
    <row r="1223" spans="1:26" x14ac:dyDescent="0.25">
      <c r="A1223" t="s">
        <v>1230</v>
      </c>
      <c r="B1223" t="s">
        <v>1506</v>
      </c>
      <c r="C1223" t="s">
        <v>1512</v>
      </c>
      <c r="D1223">
        <v>41</v>
      </c>
      <c r="E1223">
        <v>4.2</v>
      </c>
      <c r="F1223">
        <v>172.2</v>
      </c>
      <c r="G1223">
        <v>164.67</v>
      </c>
      <c r="H1223" t="s">
        <v>1516</v>
      </c>
      <c r="I1223" t="s">
        <v>1519</v>
      </c>
      <c r="J1223">
        <v>3.8</v>
      </c>
      <c r="K1223" t="s">
        <v>1834</v>
      </c>
      <c r="L1223" t="s">
        <v>1821</v>
      </c>
      <c r="M1223" t="s">
        <v>1821</v>
      </c>
      <c r="N1223" t="s">
        <v>1912</v>
      </c>
      <c r="O1223">
        <v>5.8200000000000002E-2</v>
      </c>
      <c r="P1223">
        <v>2</v>
      </c>
      <c r="Q1223">
        <v>2.2400000000000002</v>
      </c>
      <c r="R1223">
        <v>131</v>
      </c>
      <c r="S1223">
        <v>192</v>
      </c>
      <c r="T1223">
        <v>67</v>
      </c>
      <c r="U1223">
        <f t="shared" si="114"/>
        <v>0</v>
      </c>
      <c r="V1223">
        <f t="shared" si="115"/>
        <v>-7.5300000000000011</v>
      </c>
      <c r="W1223" s="3">
        <f t="shared" si="116"/>
        <v>-4.3728222996515687E-2</v>
      </c>
      <c r="X1223" t="str">
        <f t="shared" si="117"/>
        <v>February</v>
      </c>
      <c r="Y1223" t="str">
        <f t="shared" si="118"/>
        <v>Q1</v>
      </c>
      <c r="Z1223">
        <f t="shared" si="119"/>
        <v>0.31297709923664124</v>
      </c>
    </row>
    <row r="1224" spans="1:26" x14ac:dyDescent="0.25">
      <c r="A1224" t="s">
        <v>1231</v>
      </c>
      <c r="B1224" t="s">
        <v>1505</v>
      </c>
      <c r="C1224" t="s">
        <v>1511</v>
      </c>
      <c r="D1224">
        <v>404</v>
      </c>
      <c r="E1224">
        <v>12.5</v>
      </c>
      <c r="F1224">
        <v>5050</v>
      </c>
      <c r="G1224">
        <v>5260.25</v>
      </c>
      <c r="H1224" t="s">
        <v>1513</v>
      </c>
      <c r="I1224" t="s">
        <v>1521</v>
      </c>
      <c r="J1224">
        <v>4.2</v>
      </c>
      <c r="K1224" t="s">
        <v>1609</v>
      </c>
      <c r="L1224" t="s">
        <v>1797</v>
      </c>
      <c r="M1224" t="s">
        <v>1797</v>
      </c>
      <c r="N1224" t="s">
        <v>1912</v>
      </c>
      <c r="O1224">
        <v>6.0600000000000001E-2</v>
      </c>
      <c r="P1224">
        <v>24</v>
      </c>
      <c r="Q1224">
        <v>3.52</v>
      </c>
      <c r="R1224">
        <v>632</v>
      </c>
      <c r="S1224">
        <v>87</v>
      </c>
      <c r="T1224">
        <v>50</v>
      </c>
      <c r="U1224">
        <f t="shared" si="114"/>
        <v>0</v>
      </c>
      <c r="V1224">
        <f t="shared" si="115"/>
        <v>210.25</v>
      </c>
      <c r="W1224" s="3">
        <f t="shared" si="116"/>
        <v>4.1633663366336636E-2</v>
      </c>
      <c r="X1224" t="str">
        <f t="shared" si="117"/>
        <v>October</v>
      </c>
      <c r="Y1224" t="str">
        <f t="shared" si="118"/>
        <v>Q4</v>
      </c>
      <c r="Z1224">
        <f t="shared" si="119"/>
        <v>0.63924050632911389</v>
      </c>
    </row>
    <row r="1225" spans="1:26" x14ac:dyDescent="0.25">
      <c r="A1225" t="s">
        <v>1232</v>
      </c>
      <c r="B1225" t="s">
        <v>1508</v>
      </c>
      <c r="C1225" t="s">
        <v>1512</v>
      </c>
      <c r="D1225">
        <v>265</v>
      </c>
      <c r="E1225">
        <v>8.9</v>
      </c>
      <c r="F1225">
        <v>2358.5</v>
      </c>
      <c r="G1225">
        <v>2311.39</v>
      </c>
      <c r="H1225" t="s">
        <v>1516</v>
      </c>
      <c r="I1225" t="s">
        <v>1520</v>
      </c>
      <c r="J1225">
        <v>4.7</v>
      </c>
      <c r="K1225" t="s">
        <v>1605</v>
      </c>
      <c r="L1225" t="s">
        <v>1542</v>
      </c>
      <c r="M1225" t="s">
        <v>1542</v>
      </c>
      <c r="N1225" t="s">
        <v>1912</v>
      </c>
      <c r="O1225">
        <v>7.85E-2</v>
      </c>
      <c r="P1225">
        <v>20</v>
      </c>
      <c r="Q1225">
        <v>2.4900000000000002</v>
      </c>
      <c r="R1225">
        <v>651</v>
      </c>
      <c r="S1225">
        <v>63</v>
      </c>
      <c r="T1225">
        <v>15</v>
      </c>
      <c r="U1225">
        <f t="shared" si="114"/>
        <v>0</v>
      </c>
      <c r="V1225">
        <f t="shared" si="115"/>
        <v>-47.110000000000127</v>
      </c>
      <c r="W1225" s="3">
        <f t="shared" si="116"/>
        <v>-1.9974560101759648E-2</v>
      </c>
      <c r="X1225" t="str">
        <f t="shared" si="117"/>
        <v>July</v>
      </c>
      <c r="Y1225" t="str">
        <f t="shared" si="118"/>
        <v>Q3</v>
      </c>
      <c r="Z1225">
        <f t="shared" si="119"/>
        <v>0.40706605222734255</v>
      </c>
    </row>
    <row r="1226" spans="1:26" x14ac:dyDescent="0.25">
      <c r="A1226" t="s">
        <v>1233</v>
      </c>
      <c r="B1226" t="s">
        <v>1504</v>
      </c>
      <c r="C1226" t="s">
        <v>1510</v>
      </c>
      <c r="D1226">
        <v>460</v>
      </c>
      <c r="E1226">
        <v>45</v>
      </c>
      <c r="F1226">
        <v>20700</v>
      </c>
      <c r="G1226">
        <v>20620.599999999999</v>
      </c>
      <c r="H1226" t="s">
        <v>1516</v>
      </c>
      <c r="I1226" t="s">
        <v>1520</v>
      </c>
      <c r="J1226">
        <v>4.7</v>
      </c>
      <c r="K1226" t="s">
        <v>1876</v>
      </c>
      <c r="L1226" t="s">
        <v>1757</v>
      </c>
      <c r="M1226" t="s">
        <v>1757</v>
      </c>
      <c r="N1226" t="s">
        <v>1912</v>
      </c>
      <c r="O1226">
        <v>0.13930000000000001</v>
      </c>
      <c r="P1226">
        <v>64</v>
      </c>
      <c r="Q1226">
        <v>1.96</v>
      </c>
      <c r="R1226">
        <v>939</v>
      </c>
      <c r="S1226">
        <v>138</v>
      </c>
      <c r="T1226">
        <v>67</v>
      </c>
      <c r="U1226">
        <f t="shared" si="114"/>
        <v>0</v>
      </c>
      <c r="V1226">
        <f t="shared" si="115"/>
        <v>-79.400000000001455</v>
      </c>
      <c r="W1226" s="3">
        <f t="shared" si="116"/>
        <v>-3.8357487922706015E-3</v>
      </c>
      <c r="X1226" t="str">
        <f t="shared" si="117"/>
        <v>August</v>
      </c>
      <c r="Y1226" t="str">
        <f t="shared" si="118"/>
        <v>Q3</v>
      </c>
      <c r="Z1226">
        <f t="shared" si="119"/>
        <v>0.48988285410010651</v>
      </c>
    </row>
    <row r="1227" spans="1:26" x14ac:dyDescent="0.25">
      <c r="A1227" t="s">
        <v>1234</v>
      </c>
      <c r="B1227" t="s">
        <v>1507</v>
      </c>
      <c r="C1227" t="s">
        <v>1511</v>
      </c>
      <c r="D1227">
        <v>496</v>
      </c>
      <c r="E1227">
        <v>15.75</v>
      </c>
      <c r="F1227">
        <v>7812</v>
      </c>
      <c r="G1227">
        <v>7440.52</v>
      </c>
      <c r="H1227" t="s">
        <v>1514</v>
      </c>
      <c r="I1227" t="s">
        <v>1520</v>
      </c>
      <c r="J1227">
        <v>4.7</v>
      </c>
      <c r="K1227" t="s">
        <v>1735</v>
      </c>
      <c r="L1227" t="s">
        <v>1578</v>
      </c>
      <c r="M1227" t="s">
        <v>1578</v>
      </c>
      <c r="N1227" t="s">
        <v>1912</v>
      </c>
      <c r="O1227">
        <v>2.9499999999999998E-2</v>
      </c>
      <c r="P1227">
        <v>14</v>
      </c>
      <c r="Q1227">
        <v>3.98</v>
      </c>
      <c r="R1227">
        <v>202</v>
      </c>
      <c r="S1227">
        <v>122</v>
      </c>
      <c r="T1227">
        <v>56</v>
      </c>
      <c r="U1227">
        <f t="shared" si="114"/>
        <v>0</v>
      </c>
      <c r="V1227">
        <f t="shared" si="115"/>
        <v>-371.47999999999956</v>
      </c>
      <c r="W1227" s="3">
        <f t="shared" si="116"/>
        <v>-4.7552483358934916E-2</v>
      </c>
      <c r="X1227" t="str">
        <f t="shared" si="117"/>
        <v>August</v>
      </c>
      <c r="Y1227" t="str">
        <f t="shared" si="118"/>
        <v>Q3</v>
      </c>
      <c r="Z1227">
        <f t="shared" si="119"/>
        <v>2.4554455445544554</v>
      </c>
    </row>
    <row r="1228" spans="1:26" x14ac:dyDescent="0.25">
      <c r="A1228" t="s">
        <v>1235</v>
      </c>
      <c r="B1228" t="s">
        <v>1505</v>
      </c>
      <c r="C1228" t="s">
        <v>1511</v>
      </c>
      <c r="D1228">
        <v>313</v>
      </c>
      <c r="E1228">
        <v>12.5</v>
      </c>
      <c r="F1228">
        <v>3912.5</v>
      </c>
      <c r="G1228">
        <v>4087.01</v>
      </c>
      <c r="H1228" t="s">
        <v>1515</v>
      </c>
      <c r="I1228" t="s">
        <v>1519</v>
      </c>
      <c r="J1228">
        <v>3.8</v>
      </c>
      <c r="K1228" t="s">
        <v>1861</v>
      </c>
      <c r="L1228" t="s">
        <v>1857</v>
      </c>
      <c r="M1228" t="s">
        <v>1857</v>
      </c>
      <c r="N1228" t="s">
        <v>1912</v>
      </c>
      <c r="O1228">
        <v>4.0399999999999998E-2</v>
      </c>
      <c r="P1228">
        <v>12</v>
      </c>
      <c r="Q1228">
        <v>3.21</v>
      </c>
      <c r="R1228">
        <v>395</v>
      </c>
      <c r="S1228">
        <v>70</v>
      </c>
      <c r="T1228">
        <v>12</v>
      </c>
      <c r="U1228">
        <f t="shared" si="114"/>
        <v>0</v>
      </c>
      <c r="V1228">
        <f t="shared" si="115"/>
        <v>174.51000000000022</v>
      </c>
      <c r="W1228" s="3">
        <f t="shared" si="116"/>
        <v>4.4603194888178967E-2</v>
      </c>
      <c r="X1228" t="str">
        <f t="shared" si="117"/>
        <v>March</v>
      </c>
      <c r="Y1228" t="str">
        <f t="shared" si="118"/>
        <v>Q1</v>
      </c>
      <c r="Z1228">
        <f t="shared" si="119"/>
        <v>0.79240506329113924</v>
      </c>
    </row>
    <row r="1229" spans="1:26" x14ac:dyDescent="0.25">
      <c r="A1229" t="s">
        <v>1236</v>
      </c>
      <c r="B1229" t="s">
        <v>1508</v>
      </c>
      <c r="C1229" t="s">
        <v>1512</v>
      </c>
      <c r="D1229">
        <v>434</v>
      </c>
      <c r="E1229">
        <v>8.9</v>
      </c>
      <c r="F1229">
        <v>3862.6</v>
      </c>
      <c r="G1229">
        <v>4038.42</v>
      </c>
      <c r="H1229" t="s">
        <v>1515</v>
      </c>
      <c r="I1229" t="s">
        <v>1519</v>
      </c>
      <c r="J1229">
        <v>3.8</v>
      </c>
      <c r="K1229" t="s">
        <v>1768</v>
      </c>
      <c r="L1229" t="s">
        <v>1555</v>
      </c>
      <c r="M1229" t="s">
        <v>1555</v>
      </c>
      <c r="N1229" t="s">
        <v>1912</v>
      </c>
      <c r="O1229">
        <v>8.6900000000000005E-2</v>
      </c>
      <c r="P1229">
        <v>37</v>
      </c>
      <c r="Q1229">
        <v>1.97</v>
      </c>
      <c r="R1229">
        <v>493</v>
      </c>
      <c r="S1229">
        <v>131</v>
      </c>
      <c r="T1229">
        <v>30</v>
      </c>
      <c r="U1229">
        <f t="shared" si="114"/>
        <v>0</v>
      </c>
      <c r="V1229">
        <f t="shared" si="115"/>
        <v>175.82000000000016</v>
      </c>
      <c r="W1229" s="3">
        <f t="shared" si="116"/>
        <v>4.5518562626210367E-2</v>
      </c>
      <c r="X1229" t="str">
        <f t="shared" si="117"/>
        <v>June</v>
      </c>
      <c r="Y1229" t="str">
        <f t="shared" si="118"/>
        <v>Q2</v>
      </c>
      <c r="Z1229">
        <f t="shared" si="119"/>
        <v>0.88032454361054768</v>
      </c>
    </row>
    <row r="1230" spans="1:26" x14ac:dyDescent="0.25">
      <c r="A1230" t="s">
        <v>1237</v>
      </c>
      <c r="B1230" t="s">
        <v>1508</v>
      </c>
      <c r="C1230" t="s">
        <v>1512</v>
      </c>
      <c r="D1230">
        <v>44</v>
      </c>
      <c r="E1230">
        <v>8.9</v>
      </c>
      <c r="F1230">
        <v>391.6</v>
      </c>
      <c r="G1230">
        <v>409.34</v>
      </c>
      <c r="H1230" t="s">
        <v>1513</v>
      </c>
      <c r="I1230" t="s">
        <v>1521</v>
      </c>
      <c r="J1230">
        <v>4.2</v>
      </c>
      <c r="K1230" t="s">
        <v>1821</v>
      </c>
      <c r="L1230" t="s">
        <v>1853</v>
      </c>
      <c r="M1230" t="s">
        <v>1853</v>
      </c>
      <c r="N1230" t="s">
        <v>1912</v>
      </c>
      <c r="O1230">
        <v>0.10879999999999999</v>
      </c>
      <c r="P1230">
        <v>4</v>
      </c>
      <c r="Q1230">
        <v>1.28</v>
      </c>
      <c r="R1230">
        <v>556</v>
      </c>
      <c r="S1230">
        <v>75</v>
      </c>
      <c r="T1230">
        <v>63</v>
      </c>
      <c r="U1230">
        <f t="shared" si="114"/>
        <v>0</v>
      </c>
      <c r="V1230">
        <f t="shared" si="115"/>
        <v>17.739999999999952</v>
      </c>
      <c r="W1230" s="3">
        <f t="shared" si="116"/>
        <v>4.5301327885597424E-2</v>
      </c>
      <c r="X1230" t="str">
        <f t="shared" si="117"/>
        <v>February</v>
      </c>
      <c r="Y1230" t="str">
        <f t="shared" si="118"/>
        <v>Q1</v>
      </c>
      <c r="Z1230">
        <f t="shared" si="119"/>
        <v>7.9136690647482008E-2</v>
      </c>
    </row>
    <row r="1231" spans="1:26" x14ac:dyDescent="0.25">
      <c r="A1231" t="s">
        <v>1238</v>
      </c>
      <c r="B1231" t="s">
        <v>1508</v>
      </c>
      <c r="C1231" t="s">
        <v>1512</v>
      </c>
      <c r="D1231">
        <v>91</v>
      </c>
      <c r="E1231">
        <v>8.9</v>
      </c>
      <c r="F1231">
        <v>809.9</v>
      </c>
      <c r="G1231">
        <v>796.83</v>
      </c>
      <c r="H1231" t="s">
        <v>1513</v>
      </c>
      <c r="I1231" t="s">
        <v>1521</v>
      </c>
      <c r="J1231">
        <v>4.2</v>
      </c>
      <c r="K1231" t="s">
        <v>1628</v>
      </c>
      <c r="L1231" t="s">
        <v>1733</v>
      </c>
      <c r="M1231" t="s">
        <v>1733</v>
      </c>
      <c r="N1231" t="s">
        <v>1912</v>
      </c>
      <c r="O1231">
        <v>5.3499999999999999E-2</v>
      </c>
      <c r="P1231">
        <v>4</v>
      </c>
      <c r="Q1231">
        <v>2.2200000000000002</v>
      </c>
      <c r="R1231">
        <v>182</v>
      </c>
      <c r="S1231">
        <v>155</v>
      </c>
      <c r="T1231">
        <v>46</v>
      </c>
      <c r="U1231">
        <f t="shared" si="114"/>
        <v>0</v>
      </c>
      <c r="V1231">
        <f t="shared" si="115"/>
        <v>-13.069999999999936</v>
      </c>
      <c r="W1231" s="3">
        <f t="shared" si="116"/>
        <v>-1.6137794789480103E-2</v>
      </c>
      <c r="X1231" t="str">
        <f t="shared" si="117"/>
        <v>November</v>
      </c>
      <c r="Y1231" t="str">
        <f t="shared" si="118"/>
        <v>Q4</v>
      </c>
      <c r="Z1231">
        <f t="shared" si="119"/>
        <v>0.5</v>
      </c>
    </row>
    <row r="1232" spans="1:26" x14ac:dyDescent="0.25">
      <c r="A1232" t="s">
        <v>1239</v>
      </c>
      <c r="B1232" t="s">
        <v>1506</v>
      </c>
      <c r="C1232" t="s">
        <v>1512</v>
      </c>
      <c r="D1232">
        <v>299</v>
      </c>
      <c r="E1232">
        <v>4.2</v>
      </c>
      <c r="F1232">
        <v>1255.8</v>
      </c>
      <c r="G1232">
        <v>1314.88</v>
      </c>
      <c r="H1232" t="s">
        <v>1516</v>
      </c>
      <c r="I1232" t="s">
        <v>1519</v>
      </c>
      <c r="J1232">
        <v>3.8</v>
      </c>
      <c r="K1232" t="s">
        <v>1605</v>
      </c>
      <c r="L1232" t="s">
        <v>1552</v>
      </c>
      <c r="M1232" t="s">
        <v>1552</v>
      </c>
      <c r="N1232" t="s">
        <v>1912</v>
      </c>
      <c r="O1232">
        <v>1.8800000000000001E-2</v>
      </c>
      <c r="P1232">
        <v>5</v>
      </c>
      <c r="Q1232">
        <v>1.83</v>
      </c>
      <c r="R1232">
        <v>384</v>
      </c>
      <c r="S1232">
        <v>196</v>
      </c>
      <c r="T1232">
        <v>39</v>
      </c>
      <c r="U1232">
        <f t="shared" si="114"/>
        <v>0</v>
      </c>
      <c r="V1232">
        <f t="shared" si="115"/>
        <v>59.080000000000155</v>
      </c>
      <c r="W1232" s="3">
        <f t="shared" si="116"/>
        <v>4.7045707915273259E-2</v>
      </c>
      <c r="X1232" t="str">
        <f t="shared" si="117"/>
        <v>July</v>
      </c>
      <c r="Y1232" t="str">
        <f t="shared" si="118"/>
        <v>Q3</v>
      </c>
      <c r="Z1232">
        <f t="shared" si="119"/>
        <v>0.77864583333333337</v>
      </c>
    </row>
    <row r="1233" spans="1:26" x14ac:dyDescent="0.25">
      <c r="A1233" t="s">
        <v>1240</v>
      </c>
      <c r="B1233" t="s">
        <v>1506</v>
      </c>
      <c r="C1233" t="s">
        <v>1512</v>
      </c>
      <c r="D1233">
        <v>184</v>
      </c>
      <c r="E1233">
        <v>4.2</v>
      </c>
      <c r="F1233">
        <v>772.8</v>
      </c>
      <c r="G1233">
        <v>778.77</v>
      </c>
      <c r="H1233" t="s">
        <v>1515</v>
      </c>
      <c r="I1233" t="s">
        <v>1521</v>
      </c>
      <c r="J1233">
        <v>4.2</v>
      </c>
      <c r="K1233" t="s">
        <v>1832</v>
      </c>
      <c r="L1233" t="s">
        <v>1658</v>
      </c>
      <c r="M1233" t="s">
        <v>1658</v>
      </c>
      <c r="N1233" t="s">
        <v>1912</v>
      </c>
      <c r="O1233">
        <v>5.6300000000000003E-2</v>
      </c>
      <c r="P1233">
        <v>10</v>
      </c>
      <c r="Q1233">
        <v>1.25</v>
      </c>
      <c r="R1233">
        <v>850</v>
      </c>
      <c r="S1233">
        <v>181</v>
      </c>
      <c r="T1233">
        <v>83</v>
      </c>
      <c r="U1233">
        <f t="shared" si="114"/>
        <v>0</v>
      </c>
      <c r="V1233">
        <f t="shared" si="115"/>
        <v>5.9700000000000273</v>
      </c>
      <c r="W1233" s="3">
        <f t="shared" si="116"/>
        <v>7.7251552795031412E-3</v>
      </c>
      <c r="X1233" t="str">
        <f t="shared" si="117"/>
        <v>October</v>
      </c>
      <c r="Y1233" t="str">
        <f t="shared" si="118"/>
        <v>Q4</v>
      </c>
      <c r="Z1233">
        <f t="shared" si="119"/>
        <v>0.21647058823529411</v>
      </c>
    </row>
    <row r="1234" spans="1:26" x14ac:dyDescent="0.25">
      <c r="A1234" t="s">
        <v>1241</v>
      </c>
      <c r="B1234" t="s">
        <v>1507</v>
      </c>
      <c r="C1234" t="s">
        <v>1511</v>
      </c>
      <c r="D1234">
        <v>260</v>
      </c>
      <c r="E1234">
        <v>15.75</v>
      </c>
      <c r="F1234">
        <v>4095</v>
      </c>
      <c r="G1234">
        <v>4120.92</v>
      </c>
      <c r="H1234" t="s">
        <v>1517</v>
      </c>
      <c r="I1234" t="s">
        <v>1519</v>
      </c>
      <c r="J1234">
        <v>3.8</v>
      </c>
      <c r="K1234" t="s">
        <v>1541</v>
      </c>
      <c r="L1234" t="s">
        <v>1788</v>
      </c>
      <c r="M1234" t="s">
        <v>1788</v>
      </c>
      <c r="N1234" t="s">
        <v>1912</v>
      </c>
      <c r="O1234">
        <v>0.13469999999999999</v>
      </c>
      <c r="P1234">
        <v>35</v>
      </c>
      <c r="Q1234">
        <v>3.82</v>
      </c>
      <c r="R1234">
        <v>818</v>
      </c>
      <c r="S1234">
        <v>57</v>
      </c>
      <c r="T1234">
        <v>89</v>
      </c>
      <c r="U1234">
        <f t="shared" si="114"/>
        <v>0</v>
      </c>
      <c r="V1234">
        <f t="shared" si="115"/>
        <v>25.920000000000073</v>
      </c>
      <c r="W1234" s="3">
        <f t="shared" si="116"/>
        <v>6.3296703296703474E-3</v>
      </c>
      <c r="X1234" t="str">
        <f t="shared" si="117"/>
        <v>May</v>
      </c>
      <c r="Y1234" t="str">
        <f t="shared" si="118"/>
        <v>Q2</v>
      </c>
      <c r="Z1234">
        <f t="shared" si="119"/>
        <v>0.31784841075794623</v>
      </c>
    </row>
    <row r="1235" spans="1:26" x14ac:dyDescent="0.25">
      <c r="A1235" t="s">
        <v>1242</v>
      </c>
      <c r="B1235" t="s">
        <v>1506</v>
      </c>
      <c r="C1235" t="s">
        <v>1512</v>
      </c>
      <c r="D1235">
        <v>318</v>
      </c>
      <c r="E1235">
        <v>4.2</v>
      </c>
      <c r="F1235">
        <v>1335.6</v>
      </c>
      <c r="G1235">
        <v>1389.08</v>
      </c>
      <c r="H1235" t="s">
        <v>1513</v>
      </c>
      <c r="I1235" t="s">
        <v>1520</v>
      </c>
      <c r="J1235">
        <v>4.7</v>
      </c>
      <c r="K1235" t="s">
        <v>1625</v>
      </c>
      <c r="L1235" t="s">
        <v>1826</v>
      </c>
      <c r="M1235" t="s">
        <v>1826</v>
      </c>
      <c r="N1235" t="s">
        <v>1912</v>
      </c>
      <c r="O1235">
        <v>0.1426</v>
      </c>
      <c r="P1235">
        <v>45</v>
      </c>
      <c r="Q1235">
        <v>1.1299999999999999</v>
      </c>
      <c r="R1235">
        <v>846</v>
      </c>
      <c r="S1235">
        <v>69</v>
      </c>
      <c r="T1235">
        <v>45</v>
      </c>
      <c r="U1235">
        <f t="shared" si="114"/>
        <v>0</v>
      </c>
      <c r="V1235">
        <f t="shared" si="115"/>
        <v>53.480000000000018</v>
      </c>
      <c r="W1235" s="3">
        <f t="shared" si="116"/>
        <v>4.0041928721174021E-2</v>
      </c>
      <c r="X1235" t="str">
        <f t="shared" si="117"/>
        <v>August</v>
      </c>
      <c r="Y1235" t="str">
        <f t="shared" si="118"/>
        <v>Q3</v>
      </c>
      <c r="Z1235">
        <f t="shared" si="119"/>
        <v>0.37588652482269502</v>
      </c>
    </row>
    <row r="1236" spans="1:26" x14ac:dyDescent="0.25">
      <c r="A1236" t="s">
        <v>1243</v>
      </c>
      <c r="B1236" t="s">
        <v>1504</v>
      </c>
      <c r="C1236" t="s">
        <v>1510</v>
      </c>
      <c r="D1236">
        <v>252</v>
      </c>
      <c r="E1236">
        <v>45</v>
      </c>
      <c r="F1236">
        <v>11340</v>
      </c>
      <c r="G1236">
        <v>11052.63</v>
      </c>
      <c r="H1236" t="s">
        <v>1514</v>
      </c>
      <c r="I1236" t="s">
        <v>1521</v>
      </c>
      <c r="J1236">
        <v>4.2</v>
      </c>
      <c r="K1236" t="s">
        <v>1718</v>
      </c>
      <c r="L1236" t="s">
        <v>1702</v>
      </c>
      <c r="M1236" t="s">
        <v>1702</v>
      </c>
      <c r="N1236" t="s">
        <v>1912</v>
      </c>
      <c r="O1236">
        <v>9.8599999999999993E-2</v>
      </c>
      <c r="P1236">
        <v>24</v>
      </c>
      <c r="Q1236">
        <v>1.74</v>
      </c>
      <c r="R1236">
        <v>625</v>
      </c>
      <c r="S1236">
        <v>57</v>
      </c>
      <c r="T1236">
        <v>44</v>
      </c>
      <c r="U1236">
        <f t="shared" si="114"/>
        <v>0</v>
      </c>
      <c r="V1236">
        <f t="shared" si="115"/>
        <v>-287.3700000000008</v>
      </c>
      <c r="W1236" s="3">
        <f t="shared" si="116"/>
        <v>-2.5341269841269911E-2</v>
      </c>
      <c r="X1236" t="str">
        <f t="shared" si="117"/>
        <v>January</v>
      </c>
      <c r="Y1236" t="str">
        <f t="shared" si="118"/>
        <v>Q1</v>
      </c>
      <c r="Z1236">
        <f t="shared" si="119"/>
        <v>0.4032</v>
      </c>
    </row>
    <row r="1237" spans="1:26" x14ac:dyDescent="0.25">
      <c r="A1237" t="s">
        <v>1244</v>
      </c>
      <c r="B1237" t="s">
        <v>1506</v>
      </c>
      <c r="C1237" t="s">
        <v>1512</v>
      </c>
      <c r="D1237">
        <v>462</v>
      </c>
      <c r="E1237">
        <v>4.2</v>
      </c>
      <c r="F1237">
        <v>1940.4</v>
      </c>
      <c r="G1237">
        <v>1947.45</v>
      </c>
      <c r="H1237" t="s">
        <v>1515</v>
      </c>
      <c r="I1237" t="s">
        <v>1521</v>
      </c>
      <c r="J1237">
        <v>4.2</v>
      </c>
      <c r="K1237" t="s">
        <v>1549</v>
      </c>
      <c r="L1237" t="s">
        <v>1599</v>
      </c>
      <c r="M1237" t="s">
        <v>1599</v>
      </c>
      <c r="N1237" t="s">
        <v>1912</v>
      </c>
      <c r="O1237">
        <v>0.12540000000000001</v>
      </c>
      <c r="P1237">
        <v>57</v>
      </c>
      <c r="Q1237">
        <v>2.92</v>
      </c>
      <c r="R1237">
        <v>669</v>
      </c>
      <c r="S1237">
        <v>50</v>
      </c>
      <c r="T1237">
        <v>47</v>
      </c>
      <c r="U1237">
        <f t="shared" si="114"/>
        <v>0</v>
      </c>
      <c r="V1237">
        <f t="shared" si="115"/>
        <v>7.0499999999999545</v>
      </c>
      <c r="W1237" s="3">
        <f t="shared" si="116"/>
        <v>3.6332714904143242E-3</v>
      </c>
      <c r="X1237" t="str">
        <f t="shared" si="117"/>
        <v>November</v>
      </c>
      <c r="Y1237" t="str">
        <f t="shared" si="118"/>
        <v>Q4</v>
      </c>
      <c r="Z1237">
        <f t="shared" si="119"/>
        <v>0.6905829596412556</v>
      </c>
    </row>
    <row r="1238" spans="1:26" x14ac:dyDescent="0.25">
      <c r="A1238" t="s">
        <v>1245</v>
      </c>
      <c r="B1238" t="s">
        <v>1504</v>
      </c>
      <c r="C1238" t="s">
        <v>1510</v>
      </c>
      <c r="D1238">
        <v>419</v>
      </c>
      <c r="E1238">
        <v>45</v>
      </c>
      <c r="F1238">
        <v>18855</v>
      </c>
      <c r="G1238">
        <v>18862.79</v>
      </c>
      <c r="H1238" t="s">
        <v>1513</v>
      </c>
      <c r="I1238" t="s">
        <v>1519</v>
      </c>
      <c r="J1238">
        <v>3.8</v>
      </c>
      <c r="K1238" t="s">
        <v>1622</v>
      </c>
      <c r="L1238" t="s">
        <v>1641</v>
      </c>
      <c r="M1238" t="s">
        <v>1641</v>
      </c>
      <c r="N1238" t="s">
        <v>1912</v>
      </c>
      <c r="O1238">
        <v>4.48E-2</v>
      </c>
      <c r="P1238">
        <v>18</v>
      </c>
      <c r="Q1238">
        <v>1.55</v>
      </c>
      <c r="R1238">
        <v>355</v>
      </c>
      <c r="S1238">
        <v>86</v>
      </c>
      <c r="T1238">
        <v>36</v>
      </c>
      <c r="U1238">
        <f t="shared" si="114"/>
        <v>0</v>
      </c>
      <c r="V1238">
        <f t="shared" si="115"/>
        <v>7.7900000000008731</v>
      </c>
      <c r="W1238" s="3">
        <f t="shared" si="116"/>
        <v>4.1315300981176732E-4</v>
      </c>
      <c r="X1238" t="str">
        <f t="shared" si="117"/>
        <v>September</v>
      </c>
      <c r="Y1238" t="str">
        <f t="shared" si="118"/>
        <v>Q3</v>
      </c>
      <c r="Z1238">
        <f t="shared" si="119"/>
        <v>1.1802816901408451</v>
      </c>
    </row>
    <row r="1239" spans="1:26" x14ac:dyDescent="0.25">
      <c r="A1239" t="s">
        <v>1246</v>
      </c>
      <c r="B1239" t="s">
        <v>1507</v>
      </c>
      <c r="C1239" t="s">
        <v>1511</v>
      </c>
      <c r="D1239">
        <v>343</v>
      </c>
      <c r="E1239">
        <v>15.75</v>
      </c>
      <c r="F1239">
        <v>5402.25</v>
      </c>
      <c r="G1239">
        <v>5480.04</v>
      </c>
      <c r="H1239" t="s">
        <v>1516</v>
      </c>
      <c r="I1239" t="s">
        <v>1518</v>
      </c>
      <c r="J1239">
        <v>4.5</v>
      </c>
      <c r="K1239" t="s">
        <v>1587</v>
      </c>
      <c r="L1239" t="s">
        <v>1540</v>
      </c>
      <c r="M1239" t="s">
        <v>1540</v>
      </c>
      <c r="N1239" t="s">
        <v>1912</v>
      </c>
      <c r="O1239">
        <v>6.9000000000000006E-2</v>
      </c>
      <c r="P1239">
        <v>23</v>
      </c>
      <c r="Q1239">
        <v>3.66</v>
      </c>
      <c r="R1239">
        <v>507</v>
      </c>
      <c r="S1239">
        <v>180</v>
      </c>
      <c r="T1239">
        <v>58</v>
      </c>
      <c r="U1239">
        <f t="shared" si="114"/>
        <v>0</v>
      </c>
      <c r="V1239">
        <f t="shared" si="115"/>
        <v>77.789999999999964</v>
      </c>
      <c r="W1239" s="3">
        <f t="shared" si="116"/>
        <v>1.4399555740663606E-2</v>
      </c>
      <c r="X1239" t="str">
        <f t="shared" si="117"/>
        <v>January</v>
      </c>
      <c r="Y1239" t="str">
        <f t="shared" si="118"/>
        <v>Q1</v>
      </c>
      <c r="Z1239">
        <f t="shared" si="119"/>
        <v>0.6765285996055227</v>
      </c>
    </row>
    <row r="1240" spans="1:26" x14ac:dyDescent="0.25">
      <c r="A1240" t="s">
        <v>1247</v>
      </c>
      <c r="B1240" t="s">
        <v>1509</v>
      </c>
      <c r="C1240" t="s">
        <v>1510</v>
      </c>
      <c r="D1240">
        <v>65</v>
      </c>
      <c r="E1240">
        <v>25</v>
      </c>
      <c r="F1240">
        <v>1625</v>
      </c>
      <c r="G1240">
        <v>1696</v>
      </c>
      <c r="H1240" t="s">
        <v>1514</v>
      </c>
      <c r="I1240" t="s">
        <v>1520</v>
      </c>
      <c r="J1240">
        <v>4.7</v>
      </c>
      <c r="K1240" t="s">
        <v>1877</v>
      </c>
      <c r="L1240" t="s">
        <v>1663</v>
      </c>
      <c r="M1240" t="s">
        <v>1663</v>
      </c>
      <c r="N1240" t="s">
        <v>1912</v>
      </c>
      <c r="O1240">
        <v>7.3800000000000004E-2</v>
      </c>
      <c r="P1240">
        <v>4</v>
      </c>
      <c r="Q1240">
        <v>1.41</v>
      </c>
      <c r="R1240">
        <v>216</v>
      </c>
      <c r="S1240">
        <v>170</v>
      </c>
      <c r="T1240">
        <v>26</v>
      </c>
      <c r="U1240">
        <f t="shared" si="114"/>
        <v>0</v>
      </c>
      <c r="V1240">
        <f t="shared" si="115"/>
        <v>71</v>
      </c>
      <c r="W1240" s="3">
        <f t="shared" si="116"/>
        <v>4.369230769230769E-2</v>
      </c>
      <c r="X1240" t="str">
        <f t="shared" si="117"/>
        <v>June</v>
      </c>
      <c r="Y1240" t="str">
        <f t="shared" si="118"/>
        <v>Q2</v>
      </c>
      <c r="Z1240">
        <f t="shared" si="119"/>
        <v>0.30092592592592593</v>
      </c>
    </row>
    <row r="1241" spans="1:26" x14ac:dyDescent="0.25">
      <c r="A1241" t="s">
        <v>1248</v>
      </c>
      <c r="B1241" t="s">
        <v>1506</v>
      </c>
      <c r="C1241" t="s">
        <v>1512</v>
      </c>
      <c r="D1241">
        <v>454</v>
      </c>
      <c r="E1241">
        <v>4.2</v>
      </c>
      <c r="F1241">
        <v>1906.8</v>
      </c>
      <c r="G1241">
        <v>1873.72</v>
      </c>
      <c r="H1241" t="s">
        <v>1513</v>
      </c>
      <c r="I1241" t="s">
        <v>1518</v>
      </c>
      <c r="J1241">
        <v>4.5</v>
      </c>
      <c r="K1241" t="s">
        <v>1576</v>
      </c>
      <c r="L1241" t="s">
        <v>1613</v>
      </c>
      <c r="M1241" t="s">
        <v>1613</v>
      </c>
      <c r="N1241" t="s">
        <v>1912</v>
      </c>
      <c r="O1241">
        <v>7.6799999999999993E-2</v>
      </c>
      <c r="P1241">
        <v>34</v>
      </c>
      <c r="Q1241">
        <v>2.66</v>
      </c>
      <c r="R1241">
        <v>613</v>
      </c>
      <c r="S1241">
        <v>26</v>
      </c>
      <c r="T1241">
        <v>90</v>
      </c>
      <c r="U1241">
        <f t="shared" si="114"/>
        <v>0</v>
      </c>
      <c r="V1241">
        <f t="shared" si="115"/>
        <v>-33.079999999999927</v>
      </c>
      <c r="W1241" s="3">
        <f t="shared" si="116"/>
        <v>-1.7348437172225679E-2</v>
      </c>
      <c r="X1241" t="str">
        <f t="shared" si="117"/>
        <v>January</v>
      </c>
      <c r="Y1241" t="str">
        <f t="shared" si="118"/>
        <v>Q1</v>
      </c>
      <c r="Z1241">
        <f t="shared" si="119"/>
        <v>0.74061990212071782</v>
      </c>
    </row>
    <row r="1242" spans="1:26" x14ac:dyDescent="0.25">
      <c r="A1242" t="s">
        <v>1249</v>
      </c>
      <c r="B1242" t="s">
        <v>1508</v>
      </c>
      <c r="C1242" t="s">
        <v>1512</v>
      </c>
      <c r="D1242">
        <v>177</v>
      </c>
      <c r="E1242">
        <v>8.9</v>
      </c>
      <c r="F1242">
        <v>1575.3</v>
      </c>
      <c r="G1242">
        <v>1593.11</v>
      </c>
      <c r="H1242" t="s">
        <v>1516</v>
      </c>
      <c r="I1242" t="s">
        <v>1520</v>
      </c>
      <c r="J1242">
        <v>4.7</v>
      </c>
      <c r="K1242" t="s">
        <v>1857</v>
      </c>
      <c r="L1242" t="s">
        <v>1737</v>
      </c>
      <c r="M1242" t="s">
        <v>1737</v>
      </c>
      <c r="N1242" t="s">
        <v>1912</v>
      </c>
      <c r="O1242">
        <v>0.11650000000000001</v>
      </c>
      <c r="P1242">
        <v>20</v>
      </c>
      <c r="Q1242">
        <v>1.65</v>
      </c>
      <c r="R1242">
        <v>90</v>
      </c>
      <c r="S1242">
        <v>150</v>
      </c>
      <c r="T1242">
        <v>17</v>
      </c>
      <c r="U1242">
        <f t="shared" si="114"/>
        <v>0</v>
      </c>
      <c r="V1242">
        <f t="shared" si="115"/>
        <v>17.809999999999945</v>
      </c>
      <c r="W1242" s="3">
        <f t="shared" si="116"/>
        <v>1.1305783025455434E-2</v>
      </c>
      <c r="X1242" t="str">
        <f t="shared" si="117"/>
        <v>April</v>
      </c>
      <c r="Y1242" t="str">
        <f t="shared" si="118"/>
        <v>Q2</v>
      </c>
      <c r="Z1242">
        <f t="shared" si="119"/>
        <v>1.9666666666666666</v>
      </c>
    </row>
    <row r="1243" spans="1:26" x14ac:dyDescent="0.25">
      <c r="A1243" t="s">
        <v>1250</v>
      </c>
      <c r="B1243" t="s">
        <v>1504</v>
      </c>
      <c r="C1243" t="s">
        <v>1510</v>
      </c>
      <c r="D1243">
        <v>484</v>
      </c>
      <c r="E1243">
        <v>45</v>
      </c>
      <c r="F1243">
        <v>21780</v>
      </c>
      <c r="G1243">
        <v>20838.87</v>
      </c>
      <c r="H1243" t="s">
        <v>1514</v>
      </c>
      <c r="I1243" t="s">
        <v>1520</v>
      </c>
      <c r="J1243">
        <v>4.7</v>
      </c>
      <c r="K1243" t="s">
        <v>1637</v>
      </c>
      <c r="L1243" t="s">
        <v>1642</v>
      </c>
      <c r="M1243" t="s">
        <v>1642</v>
      </c>
      <c r="N1243" t="s">
        <v>1912</v>
      </c>
      <c r="O1243">
        <v>3.1199999999999999E-2</v>
      </c>
      <c r="P1243">
        <v>15</v>
      </c>
      <c r="Q1243">
        <v>1.91</v>
      </c>
      <c r="R1243">
        <v>144</v>
      </c>
      <c r="S1243">
        <v>112</v>
      </c>
      <c r="T1243">
        <v>55</v>
      </c>
      <c r="U1243">
        <f t="shared" si="114"/>
        <v>0</v>
      </c>
      <c r="V1243">
        <f t="shared" si="115"/>
        <v>-941.13000000000102</v>
      </c>
      <c r="W1243" s="3">
        <f t="shared" si="116"/>
        <v>-4.3210743801652941E-2</v>
      </c>
      <c r="X1243" t="str">
        <f t="shared" si="117"/>
        <v>February</v>
      </c>
      <c r="Y1243" t="str">
        <f t="shared" si="118"/>
        <v>Q1</v>
      </c>
      <c r="Z1243">
        <f t="shared" si="119"/>
        <v>3.3611111111111112</v>
      </c>
    </row>
    <row r="1244" spans="1:26" x14ac:dyDescent="0.25">
      <c r="A1244" t="s">
        <v>1251</v>
      </c>
      <c r="B1244" t="s">
        <v>1506</v>
      </c>
      <c r="C1244" t="s">
        <v>1512</v>
      </c>
      <c r="D1244">
        <v>394</v>
      </c>
      <c r="E1244">
        <v>4.2</v>
      </c>
      <c r="F1244">
        <v>1654.8</v>
      </c>
      <c r="G1244">
        <v>1583.57</v>
      </c>
      <c r="H1244" t="s">
        <v>1513</v>
      </c>
      <c r="I1244" t="s">
        <v>1520</v>
      </c>
      <c r="J1244">
        <v>4.7</v>
      </c>
      <c r="K1244" t="s">
        <v>1739</v>
      </c>
      <c r="L1244" t="s">
        <v>1780</v>
      </c>
      <c r="M1244" t="s">
        <v>1780</v>
      </c>
      <c r="N1244" t="s">
        <v>1912</v>
      </c>
      <c r="O1244">
        <v>6.6100000000000006E-2</v>
      </c>
      <c r="P1244">
        <v>26</v>
      </c>
      <c r="Q1244">
        <v>1.83</v>
      </c>
      <c r="R1244">
        <v>761</v>
      </c>
      <c r="S1244">
        <v>59</v>
      </c>
      <c r="T1244">
        <v>80</v>
      </c>
      <c r="U1244">
        <f t="shared" si="114"/>
        <v>0</v>
      </c>
      <c r="V1244">
        <f t="shared" si="115"/>
        <v>-71.230000000000018</v>
      </c>
      <c r="W1244" s="3">
        <f t="shared" si="116"/>
        <v>-4.3044476673918308E-2</v>
      </c>
      <c r="X1244" t="str">
        <f t="shared" si="117"/>
        <v>June</v>
      </c>
      <c r="Y1244" t="str">
        <f t="shared" si="118"/>
        <v>Q2</v>
      </c>
      <c r="Z1244">
        <f t="shared" si="119"/>
        <v>0.5177398160315374</v>
      </c>
    </row>
    <row r="1245" spans="1:26" x14ac:dyDescent="0.25">
      <c r="A1245" t="s">
        <v>1252</v>
      </c>
      <c r="B1245" t="s">
        <v>1505</v>
      </c>
      <c r="C1245" t="s">
        <v>1511</v>
      </c>
      <c r="D1245">
        <v>69</v>
      </c>
      <c r="E1245">
        <v>12.5</v>
      </c>
      <c r="F1245">
        <v>862.5</v>
      </c>
      <c r="G1245">
        <v>885.16</v>
      </c>
      <c r="H1245" t="s">
        <v>1514</v>
      </c>
      <c r="I1245" t="s">
        <v>1520</v>
      </c>
      <c r="J1245">
        <v>4.7</v>
      </c>
      <c r="K1245" t="s">
        <v>1872</v>
      </c>
      <c r="L1245" t="s">
        <v>1721</v>
      </c>
      <c r="M1245" t="s">
        <v>1721</v>
      </c>
      <c r="N1245" t="s">
        <v>1912</v>
      </c>
      <c r="O1245">
        <v>0.13159999999999999</v>
      </c>
      <c r="P1245">
        <v>9</v>
      </c>
      <c r="Q1245">
        <v>2.58</v>
      </c>
      <c r="R1245">
        <v>621</v>
      </c>
      <c r="S1245">
        <v>26</v>
      </c>
      <c r="T1245">
        <v>16</v>
      </c>
      <c r="U1245">
        <f t="shared" si="114"/>
        <v>0</v>
      </c>
      <c r="V1245">
        <f t="shared" si="115"/>
        <v>22.659999999999968</v>
      </c>
      <c r="W1245" s="3">
        <f t="shared" si="116"/>
        <v>2.6272463768115904E-2</v>
      </c>
      <c r="X1245" t="str">
        <f t="shared" si="117"/>
        <v>March</v>
      </c>
      <c r="Y1245" t="str">
        <f t="shared" si="118"/>
        <v>Q1</v>
      </c>
      <c r="Z1245">
        <f t="shared" si="119"/>
        <v>0.1111111111111111</v>
      </c>
    </row>
    <row r="1246" spans="1:26" x14ac:dyDescent="0.25">
      <c r="A1246" t="s">
        <v>1253</v>
      </c>
      <c r="B1246" t="s">
        <v>1504</v>
      </c>
      <c r="C1246" t="s">
        <v>1510</v>
      </c>
      <c r="D1246">
        <v>31</v>
      </c>
      <c r="E1246">
        <v>45</v>
      </c>
      <c r="F1246">
        <v>1395</v>
      </c>
      <c r="G1246">
        <v>1355.8</v>
      </c>
      <c r="H1246" t="s">
        <v>1514</v>
      </c>
      <c r="I1246" t="s">
        <v>1520</v>
      </c>
      <c r="J1246">
        <v>4.7</v>
      </c>
      <c r="K1246" t="s">
        <v>1870</v>
      </c>
      <c r="L1246" t="s">
        <v>1544</v>
      </c>
      <c r="M1246" t="s">
        <v>1544</v>
      </c>
      <c r="N1246" t="s">
        <v>1912</v>
      </c>
      <c r="O1246">
        <v>4.2599999999999999E-2</v>
      </c>
      <c r="P1246">
        <v>1</v>
      </c>
      <c r="Q1246">
        <v>1.81</v>
      </c>
      <c r="R1246">
        <v>377</v>
      </c>
      <c r="S1246">
        <v>102</v>
      </c>
      <c r="T1246">
        <v>59</v>
      </c>
      <c r="U1246">
        <f t="shared" si="114"/>
        <v>0</v>
      </c>
      <c r="V1246">
        <f t="shared" si="115"/>
        <v>-39.200000000000045</v>
      </c>
      <c r="W1246" s="3">
        <f t="shared" si="116"/>
        <v>-2.8100358422939099E-2</v>
      </c>
      <c r="X1246" t="str">
        <f t="shared" si="117"/>
        <v>January</v>
      </c>
      <c r="Y1246" t="str">
        <f t="shared" si="118"/>
        <v>Q1</v>
      </c>
      <c r="Z1246">
        <f t="shared" si="119"/>
        <v>8.2228116710875335E-2</v>
      </c>
    </row>
    <row r="1247" spans="1:26" x14ac:dyDescent="0.25">
      <c r="A1247" t="s">
        <v>1254</v>
      </c>
      <c r="B1247" t="s">
        <v>1504</v>
      </c>
      <c r="C1247" t="s">
        <v>1510</v>
      </c>
      <c r="D1247">
        <v>401</v>
      </c>
      <c r="E1247">
        <v>45</v>
      </c>
      <c r="F1247">
        <v>18045</v>
      </c>
      <c r="G1247">
        <v>17665.400000000001</v>
      </c>
      <c r="H1247" t="s">
        <v>1515</v>
      </c>
      <c r="I1247" t="s">
        <v>1518</v>
      </c>
      <c r="J1247">
        <v>4.5</v>
      </c>
      <c r="K1247" t="s">
        <v>1744</v>
      </c>
      <c r="L1247" t="s">
        <v>1525</v>
      </c>
      <c r="M1247" t="s">
        <v>1525</v>
      </c>
      <c r="N1247" t="s">
        <v>1912</v>
      </c>
      <c r="O1247">
        <v>1.3299999999999999E-2</v>
      </c>
      <c r="P1247">
        <v>5</v>
      </c>
      <c r="Q1247">
        <v>1.1200000000000001</v>
      </c>
      <c r="R1247">
        <v>91</v>
      </c>
      <c r="S1247">
        <v>71</v>
      </c>
      <c r="T1247">
        <v>85</v>
      </c>
      <c r="U1247">
        <f t="shared" si="114"/>
        <v>0</v>
      </c>
      <c r="V1247">
        <f t="shared" si="115"/>
        <v>-379.59999999999854</v>
      </c>
      <c r="W1247" s="3">
        <f t="shared" si="116"/>
        <v>-2.1036298143529981E-2</v>
      </c>
      <c r="X1247" t="str">
        <f t="shared" si="117"/>
        <v>September</v>
      </c>
      <c r="Y1247" t="str">
        <f t="shared" si="118"/>
        <v>Q3</v>
      </c>
      <c r="Z1247">
        <f t="shared" si="119"/>
        <v>4.4065934065934069</v>
      </c>
    </row>
    <row r="1248" spans="1:26" x14ac:dyDescent="0.25">
      <c r="A1248" t="s">
        <v>1255</v>
      </c>
      <c r="B1248" t="s">
        <v>1505</v>
      </c>
      <c r="C1248" t="s">
        <v>1511</v>
      </c>
      <c r="D1248">
        <v>261</v>
      </c>
      <c r="E1248">
        <v>12.5</v>
      </c>
      <c r="F1248">
        <v>3262.5</v>
      </c>
      <c r="G1248">
        <v>3101.71</v>
      </c>
      <c r="H1248" t="s">
        <v>1514</v>
      </c>
      <c r="I1248" t="s">
        <v>1519</v>
      </c>
      <c r="J1248">
        <v>3.8</v>
      </c>
      <c r="K1248" t="s">
        <v>1629</v>
      </c>
      <c r="L1248" t="s">
        <v>1658</v>
      </c>
      <c r="M1248" t="s">
        <v>1658</v>
      </c>
      <c r="N1248" t="s">
        <v>1912</v>
      </c>
      <c r="O1248">
        <v>0.10829999999999999</v>
      </c>
      <c r="P1248">
        <v>28</v>
      </c>
      <c r="Q1248">
        <v>3.05</v>
      </c>
      <c r="R1248">
        <v>456</v>
      </c>
      <c r="S1248">
        <v>74</v>
      </c>
      <c r="T1248">
        <v>29</v>
      </c>
      <c r="U1248">
        <f t="shared" si="114"/>
        <v>0</v>
      </c>
      <c r="V1248">
        <f t="shared" si="115"/>
        <v>-160.78999999999996</v>
      </c>
      <c r="W1248" s="3">
        <f t="shared" si="116"/>
        <v>-4.928429118773945E-2</v>
      </c>
      <c r="X1248" t="str">
        <f t="shared" si="117"/>
        <v>October</v>
      </c>
      <c r="Y1248" t="str">
        <f t="shared" si="118"/>
        <v>Q4</v>
      </c>
      <c r="Z1248">
        <f t="shared" si="119"/>
        <v>0.57236842105263153</v>
      </c>
    </row>
    <row r="1249" spans="1:26" x14ac:dyDescent="0.25">
      <c r="A1249" t="s">
        <v>1256</v>
      </c>
      <c r="B1249" t="s">
        <v>1509</v>
      </c>
      <c r="C1249" t="s">
        <v>1510</v>
      </c>
      <c r="D1249">
        <v>294</v>
      </c>
      <c r="E1249">
        <v>25</v>
      </c>
      <c r="F1249">
        <v>7350</v>
      </c>
      <c r="G1249">
        <v>7257.61</v>
      </c>
      <c r="H1249" t="s">
        <v>1513</v>
      </c>
      <c r="I1249" t="s">
        <v>1521</v>
      </c>
      <c r="J1249">
        <v>4.2</v>
      </c>
      <c r="K1249" t="s">
        <v>1819</v>
      </c>
      <c r="L1249" t="s">
        <v>1683</v>
      </c>
      <c r="M1249" t="s">
        <v>1683</v>
      </c>
      <c r="N1249" t="s">
        <v>1912</v>
      </c>
      <c r="O1249">
        <v>6.4399999999999999E-2</v>
      </c>
      <c r="P1249">
        <v>18</v>
      </c>
      <c r="Q1249">
        <v>1.63</v>
      </c>
      <c r="R1249">
        <v>392</v>
      </c>
      <c r="S1249">
        <v>70</v>
      </c>
      <c r="T1249">
        <v>51</v>
      </c>
      <c r="U1249">
        <f t="shared" si="114"/>
        <v>0</v>
      </c>
      <c r="V1249">
        <f t="shared" si="115"/>
        <v>-92.390000000000327</v>
      </c>
      <c r="W1249" s="3">
        <f t="shared" si="116"/>
        <v>-1.2570068027210928E-2</v>
      </c>
      <c r="X1249" t="str">
        <f t="shared" si="117"/>
        <v>May</v>
      </c>
      <c r="Y1249" t="str">
        <f t="shared" si="118"/>
        <v>Q2</v>
      </c>
      <c r="Z1249">
        <f t="shared" si="119"/>
        <v>0.75</v>
      </c>
    </row>
    <row r="1250" spans="1:26" x14ac:dyDescent="0.25">
      <c r="A1250" t="s">
        <v>1257</v>
      </c>
      <c r="B1250" t="s">
        <v>1506</v>
      </c>
      <c r="C1250" t="s">
        <v>1512</v>
      </c>
      <c r="D1250">
        <v>156</v>
      </c>
      <c r="E1250">
        <v>4.2</v>
      </c>
      <c r="F1250">
        <v>655.20000000000005</v>
      </c>
      <c r="G1250">
        <v>652.03</v>
      </c>
      <c r="H1250" t="s">
        <v>1515</v>
      </c>
      <c r="I1250" t="s">
        <v>1518</v>
      </c>
      <c r="J1250">
        <v>4.5</v>
      </c>
      <c r="K1250" t="s">
        <v>1843</v>
      </c>
      <c r="L1250" t="s">
        <v>1893</v>
      </c>
      <c r="M1250" t="s">
        <v>1902</v>
      </c>
      <c r="N1250" t="s">
        <v>1913</v>
      </c>
      <c r="O1250">
        <v>7.2400000000000006E-2</v>
      </c>
      <c r="P1250">
        <v>11</v>
      </c>
      <c r="Q1250">
        <v>2.02</v>
      </c>
      <c r="R1250">
        <v>239</v>
      </c>
      <c r="S1250">
        <v>48</v>
      </c>
      <c r="T1250">
        <v>15</v>
      </c>
      <c r="U1250">
        <f t="shared" si="114"/>
        <v>4</v>
      </c>
      <c r="V1250">
        <f t="shared" si="115"/>
        <v>-3.1700000000000728</v>
      </c>
      <c r="W1250" s="3">
        <f t="shared" si="116"/>
        <v>-4.8382173382174485E-3</v>
      </c>
      <c r="X1250" t="str">
        <f t="shared" si="117"/>
        <v>November</v>
      </c>
      <c r="Y1250" t="str">
        <f t="shared" si="118"/>
        <v>Q4</v>
      </c>
      <c r="Z1250">
        <f t="shared" si="119"/>
        <v>0.65271966527196656</v>
      </c>
    </row>
    <row r="1251" spans="1:26" x14ac:dyDescent="0.25">
      <c r="A1251" t="s">
        <v>1258</v>
      </c>
      <c r="B1251" t="s">
        <v>1508</v>
      </c>
      <c r="C1251" t="s">
        <v>1512</v>
      </c>
      <c r="D1251">
        <v>398</v>
      </c>
      <c r="E1251">
        <v>8.9</v>
      </c>
      <c r="F1251">
        <v>3542.2</v>
      </c>
      <c r="G1251">
        <v>3567.07</v>
      </c>
      <c r="H1251" t="s">
        <v>1513</v>
      </c>
      <c r="I1251" t="s">
        <v>1519</v>
      </c>
      <c r="J1251">
        <v>3.8</v>
      </c>
      <c r="K1251" t="s">
        <v>1740</v>
      </c>
      <c r="L1251" t="s">
        <v>1638</v>
      </c>
      <c r="M1251" t="s">
        <v>1638</v>
      </c>
      <c r="N1251" t="s">
        <v>1912</v>
      </c>
      <c r="O1251">
        <v>0.11459999999999999</v>
      </c>
      <c r="P1251">
        <v>45</v>
      </c>
      <c r="Q1251">
        <v>2.35</v>
      </c>
      <c r="R1251">
        <v>887</v>
      </c>
      <c r="S1251">
        <v>97</v>
      </c>
      <c r="T1251">
        <v>56</v>
      </c>
      <c r="U1251">
        <f t="shared" si="114"/>
        <v>0</v>
      </c>
      <c r="V1251">
        <f t="shared" si="115"/>
        <v>24.870000000000346</v>
      </c>
      <c r="W1251" s="3">
        <f t="shared" si="116"/>
        <v>7.0210603579697215E-3</v>
      </c>
      <c r="X1251" t="str">
        <f t="shared" si="117"/>
        <v>April</v>
      </c>
      <c r="Y1251" t="str">
        <f t="shared" si="118"/>
        <v>Q2</v>
      </c>
      <c r="Z1251">
        <f t="shared" si="119"/>
        <v>0.44870349492671929</v>
      </c>
    </row>
    <row r="1252" spans="1:26" x14ac:dyDescent="0.25">
      <c r="A1252" t="s">
        <v>1259</v>
      </c>
      <c r="B1252" t="s">
        <v>1508</v>
      </c>
      <c r="C1252" t="s">
        <v>1512</v>
      </c>
      <c r="D1252">
        <v>465</v>
      </c>
      <c r="E1252">
        <v>8.9</v>
      </c>
      <c r="F1252">
        <v>4138.5</v>
      </c>
      <c r="G1252">
        <v>4297.58</v>
      </c>
      <c r="H1252" t="s">
        <v>1513</v>
      </c>
      <c r="I1252" t="s">
        <v>1519</v>
      </c>
      <c r="J1252">
        <v>3.8</v>
      </c>
      <c r="K1252" t="s">
        <v>1831</v>
      </c>
      <c r="L1252" t="s">
        <v>1617</v>
      </c>
      <c r="M1252" t="s">
        <v>1617</v>
      </c>
      <c r="N1252" t="s">
        <v>1912</v>
      </c>
      <c r="O1252">
        <v>4.53E-2</v>
      </c>
      <c r="P1252">
        <v>21</v>
      </c>
      <c r="Q1252">
        <v>1.62</v>
      </c>
      <c r="R1252">
        <v>899</v>
      </c>
      <c r="S1252">
        <v>66</v>
      </c>
      <c r="T1252">
        <v>52</v>
      </c>
      <c r="U1252">
        <f t="shared" si="114"/>
        <v>0</v>
      </c>
      <c r="V1252">
        <f t="shared" si="115"/>
        <v>159.07999999999993</v>
      </c>
      <c r="W1252" s="3">
        <f t="shared" si="116"/>
        <v>3.8439047964238235E-2</v>
      </c>
      <c r="X1252" t="str">
        <f t="shared" si="117"/>
        <v>October</v>
      </c>
      <c r="Y1252" t="str">
        <f t="shared" si="118"/>
        <v>Q4</v>
      </c>
      <c r="Z1252">
        <f t="shared" si="119"/>
        <v>0.51724137931034486</v>
      </c>
    </row>
    <row r="1253" spans="1:26" x14ac:dyDescent="0.25">
      <c r="A1253" t="s">
        <v>1260</v>
      </c>
      <c r="B1253" t="s">
        <v>1507</v>
      </c>
      <c r="C1253" t="s">
        <v>1511</v>
      </c>
      <c r="D1253">
        <v>244</v>
      </c>
      <c r="E1253">
        <v>15.75</v>
      </c>
      <c r="F1253">
        <v>3843</v>
      </c>
      <c r="G1253">
        <v>4029.09</v>
      </c>
      <c r="H1253" t="s">
        <v>1515</v>
      </c>
      <c r="I1253" t="s">
        <v>1520</v>
      </c>
      <c r="J1253">
        <v>4.7</v>
      </c>
      <c r="K1253" t="s">
        <v>1840</v>
      </c>
      <c r="L1253" t="s">
        <v>1553</v>
      </c>
      <c r="M1253" t="s">
        <v>1553</v>
      </c>
      <c r="N1253" t="s">
        <v>1912</v>
      </c>
      <c r="O1253">
        <v>9.4299999999999995E-2</v>
      </c>
      <c r="P1253">
        <v>22</v>
      </c>
      <c r="Q1253">
        <v>3.24</v>
      </c>
      <c r="R1253">
        <v>661</v>
      </c>
      <c r="S1253">
        <v>93</v>
      </c>
      <c r="T1253">
        <v>95</v>
      </c>
      <c r="U1253">
        <f t="shared" si="114"/>
        <v>0</v>
      </c>
      <c r="V1253">
        <f t="shared" si="115"/>
        <v>186.09000000000015</v>
      </c>
      <c r="W1253" s="3">
        <f t="shared" si="116"/>
        <v>4.842310694769715E-2</v>
      </c>
      <c r="X1253" t="str">
        <f t="shared" si="117"/>
        <v>June</v>
      </c>
      <c r="Y1253" t="str">
        <f t="shared" si="118"/>
        <v>Q2</v>
      </c>
      <c r="Z1253">
        <f t="shared" si="119"/>
        <v>0.36913767019667171</v>
      </c>
    </row>
    <row r="1254" spans="1:26" x14ac:dyDescent="0.25">
      <c r="A1254" t="s">
        <v>1261</v>
      </c>
      <c r="B1254" t="s">
        <v>1507</v>
      </c>
      <c r="C1254" t="s">
        <v>1511</v>
      </c>
      <c r="D1254">
        <v>446</v>
      </c>
      <c r="E1254">
        <v>15.75</v>
      </c>
      <c r="F1254">
        <v>7024.5</v>
      </c>
      <c r="G1254">
        <v>6695.19</v>
      </c>
      <c r="H1254" t="s">
        <v>1513</v>
      </c>
      <c r="I1254" t="s">
        <v>1518</v>
      </c>
      <c r="J1254">
        <v>4.5</v>
      </c>
      <c r="K1254" t="s">
        <v>1867</v>
      </c>
      <c r="L1254" t="s">
        <v>1862</v>
      </c>
      <c r="M1254" t="s">
        <v>1862</v>
      </c>
      <c r="N1254" t="s">
        <v>1912</v>
      </c>
      <c r="O1254">
        <v>1.7000000000000001E-2</v>
      </c>
      <c r="P1254">
        <v>7</v>
      </c>
      <c r="Q1254">
        <v>2.91</v>
      </c>
      <c r="R1254">
        <v>360</v>
      </c>
      <c r="S1254">
        <v>133</v>
      </c>
      <c r="T1254">
        <v>58</v>
      </c>
      <c r="U1254">
        <f t="shared" si="114"/>
        <v>0</v>
      </c>
      <c r="V1254">
        <f t="shared" si="115"/>
        <v>-329.3100000000004</v>
      </c>
      <c r="W1254" s="3">
        <f t="shared" si="116"/>
        <v>-4.688020499679698E-2</v>
      </c>
      <c r="X1254" t="str">
        <f t="shared" si="117"/>
        <v>January</v>
      </c>
      <c r="Y1254" t="str">
        <f t="shared" si="118"/>
        <v>Q1</v>
      </c>
      <c r="Z1254">
        <f t="shared" si="119"/>
        <v>1.2388888888888889</v>
      </c>
    </row>
    <row r="1255" spans="1:26" x14ac:dyDescent="0.25">
      <c r="A1255" t="s">
        <v>1262</v>
      </c>
      <c r="B1255" t="s">
        <v>1504</v>
      </c>
      <c r="C1255" t="s">
        <v>1510</v>
      </c>
      <c r="D1255">
        <v>37</v>
      </c>
      <c r="E1255">
        <v>45</v>
      </c>
      <c r="F1255">
        <v>1665</v>
      </c>
      <c r="G1255">
        <v>1643.03</v>
      </c>
      <c r="H1255" t="s">
        <v>1517</v>
      </c>
      <c r="I1255" t="s">
        <v>1519</v>
      </c>
      <c r="J1255">
        <v>3.8</v>
      </c>
      <c r="K1255" t="s">
        <v>1790</v>
      </c>
      <c r="L1255" t="s">
        <v>1833</v>
      </c>
      <c r="M1255" t="s">
        <v>1636</v>
      </c>
      <c r="N1255" t="s">
        <v>1913</v>
      </c>
      <c r="O1255">
        <v>0.1004</v>
      </c>
      <c r="P1255">
        <v>3</v>
      </c>
      <c r="Q1255">
        <v>1.81</v>
      </c>
      <c r="R1255">
        <v>477</v>
      </c>
      <c r="S1255">
        <v>187</v>
      </c>
      <c r="T1255">
        <v>12</v>
      </c>
      <c r="U1255">
        <f t="shared" si="114"/>
        <v>5</v>
      </c>
      <c r="V1255">
        <f t="shared" si="115"/>
        <v>-21.970000000000027</v>
      </c>
      <c r="W1255" s="3">
        <f t="shared" si="116"/>
        <v>-1.3195195195195212E-2</v>
      </c>
      <c r="X1255" t="str">
        <f t="shared" si="117"/>
        <v>February</v>
      </c>
      <c r="Y1255" t="str">
        <f t="shared" si="118"/>
        <v>Q1</v>
      </c>
      <c r="Z1255">
        <f t="shared" si="119"/>
        <v>7.7568134171907763E-2</v>
      </c>
    </row>
    <row r="1256" spans="1:26" x14ac:dyDescent="0.25">
      <c r="A1256" t="s">
        <v>1263</v>
      </c>
      <c r="B1256" t="s">
        <v>1506</v>
      </c>
      <c r="C1256" t="s">
        <v>1512</v>
      </c>
      <c r="D1256">
        <v>82</v>
      </c>
      <c r="E1256">
        <v>4.2</v>
      </c>
      <c r="F1256">
        <v>344.4</v>
      </c>
      <c r="G1256">
        <v>336.23</v>
      </c>
      <c r="H1256" t="s">
        <v>1513</v>
      </c>
      <c r="I1256" t="s">
        <v>1518</v>
      </c>
      <c r="J1256">
        <v>4.5</v>
      </c>
      <c r="K1256" t="s">
        <v>1812</v>
      </c>
      <c r="L1256" t="s">
        <v>1623</v>
      </c>
      <c r="M1256" t="s">
        <v>1623</v>
      </c>
      <c r="N1256" t="s">
        <v>1912</v>
      </c>
      <c r="O1256">
        <v>0.14019999999999999</v>
      </c>
      <c r="P1256">
        <v>11</v>
      </c>
      <c r="Q1256">
        <v>2.6</v>
      </c>
      <c r="R1256">
        <v>173</v>
      </c>
      <c r="S1256">
        <v>182</v>
      </c>
      <c r="T1256">
        <v>97</v>
      </c>
      <c r="U1256">
        <f t="shared" si="114"/>
        <v>0</v>
      </c>
      <c r="V1256">
        <f t="shared" si="115"/>
        <v>-8.1699999999999591</v>
      </c>
      <c r="W1256" s="3">
        <f t="shared" si="116"/>
        <v>-2.3722415795586409E-2</v>
      </c>
      <c r="X1256" t="str">
        <f t="shared" si="117"/>
        <v>June</v>
      </c>
      <c r="Y1256" t="str">
        <f t="shared" si="118"/>
        <v>Q2</v>
      </c>
      <c r="Z1256">
        <f t="shared" si="119"/>
        <v>0.47398843930635837</v>
      </c>
    </row>
    <row r="1257" spans="1:26" x14ac:dyDescent="0.25">
      <c r="A1257" t="s">
        <v>1264</v>
      </c>
      <c r="B1257" t="s">
        <v>1505</v>
      </c>
      <c r="C1257" t="s">
        <v>1511</v>
      </c>
      <c r="D1257">
        <v>67</v>
      </c>
      <c r="E1257">
        <v>12.5</v>
      </c>
      <c r="F1257">
        <v>837.5</v>
      </c>
      <c r="G1257">
        <v>802.84</v>
      </c>
      <c r="H1257" t="s">
        <v>1515</v>
      </c>
      <c r="I1257" t="s">
        <v>1519</v>
      </c>
      <c r="J1257">
        <v>3.8</v>
      </c>
      <c r="K1257" t="s">
        <v>1677</v>
      </c>
      <c r="L1257" t="s">
        <v>1870</v>
      </c>
      <c r="M1257" t="s">
        <v>1870</v>
      </c>
      <c r="N1257" t="s">
        <v>1912</v>
      </c>
      <c r="O1257">
        <v>4.2900000000000001E-2</v>
      </c>
      <c r="P1257">
        <v>2</v>
      </c>
      <c r="Q1257">
        <v>3.37</v>
      </c>
      <c r="R1257">
        <v>329</v>
      </c>
      <c r="S1257">
        <v>89</v>
      </c>
      <c r="T1257">
        <v>12</v>
      </c>
      <c r="U1257">
        <f t="shared" si="114"/>
        <v>0</v>
      </c>
      <c r="V1257">
        <f t="shared" si="115"/>
        <v>-34.659999999999968</v>
      </c>
      <c r="W1257" s="3">
        <f t="shared" si="116"/>
        <v>-4.1385074626865637E-2</v>
      </c>
      <c r="X1257" t="str">
        <f t="shared" si="117"/>
        <v>January</v>
      </c>
      <c r="Y1257" t="str">
        <f t="shared" si="118"/>
        <v>Q1</v>
      </c>
      <c r="Z1257">
        <f t="shared" si="119"/>
        <v>0.20364741641337386</v>
      </c>
    </row>
    <row r="1258" spans="1:26" x14ac:dyDescent="0.25">
      <c r="A1258" t="s">
        <v>1265</v>
      </c>
      <c r="B1258" t="s">
        <v>1504</v>
      </c>
      <c r="C1258" t="s">
        <v>1510</v>
      </c>
      <c r="D1258">
        <v>384</v>
      </c>
      <c r="E1258">
        <v>45</v>
      </c>
      <c r="F1258">
        <v>17280</v>
      </c>
      <c r="G1258">
        <v>17611.43</v>
      </c>
      <c r="H1258" t="s">
        <v>1517</v>
      </c>
      <c r="I1258" t="s">
        <v>1520</v>
      </c>
      <c r="J1258">
        <v>4.7</v>
      </c>
      <c r="K1258" t="s">
        <v>1637</v>
      </c>
      <c r="L1258" t="s">
        <v>1642</v>
      </c>
      <c r="M1258" t="s">
        <v>1642</v>
      </c>
      <c r="N1258" t="s">
        <v>1912</v>
      </c>
      <c r="O1258">
        <v>4.02E-2</v>
      </c>
      <c r="P1258">
        <v>15</v>
      </c>
      <c r="Q1258">
        <v>1.07</v>
      </c>
      <c r="R1258">
        <v>559</v>
      </c>
      <c r="S1258">
        <v>130</v>
      </c>
      <c r="T1258">
        <v>69</v>
      </c>
      <c r="U1258">
        <f t="shared" si="114"/>
        <v>0</v>
      </c>
      <c r="V1258">
        <f t="shared" si="115"/>
        <v>331.43000000000029</v>
      </c>
      <c r="W1258" s="3">
        <f t="shared" si="116"/>
        <v>1.9179976851851868E-2</v>
      </c>
      <c r="X1258" t="str">
        <f t="shared" si="117"/>
        <v>February</v>
      </c>
      <c r="Y1258" t="str">
        <f t="shared" si="118"/>
        <v>Q1</v>
      </c>
      <c r="Z1258">
        <f t="shared" si="119"/>
        <v>0.6869409660107334</v>
      </c>
    </row>
    <row r="1259" spans="1:26" x14ac:dyDescent="0.25">
      <c r="A1259" t="s">
        <v>1266</v>
      </c>
      <c r="B1259" t="s">
        <v>1508</v>
      </c>
      <c r="C1259" t="s">
        <v>1512</v>
      </c>
      <c r="D1259">
        <v>469</v>
      </c>
      <c r="E1259">
        <v>8.9</v>
      </c>
      <c r="F1259">
        <v>4174.1000000000004</v>
      </c>
      <c r="G1259">
        <v>3983.78</v>
      </c>
      <c r="H1259" t="s">
        <v>1514</v>
      </c>
      <c r="I1259" t="s">
        <v>1518</v>
      </c>
      <c r="J1259">
        <v>4.5</v>
      </c>
      <c r="K1259" t="s">
        <v>1651</v>
      </c>
      <c r="L1259" t="s">
        <v>1751</v>
      </c>
      <c r="M1259" t="s">
        <v>1751</v>
      </c>
      <c r="N1259" t="s">
        <v>1912</v>
      </c>
      <c r="O1259">
        <v>1.8800000000000001E-2</v>
      </c>
      <c r="P1259">
        <v>8</v>
      </c>
      <c r="Q1259">
        <v>1.56</v>
      </c>
      <c r="R1259">
        <v>786</v>
      </c>
      <c r="S1259">
        <v>142</v>
      </c>
      <c r="T1259">
        <v>35</v>
      </c>
      <c r="U1259">
        <f t="shared" si="114"/>
        <v>0</v>
      </c>
      <c r="V1259">
        <f t="shared" si="115"/>
        <v>-190.32000000000016</v>
      </c>
      <c r="W1259" s="3">
        <f t="shared" si="116"/>
        <v>-4.5595457703457069E-2</v>
      </c>
      <c r="X1259" t="str">
        <f t="shared" si="117"/>
        <v>October</v>
      </c>
      <c r="Y1259" t="str">
        <f t="shared" si="118"/>
        <v>Q4</v>
      </c>
      <c r="Z1259">
        <f t="shared" si="119"/>
        <v>0.59669211195928751</v>
      </c>
    </row>
    <row r="1260" spans="1:26" x14ac:dyDescent="0.25">
      <c r="A1260" t="s">
        <v>1267</v>
      </c>
      <c r="B1260" t="s">
        <v>1506</v>
      </c>
      <c r="C1260" t="s">
        <v>1512</v>
      </c>
      <c r="D1260">
        <v>130</v>
      </c>
      <c r="E1260">
        <v>4.2</v>
      </c>
      <c r="F1260">
        <v>546</v>
      </c>
      <c r="G1260">
        <v>556.36</v>
      </c>
      <c r="H1260" t="s">
        <v>1513</v>
      </c>
      <c r="I1260" t="s">
        <v>1521</v>
      </c>
      <c r="J1260">
        <v>4.2</v>
      </c>
      <c r="K1260" t="s">
        <v>1725</v>
      </c>
      <c r="L1260" t="s">
        <v>1865</v>
      </c>
      <c r="M1260" t="s">
        <v>1724</v>
      </c>
      <c r="N1260" t="s">
        <v>1913</v>
      </c>
      <c r="O1260">
        <v>0.1234</v>
      </c>
      <c r="P1260">
        <v>16</v>
      </c>
      <c r="Q1260">
        <v>2.75</v>
      </c>
      <c r="R1260">
        <v>769</v>
      </c>
      <c r="S1260">
        <v>145</v>
      </c>
      <c r="T1260">
        <v>39</v>
      </c>
      <c r="U1260">
        <f t="shared" si="114"/>
        <v>9</v>
      </c>
      <c r="V1260">
        <f t="shared" si="115"/>
        <v>10.360000000000014</v>
      </c>
      <c r="W1260" s="3">
        <f t="shared" si="116"/>
        <v>1.8974358974359E-2</v>
      </c>
      <c r="X1260" t="str">
        <f t="shared" si="117"/>
        <v>April</v>
      </c>
      <c r="Y1260" t="str">
        <f t="shared" si="118"/>
        <v>Q2</v>
      </c>
      <c r="Z1260">
        <f t="shared" si="119"/>
        <v>0.16905071521456436</v>
      </c>
    </row>
    <row r="1261" spans="1:26" x14ac:dyDescent="0.25">
      <c r="A1261" t="s">
        <v>1268</v>
      </c>
      <c r="B1261" t="s">
        <v>1504</v>
      </c>
      <c r="C1261" t="s">
        <v>1510</v>
      </c>
      <c r="D1261">
        <v>55</v>
      </c>
      <c r="E1261">
        <v>45</v>
      </c>
      <c r="F1261">
        <v>2475</v>
      </c>
      <c r="G1261">
        <v>2499.27</v>
      </c>
      <c r="H1261" t="s">
        <v>1513</v>
      </c>
      <c r="I1261" t="s">
        <v>1521</v>
      </c>
      <c r="J1261">
        <v>4.2</v>
      </c>
      <c r="K1261" t="s">
        <v>1556</v>
      </c>
      <c r="L1261" t="s">
        <v>1607</v>
      </c>
      <c r="M1261" t="s">
        <v>1607</v>
      </c>
      <c r="N1261" t="s">
        <v>1912</v>
      </c>
      <c r="O1261">
        <v>7.3899999999999993E-2</v>
      </c>
      <c r="P1261">
        <v>4</v>
      </c>
      <c r="Q1261">
        <v>0.75</v>
      </c>
      <c r="R1261">
        <v>973</v>
      </c>
      <c r="S1261">
        <v>115</v>
      </c>
      <c r="T1261">
        <v>80</v>
      </c>
      <c r="U1261">
        <f t="shared" si="114"/>
        <v>0</v>
      </c>
      <c r="V1261">
        <f t="shared" si="115"/>
        <v>24.269999999999982</v>
      </c>
      <c r="W1261" s="3">
        <f t="shared" si="116"/>
        <v>9.8060606060605994E-3</v>
      </c>
      <c r="X1261" t="str">
        <f t="shared" si="117"/>
        <v>July</v>
      </c>
      <c r="Y1261" t="str">
        <f t="shared" si="118"/>
        <v>Q3</v>
      </c>
      <c r="Z1261">
        <f t="shared" si="119"/>
        <v>5.6526207605344297E-2</v>
      </c>
    </row>
    <row r="1262" spans="1:26" x14ac:dyDescent="0.25">
      <c r="A1262" t="s">
        <v>1269</v>
      </c>
      <c r="B1262" t="s">
        <v>1509</v>
      </c>
      <c r="C1262" t="s">
        <v>1510</v>
      </c>
      <c r="D1262">
        <v>187</v>
      </c>
      <c r="E1262">
        <v>25</v>
      </c>
      <c r="F1262">
        <v>4675</v>
      </c>
      <c r="G1262">
        <v>4631.5200000000004</v>
      </c>
      <c r="H1262" t="s">
        <v>1514</v>
      </c>
      <c r="I1262" t="s">
        <v>1521</v>
      </c>
      <c r="J1262">
        <v>4.2</v>
      </c>
      <c r="K1262" t="s">
        <v>1763</v>
      </c>
      <c r="L1262" t="s">
        <v>1676</v>
      </c>
      <c r="M1262" t="s">
        <v>1676</v>
      </c>
      <c r="N1262" t="s">
        <v>1912</v>
      </c>
      <c r="O1262">
        <v>9.1200000000000003E-2</v>
      </c>
      <c r="P1262">
        <v>17</v>
      </c>
      <c r="Q1262">
        <v>1.98</v>
      </c>
      <c r="R1262">
        <v>201</v>
      </c>
      <c r="S1262">
        <v>192</v>
      </c>
      <c r="T1262">
        <v>73</v>
      </c>
      <c r="U1262">
        <f t="shared" si="114"/>
        <v>0</v>
      </c>
      <c r="V1262">
        <f t="shared" si="115"/>
        <v>-43.479999999999563</v>
      </c>
      <c r="W1262" s="3">
        <f t="shared" si="116"/>
        <v>-9.3005347593581953E-3</v>
      </c>
      <c r="X1262" t="str">
        <f t="shared" si="117"/>
        <v>November</v>
      </c>
      <c r="Y1262" t="str">
        <f t="shared" si="118"/>
        <v>Q4</v>
      </c>
      <c r="Z1262">
        <f t="shared" si="119"/>
        <v>0.93034825870646765</v>
      </c>
    </row>
    <row r="1263" spans="1:26" x14ac:dyDescent="0.25">
      <c r="A1263" t="s">
        <v>1270</v>
      </c>
      <c r="B1263" t="s">
        <v>1504</v>
      </c>
      <c r="C1263" t="s">
        <v>1510</v>
      </c>
      <c r="D1263">
        <v>231</v>
      </c>
      <c r="E1263">
        <v>45</v>
      </c>
      <c r="F1263">
        <v>10395</v>
      </c>
      <c r="G1263">
        <v>9965.11</v>
      </c>
      <c r="H1263" t="s">
        <v>1517</v>
      </c>
      <c r="I1263" t="s">
        <v>1520</v>
      </c>
      <c r="J1263">
        <v>4.7</v>
      </c>
      <c r="K1263" t="s">
        <v>1772</v>
      </c>
      <c r="L1263" t="s">
        <v>1727</v>
      </c>
      <c r="M1263" t="s">
        <v>1727</v>
      </c>
      <c r="N1263" t="s">
        <v>1912</v>
      </c>
      <c r="O1263">
        <v>4.5400000000000003E-2</v>
      </c>
      <c r="P1263">
        <v>10</v>
      </c>
      <c r="Q1263">
        <v>1.89</v>
      </c>
      <c r="R1263">
        <v>527</v>
      </c>
      <c r="S1263">
        <v>135</v>
      </c>
      <c r="T1263">
        <v>79</v>
      </c>
      <c r="U1263">
        <f t="shared" si="114"/>
        <v>0</v>
      </c>
      <c r="V1263">
        <f t="shared" si="115"/>
        <v>-429.88999999999942</v>
      </c>
      <c r="W1263" s="3">
        <f t="shared" si="116"/>
        <v>-4.1355459355459298E-2</v>
      </c>
      <c r="X1263" t="str">
        <f t="shared" si="117"/>
        <v>July</v>
      </c>
      <c r="Y1263" t="str">
        <f t="shared" si="118"/>
        <v>Q3</v>
      </c>
      <c r="Z1263">
        <f t="shared" si="119"/>
        <v>0.43833017077798864</v>
      </c>
    </row>
    <row r="1264" spans="1:26" x14ac:dyDescent="0.25">
      <c r="A1264" t="s">
        <v>1271</v>
      </c>
      <c r="B1264" t="s">
        <v>1504</v>
      </c>
      <c r="C1264" t="s">
        <v>1510</v>
      </c>
      <c r="D1264">
        <v>269</v>
      </c>
      <c r="E1264">
        <v>45</v>
      </c>
      <c r="F1264">
        <v>12105</v>
      </c>
      <c r="G1264">
        <v>12611.35</v>
      </c>
      <c r="H1264" t="s">
        <v>1514</v>
      </c>
      <c r="I1264" t="s">
        <v>1518</v>
      </c>
      <c r="J1264">
        <v>4.5</v>
      </c>
      <c r="K1264" t="s">
        <v>1739</v>
      </c>
      <c r="L1264" t="s">
        <v>1632</v>
      </c>
      <c r="M1264" t="s">
        <v>1632</v>
      </c>
      <c r="N1264" t="s">
        <v>1912</v>
      </c>
      <c r="O1264">
        <v>0.14760000000000001</v>
      </c>
      <c r="P1264">
        <v>39</v>
      </c>
      <c r="Q1264">
        <v>1.01</v>
      </c>
      <c r="R1264">
        <v>901</v>
      </c>
      <c r="S1264">
        <v>60</v>
      </c>
      <c r="T1264">
        <v>83</v>
      </c>
      <c r="U1264">
        <f t="shared" si="114"/>
        <v>0</v>
      </c>
      <c r="V1264">
        <f t="shared" si="115"/>
        <v>506.35000000000036</v>
      </c>
      <c r="W1264" s="3">
        <f t="shared" si="116"/>
        <v>4.1829822387443233E-2</v>
      </c>
      <c r="X1264" t="str">
        <f t="shared" si="117"/>
        <v>June</v>
      </c>
      <c r="Y1264" t="str">
        <f t="shared" si="118"/>
        <v>Q2</v>
      </c>
      <c r="Z1264">
        <f t="shared" si="119"/>
        <v>0.29855715871254163</v>
      </c>
    </row>
    <row r="1265" spans="1:26" x14ac:dyDescent="0.25">
      <c r="A1265" t="s">
        <v>1272</v>
      </c>
      <c r="B1265" t="s">
        <v>1507</v>
      </c>
      <c r="C1265" t="s">
        <v>1511</v>
      </c>
      <c r="D1265">
        <v>431</v>
      </c>
      <c r="E1265">
        <v>15.75</v>
      </c>
      <c r="F1265">
        <v>6788.25</v>
      </c>
      <c r="G1265">
        <v>6733.25</v>
      </c>
      <c r="H1265" t="s">
        <v>1514</v>
      </c>
      <c r="I1265" t="s">
        <v>1520</v>
      </c>
      <c r="J1265">
        <v>4.7</v>
      </c>
      <c r="K1265" t="s">
        <v>1730</v>
      </c>
      <c r="L1265" t="s">
        <v>1775</v>
      </c>
      <c r="M1265" t="s">
        <v>1775</v>
      </c>
      <c r="N1265" t="s">
        <v>1912</v>
      </c>
      <c r="O1265">
        <v>2.5700000000000001E-2</v>
      </c>
      <c r="P1265">
        <v>11</v>
      </c>
      <c r="Q1265">
        <v>2.56</v>
      </c>
      <c r="R1265">
        <v>639</v>
      </c>
      <c r="S1265">
        <v>21</v>
      </c>
      <c r="T1265">
        <v>42</v>
      </c>
      <c r="U1265">
        <f t="shared" si="114"/>
        <v>0</v>
      </c>
      <c r="V1265">
        <f t="shared" si="115"/>
        <v>-55</v>
      </c>
      <c r="W1265" s="3">
        <f t="shared" si="116"/>
        <v>-8.102235480425735E-3</v>
      </c>
      <c r="X1265" t="str">
        <f t="shared" si="117"/>
        <v>February</v>
      </c>
      <c r="Y1265" t="str">
        <f t="shared" si="118"/>
        <v>Q1</v>
      </c>
      <c r="Z1265">
        <f t="shared" si="119"/>
        <v>0.67449139280125192</v>
      </c>
    </row>
    <row r="1266" spans="1:26" x14ac:dyDescent="0.25">
      <c r="A1266" t="s">
        <v>1273</v>
      </c>
      <c r="B1266" t="s">
        <v>1509</v>
      </c>
      <c r="C1266" t="s">
        <v>1510</v>
      </c>
      <c r="D1266">
        <v>373</v>
      </c>
      <c r="E1266">
        <v>25</v>
      </c>
      <c r="F1266">
        <v>9325</v>
      </c>
      <c r="G1266">
        <v>9593.2999999999993</v>
      </c>
      <c r="H1266" t="s">
        <v>1514</v>
      </c>
      <c r="I1266" t="s">
        <v>1519</v>
      </c>
      <c r="J1266">
        <v>3.8</v>
      </c>
      <c r="K1266" t="s">
        <v>1779</v>
      </c>
      <c r="L1266" t="s">
        <v>1645</v>
      </c>
      <c r="M1266" t="s">
        <v>1645</v>
      </c>
      <c r="N1266" t="s">
        <v>1912</v>
      </c>
      <c r="O1266">
        <v>7.85E-2</v>
      </c>
      <c r="P1266">
        <v>29</v>
      </c>
      <c r="Q1266">
        <v>1.75</v>
      </c>
      <c r="R1266">
        <v>611</v>
      </c>
      <c r="S1266">
        <v>121</v>
      </c>
      <c r="T1266">
        <v>76</v>
      </c>
      <c r="U1266">
        <f t="shared" si="114"/>
        <v>0</v>
      </c>
      <c r="V1266">
        <f t="shared" si="115"/>
        <v>268.29999999999927</v>
      </c>
      <c r="W1266" s="3">
        <f t="shared" si="116"/>
        <v>2.8772117962466408E-2</v>
      </c>
      <c r="X1266" t="str">
        <f t="shared" si="117"/>
        <v>December</v>
      </c>
      <c r="Y1266" t="str">
        <f t="shared" si="118"/>
        <v>Q4</v>
      </c>
      <c r="Z1266">
        <f t="shared" si="119"/>
        <v>0.61047463175122751</v>
      </c>
    </row>
    <row r="1267" spans="1:26" x14ac:dyDescent="0.25">
      <c r="A1267" t="s">
        <v>1274</v>
      </c>
      <c r="B1267" t="s">
        <v>1504</v>
      </c>
      <c r="C1267" t="s">
        <v>1510</v>
      </c>
      <c r="D1267">
        <v>189</v>
      </c>
      <c r="E1267">
        <v>45</v>
      </c>
      <c r="F1267">
        <v>8505</v>
      </c>
      <c r="G1267">
        <v>8717.48</v>
      </c>
      <c r="H1267" t="s">
        <v>1515</v>
      </c>
      <c r="I1267" t="s">
        <v>1519</v>
      </c>
      <c r="J1267">
        <v>3.8</v>
      </c>
      <c r="K1267" t="s">
        <v>1651</v>
      </c>
      <c r="L1267" t="s">
        <v>1549</v>
      </c>
      <c r="M1267" t="s">
        <v>1658</v>
      </c>
      <c r="N1267" t="s">
        <v>1913</v>
      </c>
      <c r="O1267">
        <v>0.10630000000000001</v>
      </c>
      <c r="P1267">
        <v>20</v>
      </c>
      <c r="Q1267">
        <v>1.46</v>
      </c>
      <c r="R1267">
        <v>904</v>
      </c>
      <c r="S1267">
        <v>197</v>
      </c>
      <c r="T1267">
        <v>34</v>
      </c>
      <c r="U1267">
        <f t="shared" si="114"/>
        <v>3</v>
      </c>
      <c r="V1267">
        <f t="shared" si="115"/>
        <v>212.47999999999956</v>
      </c>
      <c r="W1267" s="3">
        <f t="shared" si="116"/>
        <v>2.4982951205173375E-2</v>
      </c>
      <c r="X1267" t="str">
        <f t="shared" si="117"/>
        <v>October</v>
      </c>
      <c r="Y1267" t="str">
        <f t="shared" si="118"/>
        <v>Q4</v>
      </c>
      <c r="Z1267">
        <f t="shared" si="119"/>
        <v>0.20907079646017698</v>
      </c>
    </row>
    <row r="1268" spans="1:26" x14ac:dyDescent="0.25">
      <c r="A1268" t="s">
        <v>1275</v>
      </c>
      <c r="B1268" t="s">
        <v>1504</v>
      </c>
      <c r="C1268" t="s">
        <v>1510</v>
      </c>
      <c r="D1268">
        <v>83</v>
      </c>
      <c r="E1268">
        <v>45</v>
      </c>
      <c r="F1268">
        <v>3735</v>
      </c>
      <c r="G1268">
        <v>3890.32</v>
      </c>
      <c r="H1268" t="s">
        <v>1513</v>
      </c>
      <c r="I1268" t="s">
        <v>1518</v>
      </c>
      <c r="J1268">
        <v>4.5</v>
      </c>
      <c r="K1268" t="s">
        <v>1814</v>
      </c>
      <c r="L1268" t="s">
        <v>1753</v>
      </c>
      <c r="M1268" t="s">
        <v>1753</v>
      </c>
      <c r="N1268" t="s">
        <v>1912</v>
      </c>
      <c r="O1268">
        <v>0.10730000000000001</v>
      </c>
      <c r="P1268">
        <v>8</v>
      </c>
      <c r="Q1268">
        <v>1.63</v>
      </c>
      <c r="R1268">
        <v>895</v>
      </c>
      <c r="S1268">
        <v>73</v>
      </c>
      <c r="T1268">
        <v>79</v>
      </c>
      <c r="U1268">
        <f t="shared" si="114"/>
        <v>0</v>
      </c>
      <c r="V1268">
        <f t="shared" si="115"/>
        <v>155.32000000000016</v>
      </c>
      <c r="W1268" s="3">
        <f t="shared" si="116"/>
        <v>4.1585006693440472E-2</v>
      </c>
      <c r="X1268" t="str">
        <f t="shared" si="117"/>
        <v>September</v>
      </c>
      <c r="Y1268" t="str">
        <f t="shared" si="118"/>
        <v>Q3</v>
      </c>
      <c r="Z1268">
        <f t="shared" si="119"/>
        <v>9.2737430167597765E-2</v>
      </c>
    </row>
    <row r="1269" spans="1:26" x14ac:dyDescent="0.25">
      <c r="A1269" t="s">
        <v>1276</v>
      </c>
      <c r="B1269" t="s">
        <v>1504</v>
      </c>
      <c r="C1269" t="s">
        <v>1510</v>
      </c>
      <c r="D1269">
        <v>18</v>
      </c>
      <c r="E1269">
        <v>45</v>
      </c>
      <c r="F1269">
        <v>810</v>
      </c>
      <c r="G1269">
        <v>772.02</v>
      </c>
      <c r="H1269" t="s">
        <v>1513</v>
      </c>
      <c r="I1269" t="s">
        <v>1519</v>
      </c>
      <c r="J1269">
        <v>3.8</v>
      </c>
      <c r="K1269" t="s">
        <v>1748</v>
      </c>
      <c r="L1269" t="s">
        <v>1550</v>
      </c>
      <c r="M1269" t="s">
        <v>1550</v>
      </c>
      <c r="N1269" t="s">
        <v>1912</v>
      </c>
      <c r="O1269">
        <v>2.7E-2</v>
      </c>
      <c r="P1269">
        <v>0</v>
      </c>
      <c r="Q1269">
        <v>1.66</v>
      </c>
      <c r="R1269">
        <v>118</v>
      </c>
      <c r="S1269">
        <v>84</v>
      </c>
      <c r="T1269">
        <v>67</v>
      </c>
      <c r="U1269">
        <f t="shared" si="114"/>
        <v>0</v>
      </c>
      <c r="V1269">
        <f t="shared" si="115"/>
        <v>-37.980000000000018</v>
      </c>
      <c r="W1269" s="3">
        <f t="shared" si="116"/>
        <v>-4.688888888888891E-2</v>
      </c>
      <c r="X1269" t="str">
        <f t="shared" si="117"/>
        <v>January</v>
      </c>
      <c r="Y1269" t="str">
        <f t="shared" si="118"/>
        <v>Q1</v>
      </c>
      <c r="Z1269">
        <f t="shared" si="119"/>
        <v>0.15254237288135594</v>
      </c>
    </row>
    <row r="1270" spans="1:26" x14ac:dyDescent="0.25">
      <c r="A1270" t="s">
        <v>1277</v>
      </c>
      <c r="B1270" t="s">
        <v>1505</v>
      </c>
      <c r="C1270" t="s">
        <v>1511</v>
      </c>
      <c r="D1270">
        <v>216</v>
      </c>
      <c r="E1270">
        <v>12.5</v>
      </c>
      <c r="F1270">
        <v>2700</v>
      </c>
      <c r="G1270">
        <v>2567.85</v>
      </c>
      <c r="H1270" t="s">
        <v>1515</v>
      </c>
      <c r="I1270" t="s">
        <v>1521</v>
      </c>
      <c r="J1270">
        <v>4.2</v>
      </c>
      <c r="K1270" t="s">
        <v>1526</v>
      </c>
      <c r="L1270" t="s">
        <v>1684</v>
      </c>
      <c r="M1270" t="s">
        <v>1684</v>
      </c>
      <c r="N1270" t="s">
        <v>1912</v>
      </c>
      <c r="O1270">
        <v>9.3700000000000006E-2</v>
      </c>
      <c r="P1270">
        <v>20</v>
      </c>
      <c r="Q1270">
        <v>3.06</v>
      </c>
      <c r="R1270">
        <v>488</v>
      </c>
      <c r="S1270">
        <v>178</v>
      </c>
      <c r="T1270">
        <v>85</v>
      </c>
      <c r="U1270">
        <f t="shared" si="114"/>
        <v>0</v>
      </c>
      <c r="V1270">
        <f t="shared" si="115"/>
        <v>-132.15000000000009</v>
      </c>
      <c r="W1270" s="3">
        <f t="shared" si="116"/>
        <v>-4.8944444444444478E-2</v>
      </c>
      <c r="X1270" t="str">
        <f t="shared" si="117"/>
        <v>December</v>
      </c>
      <c r="Y1270" t="str">
        <f t="shared" si="118"/>
        <v>Q4</v>
      </c>
      <c r="Z1270">
        <f t="shared" si="119"/>
        <v>0.44262295081967212</v>
      </c>
    </row>
    <row r="1271" spans="1:26" x14ac:dyDescent="0.25">
      <c r="A1271" t="s">
        <v>1278</v>
      </c>
      <c r="B1271" t="s">
        <v>1508</v>
      </c>
      <c r="C1271" t="s">
        <v>1512</v>
      </c>
      <c r="D1271">
        <v>261</v>
      </c>
      <c r="E1271">
        <v>8.9</v>
      </c>
      <c r="F1271">
        <v>2322.9</v>
      </c>
      <c r="G1271">
        <v>2433.71</v>
      </c>
      <c r="H1271" t="s">
        <v>1517</v>
      </c>
      <c r="I1271" t="s">
        <v>1518</v>
      </c>
      <c r="J1271">
        <v>4.5</v>
      </c>
      <c r="K1271" t="s">
        <v>1554</v>
      </c>
      <c r="L1271" t="s">
        <v>1892</v>
      </c>
      <c r="M1271" t="s">
        <v>1892</v>
      </c>
      <c r="N1271" t="s">
        <v>1912</v>
      </c>
      <c r="O1271">
        <v>0.08</v>
      </c>
      <c r="P1271">
        <v>20</v>
      </c>
      <c r="Q1271">
        <v>1.51</v>
      </c>
      <c r="R1271">
        <v>931</v>
      </c>
      <c r="S1271">
        <v>118</v>
      </c>
      <c r="T1271">
        <v>78</v>
      </c>
      <c r="U1271">
        <f t="shared" si="114"/>
        <v>0</v>
      </c>
      <c r="V1271">
        <f t="shared" si="115"/>
        <v>110.80999999999995</v>
      </c>
      <c r="W1271" s="3">
        <f t="shared" si="116"/>
        <v>4.7703301907098858E-2</v>
      </c>
      <c r="X1271" t="str">
        <f t="shared" si="117"/>
        <v>December</v>
      </c>
      <c r="Y1271" t="str">
        <f t="shared" si="118"/>
        <v>Q4</v>
      </c>
      <c r="Z1271">
        <f t="shared" si="119"/>
        <v>0.28034371643394201</v>
      </c>
    </row>
    <row r="1272" spans="1:26" x14ac:dyDescent="0.25">
      <c r="A1272" t="s">
        <v>1279</v>
      </c>
      <c r="B1272" t="s">
        <v>1505</v>
      </c>
      <c r="C1272" t="s">
        <v>1511</v>
      </c>
      <c r="D1272">
        <v>261</v>
      </c>
      <c r="E1272">
        <v>12.5</v>
      </c>
      <c r="F1272">
        <v>3262.5</v>
      </c>
      <c r="G1272">
        <v>3423.88</v>
      </c>
      <c r="H1272" t="s">
        <v>1515</v>
      </c>
      <c r="I1272" t="s">
        <v>1521</v>
      </c>
      <c r="J1272">
        <v>4.2</v>
      </c>
      <c r="K1272" t="s">
        <v>1779</v>
      </c>
      <c r="L1272" t="s">
        <v>1882</v>
      </c>
      <c r="M1272" t="s">
        <v>1911</v>
      </c>
      <c r="N1272" t="s">
        <v>1913</v>
      </c>
      <c r="O1272">
        <v>6.3200000000000006E-2</v>
      </c>
      <c r="P1272">
        <v>16</v>
      </c>
      <c r="Q1272">
        <v>3.86</v>
      </c>
      <c r="R1272">
        <v>606</v>
      </c>
      <c r="S1272">
        <v>43</v>
      </c>
      <c r="T1272">
        <v>20</v>
      </c>
      <c r="U1272">
        <f t="shared" si="114"/>
        <v>5</v>
      </c>
      <c r="V1272">
        <f t="shared" si="115"/>
        <v>161.38000000000011</v>
      </c>
      <c r="W1272" s="3">
        <f t="shared" si="116"/>
        <v>4.9465134099616892E-2</v>
      </c>
      <c r="X1272" t="str">
        <f t="shared" si="117"/>
        <v>December</v>
      </c>
      <c r="Y1272" t="str">
        <f t="shared" si="118"/>
        <v>Q4</v>
      </c>
      <c r="Z1272">
        <f t="shared" si="119"/>
        <v>0.43069306930693069</v>
      </c>
    </row>
    <row r="1273" spans="1:26" x14ac:dyDescent="0.25">
      <c r="A1273" t="s">
        <v>1280</v>
      </c>
      <c r="B1273" t="s">
        <v>1507</v>
      </c>
      <c r="C1273" t="s">
        <v>1511</v>
      </c>
      <c r="D1273">
        <v>393</v>
      </c>
      <c r="E1273">
        <v>15.75</v>
      </c>
      <c r="F1273">
        <v>6189.75</v>
      </c>
      <c r="G1273">
        <v>6089.09</v>
      </c>
      <c r="H1273" t="s">
        <v>1513</v>
      </c>
      <c r="I1273" t="s">
        <v>1520</v>
      </c>
      <c r="J1273">
        <v>4.7</v>
      </c>
      <c r="K1273" t="s">
        <v>1780</v>
      </c>
      <c r="L1273" t="s">
        <v>1557</v>
      </c>
      <c r="M1273" t="s">
        <v>1557</v>
      </c>
      <c r="N1273" t="s">
        <v>1912</v>
      </c>
      <c r="O1273">
        <v>9.4500000000000001E-2</v>
      </c>
      <c r="P1273">
        <v>37</v>
      </c>
      <c r="Q1273">
        <v>2.98</v>
      </c>
      <c r="R1273">
        <v>845</v>
      </c>
      <c r="S1273">
        <v>200</v>
      </c>
      <c r="T1273">
        <v>67</v>
      </c>
      <c r="U1273">
        <f t="shared" si="114"/>
        <v>0</v>
      </c>
      <c r="V1273">
        <f t="shared" si="115"/>
        <v>-100.65999999999985</v>
      </c>
      <c r="W1273" s="3">
        <f t="shared" si="116"/>
        <v>-1.6262369239468454E-2</v>
      </c>
      <c r="X1273" t="str">
        <f t="shared" si="117"/>
        <v>July</v>
      </c>
      <c r="Y1273" t="str">
        <f t="shared" si="118"/>
        <v>Q3</v>
      </c>
      <c r="Z1273">
        <f t="shared" si="119"/>
        <v>0.46508875739644973</v>
      </c>
    </row>
    <row r="1274" spans="1:26" x14ac:dyDescent="0.25">
      <c r="A1274" t="s">
        <v>1281</v>
      </c>
      <c r="B1274" t="s">
        <v>1507</v>
      </c>
      <c r="C1274" t="s">
        <v>1511</v>
      </c>
      <c r="D1274">
        <v>15</v>
      </c>
      <c r="E1274">
        <v>15.75</v>
      </c>
      <c r="F1274">
        <v>236.25</v>
      </c>
      <c r="G1274">
        <v>240.59</v>
      </c>
      <c r="H1274" t="s">
        <v>1517</v>
      </c>
      <c r="I1274" t="s">
        <v>1520</v>
      </c>
      <c r="J1274">
        <v>4.7</v>
      </c>
      <c r="K1274" t="s">
        <v>1717</v>
      </c>
      <c r="L1274" t="s">
        <v>1698</v>
      </c>
      <c r="M1274" t="s">
        <v>1698</v>
      </c>
      <c r="N1274" t="s">
        <v>1912</v>
      </c>
      <c r="O1274">
        <v>9.3100000000000002E-2</v>
      </c>
      <c r="P1274">
        <v>1</v>
      </c>
      <c r="Q1274">
        <v>2.54</v>
      </c>
      <c r="R1274">
        <v>505</v>
      </c>
      <c r="S1274">
        <v>37</v>
      </c>
      <c r="T1274">
        <v>74</v>
      </c>
      <c r="U1274">
        <f t="shared" si="114"/>
        <v>0</v>
      </c>
      <c r="V1274">
        <f t="shared" si="115"/>
        <v>4.3400000000000034</v>
      </c>
      <c r="W1274" s="3">
        <f t="shared" si="116"/>
        <v>1.8370370370370384E-2</v>
      </c>
      <c r="X1274" t="str">
        <f t="shared" si="117"/>
        <v>February</v>
      </c>
      <c r="Y1274" t="str">
        <f t="shared" si="118"/>
        <v>Q1</v>
      </c>
      <c r="Z1274">
        <f t="shared" si="119"/>
        <v>2.9702970297029702E-2</v>
      </c>
    </row>
    <row r="1275" spans="1:26" x14ac:dyDescent="0.25">
      <c r="A1275" t="s">
        <v>1282</v>
      </c>
      <c r="B1275" t="s">
        <v>1507</v>
      </c>
      <c r="C1275" t="s">
        <v>1511</v>
      </c>
      <c r="D1275">
        <v>299</v>
      </c>
      <c r="E1275">
        <v>15.75</v>
      </c>
      <c r="F1275">
        <v>4709.25</v>
      </c>
      <c r="G1275">
        <v>4656.59</v>
      </c>
      <c r="H1275" t="s">
        <v>1515</v>
      </c>
      <c r="I1275" t="s">
        <v>1521</v>
      </c>
      <c r="J1275">
        <v>4.2</v>
      </c>
      <c r="K1275" t="s">
        <v>1569</v>
      </c>
      <c r="L1275" t="s">
        <v>1897</v>
      </c>
      <c r="M1275" t="s">
        <v>1897</v>
      </c>
      <c r="N1275" t="s">
        <v>1912</v>
      </c>
      <c r="O1275">
        <v>0.13950000000000001</v>
      </c>
      <c r="P1275">
        <v>41</v>
      </c>
      <c r="Q1275">
        <v>2.57</v>
      </c>
      <c r="R1275">
        <v>170</v>
      </c>
      <c r="S1275">
        <v>198</v>
      </c>
      <c r="T1275">
        <v>76</v>
      </c>
      <c r="U1275">
        <f t="shared" si="114"/>
        <v>0</v>
      </c>
      <c r="V1275">
        <f t="shared" si="115"/>
        <v>-52.659999999999854</v>
      </c>
      <c r="W1275" s="3">
        <f t="shared" si="116"/>
        <v>-1.1182247703986804E-2</v>
      </c>
      <c r="X1275" t="str">
        <f t="shared" si="117"/>
        <v>December</v>
      </c>
      <c r="Y1275" t="str">
        <f t="shared" si="118"/>
        <v>Q4</v>
      </c>
      <c r="Z1275">
        <f t="shared" si="119"/>
        <v>1.7588235294117647</v>
      </c>
    </row>
    <row r="1276" spans="1:26" x14ac:dyDescent="0.25">
      <c r="A1276" t="s">
        <v>1283</v>
      </c>
      <c r="B1276" t="s">
        <v>1508</v>
      </c>
      <c r="C1276" t="s">
        <v>1512</v>
      </c>
      <c r="D1276">
        <v>447</v>
      </c>
      <c r="E1276">
        <v>8.9</v>
      </c>
      <c r="F1276">
        <v>3978.3</v>
      </c>
      <c r="G1276">
        <v>3844.13</v>
      </c>
      <c r="H1276" t="s">
        <v>1514</v>
      </c>
      <c r="I1276" t="s">
        <v>1520</v>
      </c>
      <c r="J1276">
        <v>4.7</v>
      </c>
      <c r="K1276" t="s">
        <v>1723</v>
      </c>
      <c r="L1276" t="s">
        <v>1656</v>
      </c>
      <c r="M1276" t="s">
        <v>1656</v>
      </c>
      <c r="N1276" t="s">
        <v>1912</v>
      </c>
      <c r="O1276">
        <v>5.0599999999999999E-2</v>
      </c>
      <c r="P1276">
        <v>22</v>
      </c>
      <c r="Q1276">
        <v>1.22</v>
      </c>
      <c r="R1276">
        <v>907</v>
      </c>
      <c r="S1276">
        <v>39</v>
      </c>
      <c r="T1276">
        <v>35</v>
      </c>
      <c r="U1276">
        <f t="shared" si="114"/>
        <v>0</v>
      </c>
      <c r="V1276">
        <f t="shared" si="115"/>
        <v>-134.17000000000007</v>
      </c>
      <c r="W1276" s="3">
        <f t="shared" si="116"/>
        <v>-3.3725460623884589E-2</v>
      </c>
      <c r="X1276" t="str">
        <f t="shared" si="117"/>
        <v>May</v>
      </c>
      <c r="Y1276" t="str">
        <f t="shared" si="118"/>
        <v>Q2</v>
      </c>
      <c r="Z1276">
        <f t="shared" si="119"/>
        <v>0.4928335170893054</v>
      </c>
    </row>
    <row r="1277" spans="1:26" x14ac:dyDescent="0.25">
      <c r="A1277" t="s">
        <v>1284</v>
      </c>
      <c r="B1277" t="s">
        <v>1508</v>
      </c>
      <c r="C1277" t="s">
        <v>1512</v>
      </c>
      <c r="D1277">
        <v>208</v>
      </c>
      <c r="E1277">
        <v>8.9</v>
      </c>
      <c r="F1277">
        <v>1851.2</v>
      </c>
      <c r="G1277">
        <v>1902.25</v>
      </c>
      <c r="H1277" t="s">
        <v>1515</v>
      </c>
      <c r="I1277" t="s">
        <v>1519</v>
      </c>
      <c r="J1277">
        <v>3.8</v>
      </c>
      <c r="K1277" t="s">
        <v>1689</v>
      </c>
      <c r="L1277" t="s">
        <v>1795</v>
      </c>
      <c r="M1277" t="s">
        <v>1777</v>
      </c>
      <c r="N1277" t="s">
        <v>1913</v>
      </c>
      <c r="O1277">
        <v>0.123</v>
      </c>
      <c r="P1277">
        <v>25</v>
      </c>
      <c r="Q1277">
        <v>1.75</v>
      </c>
      <c r="R1277">
        <v>278</v>
      </c>
      <c r="S1277">
        <v>107</v>
      </c>
      <c r="T1277">
        <v>97</v>
      </c>
      <c r="U1277">
        <f t="shared" si="114"/>
        <v>3</v>
      </c>
      <c r="V1277">
        <f t="shared" si="115"/>
        <v>51.049999999999955</v>
      </c>
      <c r="W1277" s="3">
        <f t="shared" si="116"/>
        <v>2.757670700086428E-2</v>
      </c>
      <c r="X1277" t="str">
        <f t="shared" si="117"/>
        <v>January</v>
      </c>
      <c r="Y1277" t="str">
        <f t="shared" si="118"/>
        <v>Q1</v>
      </c>
      <c r="Z1277">
        <f t="shared" si="119"/>
        <v>0.74820143884892087</v>
      </c>
    </row>
    <row r="1278" spans="1:26" x14ac:dyDescent="0.25">
      <c r="A1278" t="s">
        <v>1285</v>
      </c>
      <c r="B1278" t="s">
        <v>1509</v>
      </c>
      <c r="C1278" t="s">
        <v>1510</v>
      </c>
      <c r="D1278">
        <v>237</v>
      </c>
      <c r="E1278">
        <v>25</v>
      </c>
      <c r="F1278">
        <v>5925</v>
      </c>
      <c r="G1278">
        <v>6107.74</v>
      </c>
      <c r="H1278" t="s">
        <v>1515</v>
      </c>
      <c r="I1278" t="s">
        <v>1519</v>
      </c>
      <c r="J1278">
        <v>3.8</v>
      </c>
      <c r="K1278" t="s">
        <v>1878</v>
      </c>
      <c r="L1278" t="s">
        <v>1885</v>
      </c>
      <c r="M1278" t="s">
        <v>1885</v>
      </c>
      <c r="N1278" t="s">
        <v>1912</v>
      </c>
      <c r="O1278">
        <v>0.14269999999999999</v>
      </c>
      <c r="P1278">
        <v>33</v>
      </c>
      <c r="Q1278">
        <v>0.75</v>
      </c>
      <c r="R1278">
        <v>808</v>
      </c>
      <c r="S1278">
        <v>174</v>
      </c>
      <c r="T1278">
        <v>82</v>
      </c>
      <c r="U1278">
        <f t="shared" si="114"/>
        <v>0</v>
      </c>
      <c r="V1278">
        <f t="shared" si="115"/>
        <v>182.73999999999978</v>
      </c>
      <c r="W1278" s="3">
        <f t="shared" si="116"/>
        <v>3.0842194092826968E-2</v>
      </c>
      <c r="X1278" t="str">
        <f t="shared" si="117"/>
        <v>January</v>
      </c>
      <c r="Y1278" t="str">
        <f t="shared" si="118"/>
        <v>Q1</v>
      </c>
      <c r="Z1278">
        <f t="shared" si="119"/>
        <v>0.2933168316831683</v>
      </c>
    </row>
    <row r="1279" spans="1:26" x14ac:dyDescent="0.25">
      <c r="A1279" t="s">
        <v>1286</v>
      </c>
      <c r="B1279" t="s">
        <v>1505</v>
      </c>
      <c r="C1279" t="s">
        <v>1511</v>
      </c>
      <c r="D1279">
        <v>416</v>
      </c>
      <c r="E1279">
        <v>12.5</v>
      </c>
      <c r="F1279">
        <v>5200</v>
      </c>
      <c r="G1279">
        <v>5303.44</v>
      </c>
      <c r="H1279" t="s">
        <v>1515</v>
      </c>
      <c r="I1279" t="s">
        <v>1520</v>
      </c>
      <c r="J1279">
        <v>4.7</v>
      </c>
      <c r="K1279" t="s">
        <v>1799</v>
      </c>
      <c r="L1279" t="s">
        <v>1639</v>
      </c>
      <c r="M1279" t="s">
        <v>1639</v>
      </c>
      <c r="N1279" t="s">
        <v>1912</v>
      </c>
      <c r="O1279">
        <v>1.29E-2</v>
      </c>
      <c r="P1279">
        <v>5</v>
      </c>
      <c r="Q1279">
        <v>3.54</v>
      </c>
      <c r="R1279">
        <v>606</v>
      </c>
      <c r="S1279">
        <v>47</v>
      </c>
      <c r="T1279">
        <v>63</v>
      </c>
      <c r="U1279">
        <f t="shared" si="114"/>
        <v>0</v>
      </c>
      <c r="V1279">
        <f t="shared" si="115"/>
        <v>103.4399999999996</v>
      </c>
      <c r="W1279" s="3">
        <f t="shared" si="116"/>
        <v>1.9892307692307615E-2</v>
      </c>
      <c r="X1279" t="str">
        <f t="shared" si="117"/>
        <v>July</v>
      </c>
      <c r="Y1279" t="str">
        <f t="shared" si="118"/>
        <v>Q3</v>
      </c>
      <c r="Z1279">
        <f t="shared" si="119"/>
        <v>0.68646864686468645</v>
      </c>
    </row>
    <row r="1280" spans="1:26" x14ac:dyDescent="0.25">
      <c r="A1280" t="s">
        <v>1287</v>
      </c>
      <c r="B1280" t="s">
        <v>1508</v>
      </c>
      <c r="C1280" t="s">
        <v>1512</v>
      </c>
      <c r="D1280">
        <v>295</v>
      </c>
      <c r="E1280">
        <v>8.9</v>
      </c>
      <c r="F1280">
        <v>2625.5</v>
      </c>
      <c r="G1280">
        <v>2678.55</v>
      </c>
      <c r="H1280" t="s">
        <v>1513</v>
      </c>
      <c r="I1280" t="s">
        <v>1521</v>
      </c>
      <c r="J1280">
        <v>4.2</v>
      </c>
      <c r="K1280" t="s">
        <v>1620</v>
      </c>
      <c r="L1280" t="s">
        <v>1747</v>
      </c>
      <c r="M1280" t="s">
        <v>1747</v>
      </c>
      <c r="N1280" t="s">
        <v>1912</v>
      </c>
      <c r="O1280">
        <v>1.9400000000000001E-2</v>
      </c>
      <c r="P1280">
        <v>5</v>
      </c>
      <c r="Q1280">
        <v>2.76</v>
      </c>
      <c r="R1280">
        <v>416</v>
      </c>
      <c r="S1280">
        <v>141</v>
      </c>
      <c r="T1280">
        <v>61</v>
      </c>
      <c r="U1280">
        <f t="shared" si="114"/>
        <v>0</v>
      </c>
      <c r="V1280">
        <f t="shared" si="115"/>
        <v>53.050000000000182</v>
      </c>
      <c r="W1280" s="3">
        <f t="shared" si="116"/>
        <v>2.0205675109503021E-2</v>
      </c>
      <c r="X1280" t="str">
        <f t="shared" si="117"/>
        <v>August</v>
      </c>
      <c r="Y1280" t="str">
        <f t="shared" si="118"/>
        <v>Q3</v>
      </c>
      <c r="Z1280">
        <f t="shared" si="119"/>
        <v>0.70913461538461542</v>
      </c>
    </row>
    <row r="1281" spans="1:26" x14ac:dyDescent="0.25">
      <c r="A1281" t="s">
        <v>1288</v>
      </c>
      <c r="B1281" t="s">
        <v>1509</v>
      </c>
      <c r="C1281" t="s">
        <v>1510</v>
      </c>
      <c r="D1281">
        <v>22</v>
      </c>
      <c r="E1281">
        <v>25</v>
      </c>
      <c r="F1281">
        <v>550</v>
      </c>
      <c r="G1281">
        <v>531.41</v>
      </c>
      <c r="H1281" t="s">
        <v>1514</v>
      </c>
      <c r="I1281" t="s">
        <v>1519</v>
      </c>
      <c r="J1281">
        <v>3.8</v>
      </c>
      <c r="K1281" t="s">
        <v>1705</v>
      </c>
      <c r="L1281" t="s">
        <v>1833</v>
      </c>
      <c r="M1281" t="s">
        <v>1833</v>
      </c>
      <c r="N1281" t="s">
        <v>1912</v>
      </c>
      <c r="O1281">
        <v>8.9899999999999994E-2</v>
      </c>
      <c r="P1281">
        <v>1</v>
      </c>
      <c r="Q1281">
        <v>1.17</v>
      </c>
      <c r="R1281">
        <v>432</v>
      </c>
      <c r="S1281">
        <v>162</v>
      </c>
      <c r="T1281">
        <v>43</v>
      </c>
      <c r="U1281">
        <f t="shared" si="114"/>
        <v>0</v>
      </c>
      <c r="V1281">
        <f t="shared" si="115"/>
        <v>-18.590000000000032</v>
      </c>
      <c r="W1281" s="3">
        <f t="shared" si="116"/>
        <v>-3.3800000000000059E-2</v>
      </c>
      <c r="X1281" t="str">
        <f t="shared" si="117"/>
        <v>March</v>
      </c>
      <c r="Y1281" t="str">
        <f t="shared" si="118"/>
        <v>Q1</v>
      </c>
      <c r="Z1281">
        <f t="shared" si="119"/>
        <v>5.0925925925925923E-2</v>
      </c>
    </row>
    <row r="1282" spans="1:26" x14ac:dyDescent="0.25">
      <c r="A1282" t="s">
        <v>1289</v>
      </c>
      <c r="B1282" t="s">
        <v>1508</v>
      </c>
      <c r="C1282" t="s">
        <v>1512</v>
      </c>
      <c r="D1282">
        <v>221</v>
      </c>
      <c r="E1282">
        <v>8.9</v>
      </c>
      <c r="F1282">
        <v>1966.9</v>
      </c>
      <c r="G1282">
        <v>1891.34</v>
      </c>
      <c r="H1282" t="s">
        <v>1513</v>
      </c>
      <c r="I1282" t="s">
        <v>1519</v>
      </c>
      <c r="J1282">
        <v>3.8</v>
      </c>
      <c r="K1282" t="s">
        <v>1629</v>
      </c>
      <c r="L1282" t="s">
        <v>1751</v>
      </c>
      <c r="M1282" t="s">
        <v>1751</v>
      </c>
      <c r="N1282" t="s">
        <v>1912</v>
      </c>
      <c r="O1282">
        <v>1.5599999999999999E-2</v>
      </c>
      <c r="P1282">
        <v>3</v>
      </c>
      <c r="Q1282">
        <v>1.6</v>
      </c>
      <c r="R1282">
        <v>61</v>
      </c>
      <c r="S1282">
        <v>115</v>
      </c>
      <c r="T1282">
        <v>17</v>
      </c>
      <c r="U1282">
        <f t="shared" si="114"/>
        <v>0</v>
      </c>
      <c r="V1282">
        <f t="shared" si="115"/>
        <v>-75.560000000000173</v>
      </c>
      <c r="W1282" s="3">
        <f t="shared" si="116"/>
        <v>-3.8415781178504332E-2</v>
      </c>
      <c r="X1282" t="str">
        <f t="shared" si="117"/>
        <v>October</v>
      </c>
      <c r="Y1282" t="str">
        <f t="shared" si="118"/>
        <v>Q4</v>
      </c>
      <c r="Z1282">
        <f t="shared" si="119"/>
        <v>3.622950819672131</v>
      </c>
    </row>
    <row r="1283" spans="1:26" x14ac:dyDescent="0.25">
      <c r="A1283" t="s">
        <v>1290</v>
      </c>
      <c r="B1283" t="s">
        <v>1509</v>
      </c>
      <c r="C1283" t="s">
        <v>1510</v>
      </c>
      <c r="D1283">
        <v>350</v>
      </c>
      <c r="E1283">
        <v>25</v>
      </c>
      <c r="F1283">
        <v>8750</v>
      </c>
      <c r="G1283">
        <v>8545.15</v>
      </c>
      <c r="H1283" t="s">
        <v>1513</v>
      </c>
      <c r="I1283" t="s">
        <v>1518</v>
      </c>
      <c r="J1283">
        <v>4.5</v>
      </c>
      <c r="K1283" t="s">
        <v>1622</v>
      </c>
      <c r="L1283" t="s">
        <v>1736</v>
      </c>
      <c r="M1283" t="s">
        <v>1736</v>
      </c>
      <c r="N1283" t="s">
        <v>1912</v>
      </c>
      <c r="O1283">
        <v>8.43E-2</v>
      </c>
      <c r="P1283">
        <v>29</v>
      </c>
      <c r="Q1283">
        <v>1.72</v>
      </c>
      <c r="R1283">
        <v>992</v>
      </c>
      <c r="S1283">
        <v>82</v>
      </c>
      <c r="T1283">
        <v>71</v>
      </c>
      <c r="U1283">
        <f t="shared" ref="U1283:U1346" si="120">IF(N1283="Delayed", M1283-L1283, 0)</f>
        <v>0</v>
      </c>
      <c r="V1283">
        <f t="shared" ref="V1283:V1346" si="121">G1283-F1283</f>
        <v>-204.85000000000036</v>
      </c>
      <c r="W1283" s="3">
        <f t="shared" ref="W1283:W1346" si="122">(G1283-F1283)/F1283</f>
        <v>-2.3411428571428614E-2</v>
      </c>
      <c r="X1283" t="str">
        <f t="shared" ref="X1283:X1346" si="123">TEXT(K1283,"MMMM")</f>
        <v>September</v>
      </c>
      <c r="Y1283" t="str">
        <f t="shared" ref="Y1283:Y1346" si="124">"Q"&amp;ROUNDUP(MONTH(K1283)/3,0)</f>
        <v>Q3</v>
      </c>
      <c r="Z1283">
        <f t="shared" ref="Z1283:Z1346" si="125">D1283/R1283</f>
        <v>0.35282258064516131</v>
      </c>
    </row>
    <row r="1284" spans="1:26" x14ac:dyDescent="0.25">
      <c r="A1284" t="s">
        <v>1291</v>
      </c>
      <c r="B1284" t="s">
        <v>1507</v>
      </c>
      <c r="C1284" t="s">
        <v>1511</v>
      </c>
      <c r="D1284">
        <v>255</v>
      </c>
      <c r="E1284">
        <v>15.75</v>
      </c>
      <c r="F1284">
        <v>4016.25</v>
      </c>
      <c r="G1284">
        <v>3901.43</v>
      </c>
      <c r="H1284" t="s">
        <v>1514</v>
      </c>
      <c r="I1284" t="s">
        <v>1520</v>
      </c>
      <c r="J1284">
        <v>4.7</v>
      </c>
      <c r="K1284" t="s">
        <v>1563</v>
      </c>
      <c r="L1284" t="s">
        <v>1686</v>
      </c>
      <c r="M1284" t="s">
        <v>1686</v>
      </c>
      <c r="N1284" t="s">
        <v>1912</v>
      </c>
      <c r="O1284">
        <v>3.4099999999999998E-2</v>
      </c>
      <c r="P1284">
        <v>8</v>
      </c>
      <c r="Q1284">
        <v>3.44</v>
      </c>
      <c r="R1284">
        <v>199</v>
      </c>
      <c r="S1284">
        <v>190</v>
      </c>
      <c r="T1284">
        <v>26</v>
      </c>
      <c r="U1284">
        <f t="shared" si="120"/>
        <v>0</v>
      </c>
      <c r="V1284">
        <f t="shared" si="121"/>
        <v>-114.82000000000016</v>
      </c>
      <c r="W1284" s="3">
        <f t="shared" si="122"/>
        <v>-2.8588857765328393E-2</v>
      </c>
      <c r="X1284" t="str">
        <f t="shared" si="123"/>
        <v>September</v>
      </c>
      <c r="Y1284" t="str">
        <f t="shared" si="124"/>
        <v>Q3</v>
      </c>
      <c r="Z1284">
        <f t="shared" si="125"/>
        <v>1.2814070351758795</v>
      </c>
    </row>
    <row r="1285" spans="1:26" x14ac:dyDescent="0.25">
      <c r="A1285" t="s">
        <v>1292</v>
      </c>
      <c r="B1285" t="s">
        <v>1509</v>
      </c>
      <c r="C1285" t="s">
        <v>1510</v>
      </c>
      <c r="D1285">
        <v>272</v>
      </c>
      <c r="E1285">
        <v>25</v>
      </c>
      <c r="F1285">
        <v>6800</v>
      </c>
      <c r="G1285">
        <v>7133.11</v>
      </c>
      <c r="H1285" t="s">
        <v>1514</v>
      </c>
      <c r="I1285" t="s">
        <v>1518</v>
      </c>
      <c r="J1285">
        <v>4.5</v>
      </c>
      <c r="K1285" t="s">
        <v>1563</v>
      </c>
      <c r="L1285" t="s">
        <v>1634</v>
      </c>
      <c r="M1285" t="s">
        <v>1634</v>
      </c>
      <c r="N1285" t="s">
        <v>1912</v>
      </c>
      <c r="O1285">
        <v>2.0199999999999999E-2</v>
      </c>
      <c r="P1285">
        <v>5</v>
      </c>
      <c r="Q1285">
        <v>1.44</v>
      </c>
      <c r="R1285">
        <v>909</v>
      </c>
      <c r="S1285">
        <v>180</v>
      </c>
      <c r="T1285">
        <v>56</v>
      </c>
      <c r="U1285">
        <f t="shared" si="120"/>
        <v>0</v>
      </c>
      <c r="V1285">
        <f t="shared" si="121"/>
        <v>333.10999999999967</v>
      </c>
      <c r="W1285" s="3">
        <f t="shared" si="122"/>
        <v>4.8986764705882306E-2</v>
      </c>
      <c r="X1285" t="str">
        <f t="shared" si="123"/>
        <v>September</v>
      </c>
      <c r="Y1285" t="str">
        <f t="shared" si="124"/>
        <v>Q3</v>
      </c>
      <c r="Z1285">
        <f t="shared" si="125"/>
        <v>0.29922992299229922</v>
      </c>
    </row>
    <row r="1286" spans="1:26" x14ac:dyDescent="0.25">
      <c r="A1286" t="s">
        <v>1293</v>
      </c>
      <c r="B1286" t="s">
        <v>1507</v>
      </c>
      <c r="C1286" t="s">
        <v>1511</v>
      </c>
      <c r="D1286">
        <v>395</v>
      </c>
      <c r="E1286">
        <v>15.75</v>
      </c>
      <c r="F1286">
        <v>6221.25</v>
      </c>
      <c r="G1286">
        <v>6178.87</v>
      </c>
      <c r="H1286" t="s">
        <v>1516</v>
      </c>
      <c r="I1286" t="s">
        <v>1520</v>
      </c>
      <c r="J1286">
        <v>4.7</v>
      </c>
      <c r="K1286" t="s">
        <v>1718</v>
      </c>
      <c r="L1286" t="s">
        <v>1806</v>
      </c>
      <c r="M1286" t="s">
        <v>1806</v>
      </c>
      <c r="N1286" t="s">
        <v>1912</v>
      </c>
      <c r="O1286">
        <v>0.13189999999999999</v>
      </c>
      <c r="P1286">
        <v>52</v>
      </c>
      <c r="Q1286">
        <v>2.54</v>
      </c>
      <c r="R1286">
        <v>793</v>
      </c>
      <c r="S1286">
        <v>115</v>
      </c>
      <c r="T1286">
        <v>60</v>
      </c>
      <c r="U1286">
        <f t="shared" si="120"/>
        <v>0</v>
      </c>
      <c r="V1286">
        <f t="shared" si="121"/>
        <v>-42.380000000000109</v>
      </c>
      <c r="W1286" s="3">
        <f t="shared" si="122"/>
        <v>-6.8121358247940703E-3</v>
      </c>
      <c r="X1286" t="str">
        <f t="shared" si="123"/>
        <v>January</v>
      </c>
      <c r="Y1286" t="str">
        <f t="shared" si="124"/>
        <v>Q1</v>
      </c>
      <c r="Z1286">
        <f t="shared" si="125"/>
        <v>0.49810844892812106</v>
      </c>
    </row>
    <row r="1287" spans="1:26" x14ac:dyDescent="0.25">
      <c r="A1287" t="s">
        <v>1294</v>
      </c>
      <c r="B1287" t="s">
        <v>1508</v>
      </c>
      <c r="C1287" t="s">
        <v>1512</v>
      </c>
      <c r="D1287">
        <v>255</v>
      </c>
      <c r="E1287">
        <v>8.9</v>
      </c>
      <c r="F1287">
        <v>2269.5</v>
      </c>
      <c r="G1287">
        <v>2295.58</v>
      </c>
      <c r="H1287" t="s">
        <v>1517</v>
      </c>
      <c r="I1287" t="s">
        <v>1519</v>
      </c>
      <c r="J1287">
        <v>3.8</v>
      </c>
      <c r="K1287" t="s">
        <v>1630</v>
      </c>
      <c r="L1287" t="s">
        <v>1559</v>
      </c>
      <c r="M1287" t="s">
        <v>1559</v>
      </c>
      <c r="N1287" t="s">
        <v>1912</v>
      </c>
      <c r="O1287">
        <v>0.1207</v>
      </c>
      <c r="P1287">
        <v>30</v>
      </c>
      <c r="Q1287">
        <v>2.29</v>
      </c>
      <c r="R1287">
        <v>211</v>
      </c>
      <c r="S1287">
        <v>81</v>
      </c>
      <c r="T1287">
        <v>86</v>
      </c>
      <c r="U1287">
        <f t="shared" si="120"/>
        <v>0</v>
      </c>
      <c r="V1287">
        <f t="shared" si="121"/>
        <v>26.079999999999927</v>
      </c>
      <c r="W1287" s="3">
        <f t="shared" si="122"/>
        <v>1.1491517955496773E-2</v>
      </c>
      <c r="X1287" t="str">
        <f t="shared" si="123"/>
        <v>March</v>
      </c>
      <c r="Y1287" t="str">
        <f t="shared" si="124"/>
        <v>Q1</v>
      </c>
      <c r="Z1287">
        <f t="shared" si="125"/>
        <v>1.2085308056872037</v>
      </c>
    </row>
    <row r="1288" spans="1:26" x14ac:dyDescent="0.25">
      <c r="A1288" t="s">
        <v>1295</v>
      </c>
      <c r="B1288" t="s">
        <v>1509</v>
      </c>
      <c r="C1288" t="s">
        <v>1510</v>
      </c>
      <c r="D1288">
        <v>231</v>
      </c>
      <c r="E1288">
        <v>25</v>
      </c>
      <c r="F1288">
        <v>5775</v>
      </c>
      <c r="G1288">
        <v>5832.65</v>
      </c>
      <c r="H1288" t="s">
        <v>1516</v>
      </c>
      <c r="I1288" t="s">
        <v>1520</v>
      </c>
      <c r="J1288">
        <v>4.7</v>
      </c>
      <c r="K1288" t="s">
        <v>1681</v>
      </c>
      <c r="L1288" t="s">
        <v>1783</v>
      </c>
      <c r="M1288" t="s">
        <v>1783</v>
      </c>
      <c r="N1288" t="s">
        <v>1912</v>
      </c>
      <c r="O1288">
        <v>6.8400000000000002E-2</v>
      </c>
      <c r="P1288">
        <v>15</v>
      </c>
      <c r="Q1288">
        <v>1.56</v>
      </c>
      <c r="R1288">
        <v>841</v>
      </c>
      <c r="S1288">
        <v>184</v>
      </c>
      <c r="T1288">
        <v>15</v>
      </c>
      <c r="U1288">
        <f t="shared" si="120"/>
        <v>0</v>
      </c>
      <c r="V1288">
        <f t="shared" si="121"/>
        <v>57.649999999999636</v>
      </c>
      <c r="W1288" s="3">
        <f t="shared" si="122"/>
        <v>9.9826839826839195E-3</v>
      </c>
      <c r="X1288" t="str">
        <f t="shared" si="123"/>
        <v>February</v>
      </c>
      <c r="Y1288" t="str">
        <f t="shared" si="124"/>
        <v>Q1</v>
      </c>
      <c r="Z1288">
        <f t="shared" si="125"/>
        <v>0.27467300832342451</v>
      </c>
    </row>
    <row r="1289" spans="1:26" x14ac:dyDescent="0.25">
      <c r="A1289" t="s">
        <v>1296</v>
      </c>
      <c r="B1289" t="s">
        <v>1506</v>
      </c>
      <c r="C1289" t="s">
        <v>1512</v>
      </c>
      <c r="D1289">
        <v>247</v>
      </c>
      <c r="E1289">
        <v>4.2</v>
      </c>
      <c r="F1289">
        <v>1037.4000000000001</v>
      </c>
      <c r="G1289">
        <v>1052.98</v>
      </c>
      <c r="H1289" t="s">
        <v>1516</v>
      </c>
      <c r="I1289" t="s">
        <v>1520</v>
      </c>
      <c r="J1289">
        <v>4.7</v>
      </c>
      <c r="K1289" t="s">
        <v>1606</v>
      </c>
      <c r="L1289" t="s">
        <v>1647</v>
      </c>
      <c r="M1289" t="s">
        <v>1647</v>
      </c>
      <c r="N1289" t="s">
        <v>1912</v>
      </c>
      <c r="O1289">
        <v>0.14810000000000001</v>
      </c>
      <c r="P1289">
        <v>36</v>
      </c>
      <c r="Q1289">
        <v>2.67</v>
      </c>
      <c r="R1289">
        <v>384</v>
      </c>
      <c r="S1289">
        <v>98</v>
      </c>
      <c r="T1289">
        <v>70</v>
      </c>
      <c r="U1289">
        <f t="shared" si="120"/>
        <v>0</v>
      </c>
      <c r="V1289">
        <f t="shared" si="121"/>
        <v>15.579999999999927</v>
      </c>
      <c r="W1289" s="3">
        <f t="shared" si="122"/>
        <v>1.5018315018314948E-2</v>
      </c>
      <c r="X1289" t="str">
        <f t="shared" si="123"/>
        <v>May</v>
      </c>
      <c r="Y1289" t="str">
        <f t="shared" si="124"/>
        <v>Q2</v>
      </c>
      <c r="Z1289">
        <f t="shared" si="125"/>
        <v>0.64322916666666663</v>
      </c>
    </row>
    <row r="1290" spans="1:26" x14ac:dyDescent="0.25">
      <c r="A1290" t="s">
        <v>1297</v>
      </c>
      <c r="B1290" t="s">
        <v>1509</v>
      </c>
      <c r="C1290" t="s">
        <v>1510</v>
      </c>
      <c r="D1290">
        <v>311</v>
      </c>
      <c r="E1290">
        <v>25</v>
      </c>
      <c r="F1290">
        <v>7775</v>
      </c>
      <c r="G1290">
        <v>7926.81</v>
      </c>
      <c r="H1290" t="s">
        <v>1515</v>
      </c>
      <c r="I1290" t="s">
        <v>1520</v>
      </c>
      <c r="J1290">
        <v>4.7</v>
      </c>
      <c r="K1290" t="s">
        <v>1809</v>
      </c>
      <c r="L1290" t="s">
        <v>1645</v>
      </c>
      <c r="M1290" t="s">
        <v>1645</v>
      </c>
      <c r="N1290" t="s">
        <v>1912</v>
      </c>
      <c r="O1290">
        <v>0.13930000000000001</v>
      </c>
      <c r="P1290">
        <v>43</v>
      </c>
      <c r="Q1290">
        <v>1.49</v>
      </c>
      <c r="R1290">
        <v>190</v>
      </c>
      <c r="S1290">
        <v>140</v>
      </c>
      <c r="T1290">
        <v>53</v>
      </c>
      <c r="U1290">
        <f t="shared" si="120"/>
        <v>0</v>
      </c>
      <c r="V1290">
        <f t="shared" si="121"/>
        <v>151.8100000000004</v>
      </c>
      <c r="W1290" s="3">
        <f t="shared" si="122"/>
        <v>1.9525401929260503E-2</v>
      </c>
      <c r="X1290" t="str">
        <f t="shared" si="123"/>
        <v>December</v>
      </c>
      <c r="Y1290" t="str">
        <f t="shared" si="124"/>
        <v>Q4</v>
      </c>
      <c r="Z1290">
        <f t="shared" si="125"/>
        <v>1.6368421052631579</v>
      </c>
    </row>
    <row r="1291" spans="1:26" x14ac:dyDescent="0.25">
      <c r="A1291" t="s">
        <v>1298</v>
      </c>
      <c r="B1291" t="s">
        <v>1505</v>
      </c>
      <c r="C1291" t="s">
        <v>1511</v>
      </c>
      <c r="D1291">
        <v>274</v>
      </c>
      <c r="E1291">
        <v>12.5</v>
      </c>
      <c r="F1291">
        <v>3425</v>
      </c>
      <c r="G1291">
        <v>3464.86</v>
      </c>
      <c r="H1291" t="s">
        <v>1515</v>
      </c>
      <c r="I1291" t="s">
        <v>1521</v>
      </c>
      <c r="J1291">
        <v>4.2</v>
      </c>
      <c r="K1291" t="s">
        <v>1752</v>
      </c>
      <c r="L1291" t="s">
        <v>1666</v>
      </c>
      <c r="M1291" t="s">
        <v>1666</v>
      </c>
      <c r="N1291" t="s">
        <v>1912</v>
      </c>
      <c r="O1291">
        <v>1.8800000000000001E-2</v>
      </c>
      <c r="P1291">
        <v>5</v>
      </c>
      <c r="Q1291">
        <v>3.9</v>
      </c>
      <c r="R1291">
        <v>658</v>
      </c>
      <c r="S1291">
        <v>151</v>
      </c>
      <c r="T1291">
        <v>39</v>
      </c>
      <c r="U1291">
        <f t="shared" si="120"/>
        <v>0</v>
      </c>
      <c r="V1291">
        <f t="shared" si="121"/>
        <v>39.860000000000127</v>
      </c>
      <c r="W1291" s="3">
        <f t="shared" si="122"/>
        <v>1.16379562043796E-2</v>
      </c>
      <c r="X1291" t="str">
        <f t="shared" si="123"/>
        <v>September</v>
      </c>
      <c r="Y1291" t="str">
        <f t="shared" si="124"/>
        <v>Q3</v>
      </c>
      <c r="Z1291">
        <f t="shared" si="125"/>
        <v>0.41641337386018235</v>
      </c>
    </row>
    <row r="1292" spans="1:26" x14ac:dyDescent="0.25">
      <c r="A1292" t="s">
        <v>1299</v>
      </c>
      <c r="B1292" t="s">
        <v>1506</v>
      </c>
      <c r="C1292" t="s">
        <v>1512</v>
      </c>
      <c r="D1292">
        <v>107</v>
      </c>
      <c r="E1292">
        <v>4.2</v>
      </c>
      <c r="F1292">
        <v>449.4</v>
      </c>
      <c r="G1292">
        <v>442.59</v>
      </c>
      <c r="H1292" t="s">
        <v>1516</v>
      </c>
      <c r="I1292" t="s">
        <v>1519</v>
      </c>
      <c r="J1292">
        <v>3.8</v>
      </c>
      <c r="K1292" t="s">
        <v>1618</v>
      </c>
      <c r="L1292" t="s">
        <v>1866</v>
      </c>
      <c r="M1292" t="s">
        <v>1866</v>
      </c>
      <c r="N1292" t="s">
        <v>1912</v>
      </c>
      <c r="O1292">
        <v>5.2900000000000003E-2</v>
      </c>
      <c r="P1292">
        <v>5</v>
      </c>
      <c r="Q1292">
        <v>2.04</v>
      </c>
      <c r="R1292">
        <v>335</v>
      </c>
      <c r="S1292">
        <v>87</v>
      </c>
      <c r="T1292">
        <v>86</v>
      </c>
      <c r="U1292">
        <f t="shared" si="120"/>
        <v>0</v>
      </c>
      <c r="V1292">
        <f t="shared" si="121"/>
        <v>-6.8100000000000023</v>
      </c>
      <c r="W1292" s="3">
        <f t="shared" si="122"/>
        <v>-1.5153538050734319E-2</v>
      </c>
      <c r="X1292" t="str">
        <f t="shared" si="123"/>
        <v>October</v>
      </c>
      <c r="Y1292" t="str">
        <f t="shared" si="124"/>
        <v>Q4</v>
      </c>
      <c r="Z1292">
        <f t="shared" si="125"/>
        <v>0.31940298507462689</v>
      </c>
    </row>
    <row r="1293" spans="1:26" x14ac:dyDescent="0.25">
      <c r="A1293" t="s">
        <v>1300</v>
      </c>
      <c r="B1293" t="s">
        <v>1508</v>
      </c>
      <c r="C1293" t="s">
        <v>1512</v>
      </c>
      <c r="D1293">
        <v>161</v>
      </c>
      <c r="E1293">
        <v>8.9</v>
      </c>
      <c r="F1293">
        <v>1432.9</v>
      </c>
      <c r="G1293">
        <v>1388.48</v>
      </c>
      <c r="H1293" t="s">
        <v>1514</v>
      </c>
      <c r="I1293" t="s">
        <v>1519</v>
      </c>
      <c r="J1293">
        <v>3.8</v>
      </c>
      <c r="K1293" t="s">
        <v>1809</v>
      </c>
      <c r="L1293" t="s">
        <v>1887</v>
      </c>
      <c r="M1293" t="s">
        <v>1887</v>
      </c>
      <c r="N1293" t="s">
        <v>1912</v>
      </c>
      <c r="O1293">
        <v>0.106</v>
      </c>
      <c r="P1293">
        <v>17</v>
      </c>
      <c r="Q1293">
        <v>2.11</v>
      </c>
      <c r="R1293">
        <v>867</v>
      </c>
      <c r="S1293">
        <v>138</v>
      </c>
      <c r="T1293">
        <v>84</v>
      </c>
      <c r="U1293">
        <f t="shared" si="120"/>
        <v>0</v>
      </c>
      <c r="V1293">
        <f t="shared" si="121"/>
        <v>-44.420000000000073</v>
      </c>
      <c r="W1293" s="3">
        <f t="shared" si="122"/>
        <v>-3.1000069788540769E-2</v>
      </c>
      <c r="X1293" t="str">
        <f t="shared" si="123"/>
        <v>December</v>
      </c>
      <c r="Y1293" t="str">
        <f t="shared" si="124"/>
        <v>Q4</v>
      </c>
      <c r="Z1293">
        <f t="shared" si="125"/>
        <v>0.18569780853517878</v>
      </c>
    </row>
    <row r="1294" spans="1:26" x14ac:dyDescent="0.25">
      <c r="A1294" t="s">
        <v>1301</v>
      </c>
      <c r="B1294" t="s">
        <v>1509</v>
      </c>
      <c r="C1294" t="s">
        <v>1510</v>
      </c>
      <c r="D1294">
        <v>336</v>
      </c>
      <c r="E1294">
        <v>25</v>
      </c>
      <c r="F1294">
        <v>8400</v>
      </c>
      <c r="G1294">
        <v>8187.5</v>
      </c>
      <c r="H1294" t="s">
        <v>1514</v>
      </c>
      <c r="I1294" t="s">
        <v>1518</v>
      </c>
      <c r="J1294">
        <v>4.5</v>
      </c>
      <c r="K1294" t="s">
        <v>1871</v>
      </c>
      <c r="L1294" t="s">
        <v>1647</v>
      </c>
      <c r="M1294" t="s">
        <v>1647</v>
      </c>
      <c r="N1294" t="s">
        <v>1912</v>
      </c>
      <c r="O1294">
        <v>9.3700000000000006E-2</v>
      </c>
      <c r="P1294">
        <v>31</v>
      </c>
      <c r="Q1294">
        <v>1.01</v>
      </c>
      <c r="R1294">
        <v>879</v>
      </c>
      <c r="S1294">
        <v>147</v>
      </c>
      <c r="T1294">
        <v>57</v>
      </c>
      <c r="U1294">
        <f t="shared" si="120"/>
        <v>0</v>
      </c>
      <c r="V1294">
        <f t="shared" si="121"/>
        <v>-212.5</v>
      </c>
      <c r="W1294" s="3">
        <f t="shared" si="122"/>
        <v>-2.5297619047619048E-2</v>
      </c>
      <c r="X1294" t="str">
        <f t="shared" si="123"/>
        <v>May</v>
      </c>
      <c r="Y1294" t="str">
        <f t="shared" si="124"/>
        <v>Q2</v>
      </c>
      <c r="Z1294">
        <f t="shared" si="125"/>
        <v>0.38225255972696248</v>
      </c>
    </row>
    <row r="1295" spans="1:26" x14ac:dyDescent="0.25">
      <c r="A1295" t="s">
        <v>1302</v>
      </c>
      <c r="B1295" t="s">
        <v>1507</v>
      </c>
      <c r="C1295" t="s">
        <v>1511</v>
      </c>
      <c r="D1295">
        <v>487</v>
      </c>
      <c r="E1295">
        <v>15.75</v>
      </c>
      <c r="F1295">
        <v>7670.25</v>
      </c>
      <c r="G1295">
        <v>7722.55</v>
      </c>
      <c r="H1295" t="s">
        <v>1515</v>
      </c>
      <c r="I1295" t="s">
        <v>1520</v>
      </c>
      <c r="J1295">
        <v>4.7</v>
      </c>
      <c r="K1295" t="s">
        <v>1528</v>
      </c>
      <c r="L1295" t="s">
        <v>1723</v>
      </c>
      <c r="M1295" t="s">
        <v>1723</v>
      </c>
      <c r="N1295" t="s">
        <v>1912</v>
      </c>
      <c r="O1295">
        <v>8.5199999999999998E-2</v>
      </c>
      <c r="P1295">
        <v>41</v>
      </c>
      <c r="Q1295">
        <v>3.41</v>
      </c>
      <c r="R1295">
        <v>177</v>
      </c>
      <c r="S1295">
        <v>116</v>
      </c>
      <c r="T1295">
        <v>80</v>
      </c>
      <c r="U1295">
        <f t="shared" si="120"/>
        <v>0</v>
      </c>
      <c r="V1295">
        <f t="shared" si="121"/>
        <v>52.300000000000182</v>
      </c>
      <c r="W1295" s="3">
        <f t="shared" si="122"/>
        <v>6.8185521984290192E-3</v>
      </c>
      <c r="X1295" t="str">
        <f t="shared" si="123"/>
        <v>May</v>
      </c>
      <c r="Y1295" t="str">
        <f t="shared" si="124"/>
        <v>Q2</v>
      </c>
      <c r="Z1295">
        <f t="shared" si="125"/>
        <v>2.7514124293785311</v>
      </c>
    </row>
    <row r="1296" spans="1:26" x14ac:dyDescent="0.25">
      <c r="A1296" t="s">
        <v>1303</v>
      </c>
      <c r="B1296" t="s">
        <v>1508</v>
      </c>
      <c r="C1296" t="s">
        <v>1512</v>
      </c>
      <c r="D1296">
        <v>425</v>
      </c>
      <c r="E1296">
        <v>8.9</v>
      </c>
      <c r="F1296">
        <v>3782.5</v>
      </c>
      <c r="G1296">
        <v>3946.71</v>
      </c>
      <c r="H1296" t="s">
        <v>1513</v>
      </c>
      <c r="I1296" t="s">
        <v>1518</v>
      </c>
      <c r="J1296">
        <v>4.5</v>
      </c>
      <c r="K1296" t="s">
        <v>1725</v>
      </c>
      <c r="L1296" t="s">
        <v>1595</v>
      </c>
      <c r="M1296" t="s">
        <v>1595</v>
      </c>
      <c r="N1296" t="s">
        <v>1912</v>
      </c>
      <c r="O1296">
        <v>0.1399</v>
      </c>
      <c r="P1296">
        <v>59</v>
      </c>
      <c r="Q1296">
        <v>2.98</v>
      </c>
      <c r="R1296">
        <v>890</v>
      </c>
      <c r="S1296">
        <v>90</v>
      </c>
      <c r="T1296">
        <v>75</v>
      </c>
      <c r="U1296">
        <f t="shared" si="120"/>
        <v>0</v>
      </c>
      <c r="V1296">
        <f t="shared" si="121"/>
        <v>164.21000000000004</v>
      </c>
      <c r="W1296" s="3">
        <f t="shared" si="122"/>
        <v>4.3413086582947798E-2</v>
      </c>
      <c r="X1296" t="str">
        <f t="shared" si="123"/>
        <v>April</v>
      </c>
      <c r="Y1296" t="str">
        <f t="shared" si="124"/>
        <v>Q2</v>
      </c>
      <c r="Z1296">
        <f t="shared" si="125"/>
        <v>0.47752808988764045</v>
      </c>
    </row>
    <row r="1297" spans="1:26" x14ac:dyDescent="0.25">
      <c r="A1297" t="s">
        <v>1304</v>
      </c>
      <c r="B1297" t="s">
        <v>1509</v>
      </c>
      <c r="C1297" t="s">
        <v>1510</v>
      </c>
      <c r="D1297">
        <v>36</v>
      </c>
      <c r="E1297">
        <v>25</v>
      </c>
      <c r="F1297">
        <v>900</v>
      </c>
      <c r="G1297">
        <v>943.34</v>
      </c>
      <c r="H1297" t="s">
        <v>1515</v>
      </c>
      <c r="I1297" t="s">
        <v>1519</v>
      </c>
      <c r="J1297">
        <v>3.8</v>
      </c>
      <c r="K1297" t="s">
        <v>1819</v>
      </c>
      <c r="L1297" t="s">
        <v>1635</v>
      </c>
      <c r="M1297" t="s">
        <v>1635</v>
      </c>
      <c r="N1297" t="s">
        <v>1912</v>
      </c>
      <c r="O1297">
        <v>9.7900000000000001E-2</v>
      </c>
      <c r="P1297">
        <v>3</v>
      </c>
      <c r="Q1297">
        <v>0.66</v>
      </c>
      <c r="R1297">
        <v>446</v>
      </c>
      <c r="S1297">
        <v>100</v>
      </c>
      <c r="T1297">
        <v>25</v>
      </c>
      <c r="U1297">
        <f t="shared" si="120"/>
        <v>0</v>
      </c>
      <c r="V1297">
        <f t="shared" si="121"/>
        <v>43.340000000000032</v>
      </c>
      <c r="W1297" s="3">
        <f t="shared" si="122"/>
        <v>4.815555555555559E-2</v>
      </c>
      <c r="X1297" t="str">
        <f t="shared" si="123"/>
        <v>May</v>
      </c>
      <c r="Y1297" t="str">
        <f t="shared" si="124"/>
        <v>Q2</v>
      </c>
      <c r="Z1297">
        <f t="shared" si="125"/>
        <v>8.0717488789237665E-2</v>
      </c>
    </row>
    <row r="1298" spans="1:26" x14ac:dyDescent="0.25">
      <c r="A1298" t="s">
        <v>1305</v>
      </c>
      <c r="B1298" t="s">
        <v>1507</v>
      </c>
      <c r="C1298" t="s">
        <v>1511</v>
      </c>
      <c r="D1298">
        <v>399</v>
      </c>
      <c r="E1298">
        <v>15.75</v>
      </c>
      <c r="F1298">
        <v>6284.25</v>
      </c>
      <c r="G1298">
        <v>6473.59</v>
      </c>
      <c r="H1298" t="s">
        <v>1514</v>
      </c>
      <c r="I1298" t="s">
        <v>1518</v>
      </c>
      <c r="J1298">
        <v>4.5</v>
      </c>
      <c r="K1298" t="s">
        <v>1644</v>
      </c>
      <c r="L1298" t="s">
        <v>1692</v>
      </c>
      <c r="M1298" t="s">
        <v>1692</v>
      </c>
      <c r="N1298" t="s">
        <v>1912</v>
      </c>
      <c r="O1298">
        <v>1.7600000000000001E-2</v>
      </c>
      <c r="P1298">
        <v>7</v>
      </c>
      <c r="Q1298">
        <v>2.92</v>
      </c>
      <c r="R1298">
        <v>598</v>
      </c>
      <c r="S1298">
        <v>88</v>
      </c>
      <c r="T1298">
        <v>26</v>
      </c>
      <c r="U1298">
        <f t="shared" si="120"/>
        <v>0</v>
      </c>
      <c r="V1298">
        <f t="shared" si="121"/>
        <v>189.34000000000015</v>
      </c>
      <c r="W1298" s="3">
        <f t="shared" si="122"/>
        <v>3.0129291482674965E-2</v>
      </c>
      <c r="X1298" t="str">
        <f t="shared" si="123"/>
        <v>July</v>
      </c>
      <c r="Y1298" t="str">
        <f t="shared" si="124"/>
        <v>Q3</v>
      </c>
      <c r="Z1298">
        <f t="shared" si="125"/>
        <v>0.66722408026755853</v>
      </c>
    </row>
    <row r="1299" spans="1:26" x14ac:dyDescent="0.25">
      <c r="A1299" t="s">
        <v>1306</v>
      </c>
      <c r="B1299" t="s">
        <v>1505</v>
      </c>
      <c r="C1299" t="s">
        <v>1511</v>
      </c>
      <c r="D1299">
        <v>466</v>
      </c>
      <c r="E1299">
        <v>12.5</v>
      </c>
      <c r="F1299">
        <v>5825</v>
      </c>
      <c r="G1299">
        <v>5918.37</v>
      </c>
      <c r="H1299" t="s">
        <v>1515</v>
      </c>
      <c r="I1299" t="s">
        <v>1519</v>
      </c>
      <c r="J1299">
        <v>3.8</v>
      </c>
      <c r="K1299" t="s">
        <v>1627</v>
      </c>
      <c r="L1299" t="s">
        <v>1538</v>
      </c>
      <c r="M1299" t="s">
        <v>1538</v>
      </c>
      <c r="N1299" t="s">
        <v>1912</v>
      </c>
      <c r="O1299">
        <v>1.84E-2</v>
      </c>
      <c r="P1299">
        <v>8</v>
      </c>
      <c r="Q1299">
        <v>3.97</v>
      </c>
      <c r="R1299">
        <v>341</v>
      </c>
      <c r="S1299">
        <v>130</v>
      </c>
      <c r="T1299">
        <v>40</v>
      </c>
      <c r="U1299">
        <f t="shared" si="120"/>
        <v>0</v>
      </c>
      <c r="V1299">
        <f t="shared" si="121"/>
        <v>93.369999999999891</v>
      </c>
      <c r="W1299" s="3">
        <f t="shared" si="122"/>
        <v>1.6029184549356205E-2</v>
      </c>
      <c r="X1299" t="str">
        <f t="shared" si="123"/>
        <v>January</v>
      </c>
      <c r="Y1299" t="str">
        <f t="shared" si="124"/>
        <v>Q1</v>
      </c>
      <c r="Z1299">
        <f t="shared" si="125"/>
        <v>1.3665689149560116</v>
      </c>
    </row>
    <row r="1300" spans="1:26" x14ac:dyDescent="0.25">
      <c r="A1300" t="s">
        <v>1307</v>
      </c>
      <c r="B1300" t="s">
        <v>1507</v>
      </c>
      <c r="C1300" t="s">
        <v>1511</v>
      </c>
      <c r="D1300">
        <v>191</v>
      </c>
      <c r="E1300">
        <v>15.75</v>
      </c>
      <c r="F1300">
        <v>3008.25</v>
      </c>
      <c r="G1300">
        <v>3110.76</v>
      </c>
      <c r="H1300" t="s">
        <v>1514</v>
      </c>
      <c r="I1300" t="s">
        <v>1521</v>
      </c>
      <c r="J1300">
        <v>4.2</v>
      </c>
      <c r="K1300" t="s">
        <v>1646</v>
      </c>
      <c r="L1300" t="s">
        <v>1863</v>
      </c>
      <c r="M1300" t="s">
        <v>1863</v>
      </c>
      <c r="N1300" t="s">
        <v>1912</v>
      </c>
      <c r="O1300">
        <v>3.1199999999999999E-2</v>
      </c>
      <c r="P1300">
        <v>5</v>
      </c>
      <c r="Q1300">
        <v>2.98</v>
      </c>
      <c r="R1300">
        <v>225</v>
      </c>
      <c r="S1300">
        <v>118</v>
      </c>
      <c r="T1300">
        <v>36</v>
      </c>
      <c r="U1300">
        <f t="shared" si="120"/>
        <v>0</v>
      </c>
      <c r="V1300">
        <f t="shared" si="121"/>
        <v>102.51000000000022</v>
      </c>
      <c r="W1300" s="3">
        <f t="shared" si="122"/>
        <v>3.4076290201944727E-2</v>
      </c>
      <c r="X1300" t="str">
        <f t="shared" si="123"/>
        <v>October</v>
      </c>
      <c r="Y1300" t="str">
        <f t="shared" si="124"/>
        <v>Q4</v>
      </c>
      <c r="Z1300">
        <f t="shared" si="125"/>
        <v>0.84888888888888892</v>
      </c>
    </row>
    <row r="1301" spans="1:26" x14ac:dyDescent="0.25">
      <c r="A1301" t="s">
        <v>1308</v>
      </c>
      <c r="B1301" t="s">
        <v>1509</v>
      </c>
      <c r="C1301" t="s">
        <v>1510</v>
      </c>
      <c r="D1301">
        <v>56</v>
      </c>
      <c r="E1301">
        <v>25</v>
      </c>
      <c r="F1301">
        <v>1400</v>
      </c>
      <c r="G1301">
        <v>1409.97</v>
      </c>
      <c r="H1301" t="s">
        <v>1517</v>
      </c>
      <c r="I1301" t="s">
        <v>1518</v>
      </c>
      <c r="J1301">
        <v>4.5</v>
      </c>
      <c r="K1301" t="s">
        <v>1853</v>
      </c>
      <c r="L1301" t="s">
        <v>1529</v>
      </c>
      <c r="M1301" t="s">
        <v>1600</v>
      </c>
      <c r="N1301" t="s">
        <v>1913</v>
      </c>
      <c r="O1301">
        <v>9.6000000000000002E-2</v>
      </c>
      <c r="P1301">
        <v>5</v>
      </c>
      <c r="Q1301">
        <v>1.23</v>
      </c>
      <c r="R1301">
        <v>915</v>
      </c>
      <c r="S1301">
        <v>124</v>
      </c>
      <c r="T1301">
        <v>38</v>
      </c>
      <c r="U1301">
        <f t="shared" si="120"/>
        <v>4</v>
      </c>
      <c r="V1301">
        <f t="shared" si="121"/>
        <v>9.9700000000000273</v>
      </c>
      <c r="W1301" s="3">
        <f t="shared" si="122"/>
        <v>7.121428571428591E-3</v>
      </c>
      <c r="X1301" t="str">
        <f t="shared" si="123"/>
        <v>March</v>
      </c>
      <c r="Y1301" t="str">
        <f t="shared" si="124"/>
        <v>Q1</v>
      </c>
      <c r="Z1301">
        <f t="shared" si="125"/>
        <v>6.1202185792349727E-2</v>
      </c>
    </row>
    <row r="1302" spans="1:26" x14ac:dyDescent="0.25">
      <c r="A1302" t="s">
        <v>1309</v>
      </c>
      <c r="B1302" t="s">
        <v>1507</v>
      </c>
      <c r="C1302" t="s">
        <v>1511</v>
      </c>
      <c r="D1302">
        <v>479</v>
      </c>
      <c r="E1302">
        <v>15.75</v>
      </c>
      <c r="F1302">
        <v>7544.25</v>
      </c>
      <c r="G1302">
        <v>7333.27</v>
      </c>
      <c r="H1302" t="s">
        <v>1515</v>
      </c>
      <c r="I1302" t="s">
        <v>1519</v>
      </c>
      <c r="J1302">
        <v>3.8</v>
      </c>
      <c r="K1302" t="s">
        <v>1801</v>
      </c>
      <c r="L1302" t="s">
        <v>1740</v>
      </c>
      <c r="M1302" t="s">
        <v>1740</v>
      </c>
      <c r="N1302" t="s">
        <v>1912</v>
      </c>
      <c r="O1302">
        <v>2.5000000000000001E-2</v>
      </c>
      <c r="P1302">
        <v>11</v>
      </c>
      <c r="Q1302">
        <v>2.96</v>
      </c>
      <c r="R1302">
        <v>931</v>
      </c>
      <c r="S1302">
        <v>173</v>
      </c>
      <c r="T1302">
        <v>59</v>
      </c>
      <c r="U1302">
        <f t="shared" si="120"/>
        <v>0</v>
      </c>
      <c r="V1302">
        <f t="shared" si="121"/>
        <v>-210.97999999999956</v>
      </c>
      <c r="W1302" s="3">
        <f t="shared" si="122"/>
        <v>-2.7965669218278765E-2</v>
      </c>
      <c r="X1302" t="str">
        <f t="shared" si="123"/>
        <v>March</v>
      </c>
      <c r="Y1302" t="str">
        <f t="shared" si="124"/>
        <v>Q1</v>
      </c>
      <c r="Z1302">
        <f t="shared" si="125"/>
        <v>0.514500537056928</v>
      </c>
    </row>
    <row r="1303" spans="1:26" x14ac:dyDescent="0.25">
      <c r="A1303" t="s">
        <v>1310</v>
      </c>
      <c r="B1303" t="s">
        <v>1508</v>
      </c>
      <c r="C1303" t="s">
        <v>1512</v>
      </c>
      <c r="D1303">
        <v>443</v>
      </c>
      <c r="E1303">
        <v>8.9</v>
      </c>
      <c r="F1303">
        <v>3942.7</v>
      </c>
      <c r="G1303">
        <v>3777.89</v>
      </c>
      <c r="H1303" t="s">
        <v>1514</v>
      </c>
      <c r="I1303" t="s">
        <v>1519</v>
      </c>
      <c r="J1303">
        <v>3.8</v>
      </c>
      <c r="K1303" t="s">
        <v>1575</v>
      </c>
      <c r="L1303" t="s">
        <v>1850</v>
      </c>
      <c r="M1303" t="s">
        <v>1850</v>
      </c>
      <c r="N1303" t="s">
        <v>1912</v>
      </c>
      <c r="O1303">
        <v>0.10970000000000001</v>
      </c>
      <c r="P1303">
        <v>48</v>
      </c>
      <c r="Q1303">
        <v>2.48</v>
      </c>
      <c r="R1303">
        <v>921</v>
      </c>
      <c r="S1303">
        <v>177</v>
      </c>
      <c r="T1303">
        <v>58</v>
      </c>
      <c r="U1303">
        <f t="shared" si="120"/>
        <v>0</v>
      </c>
      <c r="V1303">
        <f t="shared" si="121"/>
        <v>-164.80999999999995</v>
      </c>
      <c r="W1303" s="3">
        <f t="shared" si="122"/>
        <v>-4.1801303675146465E-2</v>
      </c>
      <c r="X1303" t="str">
        <f t="shared" si="123"/>
        <v>February</v>
      </c>
      <c r="Y1303" t="str">
        <f t="shared" si="124"/>
        <v>Q1</v>
      </c>
      <c r="Z1303">
        <f t="shared" si="125"/>
        <v>0.48099891422366992</v>
      </c>
    </row>
    <row r="1304" spans="1:26" x14ac:dyDescent="0.25">
      <c r="A1304" t="s">
        <v>1311</v>
      </c>
      <c r="B1304" t="s">
        <v>1505</v>
      </c>
      <c r="C1304" t="s">
        <v>1511</v>
      </c>
      <c r="D1304">
        <v>461</v>
      </c>
      <c r="E1304">
        <v>12.5</v>
      </c>
      <c r="F1304">
        <v>5762.5</v>
      </c>
      <c r="G1304">
        <v>5862.37</v>
      </c>
      <c r="H1304" t="s">
        <v>1517</v>
      </c>
      <c r="I1304" t="s">
        <v>1521</v>
      </c>
      <c r="J1304">
        <v>4.2</v>
      </c>
      <c r="K1304" t="s">
        <v>1713</v>
      </c>
      <c r="L1304" t="s">
        <v>1530</v>
      </c>
      <c r="M1304" t="s">
        <v>1530</v>
      </c>
      <c r="N1304" t="s">
        <v>1912</v>
      </c>
      <c r="O1304">
        <v>7.1099999999999997E-2</v>
      </c>
      <c r="P1304">
        <v>32</v>
      </c>
      <c r="Q1304">
        <v>3.01</v>
      </c>
      <c r="R1304">
        <v>561</v>
      </c>
      <c r="S1304">
        <v>149</v>
      </c>
      <c r="T1304">
        <v>88</v>
      </c>
      <c r="U1304">
        <f t="shared" si="120"/>
        <v>0</v>
      </c>
      <c r="V1304">
        <f t="shared" si="121"/>
        <v>99.869999999999891</v>
      </c>
      <c r="W1304" s="3">
        <f t="shared" si="122"/>
        <v>1.7331019522776554E-2</v>
      </c>
      <c r="X1304" t="str">
        <f t="shared" si="123"/>
        <v>April</v>
      </c>
      <c r="Y1304" t="str">
        <f t="shared" si="124"/>
        <v>Q2</v>
      </c>
      <c r="Z1304">
        <f t="shared" si="125"/>
        <v>0.82174688057041001</v>
      </c>
    </row>
    <row r="1305" spans="1:26" x14ac:dyDescent="0.25">
      <c r="A1305" t="s">
        <v>1312</v>
      </c>
      <c r="B1305" t="s">
        <v>1508</v>
      </c>
      <c r="C1305" t="s">
        <v>1512</v>
      </c>
      <c r="D1305">
        <v>83</v>
      </c>
      <c r="E1305">
        <v>8.9</v>
      </c>
      <c r="F1305">
        <v>738.7</v>
      </c>
      <c r="G1305">
        <v>753.73</v>
      </c>
      <c r="H1305" t="s">
        <v>1515</v>
      </c>
      <c r="I1305" t="s">
        <v>1519</v>
      </c>
      <c r="J1305">
        <v>3.8</v>
      </c>
      <c r="K1305" t="s">
        <v>1776</v>
      </c>
      <c r="L1305" t="s">
        <v>1674</v>
      </c>
      <c r="M1305" t="s">
        <v>1674</v>
      </c>
      <c r="N1305" t="s">
        <v>1912</v>
      </c>
      <c r="O1305">
        <v>9.4100000000000003E-2</v>
      </c>
      <c r="P1305">
        <v>7</v>
      </c>
      <c r="Q1305">
        <v>1.76</v>
      </c>
      <c r="R1305">
        <v>262</v>
      </c>
      <c r="S1305">
        <v>75</v>
      </c>
      <c r="T1305">
        <v>50</v>
      </c>
      <c r="U1305">
        <f t="shared" si="120"/>
        <v>0</v>
      </c>
      <c r="V1305">
        <f t="shared" si="121"/>
        <v>15.029999999999973</v>
      </c>
      <c r="W1305" s="3">
        <f t="shared" si="122"/>
        <v>2.0346554758359243E-2</v>
      </c>
      <c r="X1305" t="str">
        <f t="shared" si="123"/>
        <v>July</v>
      </c>
      <c r="Y1305" t="str">
        <f t="shared" si="124"/>
        <v>Q3</v>
      </c>
      <c r="Z1305">
        <f t="shared" si="125"/>
        <v>0.31679389312977096</v>
      </c>
    </row>
    <row r="1306" spans="1:26" x14ac:dyDescent="0.25">
      <c r="A1306" t="s">
        <v>1313</v>
      </c>
      <c r="B1306" t="s">
        <v>1506</v>
      </c>
      <c r="C1306" t="s">
        <v>1512</v>
      </c>
      <c r="D1306">
        <v>376</v>
      </c>
      <c r="E1306">
        <v>4.2</v>
      </c>
      <c r="F1306">
        <v>1579.2</v>
      </c>
      <c r="G1306">
        <v>1546.14</v>
      </c>
      <c r="H1306" t="s">
        <v>1515</v>
      </c>
      <c r="I1306" t="s">
        <v>1521</v>
      </c>
      <c r="J1306">
        <v>4.2</v>
      </c>
      <c r="K1306" t="s">
        <v>1541</v>
      </c>
      <c r="L1306" t="s">
        <v>1768</v>
      </c>
      <c r="M1306" t="s">
        <v>1768</v>
      </c>
      <c r="N1306" t="s">
        <v>1912</v>
      </c>
      <c r="O1306">
        <v>4.2299999999999997E-2</v>
      </c>
      <c r="P1306">
        <v>15</v>
      </c>
      <c r="Q1306">
        <v>1.94</v>
      </c>
      <c r="R1306">
        <v>752</v>
      </c>
      <c r="S1306">
        <v>164</v>
      </c>
      <c r="T1306">
        <v>41</v>
      </c>
      <c r="U1306">
        <f t="shared" si="120"/>
        <v>0</v>
      </c>
      <c r="V1306">
        <f t="shared" si="121"/>
        <v>-33.059999999999945</v>
      </c>
      <c r="W1306" s="3">
        <f t="shared" si="122"/>
        <v>-2.0934650455927017E-2</v>
      </c>
      <c r="X1306" t="str">
        <f t="shared" si="123"/>
        <v>May</v>
      </c>
      <c r="Y1306" t="str">
        <f t="shared" si="124"/>
        <v>Q2</v>
      </c>
      <c r="Z1306">
        <f t="shared" si="125"/>
        <v>0.5</v>
      </c>
    </row>
    <row r="1307" spans="1:26" x14ac:dyDescent="0.25">
      <c r="A1307" t="s">
        <v>1314</v>
      </c>
      <c r="B1307" t="s">
        <v>1504</v>
      </c>
      <c r="C1307" t="s">
        <v>1510</v>
      </c>
      <c r="D1307">
        <v>419</v>
      </c>
      <c r="E1307">
        <v>45</v>
      </c>
      <c r="F1307">
        <v>18855</v>
      </c>
      <c r="G1307">
        <v>17953.5</v>
      </c>
      <c r="H1307" t="s">
        <v>1513</v>
      </c>
      <c r="I1307" t="s">
        <v>1520</v>
      </c>
      <c r="J1307">
        <v>4.7</v>
      </c>
      <c r="K1307" t="s">
        <v>1878</v>
      </c>
      <c r="L1307" t="s">
        <v>1887</v>
      </c>
      <c r="M1307" t="s">
        <v>1887</v>
      </c>
      <c r="N1307" t="s">
        <v>1912</v>
      </c>
      <c r="O1307">
        <v>0.09</v>
      </c>
      <c r="P1307">
        <v>37</v>
      </c>
      <c r="Q1307">
        <v>0.53</v>
      </c>
      <c r="R1307">
        <v>791</v>
      </c>
      <c r="S1307">
        <v>134</v>
      </c>
      <c r="T1307">
        <v>64</v>
      </c>
      <c r="U1307">
        <f t="shared" si="120"/>
        <v>0</v>
      </c>
      <c r="V1307">
        <f t="shared" si="121"/>
        <v>-901.5</v>
      </c>
      <c r="W1307" s="3">
        <f t="shared" si="122"/>
        <v>-4.7812251392203658E-2</v>
      </c>
      <c r="X1307" t="str">
        <f t="shared" si="123"/>
        <v>January</v>
      </c>
      <c r="Y1307" t="str">
        <f t="shared" si="124"/>
        <v>Q1</v>
      </c>
      <c r="Z1307">
        <f t="shared" si="125"/>
        <v>0.52970922882427307</v>
      </c>
    </row>
    <row r="1308" spans="1:26" x14ac:dyDescent="0.25">
      <c r="A1308" t="s">
        <v>1315</v>
      </c>
      <c r="B1308" t="s">
        <v>1505</v>
      </c>
      <c r="C1308" t="s">
        <v>1511</v>
      </c>
      <c r="D1308">
        <v>127</v>
      </c>
      <c r="E1308">
        <v>12.5</v>
      </c>
      <c r="F1308">
        <v>1587.5</v>
      </c>
      <c r="G1308">
        <v>1550.85</v>
      </c>
      <c r="H1308" t="s">
        <v>1515</v>
      </c>
      <c r="I1308" t="s">
        <v>1521</v>
      </c>
      <c r="J1308">
        <v>4.2</v>
      </c>
      <c r="K1308" t="s">
        <v>1623</v>
      </c>
      <c r="L1308" t="s">
        <v>1639</v>
      </c>
      <c r="M1308" t="s">
        <v>1639</v>
      </c>
      <c r="N1308" t="s">
        <v>1912</v>
      </c>
      <c r="O1308">
        <v>0.1376</v>
      </c>
      <c r="P1308">
        <v>17</v>
      </c>
      <c r="Q1308">
        <v>2.74</v>
      </c>
      <c r="R1308">
        <v>924</v>
      </c>
      <c r="S1308">
        <v>169</v>
      </c>
      <c r="T1308">
        <v>92</v>
      </c>
      <c r="U1308">
        <f t="shared" si="120"/>
        <v>0</v>
      </c>
      <c r="V1308">
        <f t="shared" si="121"/>
        <v>-36.650000000000091</v>
      </c>
      <c r="W1308" s="3">
        <f t="shared" si="122"/>
        <v>-2.3086614173228402E-2</v>
      </c>
      <c r="X1308" t="str">
        <f t="shared" si="123"/>
        <v>June</v>
      </c>
      <c r="Y1308" t="str">
        <f t="shared" si="124"/>
        <v>Q2</v>
      </c>
      <c r="Z1308">
        <f t="shared" si="125"/>
        <v>0.13744588744588745</v>
      </c>
    </row>
    <row r="1309" spans="1:26" x14ac:dyDescent="0.25">
      <c r="A1309" t="s">
        <v>1316</v>
      </c>
      <c r="B1309" t="s">
        <v>1509</v>
      </c>
      <c r="C1309" t="s">
        <v>1510</v>
      </c>
      <c r="D1309">
        <v>205</v>
      </c>
      <c r="E1309">
        <v>25</v>
      </c>
      <c r="F1309">
        <v>5125</v>
      </c>
      <c r="G1309">
        <v>5055.59</v>
      </c>
      <c r="H1309" t="s">
        <v>1517</v>
      </c>
      <c r="I1309" t="s">
        <v>1519</v>
      </c>
      <c r="J1309">
        <v>3.8</v>
      </c>
      <c r="K1309" t="s">
        <v>1785</v>
      </c>
      <c r="L1309" t="s">
        <v>1667</v>
      </c>
      <c r="M1309" t="s">
        <v>1667</v>
      </c>
      <c r="N1309" t="s">
        <v>1912</v>
      </c>
      <c r="O1309">
        <v>0.11650000000000001</v>
      </c>
      <c r="P1309">
        <v>23</v>
      </c>
      <c r="Q1309">
        <v>1.87</v>
      </c>
      <c r="R1309">
        <v>680</v>
      </c>
      <c r="S1309">
        <v>198</v>
      </c>
      <c r="T1309">
        <v>80</v>
      </c>
      <c r="U1309">
        <f t="shared" si="120"/>
        <v>0</v>
      </c>
      <c r="V1309">
        <f t="shared" si="121"/>
        <v>-69.409999999999854</v>
      </c>
      <c r="W1309" s="3">
        <f t="shared" si="122"/>
        <v>-1.3543414634146314E-2</v>
      </c>
      <c r="X1309" t="str">
        <f t="shared" si="123"/>
        <v>January</v>
      </c>
      <c r="Y1309" t="str">
        <f t="shared" si="124"/>
        <v>Q1</v>
      </c>
      <c r="Z1309">
        <f t="shared" si="125"/>
        <v>0.3014705882352941</v>
      </c>
    </row>
    <row r="1310" spans="1:26" x14ac:dyDescent="0.25">
      <c r="A1310" t="s">
        <v>1317</v>
      </c>
      <c r="B1310" t="s">
        <v>1505</v>
      </c>
      <c r="C1310" t="s">
        <v>1511</v>
      </c>
      <c r="D1310">
        <v>487</v>
      </c>
      <c r="E1310">
        <v>12.5</v>
      </c>
      <c r="F1310">
        <v>6087.5</v>
      </c>
      <c r="G1310">
        <v>5938.44</v>
      </c>
      <c r="H1310" t="s">
        <v>1516</v>
      </c>
      <c r="I1310" t="s">
        <v>1518</v>
      </c>
      <c r="J1310">
        <v>4.5</v>
      </c>
      <c r="K1310" t="s">
        <v>1622</v>
      </c>
      <c r="L1310" t="s">
        <v>1603</v>
      </c>
      <c r="M1310" t="s">
        <v>1603</v>
      </c>
      <c r="N1310" t="s">
        <v>1912</v>
      </c>
      <c r="O1310">
        <v>3.09E-2</v>
      </c>
      <c r="P1310">
        <v>15</v>
      </c>
      <c r="Q1310">
        <v>3.15</v>
      </c>
      <c r="R1310">
        <v>284</v>
      </c>
      <c r="S1310">
        <v>124</v>
      </c>
      <c r="T1310">
        <v>49</v>
      </c>
      <c r="U1310">
        <f t="shared" si="120"/>
        <v>0</v>
      </c>
      <c r="V1310">
        <f t="shared" si="121"/>
        <v>-149.0600000000004</v>
      </c>
      <c r="W1310" s="3">
        <f t="shared" si="122"/>
        <v>-2.4486242299794726E-2</v>
      </c>
      <c r="X1310" t="str">
        <f t="shared" si="123"/>
        <v>September</v>
      </c>
      <c r="Y1310" t="str">
        <f t="shared" si="124"/>
        <v>Q3</v>
      </c>
      <c r="Z1310">
        <f t="shared" si="125"/>
        <v>1.7147887323943662</v>
      </c>
    </row>
    <row r="1311" spans="1:26" x14ac:dyDescent="0.25">
      <c r="A1311" t="s">
        <v>1318</v>
      </c>
      <c r="B1311" t="s">
        <v>1507</v>
      </c>
      <c r="C1311" t="s">
        <v>1511</v>
      </c>
      <c r="D1311">
        <v>456</v>
      </c>
      <c r="E1311">
        <v>15.75</v>
      </c>
      <c r="F1311">
        <v>7182</v>
      </c>
      <c r="G1311">
        <v>6889.17</v>
      </c>
      <c r="H1311" t="s">
        <v>1517</v>
      </c>
      <c r="I1311" t="s">
        <v>1518</v>
      </c>
      <c r="J1311">
        <v>4.5</v>
      </c>
      <c r="K1311" t="s">
        <v>1869</v>
      </c>
      <c r="L1311" t="s">
        <v>1536</v>
      </c>
      <c r="M1311" t="s">
        <v>1536</v>
      </c>
      <c r="N1311" t="s">
        <v>1912</v>
      </c>
      <c r="O1311">
        <v>1.7299999999999999E-2</v>
      </c>
      <c r="P1311">
        <v>7</v>
      </c>
      <c r="Q1311">
        <v>3.68</v>
      </c>
      <c r="R1311">
        <v>345</v>
      </c>
      <c r="S1311">
        <v>160</v>
      </c>
      <c r="T1311">
        <v>70</v>
      </c>
      <c r="U1311">
        <f t="shared" si="120"/>
        <v>0</v>
      </c>
      <c r="V1311">
        <f t="shared" si="121"/>
        <v>-292.82999999999993</v>
      </c>
      <c r="W1311" s="3">
        <f t="shared" si="122"/>
        <v>-4.0772765246449447E-2</v>
      </c>
      <c r="X1311" t="str">
        <f t="shared" si="123"/>
        <v>April</v>
      </c>
      <c r="Y1311" t="str">
        <f t="shared" si="124"/>
        <v>Q2</v>
      </c>
      <c r="Z1311">
        <f t="shared" si="125"/>
        <v>1.3217391304347825</v>
      </c>
    </row>
    <row r="1312" spans="1:26" x14ac:dyDescent="0.25">
      <c r="A1312" t="s">
        <v>1319</v>
      </c>
      <c r="B1312" t="s">
        <v>1508</v>
      </c>
      <c r="C1312" t="s">
        <v>1512</v>
      </c>
      <c r="D1312">
        <v>423</v>
      </c>
      <c r="E1312">
        <v>8.9</v>
      </c>
      <c r="F1312">
        <v>3764.7</v>
      </c>
      <c r="G1312">
        <v>3938.38</v>
      </c>
      <c r="H1312" t="s">
        <v>1514</v>
      </c>
      <c r="I1312" t="s">
        <v>1519</v>
      </c>
      <c r="J1312">
        <v>3.8</v>
      </c>
      <c r="K1312" t="s">
        <v>1703</v>
      </c>
      <c r="L1312" t="s">
        <v>1544</v>
      </c>
      <c r="M1312" t="s">
        <v>1544</v>
      </c>
      <c r="N1312" t="s">
        <v>1912</v>
      </c>
      <c r="O1312">
        <v>9.4399999999999998E-2</v>
      </c>
      <c r="P1312">
        <v>39</v>
      </c>
      <c r="Q1312">
        <v>2.5499999999999998</v>
      </c>
      <c r="R1312">
        <v>886</v>
      </c>
      <c r="S1312">
        <v>65</v>
      </c>
      <c r="T1312">
        <v>78</v>
      </c>
      <c r="U1312">
        <f t="shared" si="120"/>
        <v>0</v>
      </c>
      <c r="V1312">
        <f t="shared" si="121"/>
        <v>173.68000000000029</v>
      </c>
      <c r="W1312" s="3">
        <f t="shared" si="122"/>
        <v>4.6133822084097088E-2</v>
      </c>
      <c r="X1312" t="str">
        <f t="shared" si="123"/>
        <v>January</v>
      </c>
      <c r="Y1312" t="str">
        <f t="shared" si="124"/>
        <v>Q1</v>
      </c>
      <c r="Z1312">
        <f t="shared" si="125"/>
        <v>0.47742663656884876</v>
      </c>
    </row>
    <row r="1313" spans="1:26" x14ac:dyDescent="0.25">
      <c r="A1313" t="s">
        <v>1320</v>
      </c>
      <c r="B1313" t="s">
        <v>1505</v>
      </c>
      <c r="C1313" t="s">
        <v>1511</v>
      </c>
      <c r="D1313">
        <v>88</v>
      </c>
      <c r="E1313">
        <v>12.5</v>
      </c>
      <c r="F1313">
        <v>1100</v>
      </c>
      <c r="G1313">
        <v>1103.7</v>
      </c>
      <c r="H1313" t="s">
        <v>1515</v>
      </c>
      <c r="I1313" t="s">
        <v>1521</v>
      </c>
      <c r="J1313">
        <v>4.2</v>
      </c>
      <c r="K1313" t="s">
        <v>1857</v>
      </c>
      <c r="L1313" t="s">
        <v>1600</v>
      </c>
      <c r="M1313" t="s">
        <v>1600</v>
      </c>
      <c r="N1313" t="s">
        <v>1912</v>
      </c>
      <c r="O1313">
        <v>3.6200000000000003E-2</v>
      </c>
      <c r="P1313">
        <v>3</v>
      </c>
      <c r="Q1313">
        <v>2.99</v>
      </c>
      <c r="R1313">
        <v>834</v>
      </c>
      <c r="S1313">
        <v>89</v>
      </c>
      <c r="T1313">
        <v>75</v>
      </c>
      <c r="U1313">
        <f t="shared" si="120"/>
        <v>0</v>
      </c>
      <c r="V1313">
        <f t="shared" si="121"/>
        <v>3.7000000000000455</v>
      </c>
      <c r="W1313" s="3">
        <f t="shared" si="122"/>
        <v>3.363636363636405E-3</v>
      </c>
      <c r="X1313" t="str">
        <f t="shared" si="123"/>
        <v>April</v>
      </c>
      <c r="Y1313" t="str">
        <f t="shared" si="124"/>
        <v>Q2</v>
      </c>
      <c r="Z1313">
        <f t="shared" si="125"/>
        <v>0.10551558752997602</v>
      </c>
    </row>
    <row r="1314" spans="1:26" x14ac:dyDescent="0.25">
      <c r="A1314" t="s">
        <v>1321</v>
      </c>
      <c r="B1314" t="s">
        <v>1505</v>
      </c>
      <c r="C1314" t="s">
        <v>1511</v>
      </c>
      <c r="D1314">
        <v>79</v>
      </c>
      <c r="E1314">
        <v>12.5</v>
      </c>
      <c r="F1314">
        <v>987.5</v>
      </c>
      <c r="G1314">
        <v>954.62</v>
      </c>
      <c r="H1314" t="s">
        <v>1517</v>
      </c>
      <c r="I1314" t="s">
        <v>1518</v>
      </c>
      <c r="J1314">
        <v>4.5</v>
      </c>
      <c r="K1314" t="s">
        <v>1565</v>
      </c>
      <c r="L1314" t="s">
        <v>1818</v>
      </c>
      <c r="M1314" t="s">
        <v>1818</v>
      </c>
      <c r="N1314" t="s">
        <v>1912</v>
      </c>
      <c r="O1314">
        <v>7.5700000000000003E-2</v>
      </c>
      <c r="P1314">
        <v>5</v>
      </c>
      <c r="Q1314">
        <v>2.86</v>
      </c>
      <c r="R1314">
        <v>904</v>
      </c>
      <c r="S1314">
        <v>114</v>
      </c>
      <c r="T1314">
        <v>83</v>
      </c>
      <c r="U1314">
        <f t="shared" si="120"/>
        <v>0</v>
      </c>
      <c r="V1314">
        <f t="shared" si="121"/>
        <v>-32.879999999999995</v>
      </c>
      <c r="W1314" s="3">
        <f t="shared" si="122"/>
        <v>-3.3296202531645565E-2</v>
      </c>
      <c r="X1314" t="str">
        <f t="shared" si="123"/>
        <v>July</v>
      </c>
      <c r="Y1314" t="str">
        <f t="shared" si="124"/>
        <v>Q3</v>
      </c>
      <c r="Z1314">
        <f t="shared" si="125"/>
        <v>8.7389380530973448E-2</v>
      </c>
    </row>
    <row r="1315" spans="1:26" x14ac:dyDescent="0.25">
      <c r="A1315" t="s">
        <v>1322</v>
      </c>
      <c r="B1315" t="s">
        <v>1506</v>
      </c>
      <c r="C1315" t="s">
        <v>1512</v>
      </c>
      <c r="D1315">
        <v>99</v>
      </c>
      <c r="E1315">
        <v>4.2</v>
      </c>
      <c r="F1315">
        <v>415.8</v>
      </c>
      <c r="G1315">
        <v>424.54</v>
      </c>
      <c r="H1315" t="s">
        <v>1515</v>
      </c>
      <c r="I1315" t="s">
        <v>1519</v>
      </c>
      <c r="J1315">
        <v>3.8</v>
      </c>
      <c r="K1315" t="s">
        <v>1566</v>
      </c>
      <c r="L1315" t="s">
        <v>1814</v>
      </c>
      <c r="M1315" t="s">
        <v>1814</v>
      </c>
      <c r="N1315" t="s">
        <v>1912</v>
      </c>
      <c r="O1315">
        <v>0.1099</v>
      </c>
      <c r="P1315">
        <v>10</v>
      </c>
      <c r="Q1315">
        <v>2.21</v>
      </c>
      <c r="R1315">
        <v>118</v>
      </c>
      <c r="S1315">
        <v>116</v>
      </c>
      <c r="T1315">
        <v>27</v>
      </c>
      <c r="U1315">
        <f t="shared" si="120"/>
        <v>0</v>
      </c>
      <c r="V1315">
        <f t="shared" si="121"/>
        <v>8.7400000000000091</v>
      </c>
      <c r="W1315" s="3">
        <f t="shared" si="122"/>
        <v>2.1019721019721042E-2</v>
      </c>
      <c r="X1315" t="str">
        <f t="shared" si="123"/>
        <v>August</v>
      </c>
      <c r="Y1315" t="str">
        <f t="shared" si="124"/>
        <v>Q3</v>
      </c>
      <c r="Z1315">
        <f t="shared" si="125"/>
        <v>0.83898305084745761</v>
      </c>
    </row>
    <row r="1316" spans="1:26" x14ac:dyDescent="0.25">
      <c r="A1316" t="s">
        <v>1323</v>
      </c>
      <c r="B1316" t="s">
        <v>1505</v>
      </c>
      <c r="C1316" t="s">
        <v>1511</v>
      </c>
      <c r="D1316">
        <v>419</v>
      </c>
      <c r="E1316">
        <v>12.5</v>
      </c>
      <c r="F1316">
        <v>5237.5</v>
      </c>
      <c r="G1316">
        <v>5232.24</v>
      </c>
      <c r="H1316" t="s">
        <v>1516</v>
      </c>
      <c r="I1316" t="s">
        <v>1520</v>
      </c>
      <c r="J1316">
        <v>4.7</v>
      </c>
      <c r="K1316" t="s">
        <v>1706</v>
      </c>
      <c r="L1316" t="s">
        <v>1646</v>
      </c>
      <c r="M1316" t="s">
        <v>1646</v>
      </c>
      <c r="N1316" t="s">
        <v>1912</v>
      </c>
      <c r="O1316">
        <v>0.11559999999999999</v>
      </c>
      <c r="P1316">
        <v>48</v>
      </c>
      <c r="Q1316">
        <v>3.59</v>
      </c>
      <c r="R1316">
        <v>527</v>
      </c>
      <c r="S1316">
        <v>185</v>
      </c>
      <c r="T1316">
        <v>76</v>
      </c>
      <c r="U1316">
        <f t="shared" si="120"/>
        <v>0</v>
      </c>
      <c r="V1316">
        <f t="shared" si="121"/>
        <v>-5.2600000000002183</v>
      </c>
      <c r="W1316" s="3">
        <f t="shared" si="122"/>
        <v>-1.0042959427208054E-3</v>
      </c>
      <c r="X1316" t="str">
        <f t="shared" si="123"/>
        <v>September</v>
      </c>
      <c r="Y1316" t="str">
        <f t="shared" si="124"/>
        <v>Q3</v>
      </c>
      <c r="Z1316">
        <f t="shared" si="125"/>
        <v>0.79506641366223907</v>
      </c>
    </row>
    <row r="1317" spans="1:26" x14ac:dyDescent="0.25">
      <c r="A1317" t="s">
        <v>1324</v>
      </c>
      <c r="B1317" t="s">
        <v>1506</v>
      </c>
      <c r="C1317" t="s">
        <v>1512</v>
      </c>
      <c r="D1317">
        <v>278</v>
      </c>
      <c r="E1317">
        <v>4.2</v>
      </c>
      <c r="F1317">
        <v>1167.5999999999999</v>
      </c>
      <c r="G1317">
        <v>1218.6099999999999</v>
      </c>
      <c r="H1317" t="s">
        <v>1517</v>
      </c>
      <c r="I1317" t="s">
        <v>1520</v>
      </c>
      <c r="J1317">
        <v>4.7</v>
      </c>
      <c r="K1317" t="s">
        <v>1633</v>
      </c>
      <c r="L1317" t="s">
        <v>1579</v>
      </c>
      <c r="M1317" t="s">
        <v>1579</v>
      </c>
      <c r="N1317" t="s">
        <v>1912</v>
      </c>
      <c r="O1317">
        <v>3.3399999999999999E-2</v>
      </c>
      <c r="P1317">
        <v>9</v>
      </c>
      <c r="Q1317">
        <v>1.25</v>
      </c>
      <c r="R1317">
        <v>261</v>
      </c>
      <c r="S1317">
        <v>38</v>
      </c>
      <c r="T1317">
        <v>86</v>
      </c>
      <c r="U1317">
        <f t="shared" si="120"/>
        <v>0</v>
      </c>
      <c r="V1317">
        <f t="shared" si="121"/>
        <v>51.009999999999991</v>
      </c>
      <c r="W1317" s="3">
        <f t="shared" si="122"/>
        <v>4.3687906817403213E-2</v>
      </c>
      <c r="X1317" t="str">
        <f t="shared" si="123"/>
        <v>May</v>
      </c>
      <c r="Y1317" t="str">
        <f t="shared" si="124"/>
        <v>Q2</v>
      </c>
      <c r="Z1317">
        <f t="shared" si="125"/>
        <v>1.0651340996168583</v>
      </c>
    </row>
    <row r="1318" spans="1:26" x14ac:dyDescent="0.25">
      <c r="A1318" t="s">
        <v>1325</v>
      </c>
      <c r="B1318" t="s">
        <v>1506</v>
      </c>
      <c r="C1318" t="s">
        <v>1512</v>
      </c>
      <c r="D1318">
        <v>472</v>
      </c>
      <c r="E1318">
        <v>4.2</v>
      </c>
      <c r="F1318">
        <v>1982.4</v>
      </c>
      <c r="G1318">
        <v>1965.04</v>
      </c>
      <c r="H1318" t="s">
        <v>1516</v>
      </c>
      <c r="I1318" t="s">
        <v>1518</v>
      </c>
      <c r="J1318">
        <v>4.5</v>
      </c>
      <c r="K1318" t="s">
        <v>1549</v>
      </c>
      <c r="L1318" t="s">
        <v>1843</v>
      </c>
      <c r="M1318" t="s">
        <v>1843</v>
      </c>
      <c r="N1318" t="s">
        <v>1912</v>
      </c>
      <c r="O1318">
        <v>6.2600000000000003E-2</v>
      </c>
      <c r="P1318">
        <v>29</v>
      </c>
      <c r="Q1318">
        <v>1.63</v>
      </c>
      <c r="R1318">
        <v>818</v>
      </c>
      <c r="S1318">
        <v>24</v>
      </c>
      <c r="T1318">
        <v>37</v>
      </c>
      <c r="U1318">
        <f t="shared" si="120"/>
        <v>0</v>
      </c>
      <c r="V1318">
        <f t="shared" si="121"/>
        <v>-17.360000000000127</v>
      </c>
      <c r="W1318" s="3">
        <f t="shared" si="122"/>
        <v>-8.7570621468927197E-3</v>
      </c>
      <c r="X1318" t="str">
        <f t="shared" si="123"/>
        <v>November</v>
      </c>
      <c r="Y1318" t="str">
        <f t="shared" si="124"/>
        <v>Q4</v>
      </c>
      <c r="Z1318">
        <f t="shared" si="125"/>
        <v>0.57701711491442542</v>
      </c>
    </row>
    <row r="1319" spans="1:26" x14ac:dyDescent="0.25">
      <c r="A1319" t="s">
        <v>1326</v>
      </c>
      <c r="B1319" t="s">
        <v>1508</v>
      </c>
      <c r="C1319" t="s">
        <v>1512</v>
      </c>
      <c r="D1319">
        <v>414</v>
      </c>
      <c r="E1319">
        <v>8.9</v>
      </c>
      <c r="F1319">
        <v>3684.6</v>
      </c>
      <c r="G1319">
        <v>3779.94</v>
      </c>
      <c r="H1319" t="s">
        <v>1514</v>
      </c>
      <c r="I1319" t="s">
        <v>1520</v>
      </c>
      <c r="J1319">
        <v>4.7</v>
      </c>
      <c r="K1319" t="s">
        <v>1750</v>
      </c>
      <c r="L1319" t="s">
        <v>1624</v>
      </c>
      <c r="M1319" t="s">
        <v>1624</v>
      </c>
      <c r="N1319" t="s">
        <v>1912</v>
      </c>
      <c r="O1319">
        <v>2.9600000000000001E-2</v>
      </c>
      <c r="P1319">
        <v>12</v>
      </c>
      <c r="Q1319">
        <v>1.79</v>
      </c>
      <c r="R1319">
        <v>66</v>
      </c>
      <c r="S1319">
        <v>78</v>
      </c>
      <c r="T1319">
        <v>66</v>
      </c>
      <c r="U1319">
        <f t="shared" si="120"/>
        <v>0</v>
      </c>
      <c r="V1319">
        <f t="shared" si="121"/>
        <v>95.340000000000146</v>
      </c>
      <c r="W1319" s="3">
        <f t="shared" si="122"/>
        <v>2.5875264614883611E-2</v>
      </c>
      <c r="X1319" t="str">
        <f t="shared" si="123"/>
        <v>October</v>
      </c>
      <c r="Y1319" t="str">
        <f t="shared" si="124"/>
        <v>Q4</v>
      </c>
      <c r="Z1319">
        <f t="shared" si="125"/>
        <v>6.2727272727272725</v>
      </c>
    </row>
    <row r="1320" spans="1:26" x14ac:dyDescent="0.25">
      <c r="A1320" t="s">
        <v>1327</v>
      </c>
      <c r="B1320" t="s">
        <v>1506</v>
      </c>
      <c r="C1320" t="s">
        <v>1512</v>
      </c>
      <c r="D1320">
        <v>374</v>
      </c>
      <c r="E1320">
        <v>4.2</v>
      </c>
      <c r="F1320">
        <v>1570.8</v>
      </c>
      <c r="G1320">
        <v>1565.33</v>
      </c>
      <c r="H1320" t="s">
        <v>1515</v>
      </c>
      <c r="I1320" t="s">
        <v>1520</v>
      </c>
      <c r="J1320">
        <v>4.7</v>
      </c>
      <c r="K1320" t="s">
        <v>1876</v>
      </c>
      <c r="L1320" t="s">
        <v>1634</v>
      </c>
      <c r="M1320" t="s">
        <v>1634</v>
      </c>
      <c r="N1320" t="s">
        <v>1912</v>
      </c>
      <c r="O1320">
        <v>0.13350000000000001</v>
      </c>
      <c r="P1320">
        <v>49</v>
      </c>
      <c r="Q1320">
        <v>1.83</v>
      </c>
      <c r="R1320">
        <v>301</v>
      </c>
      <c r="S1320">
        <v>57</v>
      </c>
      <c r="T1320">
        <v>91</v>
      </c>
      <c r="U1320">
        <f t="shared" si="120"/>
        <v>0</v>
      </c>
      <c r="V1320">
        <f t="shared" si="121"/>
        <v>-5.4700000000000273</v>
      </c>
      <c r="W1320" s="3">
        <f t="shared" si="122"/>
        <v>-3.4823020117137941E-3</v>
      </c>
      <c r="X1320" t="str">
        <f t="shared" si="123"/>
        <v>August</v>
      </c>
      <c r="Y1320" t="str">
        <f t="shared" si="124"/>
        <v>Q3</v>
      </c>
      <c r="Z1320">
        <f t="shared" si="125"/>
        <v>1.2425249169435215</v>
      </c>
    </row>
    <row r="1321" spans="1:26" x14ac:dyDescent="0.25">
      <c r="A1321" t="s">
        <v>1328</v>
      </c>
      <c r="B1321" t="s">
        <v>1505</v>
      </c>
      <c r="C1321" t="s">
        <v>1511</v>
      </c>
      <c r="D1321">
        <v>189</v>
      </c>
      <c r="E1321">
        <v>12.5</v>
      </c>
      <c r="F1321">
        <v>2362.5</v>
      </c>
      <c r="G1321">
        <v>2354.25</v>
      </c>
      <c r="H1321" t="s">
        <v>1516</v>
      </c>
      <c r="I1321" t="s">
        <v>1521</v>
      </c>
      <c r="J1321">
        <v>4.2</v>
      </c>
      <c r="K1321" t="s">
        <v>1758</v>
      </c>
      <c r="L1321" t="s">
        <v>1717</v>
      </c>
      <c r="M1321" t="s">
        <v>1717</v>
      </c>
      <c r="N1321" t="s">
        <v>1912</v>
      </c>
      <c r="O1321">
        <v>6.4100000000000004E-2</v>
      </c>
      <c r="P1321">
        <v>12</v>
      </c>
      <c r="Q1321">
        <v>3.15</v>
      </c>
      <c r="R1321">
        <v>351</v>
      </c>
      <c r="S1321">
        <v>110</v>
      </c>
      <c r="T1321">
        <v>75</v>
      </c>
      <c r="U1321">
        <f t="shared" si="120"/>
        <v>0</v>
      </c>
      <c r="V1321">
        <f t="shared" si="121"/>
        <v>-8.25</v>
      </c>
      <c r="W1321" s="3">
        <f t="shared" si="122"/>
        <v>-3.4920634920634921E-3</v>
      </c>
      <c r="X1321" t="str">
        <f t="shared" si="123"/>
        <v>January</v>
      </c>
      <c r="Y1321" t="str">
        <f t="shared" si="124"/>
        <v>Q1</v>
      </c>
      <c r="Z1321">
        <f t="shared" si="125"/>
        <v>0.53846153846153844</v>
      </c>
    </row>
    <row r="1322" spans="1:26" x14ac:dyDescent="0.25">
      <c r="A1322" t="s">
        <v>1329</v>
      </c>
      <c r="B1322" t="s">
        <v>1509</v>
      </c>
      <c r="C1322" t="s">
        <v>1510</v>
      </c>
      <c r="D1322">
        <v>44</v>
      </c>
      <c r="E1322">
        <v>25</v>
      </c>
      <c r="F1322">
        <v>1100</v>
      </c>
      <c r="G1322">
        <v>1083.77</v>
      </c>
      <c r="H1322" t="s">
        <v>1515</v>
      </c>
      <c r="I1322" t="s">
        <v>1518</v>
      </c>
      <c r="J1322">
        <v>4.5</v>
      </c>
      <c r="K1322" t="s">
        <v>1611</v>
      </c>
      <c r="L1322" t="s">
        <v>1744</v>
      </c>
      <c r="M1322" t="s">
        <v>1537</v>
      </c>
      <c r="N1322" t="s">
        <v>1913</v>
      </c>
      <c r="O1322">
        <v>3.7100000000000001E-2</v>
      </c>
      <c r="P1322">
        <v>1</v>
      </c>
      <c r="Q1322">
        <v>0.52</v>
      </c>
      <c r="R1322">
        <v>812</v>
      </c>
      <c r="S1322">
        <v>163</v>
      </c>
      <c r="T1322">
        <v>44</v>
      </c>
      <c r="U1322">
        <f t="shared" si="120"/>
        <v>3</v>
      </c>
      <c r="V1322">
        <f t="shared" si="121"/>
        <v>-16.230000000000018</v>
      </c>
      <c r="W1322" s="3">
        <f t="shared" si="122"/>
        <v>-1.4754545454545472E-2</v>
      </c>
      <c r="X1322" t="str">
        <f t="shared" si="123"/>
        <v>September</v>
      </c>
      <c r="Y1322" t="str">
        <f t="shared" si="124"/>
        <v>Q3</v>
      </c>
      <c r="Z1322">
        <f t="shared" si="125"/>
        <v>5.4187192118226604E-2</v>
      </c>
    </row>
    <row r="1323" spans="1:26" x14ac:dyDescent="0.25">
      <c r="A1323" t="s">
        <v>1330</v>
      </c>
      <c r="B1323" t="s">
        <v>1505</v>
      </c>
      <c r="C1323" t="s">
        <v>1511</v>
      </c>
      <c r="D1323">
        <v>276</v>
      </c>
      <c r="E1323">
        <v>12.5</v>
      </c>
      <c r="F1323">
        <v>3450</v>
      </c>
      <c r="G1323">
        <v>3405.59</v>
      </c>
      <c r="H1323" t="s">
        <v>1513</v>
      </c>
      <c r="I1323" t="s">
        <v>1519</v>
      </c>
      <c r="J1323">
        <v>3.8</v>
      </c>
      <c r="K1323" t="s">
        <v>1797</v>
      </c>
      <c r="L1323" t="s">
        <v>1781</v>
      </c>
      <c r="M1323" t="s">
        <v>1781</v>
      </c>
      <c r="N1323" t="s">
        <v>1912</v>
      </c>
      <c r="O1323">
        <v>7.2800000000000004E-2</v>
      </c>
      <c r="P1323">
        <v>20</v>
      </c>
      <c r="Q1323">
        <v>3.42</v>
      </c>
      <c r="R1323">
        <v>686</v>
      </c>
      <c r="S1323">
        <v>103</v>
      </c>
      <c r="T1323">
        <v>46</v>
      </c>
      <c r="U1323">
        <f t="shared" si="120"/>
        <v>0</v>
      </c>
      <c r="V1323">
        <f t="shared" si="121"/>
        <v>-44.409999999999854</v>
      </c>
      <c r="W1323" s="3">
        <f t="shared" si="122"/>
        <v>-1.28724637681159E-2</v>
      </c>
      <c r="X1323" t="str">
        <f t="shared" si="123"/>
        <v>November</v>
      </c>
      <c r="Y1323" t="str">
        <f t="shared" si="124"/>
        <v>Q4</v>
      </c>
      <c r="Z1323">
        <f t="shared" si="125"/>
        <v>0.40233236151603496</v>
      </c>
    </row>
    <row r="1324" spans="1:26" x14ac:dyDescent="0.25">
      <c r="A1324" t="s">
        <v>1331</v>
      </c>
      <c r="B1324" t="s">
        <v>1506</v>
      </c>
      <c r="C1324" t="s">
        <v>1512</v>
      </c>
      <c r="D1324">
        <v>398</v>
      </c>
      <c r="E1324">
        <v>4.2</v>
      </c>
      <c r="F1324">
        <v>1671.6</v>
      </c>
      <c r="G1324">
        <v>1669.51</v>
      </c>
      <c r="H1324" t="s">
        <v>1513</v>
      </c>
      <c r="I1324" t="s">
        <v>1518</v>
      </c>
      <c r="J1324">
        <v>4.5</v>
      </c>
      <c r="K1324" t="s">
        <v>1581</v>
      </c>
      <c r="L1324" t="s">
        <v>1802</v>
      </c>
      <c r="M1324" t="s">
        <v>1802</v>
      </c>
      <c r="N1324" t="s">
        <v>1912</v>
      </c>
      <c r="O1324">
        <v>0.1169</v>
      </c>
      <c r="P1324">
        <v>46</v>
      </c>
      <c r="Q1324">
        <v>2.56</v>
      </c>
      <c r="R1324">
        <v>568</v>
      </c>
      <c r="S1324">
        <v>37</v>
      </c>
      <c r="T1324">
        <v>29</v>
      </c>
      <c r="U1324">
        <f t="shared" si="120"/>
        <v>0</v>
      </c>
      <c r="V1324">
        <f t="shared" si="121"/>
        <v>-2.0899999999999181</v>
      </c>
      <c r="W1324" s="3">
        <f t="shared" si="122"/>
        <v>-1.2502991146206737E-3</v>
      </c>
      <c r="X1324" t="str">
        <f t="shared" si="123"/>
        <v>August</v>
      </c>
      <c r="Y1324" t="str">
        <f t="shared" si="124"/>
        <v>Q3</v>
      </c>
      <c r="Z1324">
        <f t="shared" si="125"/>
        <v>0.70070422535211263</v>
      </c>
    </row>
    <row r="1325" spans="1:26" x14ac:dyDescent="0.25">
      <c r="A1325" t="s">
        <v>1332</v>
      </c>
      <c r="B1325" t="s">
        <v>1508</v>
      </c>
      <c r="C1325" t="s">
        <v>1512</v>
      </c>
      <c r="D1325">
        <v>146</v>
      </c>
      <c r="E1325">
        <v>8.9</v>
      </c>
      <c r="F1325">
        <v>1299.4000000000001</v>
      </c>
      <c r="G1325">
        <v>1253.1400000000001</v>
      </c>
      <c r="H1325" t="s">
        <v>1516</v>
      </c>
      <c r="I1325" t="s">
        <v>1520</v>
      </c>
      <c r="J1325">
        <v>4.7</v>
      </c>
      <c r="K1325" t="s">
        <v>1836</v>
      </c>
      <c r="L1325" t="s">
        <v>1676</v>
      </c>
      <c r="M1325" t="s">
        <v>1676</v>
      </c>
      <c r="N1325" t="s">
        <v>1912</v>
      </c>
      <c r="O1325">
        <v>0.1167</v>
      </c>
      <c r="P1325">
        <v>17</v>
      </c>
      <c r="Q1325">
        <v>2.23</v>
      </c>
      <c r="R1325">
        <v>453</v>
      </c>
      <c r="S1325">
        <v>76</v>
      </c>
      <c r="T1325">
        <v>15</v>
      </c>
      <c r="U1325">
        <f t="shared" si="120"/>
        <v>0</v>
      </c>
      <c r="V1325">
        <f t="shared" si="121"/>
        <v>-46.259999999999991</v>
      </c>
      <c r="W1325" s="3">
        <f t="shared" si="122"/>
        <v>-3.5601046636909335E-2</v>
      </c>
      <c r="X1325" t="str">
        <f t="shared" si="123"/>
        <v>November</v>
      </c>
      <c r="Y1325" t="str">
        <f t="shared" si="124"/>
        <v>Q4</v>
      </c>
      <c r="Z1325">
        <f t="shared" si="125"/>
        <v>0.32229580573951433</v>
      </c>
    </row>
    <row r="1326" spans="1:26" x14ac:dyDescent="0.25">
      <c r="A1326" t="s">
        <v>1333</v>
      </c>
      <c r="B1326" t="s">
        <v>1505</v>
      </c>
      <c r="C1326" t="s">
        <v>1511</v>
      </c>
      <c r="D1326">
        <v>109</v>
      </c>
      <c r="E1326">
        <v>12.5</v>
      </c>
      <c r="F1326">
        <v>1362.5</v>
      </c>
      <c r="G1326">
        <v>1351.38</v>
      </c>
      <c r="H1326" t="s">
        <v>1516</v>
      </c>
      <c r="I1326" t="s">
        <v>1518</v>
      </c>
      <c r="J1326">
        <v>4.5</v>
      </c>
      <c r="K1326" t="s">
        <v>1640</v>
      </c>
      <c r="L1326" t="s">
        <v>1643</v>
      </c>
      <c r="M1326" t="s">
        <v>1643</v>
      </c>
      <c r="N1326" t="s">
        <v>1912</v>
      </c>
      <c r="O1326">
        <v>3.7100000000000001E-2</v>
      </c>
      <c r="P1326">
        <v>4</v>
      </c>
      <c r="Q1326">
        <v>3.82</v>
      </c>
      <c r="R1326">
        <v>610</v>
      </c>
      <c r="S1326">
        <v>165</v>
      </c>
      <c r="T1326">
        <v>42</v>
      </c>
      <c r="U1326">
        <f t="shared" si="120"/>
        <v>0</v>
      </c>
      <c r="V1326">
        <f t="shared" si="121"/>
        <v>-11.119999999999891</v>
      </c>
      <c r="W1326" s="3">
        <f t="shared" si="122"/>
        <v>-8.161467889908177E-3</v>
      </c>
      <c r="X1326" t="str">
        <f t="shared" si="123"/>
        <v>March</v>
      </c>
      <c r="Y1326" t="str">
        <f t="shared" si="124"/>
        <v>Q1</v>
      </c>
      <c r="Z1326">
        <f t="shared" si="125"/>
        <v>0.17868852459016393</v>
      </c>
    </row>
    <row r="1327" spans="1:26" x14ac:dyDescent="0.25">
      <c r="A1327" t="s">
        <v>1334</v>
      </c>
      <c r="B1327" t="s">
        <v>1507</v>
      </c>
      <c r="C1327" t="s">
        <v>1511</v>
      </c>
      <c r="D1327">
        <v>449</v>
      </c>
      <c r="E1327">
        <v>15.75</v>
      </c>
      <c r="F1327">
        <v>7071.75</v>
      </c>
      <c r="G1327">
        <v>6744.65</v>
      </c>
      <c r="H1327" t="s">
        <v>1513</v>
      </c>
      <c r="I1327" t="s">
        <v>1518</v>
      </c>
      <c r="J1327">
        <v>4.5</v>
      </c>
      <c r="K1327" t="s">
        <v>1770</v>
      </c>
      <c r="L1327" t="s">
        <v>1859</v>
      </c>
      <c r="M1327" t="s">
        <v>1859</v>
      </c>
      <c r="N1327" t="s">
        <v>1912</v>
      </c>
      <c r="O1327">
        <v>0.1118</v>
      </c>
      <c r="P1327">
        <v>50</v>
      </c>
      <c r="Q1327">
        <v>2.83</v>
      </c>
      <c r="R1327">
        <v>997</v>
      </c>
      <c r="S1327">
        <v>192</v>
      </c>
      <c r="T1327">
        <v>73</v>
      </c>
      <c r="U1327">
        <f t="shared" si="120"/>
        <v>0</v>
      </c>
      <c r="V1327">
        <f t="shared" si="121"/>
        <v>-327.10000000000036</v>
      </c>
      <c r="W1327" s="3">
        <f t="shared" si="122"/>
        <v>-4.6254463180966571E-2</v>
      </c>
      <c r="X1327" t="str">
        <f t="shared" si="123"/>
        <v>March</v>
      </c>
      <c r="Y1327" t="str">
        <f t="shared" si="124"/>
        <v>Q1</v>
      </c>
      <c r="Z1327">
        <f t="shared" si="125"/>
        <v>0.45035105315947843</v>
      </c>
    </row>
    <row r="1328" spans="1:26" x14ac:dyDescent="0.25">
      <c r="A1328" t="s">
        <v>1335</v>
      </c>
      <c r="B1328" t="s">
        <v>1505</v>
      </c>
      <c r="C1328" t="s">
        <v>1511</v>
      </c>
      <c r="D1328">
        <v>325</v>
      </c>
      <c r="E1328">
        <v>12.5</v>
      </c>
      <c r="F1328">
        <v>4062.5</v>
      </c>
      <c r="G1328">
        <v>4155.09</v>
      </c>
      <c r="H1328" t="s">
        <v>1513</v>
      </c>
      <c r="I1328" t="s">
        <v>1520</v>
      </c>
      <c r="J1328">
        <v>4.7</v>
      </c>
      <c r="K1328" t="s">
        <v>1739</v>
      </c>
      <c r="L1328" t="s">
        <v>1799</v>
      </c>
      <c r="M1328" t="s">
        <v>1799</v>
      </c>
      <c r="N1328" t="s">
        <v>1912</v>
      </c>
      <c r="O1328">
        <v>6.2100000000000002E-2</v>
      </c>
      <c r="P1328">
        <v>20</v>
      </c>
      <c r="Q1328">
        <v>3.93</v>
      </c>
      <c r="R1328">
        <v>621</v>
      </c>
      <c r="S1328">
        <v>160</v>
      </c>
      <c r="T1328">
        <v>52</v>
      </c>
      <c r="U1328">
        <f t="shared" si="120"/>
        <v>0</v>
      </c>
      <c r="V1328">
        <f t="shared" si="121"/>
        <v>92.590000000000146</v>
      </c>
      <c r="W1328" s="3">
        <f t="shared" si="122"/>
        <v>2.2791384615384651E-2</v>
      </c>
      <c r="X1328" t="str">
        <f t="shared" si="123"/>
        <v>June</v>
      </c>
      <c r="Y1328" t="str">
        <f t="shared" si="124"/>
        <v>Q2</v>
      </c>
      <c r="Z1328">
        <f t="shared" si="125"/>
        <v>0.52334943639291465</v>
      </c>
    </row>
    <row r="1329" spans="1:26" x14ac:dyDescent="0.25">
      <c r="A1329" t="s">
        <v>1336</v>
      </c>
      <c r="B1329" t="s">
        <v>1504</v>
      </c>
      <c r="C1329" t="s">
        <v>1510</v>
      </c>
      <c r="D1329">
        <v>359</v>
      </c>
      <c r="E1329">
        <v>45</v>
      </c>
      <c r="F1329">
        <v>16155</v>
      </c>
      <c r="G1329">
        <v>16696.77</v>
      </c>
      <c r="H1329" t="s">
        <v>1516</v>
      </c>
      <c r="I1329" t="s">
        <v>1519</v>
      </c>
      <c r="J1329">
        <v>3.8</v>
      </c>
      <c r="K1329" t="s">
        <v>1548</v>
      </c>
      <c r="L1329" t="s">
        <v>1733</v>
      </c>
      <c r="M1329" t="s">
        <v>1733</v>
      </c>
      <c r="N1329" t="s">
        <v>1912</v>
      </c>
      <c r="O1329">
        <v>9.2600000000000002E-2</v>
      </c>
      <c r="P1329">
        <v>33</v>
      </c>
      <c r="Q1329">
        <v>1.71</v>
      </c>
      <c r="R1329">
        <v>281</v>
      </c>
      <c r="S1329">
        <v>25</v>
      </c>
      <c r="T1329">
        <v>65</v>
      </c>
      <c r="U1329">
        <f t="shared" si="120"/>
        <v>0</v>
      </c>
      <c r="V1329">
        <f t="shared" si="121"/>
        <v>541.77000000000044</v>
      </c>
      <c r="W1329" s="3">
        <f t="shared" si="122"/>
        <v>3.3535747446610982E-2</v>
      </c>
      <c r="X1329" t="str">
        <f t="shared" si="123"/>
        <v>December</v>
      </c>
      <c r="Y1329" t="str">
        <f t="shared" si="124"/>
        <v>Q4</v>
      </c>
      <c r="Z1329">
        <f t="shared" si="125"/>
        <v>1.2775800711743772</v>
      </c>
    </row>
    <row r="1330" spans="1:26" x14ac:dyDescent="0.25">
      <c r="A1330" t="s">
        <v>1337</v>
      </c>
      <c r="B1330" t="s">
        <v>1508</v>
      </c>
      <c r="C1330" t="s">
        <v>1512</v>
      </c>
      <c r="D1330">
        <v>163</v>
      </c>
      <c r="E1330">
        <v>8.9</v>
      </c>
      <c r="F1330">
        <v>1450.7</v>
      </c>
      <c r="G1330">
        <v>1450.54</v>
      </c>
      <c r="H1330" t="s">
        <v>1516</v>
      </c>
      <c r="I1330" t="s">
        <v>1521</v>
      </c>
      <c r="J1330">
        <v>4.2</v>
      </c>
      <c r="K1330" t="s">
        <v>1825</v>
      </c>
      <c r="L1330" t="s">
        <v>1577</v>
      </c>
      <c r="M1330" t="s">
        <v>1577</v>
      </c>
      <c r="N1330" t="s">
        <v>1912</v>
      </c>
      <c r="O1330">
        <v>0.1114</v>
      </c>
      <c r="P1330">
        <v>18</v>
      </c>
      <c r="Q1330">
        <v>2.9</v>
      </c>
      <c r="R1330">
        <v>870</v>
      </c>
      <c r="S1330">
        <v>85</v>
      </c>
      <c r="T1330">
        <v>23</v>
      </c>
      <c r="U1330">
        <f t="shared" si="120"/>
        <v>0</v>
      </c>
      <c r="V1330">
        <f t="shared" si="121"/>
        <v>-0.16000000000008185</v>
      </c>
      <c r="W1330" s="3">
        <f t="shared" si="122"/>
        <v>-1.1029158337360023E-4</v>
      </c>
      <c r="X1330" t="str">
        <f t="shared" si="123"/>
        <v>September</v>
      </c>
      <c r="Y1330" t="str">
        <f t="shared" si="124"/>
        <v>Q3</v>
      </c>
      <c r="Z1330">
        <f t="shared" si="125"/>
        <v>0.18735632183908046</v>
      </c>
    </row>
    <row r="1331" spans="1:26" x14ac:dyDescent="0.25">
      <c r="A1331" t="s">
        <v>1338</v>
      </c>
      <c r="B1331" t="s">
        <v>1507</v>
      </c>
      <c r="C1331" t="s">
        <v>1511</v>
      </c>
      <c r="D1331">
        <v>460</v>
      </c>
      <c r="E1331">
        <v>15.75</v>
      </c>
      <c r="F1331">
        <v>7245</v>
      </c>
      <c r="G1331">
        <v>7575.5</v>
      </c>
      <c r="H1331" t="s">
        <v>1517</v>
      </c>
      <c r="I1331" t="s">
        <v>1519</v>
      </c>
      <c r="J1331">
        <v>3.8</v>
      </c>
      <c r="K1331" t="s">
        <v>1600</v>
      </c>
      <c r="L1331" t="s">
        <v>1530</v>
      </c>
      <c r="M1331" t="s">
        <v>1530</v>
      </c>
      <c r="N1331" t="s">
        <v>1912</v>
      </c>
      <c r="O1331">
        <v>7.4999999999999997E-2</v>
      </c>
      <c r="P1331">
        <v>34</v>
      </c>
      <c r="Q1331">
        <v>2.65</v>
      </c>
      <c r="R1331">
        <v>567</v>
      </c>
      <c r="S1331">
        <v>112</v>
      </c>
      <c r="T1331">
        <v>62</v>
      </c>
      <c r="U1331">
        <f t="shared" si="120"/>
        <v>0</v>
      </c>
      <c r="V1331">
        <f t="shared" si="121"/>
        <v>330.5</v>
      </c>
      <c r="W1331" s="3">
        <f t="shared" si="122"/>
        <v>4.5617667356797793E-2</v>
      </c>
      <c r="X1331" t="str">
        <f t="shared" si="123"/>
        <v>April</v>
      </c>
      <c r="Y1331" t="str">
        <f t="shared" si="124"/>
        <v>Q2</v>
      </c>
      <c r="Z1331">
        <f t="shared" si="125"/>
        <v>0.81128747795414458</v>
      </c>
    </row>
    <row r="1332" spans="1:26" x14ac:dyDescent="0.25">
      <c r="A1332" t="s">
        <v>1339</v>
      </c>
      <c r="B1332" t="s">
        <v>1504</v>
      </c>
      <c r="C1332" t="s">
        <v>1510</v>
      </c>
      <c r="D1332">
        <v>179</v>
      </c>
      <c r="E1332">
        <v>45</v>
      </c>
      <c r="F1332">
        <v>8055</v>
      </c>
      <c r="G1332">
        <v>7893.16</v>
      </c>
      <c r="H1332" t="s">
        <v>1515</v>
      </c>
      <c r="I1332" t="s">
        <v>1520</v>
      </c>
      <c r="J1332">
        <v>4.7</v>
      </c>
      <c r="K1332" t="s">
        <v>1831</v>
      </c>
      <c r="L1332" t="s">
        <v>1629</v>
      </c>
      <c r="M1332" t="s">
        <v>1629</v>
      </c>
      <c r="N1332" t="s">
        <v>1912</v>
      </c>
      <c r="O1332">
        <v>4.3900000000000002E-2</v>
      </c>
      <c r="P1332">
        <v>7</v>
      </c>
      <c r="Q1332">
        <v>1.92</v>
      </c>
      <c r="R1332">
        <v>117</v>
      </c>
      <c r="S1332">
        <v>100</v>
      </c>
      <c r="T1332">
        <v>17</v>
      </c>
      <c r="U1332">
        <f t="shared" si="120"/>
        <v>0</v>
      </c>
      <c r="V1332">
        <f t="shared" si="121"/>
        <v>-161.84000000000015</v>
      </c>
      <c r="W1332" s="3">
        <f t="shared" si="122"/>
        <v>-2.0091868404717585E-2</v>
      </c>
      <c r="X1332" t="str">
        <f t="shared" si="123"/>
        <v>October</v>
      </c>
      <c r="Y1332" t="str">
        <f t="shared" si="124"/>
        <v>Q4</v>
      </c>
      <c r="Z1332">
        <f t="shared" si="125"/>
        <v>1.5299145299145298</v>
      </c>
    </row>
    <row r="1333" spans="1:26" x14ac:dyDescent="0.25">
      <c r="A1333" t="s">
        <v>1340</v>
      </c>
      <c r="B1333" t="s">
        <v>1508</v>
      </c>
      <c r="C1333" t="s">
        <v>1512</v>
      </c>
      <c r="D1333">
        <v>222</v>
      </c>
      <c r="E1333">
        <v>8.9</v>
      </c>
      <c r="F1333">
        <v>1975.8</v>
      </c>
      <c r="G1333">
        <v>1970.5</v>
      </c>
      <c r="H1333" t="s">
        <v>1515</v>
      </c>
      <c r="I1333" t="s">
        <v>1520</v>
      </c>
      <c r="J1333">
        <v>4.7</v>
      </c>
      <c r="K1333" t="s">
        <v>1534</v>
      </c>
      <c r="L1333" t="s">
        <v>1745</v>
      </c>
      <c r="M1333" t="s">
        <v>1838</v>
      </c>
      <c r="N1333" t="s">
        <v>1913</v>
      </c>
      <c r="O1333">
        <v>1.43E-2</v>
      </c>
      <c r="P1333">
        <v>3</v>
      </c>
      <c r="Q1333">
        <v>1.62</v>
      </c>
      <c r="R1333">
        <v>1000</v>
      </c>
      <c r="S1333">
        <v>121</v>
      </c>
      <c r="T1333">
        <v>85</v>
      </c>
      <c r="U1333">
        <f t="shared" si="120"/>
        <v>8</v>
      </c>
      <c r="V1333">
        <f t="shared" si="121"/>
        <v>-5.2999999999999545</v>
      </c>
      <c r="W1333" s="3">
        <f t="shared" si="122"/>
        <v>-2.6824577386374911E-3</v>
      </c>
      <c r="X1333" t="str">
        <f t="shared" si="123"/>
        <v>March</v>
      </c>
      <c r="Y1333" t="str">
        <f t="shared" si="124"/>
        <v>Q1</v>
      </c>
      <c r="Z1333">
        <f t="shared" si="125"/>
        <v>0.222</v>
      </c>
    </row>
    <row r="1334" spans="1:26" x14ac:dyDescent="0.25">
      <c r="A1334" t="s">
        <v>1341</v>
      </c>
      <c r="B1334" t="s">
        <v>1507</v>
      </c>
      <c r="C1334" t="s">
        <v>1511</v>
      </c>
      <c r="D1334">
        <v>156</v>
      </c>
      <c r="E1334">
        <v>15.75</v>
      </c>
      <c r="F1334">
        <v>2457</v>
      </c>
      <c r="G1334">
        <v>2393.91</v>
      </c>
      <c r="H1334" t="s">
        <v>1515</v>
      </c>
      <c r="I1334" t="s">
        <v>1520</v>
      </c>
      <c r="J1334">
        <v>4.7</v>
      </c>
      <c r="K1334" t="s">
        <v>1595</v>
      </c>
      <c r="L1334" t="s">
        <v>1883</v>
      </c>
      <c r="M1334" t="s">
        <v>1883</v>
      </c>
      <c r="N1334" t="s">
        <v>1912</v>
      </c>
      <c r="O1334">
        <v>0.1226</v>
      </c>
      <c r="P1334">
        <v>19</v>
      </c>
      <c r="Q1334">
        <v>3.4</v>
      </c>
      <c r="R1334">
        <v>435</v>
      </c>
      <c r="S1334">
        <v>41</v>
      </c>
      <c r="T1334">
        <v>22</v>
      </c>
      <c r="U1334">
        <f t="shared" si="120"/>
        <v>0</v>
      </c>
      <c r="V1334">
        <f t="shared" si="121"/>
        <v>-63.090000000000146</v>
      </c>
      <c r="W1334" s="3">
        <f t="shared" si="122"/>
        <v>-2.5677655677655738E-2</v>
      </c>
      <c r="X1334" t="str">
        <f t="shared" si="123"/>
        <v>May</v>
      </c>
      <c r="Y1334" t="str">
        <f t="shared" si="124"/>
        <v>Q2</v>
      </c>
      <c r="Z1334">
        <f t="shared" si="125"/>
        <v>0.35862068965517241</v>
      </c>
    </row>
    <row r="1335" spans="1:26" x14ac:dyDescent="0.25">
      <c r="A1335" t="s">
        <v>1342</v>
      </c>
      <c r="B1335" t="s">
        <v>1505</v>
      </c>
      <c r="C1335" t="s">
        <v>1511</v>
      </c>
      <c r="D1335">
        <v>286</v>
      </c>
      <c r="E1335">
        <v>12.5</v>
      </c>
      <c r="F1335">
        <v>3575</v>
      </c>
      <c r="G1335">
        <v>3549.45</v>
      </c>
      <c r="H1335" t="s">
        <v>1513</v>
      </c>
      <c r="I1335" t="s">
        <v>1518</v>
      </c>
      <c r="J1335">
        <v>4.5</v>
      </c>
      <c r="K1335" t="s">
        <v>1636</v>
      </c>
      <c r="L1335" t="s">
        <v>1787</v>
      </c>
      <c r="M1335" t="s">
        <v>1631</v>
      </c>
      <c r="N1335" t="s">
        <v>1913</v>
      </c>
      <c r="O1335">
        <v>0.13550000000000001</v>
      </c>
      <c r="P1335">
        <v>38</v>
      </c>
      <c r="Q1335">
        <v>3.71</v>
      </c>
      <c r="R1335">
        <v>102</v>
      </c>
      <c r="S1335">
        <v>20</v>
      </c>
      <c r="T1335">
        <v>70</v>
      </c>
      <c r="U1335">
        <f t="shared" si="120"/>
        <v>3</v>
      </c>
      <c r="V1335">
        <f t="shared" si="121"/>
        <v>-25.550000000000182</v>
      </c>
      <c r="W1335" s="3">
        <f t="shared" si="122"/>
        <v>-7.1468531468531979E-3</v>
      </c>
      <c r="X1335" t="str">
        <f t="shared" si="123"/>
        <v>March</v>
      </c>
      <c r="Y1335" t="str">
        <f t="shared" si="124"/>
        <v>Q1</v>
      </c>
      <c r="Z1335">
        <f t="shared" si="125"/>
        <v>2.8039215686274508</v>
      </c>
    </row>
    <row r="1336" spans="1:26" x14ac:dyDescent="0.25">
      <c r="A1336" t="s">
        <v>1343</v>
      </c>
      <c r="B1336" t="s">
        <v>1507</v>
      </c>
      <c r="C1336" t="s">
        <v>1511</v>
      </c>
      <c r="D1336">
        <v>441</v>
      </c>
      <c r="E1336">
        <v>15.75</v>
      </c>
      <c r="F1336">
        <v>6945.75</v>
      </c>
      <c r="G1336">
        <v>6853.21</v>
      </c>
      <c r="H1336" t="s">
        <v>1513</v>
      </c>
      <c r="I1336" t="s">
        <v>1519</v>
      </c>
      <c r="J1336">
        <v>3.8</v>
      </c>
      <c r="K1336" t="s">
        <v>1871</v>
      </c>
      <c r="L1336" t="s">
        <v>1650</v>
      </c>
      <c r="M1336" t="s">
        <v>1650</v>
      </c>
      <c r="N1336" t="s">
        <v>1912</v>
      </c>
      <c r="O1336">
        <v>0.106</v>
      </c>
      <c r="P1336">
        <v>46</v>
      </c>
      <c r="Q1336">
        <v>3.04</v>
      </c>
      <c r="R1336">
        <v>139</v>
      </c>
      <c r="S1336">
        <v>30</v>
      </c>
      <c r="T1336">
        <v>31</v>
      </c>
      <c r="U1336">
        <f t="shared" si="120"/>
        <v>0</v>
      </c>
      <c r="V1336">
        <f t="shared" si="121"/>
        <v>-92.539999999999964</v>
      </c>
      <c r="W1336" s="3">
        <f t="shared" si="122"/>
        <v>-1.3323255228017127E-2</v>
      </c>
      <c r="X1336" t="str">
        <f t="shared" si="123"/>
        <v>May</v>
      </c>
      <c r="Y1336" t="str">
        <f t="shared" si="124"/>
        <v>Q2</v>
      </c>
      <c r="Z1336">
        <f t="shared" si="125"/>
        <v>3.1726618705035969</v>
      </c>
    </row>
    <row r="1337" spans="1:26" x14ac:dyDescent="0.25">
      <c r="A1337" t="s">
        <v>1344</v>
      </c>
      <c r="B1337" t="s">
        <v>1506</v>
      </c>
      <c r="C1337" t="s">
        <v>1512</v>
      </c>
      <c r="D1337">
        <v>308</v>
      </c>
      <c r="E1337">
        <v>4.2</v>
      </c>
      <c r="F1337">
        <v>1293.5999999999999</v>
      </c>
      <c r="G1337">
        <v>1239.57</v>
      </c>
      <c r="H1337" t="s">
        <v>1516</v>
      </c>
      <c r="I1337" t="s">
        <v>1518</v>
      </c>
      <c r="J1337">
        <v>4.5</v>
      </c>
      <c r="K1337" t="s">
        <v>1864</v>
      </c>
      <c r="L1337" t="s">
        <v>1714</v>
      </c>
      <c r="M1337" t="s">
        <v>1714</v>
      </c>
      <c r="N1337" t="s">
        <v>1912</v>
      </c>
      <c r="O1337">
        <v>1.55E-2</v>
      </c>
      <c r="P1337">
        <v>4</v>
      </c>
      <c r="Q1337">
        <v>2.85</v>
      </c>
      <c r="R1337">
        <v>968</v>
      </c>
      <c r="S1337">
        <v>120</v>
      </c>
      <c r="T1337">
        <v>72</v>
      </c>
      <c r="U1337">
        <f t="shared" si="120"/>
        <v>0</v>
      </c>
      <c r="V1337">
        <f t="shared" si="121"/>
        <v>-54.029999999999973</v>
      </c>
      <c r="W1337" s="3">
        <f t="shared" si="122"/>
        <v>-4.1767161410018537E-2</v>
      </c>
      <c r="X1337" t="str">
        <f t="shared" si="123"/>
        <v>January</v>
      </c>
      <c r="Y1337" t="str">
        <f t="shared" si="124"/>
        <v>Q1</v>
      </c>
      <c r="Z1337">
        <f t="shared" si="125"/>
        <v>0.31818181818181818</v>
      </c>
    </row>
    <row r="1338" spans="1:26" x14ac:dyDescent="0.25">
      <c r="A1338" t="s">
        <v>1345</v>
      </c>
      <c r="B1338" t="s">
        <v>1505</v>
      </c>
      <c r="C1338" t="s">
        <v>1511</v>
      </c>
      <c r="D1338">
        <v>438</v>
      </c>
      <c r="E1338">
        <v>12.5</v>
      </c>
      <c r="F1338">
        <v>5475</v>
      </c>
      <c r="G1338">
        <v>5489.28</v>
      </c>
      <c r="H1338" t="s">
        <v>1516</v>
      </c>
      <c r="I1338" t="s">
        <v>1521</v>
      </c>
      <c r="J1338">
        <v>4.2</v>
      </c>
      <c r="K1338" t="s">
        <v>1655</v>
      </c>
      <c r="L1338" t="s">
        <v>1781</v>
      </c>
      <c r="M1338" t="s">
        <v>1781</v>
      </c>
      <c r="N1338" t="s">
        <v>1912</v>
      </c>
      <c r="O1338">
        <v>0.1265</v>
      </c>
      <c r="P1338">
        <v>55</v>
      </c>
      <c r="Q1338">
        <v>2.6</v>
      </c>
      <c r="R1338">
        <v>922</v>
      </c>
      <c r="S1338">
        <v>86</v>
      </c>
      <c r="T1338">
        <v>30</v>
      </c>
      <c r="U1338">
        <f t="shared" si="120"/>
        <v>0</v>
      </c>
      <c r="V1338">
        <f t="shared" si="121"/>
        <v>14.279999999999745</v>
      </c>
      <c r="W1338" s="3">
        <f t="shared" si="122"/>
        <v>2.6082191780821451E-3</v>
      </c>
      <c r="X1338" t="str">
        <f t="shared" si="123"/>
        <v>November</v>
      </c>
      <c r="Y1338" t="str">
        <f t="shared" si="124"/>
        <v>Q4</v>
      </c>
      <c r="Z1338">
        <f t="shared" si="125"/>
        <v>0.47505422993492408</v>
      </c>
    </row>
    <row r="1339" spans="1:26" x14ac:dyDescent="0.25">
      <c r="A1339" t="s">
        <v>1346</v>
      </c>
      <c r="B1339" t="s">
        <v>1504</v>
      </c>
      <c r="C1339" t="s">
        <v>1510</v>
      </c>
      <c r="D1339">
        <v>320</v>
      </c>
      <c r="E1339">
        <v>45</v>
      </c>
      <c r="F1339">
        <v>14400</v>
      </c>
      <c r="G1339">
        <v>14002.26</v>
      </c>
      <c r="H1339" t="s">
        <v>1517</v>
      </c>
      <c r="I1339" t="s">
        <v>1518</v>
      </c>
      <c r="J1339">
        <v>4.5</v>
      </c>
      <c r="K1339" t="s">
        <v>1649</v>
      </c>
      <c r="L1339" t="s">
        <v>1855</v>
      </c>
      <c r="M1339" t="s">
        <v>1855</v>
      </c>
      <c r="N1339" t="s">
        <v>1912</v>
      </c>
      <c r="O1339">
        <v>4.9700000000000001E-2</v>
      </c>
      <c r="P1339">
        <v>15</v>
      </c>
      <c r="Q1339">
        <v>1.01</v>
      </c>
      <c r="R1339">
        <v>761</v>
      </c>
      <c r="S1339">
        <v>141</v>
      </c>
      <c r="T1339">
        <v>67</v>
      </c>
      <c r="U1339">
        <f t="shared" si="120"/>
        <v>0</v>
      </c>
      <c r="V1339">
        <f t="shared" si="121"/>
        <v>-397.73999999999978</v>
      </c>
      <c r="W1339" s="3">
        <f t="shared" si="122"/>
        <v>-2.7620833333333317E-2</v>
      </c>
      <c r="X1339" t="str">
        <f t="shared" si="123"/>
        <v>September</v>
      </c>
      <c r="Y1339" t="str">
        <f t="shared" si="124"/>
        <v>Q3</v>
      </c>
      <c r="Z1339">
        <f t="shared" si="125"/>
        <v>0.42049934296977659</v>
      </c>
    </row>
    <row r="1340" spans="1:26" x14ac:dyDescent="0.25">
      <c r="A1340" t="s">
        <v>1347</v>
      </c>
      <c r="B1340" t="s">
        <v>1506</v>
      </c>
      <c r="C1340" t="s">
        <v>1512</v>
      </c>
      <c r="D1340">
        <v>344</v>
      </c>
      <c r="E1340">
        <v>4.2</v>
      </c>
      <c r="F1340">
        <v>1444.8</v>
      </c>
      <c r="G1340">
        <v>1474.51</v>
      </c>
      <c r="H1340" t="s">
        <v>1517</v>
      </c>
      <c r="I1340" t="s">
        <v>1521</v>
      </c>
      <c r="J1340">
        <v>4.2</v>
      </c>
      <c r="K1340" t="s">
        <v>1723</v>
      </c>
      <c r="L1340" t="s">
        <v>1623</v>
      </c>
      <c r="M1340" t="s">
        <v>1623</v>
      </c>
      <c r="N1340" t="s">
        <v>1912</v>
      </c>
      <c r="O1340">
        <v>6.6199999999999995E-2</v>
      </c>
      <c r="P1340">
        <v>22</v>
      </c>
      <c r="Q1340">
        <v>1.47</v>
      </c>
      <c r="R1340">
        <v>732</v>
      </c>
      <c r="S1340">
        <v>103</v>
      </c>
      <c r="T1340">
        <v>36</v>
      </c>
      <c r="U1340">
        <f t="shared" si="120"/>
        <v>0</v>
      </c>
      <c r="V1340">
        <f t="shared" si="121"/>
        <v>29.710000000000036</v>
      </c>
      <c r="W1340" s="3">
        <f t="shared" si="122"/>
        <v>2.0563399778516084E-2</v>
      </c>
      <c r="X1340" t="str">
        <f t="shared" si="123"/>
        <v>May</v>
      </c>
      <c r="Y1340" t="str">
        <f t="shared" si="124"/>
        <v>Q2</v>
      </c>
      <c r="Z1340">
        <f t="shared" si="125"/>
        <v>0.46994535519125685</v>
      </c>
    </row>
    <row r="1341" spans="1:26" x14ac:dyDescent="0.25">
      <c r="A1341" t="s">
        <v>1348</v>
      </c>
      <c r="B1341" t="s">
        <v>1507</v>
      </c>
      <c r="C1341" t="s">
        <v>1511</v>
      </c>
      <c r="D1341">
        <v>89</v>
      </c>
      <c r="E1341">
        <v>15.75</v>
      </c>
      <c r="F1341">
        <v>1401.75</v>
      </c>
      <c r="G1341">
        <v>1336.82</v>
      </c>
      <c r="H1341" t="s">
        <v>1515</v>
      </c>
      <c r="I1341" t="s">
        <v>1519</v>
      </c>
      <c r="J1341">
        <v>3.8</v>
      </c>
      <c r="K1341" t="s">
        <v>1645</v>
      </c>
      <c r="L1341" t="s">
        <v>1903</v>
      </c>
      <c r="M1341" t="s">
        <v>1903</v>
      </c>
      <c r="N1341" t="s">
        <v>1912</v>
      </c>
      <c r="O1341">
        <v>1.8200000000000001E-2</v>
      </c>
      <c r="P1341">
        <v>1</v>
      </c>
      <c r="Q1341">
        <v>2.72</v>
      </c>
      <c r="R1341">
        <v>179</v>
      </c>
      <c r="S1341">
        <v>58</v>
      </c>
      <c r="T1341">
        <v>19</v>
      </c>
      <c r="U1341">
        <f t="shared" si="120"/>
        <v>0</v>
      </c>
      <c r="V1341">
        <f t="shared" si="121"/>
        <v>-64.930000000000064</v>
      </c>
      <c r="W1341" s="3">
        <f t="shared" si="122"/>
        <v>-4.6320670590333554E-2</v>
      </c>
      <c r="X1341" t="str">
        <f t="shared" si="123"/>
        <v>December</v>
      </c>
      <c r="Y1341" t="str">
        <f t="shared" si="124"/>
        <v>Q4</v>
      </c>
      <c r="Z1341">
        <f t="shared" si="125"/>
        <v>0.4972067039106145</v>
      </c>
    </row>
    <row r="1342" spans="1:26" x14ac:dyDescent="0.25">
      <c r="A1342" t="s">
        <v>1349</v>
      </c>
      <c r="B1342" t="s">
        <v>1506</v>
      </c>
      <c r="C1342" t="s">
        <v>1512</v>
      </c>
      <c r="D1342">
        <v>132</v>
      </c>
      <c r="E1342">
        <v>4.2</v>
      </c>
      <c r="F1342">
        <v>554.4</v>
      </c>
      <c r="G1342">
        <v>566.52</v>
      </c>
      <c r="H1342" t="s">
        <v>1516</v>
      </c>
      <c r="I1342" t="s">
        <v>1521</v>
      </c>
      <c r="J1342">
        <v>4.2</v>
      </c>
      <c r="K1342" t="s">
        <v>1800</v>
      </c>
      <c r="L1342" t="s">
        <v>1687</v>
      </c>
      <c r="M1342" t="s">
        <v>1687</v>
      </c>
      <c r="N1342" t="s">
        <v>1912</v>
      </c>
      <c r="O1342">
        <v>7.0900000000000005E-2</v>
      </c>
      <c r="P1342">
        <v>9</v>
      </c>
      <c r="Q1342">
        <v>2.29</v>
      </c>
      <c r="R1342">
        <v>615</v>
      </c>
      <c r="S1342">
        <v>170</v>
      </c>
      <c r="T1342">
        <v>48</v>
      </c>
      <c r="U1342">
        <f t="shared" si="120"/>
        <v>0</v>
      </c>
      <c r="V1342">
        <f t="shared" si="121"/>
        <v>12.120000000000005</v>
      </c>
      <c r="W1342" s="3">
        <f t="shared" si="122"/>
        <v>2.186147186147187E-2</v>
      </c>
      <c r="X1342" t="str">
        <f t="shared" si="123"/>
        <v>October</v>
      </c>
      <c r="Y1342" t="str">
        <f t="shared" si="124"/>
        <v>Q4</v>
      </c>
      <c r="Z1342">
        <f t="shared" si="125"/>
        <v>0.21463414634146341</v>
      </c>
    </row>
    <row r="1343" spans="1:26" x14ac:dyDescent="0.25">
      <c r="A1343" t="s">
        <v>1350</v>
      </c>
      <c r="B1343" t="s">
        <v>1504</v>
      </c>
      <c r="C1343" t="s">
        <v>1510</v>
      </c>
      <c r="D1343">
        <v>27</v>
      </c>
      <c r="E1343">
        <v>45</v>
      </c>
      <c r="F1343">
        <v>1215</v>
      </c>
      <c r="G1343">
        <v>1198.5</v>
      </c>
      <c r="H1343" t="s">
        <v>1514</v>
      </c>
      <c r="I1343" t="s">
        <v>1520</v>
      </c>
      <c r="J1343">
        <v>4.7</v>
      </c>
      <c r="K1343" t="s">
        <v>1704</v>
      </c>
      <c r="L1343" t="s">
        <v>1546</v>
      </c>
      <c r="M1343" t="s">
        <v>1546</v>
      </c>
      <c r="N1343" t="s">
        <v>1912</v>
      </c>
      <c r="O1343">
        <v>6.4699999999999994E-2</v>
      </c>
      <c r="P1343">
        <v>1</v>
      </c>
      <c r="Q1343">
        <v>0.56999999999999995</v>
      </c>
      <c r="R1343">
        <v>448</v>
      </c>
      <c r="S1343">
        <v>67</v>
      </c>
      <c r="T1343">
        <v>73</v>
      </c>
      <c r="U1343">
        <f t="shared" si="120"/>
        <v>0</v>
      </c>
      <c r="V1343">
        <f t="shared" si="121"/>
        <v>-16.5</v>
      </c>
      <c r="W1343" s="3">
        <f t="shared" si="122"/>
        <v>-1.3580246913580247E-2</v>
      </c>
      <c r="X1343" t="str">
        <f t="shared" si="123"/>
        <v>December</v>
      </c>
      <c r="Y1343" t="str">
        <f t="shared" si="124"/>
        <v>Q4</v>
      </c>
      <c r="Z1343">
        <f t="shared" si="125"/>
        <v>6.0267857142857144E-2</v>
      </c>
    </row>
    <row r="1344" spans="1:26" x14ac:dyDescent="0.25">
      <c r="A1344" t="s">
        <v>1351</v>
      </c>
      <c r="B1344" t="s">
        <v>1508</v>
      </c>
      <c r="C1344" t="s">
        <v>1512</v>
      </c>
      <c r="D1344">
        <v>78</v>
      </c>
      <c r="E1344">
        <v>8.9</v>
      </c>
      <c r="F1344">
        <v>694.2</v>
      </c>
      <c r="G1344">
        <v>716.12</v>
      </c>
      <c r="H1344" t="s">
        <v>1515</v>
      </c>
      <c r="I1344" t="s">
        <v>1521</v>
      </c>
      <c r="J1344">
        <v>4.2</v>
      </c>
      <c r="K1344" t="s">
        <v>1626</v>
      </c>
      <c r="L1344" t="s">
        <v>1652</v>
      </c>
      <c r="M1344" t="s">
        <v>1652</v>
      </c>
      <c r="N1344" t="s">
        <v>1912</v>
      </c>
      <c r="O1344">
        <v>0.1143</v>
      </c>
      <c r="P1344">
        <v>8</v>
      </c>
      <c r="Q1344">
        <v>2.3199999999999998</v>
      </c>
      <c r="R1344">
        <v>938</v>
      </c>
      <c r="S1344">
        <v>199</v>
      </c>
      <c r="T1344">
        <v>33</v>
      </c>
      <c r="U1344">
        <f t="shared" si="120"/>
        <v>0</v>
      </c>
      <c r="V1344">
        <f t="shared" si="121"/>
        <v>21.919999999999959</v>
      </c>
      <c r="W1344" s="3">
        <f t="shared" si="122"/>
        <v>3.1575914721982075E-2</v>
      </c>
      <c r="X1344" t="str">
        <f t="shared" si="123"/>
        <v>August</v>
      </c>
      <c r="Y1344" t="str">
        <f t="shared" si="124"/>
        <v>Q3</v>
      </c>
      <c r="Z1344">
        <f t="shared" si="125"/>
        <v>8.3155650319829424E-2</v>
      </c>
    </row>
    <row r="1345" spans="1:26" x14ac:dyDescent="0.25">
      <c r="A1345" t="s">
        <v>1352</v>
      </c>
      <c r="B1345" t="s">
        <v>1505</v>
      </c>
      <c r="C1345" t="s">
        <v>1511</v>
      </c>
      <c r="D1345">
        <v>57</v>
      </c>
      <c r="E1345">
        <v>12.5</v>
      </c>
      <c r="F1345">
        <v>712.5</v>
      </c>
      <c r="G1345">
        <v>711.57</v>
      </c>
      <c r="H1345" t="s">
        <v>1514</v>
      </c>
      <c r="I1345" t="s">
        <v>1521</v>
      </c>
      <c r="J1345">
        <v>4.2</v>
      </c>
      <c r="K1345" t="s">
        <v>1811</v>
      </c>
      <c r="L1345" t="s">
        <v>1591</v>
      </c>
      <c r="M1345" t="s">
        <v>1591</v>
      </c>
      <c r="N1345" t="s">
        <v>1912</v>
      </c>
      <c r="O1345">
        <v>0.1484</v>
      </c>
      <c r="P1345">
        <v>8</v>
      </c>
      <c r="Q1345">
        <v>3.83</v>
      </c>
      <c r="R1345">
        <v>575</v>
      </c>
      <c r="S1345">
        <v>174</v>
      </c>
      <c r="T1345">
        <v>73</v>
      </c>
      <c r="U1345">
        <f t="shared" si="120"/>
        <v>0</v>
      </c>
      <c r="V1345">
        <f t="shared" si="121"/>
        <v>-0.92999999999994998</v>
      </c>
      <c r="W1345" s="3">
        <f t="shared" si="122"/>
        <v>-1.3052631578946666E-3</v>
      </c>
      <c r="X1345" t="str">
        <f t="shared" si="123"/>
        <v>August</v>
      </c>
      <c r="Y1345" t="str">
        <f t="shared" si="124"/>
        <v>Q3</v>
      </c>
      <c r="Z1345">
        <f t="shared" si="125"/>
        <v>9.913043478260869E-2</v>
      </c>
    </row>
    <row r="1346" spans="1:26" x14ac:dyDescent="0.25">
      <c r="A1346" t="s">
        <v>1353</v>
      </c>
      <c r="B1346" t="s">
        <v>1506</v>
      </c>
      <c r="C1346" t="s">
        <v>1512</v>
      </c>
      <c r="D1346">
        <v>29</v>
      </c>
      <c r="E1346">
        <v>4.2</v>
      </c>
      <c r="F1346">
        <v>121.8</v>
      </c>
      <c r="G1346">
        <v>125.1</v>
      </c>
      <c r="H1346" t="s">
        <v>1514</v>
      </c>
      <c r="I1346" t="s">
        <v>1519</v>
      </c>
      <c r="J1346">
        <v>3.8</v>
      </c>
      <c r="K1346" t="s">
        <v>1710</v>
      </c>
      <c r="L1346" t="s">
        <v>1738</v>
      </c>
      <c r="M1346" t="s">
        <v>1738</v>
      </c>
      <c r="N1346" t="s">
        <v>1912</v>
      </c>
      <c r="O1346">
        <v>9.8400000000000001E-2</v>
      </c>
      <c r="P1346">
        <v>2</v>
      </c>
      <c r="Q1346">
        <v>2.6</v>
      </c>
      <c r="R1346">
        <v>395</v>
      </c>
      <c r="S1346">
        <v>20</v>
      </c>
      <c r="T1346">
        <v>23</v>
      </c>
      <c r="U1346">
        <f t="shared" si="120"/>
        <v>0</v>
      </c>
      <c r="V1346">
        <f t="shared" si="121"/>
        <v>3.2999999999999972</v>
      </c>
      <c r="W1346" s="3">
        <f t="shared" si="122"/>
        <v>2.7093596059113278E-2</v>
      </c>
      <c r="X1346" t="str">
        <f t="shared" si="123"/>
        <v>August</v>
      </c>
      <c r="Y1346" t="str">
        <f t="shared" si="124"/>
        <v>Q3</v>
      </c>
      <c r="Z1346">
        <f t="shared" si="125"/>
        <v>7.3417721518987344E-2</v>
      </c>
    </row>
    <row r="1347" spans="1:26" x14ac:dyDescent="0.25">
      <c r="A1347" t="s">
        <v>1354</v>
      </c>
      <c r="B1347" t="s">
        <v>1508</v>
      </c>
      <c r="C1347" t="s">
        <v>1512</v>
      </c>
      <c r="D1347">
        <v>85</v>
      </c>
      <c r="E1347">
        <v>8.9</v>
      </c>
      <c r="F1347">
        <v>756.5</v>
      </c>
      <c r="G1347">
        <v>743.83</v>
      </c>
      <c r="H1347" t="s">
        <v>1517</v>
      </c>
      <c r="I1347" t="s">
        <v>1519</v>
      </c>
      <c r="J1347">
        <v>3.8</v>
      </c>
      <c r="K1347" t="s">
        <v>1529</v>
      </c>
      <c r="L1347" t="s">
        <v>1695</v>
      </c>
      <c r="M1347" t="s">
        <v>1695</v>
      </c>
      <c r="N1347" t="s">
        <v>1912</v>
      </c>
      <c r="O1347">
        <v>0.1022</v>
      </c>
      <c r="P1347">
        <v>8</v>
      </c>
      <c r="Q1347">
        <v>2.0099999999999998</v>
      </c>
      <c r="R1347">
        <v>450</v>
      </c>
      <c r="S1347">
        <v>155</v>
      </c>
      <c r="T1347">
        <v>85</v>
      </c>
      <c r="U1347">
        <f t="shared" ref="U1347:U1410" si="126">IF(N1347="Delayed", M1347-L1347, 0)</f>
        <v>0</v>
      </c>
      <c r="V1347">
        <f t="shared" ref="V1347:V1410" si="127">G1347-F1347</f>
        <v>-12.669999999999959</v>
      </c>
      <c r="W1347" s="3">
        <f t="shared" ref="W1347:W1410" si="128">(G1347-F1347)/F1347</f>
        <v>-1.6748182419034977E-2</v>
      </c>
      <c r="X1347" t="str">
        <f t="shared" ref="X1347:X1410" si="129">TEXT(K1347,"MMMM")</f>
        <v>April</v>
      </c>
      <c r="Y1347" t="str">
        <f t="shared" ref="Y1347:Y1410" si="130">"Q"&amp;ROUNDUP(MONTH(K1347)/3,0)</f>
        <v>Q2</v>
      </c>
      <c r="Z1347">
        <f t="shared" ref="Z1347:Z1410" si="131">D1347/R1347</f>
        <v>0.18888888888888888</v>
      </c>
    </row>
    <row r="1348" spans="1:26" x14ac:dyDescent="0.25">
      <c r="A1348" t="s">
        <v>1355</v>
      </c>
      <c r="B1348" t="s">
        <v>1509</v>
      </c>
      <c r="C1348" t="s">
        <v>1510</v>
      </c>
      <c r="D1348">
        <v>404</v>
      </c>
      <c r="E1348">
        <v>25</v>
      </c>
      <c r="F1348">
        <v>10100</v>
      </c>
      <c r="G1348">
        <v>10554.32</v>
      </c>
      <c r="H1348" t="s">
        <v>1517</v>
      </c>
      <c r="I1348" t="s">
        <v>1519</v>
      </c>
      <c r="J1348">
        <v>3.8</v>
      </c>
      <c r="K1348" t="s">
        <v>1791</v>
      </c>
      <c r="L1348" t="s">
        <v>1566</v>
      </c>
      <c r="M1348" t="s">
        <v>1566</v>
      </c>
      <c r="N1348" t="s">
        <v>1912</v>
      </c>
      <c r="O1348">
        <v>0.122</v>
      </c>
      <c r="P1348">
        <v>49</v>
      </c>
      <c r="Q1348">
        <v>1.58</v>
      </c>
      <c r="R1348">
        <v>347</v>
      </c>
      <c r="S1348">
        <v>157</v>
      </c>
      <c r="T1348">
        <v>68</v>
      </c>
      <c r="U1348">
        <f t="shared" si="126"/>
        <v>0</v>
      </c>
      <c r="V1348">
        <f t="shared" si="127"/>
        <v>454.31999999999971</v>
      </c>
      <c r="W1348" s="3">
        <f t="shared" si="128"/>
        <v>4.4982178217821751E-2</v>
      </c>
      <c r="X1348" t="str">
        <f t="shared" si="129"/>
        <v>August</v>
      </c>
      <c r="Y1348" t="str">
        <f t="shared" si="130"/>
        <v>Q3</v>
      </c>
      <c r="Z1348">
        <f t="shared" si="131"/>
        <v>1.1642651296829971</v>
      </c>
    </row>
    <row r="1349" spans="1:26" x14ac:dyDescent="0.25">
      <c r="A1349" t="s">
        <v>1356</v>
      </c>
      <c r="B1349" t="s">
        <v>1505</v>
      </c>
      <c r="C1349" t="s">
        <v>1511</v>
      </c>
      <c r="D1349">
        <v>218</v>
      </c>
      <c r="E1349">
        <v>12.5</v>
      </c>
      <c r="F1349">
        <v>2725</v>
      </c>
      <c r="G1349">
        <v>2749.34</v>
      </c>
      <c r="H1349" t="s">
        <v>1516</v>
      </c>
      <c r="I1349" t="s">
        <v>1521</v>
      </c>
      <c r="J1349">
        <v>4.2</v>
      </c>
      <c r="K1349" t="s">
        <v>1813</v>
      </c>
      <c r="L1349" t="s">
        <v>1718</v>
      </c>
      <c r="M1349" t="s">
        <v>1718</v>
      </c>
      <c r="N1349" t="s">
        <v>1912</v>
      </c>
      <c r="O1349">
        <v>0.14510000000000001</v>
      </c>
      <c r="P1349">
        <v>31</v>
      </c>
      <c r="Q1349">
        <v>3.74</v>
      </c>
      <c r="R1349">
        <v>524</v>
      </c>
      <c r="S1349">
        <v>175</v>
      </c>
      <c r="T1349">
        <v>83</v>
      </c>
      <c r="U1349">
        <f t="shared" si="126"/>
        <v>0</v>
      </c>
      <c r="V1349">
        <f t="shared" si="127"/>
        <v>24.340000000000146</v>
      </c>
      <c r="W1349" s="3">
        <f t="shared" si="128"/>
        <v>8.9321100917431721E-3</v>
      </c>
      <c r="X1349" t="str">
        <f t="shared" si="129"/>
        <v>January</v>
      </c>
      <c r="Y1349" t="str">
        <f t="shared" si="130"/>
        <v>Q1</v>
      </c>
      <c r="Z1349">
        <f t="shared" si="131"/>
        <v>0.41603053435114506</v>
      </c>
    </row>
    <row r="1350" spans="1:26" x14ac:dyDescent="0.25">
      <c r="A1350" t="s">
        <v>1357</v>
      </c>
      <c r="B1350" t="s">
        <v>1507</v>
      </c>
      <c r="C1350" t="s">
        <v>1511</v>
      </c>
      <c r="D1350">
        <v>145</v>
      </c>
      <c r="E1350">
        <v>15.75</v>
      </c>
      <c r="F1350">
        <v>2283.75</v>
      </c>
      <c r="G1350">
        <v>2238.14</v>
      </c>
      <c r="H1350" t="s">
        <v>1516</v>
      </c>
      <c r="I1350" t="s">
        <v>1519</v>
      </c>
      <c r="J1350">
        <v>3.8</v>
      </c>
      <c r="K1350" t="s">
        <v>1626</v>
      </c>
      <c r="L1350" t="s">
        <v>1563</v>
      </c>
      <c r="M1350" t="s">
        <v>1563</v>
      </c>
      <c r="N1350" t="s">
        <v>1912</v>
      </c>
      <c r="O1350">
        <v>0.1013</v>
      </c>
      <c r="P1350">
        <v>14</v>
      </c>
      <c r="Q1350">
        <v>2.84</v>
      </c>
      <c r="R1350">
        <v>310</v>
      </c>
      <c r="S1350">
        <v>121</v>
      </c>
      <c r="T1350">
        <v>43</v>
      </c>
      <c r="U1350">
        <f t="shared" si="126"/>
        <v>0</v>
      </c>
      <c r="V1350">
        <f t="shared" si="127"/>
        <v>-45.610000000000127</v>
      </c>
      <c r="W1350" s="3">
        <f t="shared" si="128"/>
        <v>-1.9971538040503615E-2</v>
      </c>
      <c r="X1350" t="str">
        <f t="shared" si="129"/>
        <v>August</v>
      </c>
      <c r="Y1350" t="str">
        <f t="shared" si="130"/>
        <v>Q3</v>
      </c>
      <c r="Z1350">
        <f t="shared" si="131"/>
        <v>0.46774193548387094</v>
      </c>
    </row>
    <row r="1351" spans="1:26" x14ac:dyDescent="0.25">
      <c r="A1351" t="s">
        <v>1358</v>
      </c>
      <c r="B1351" t="s">
        <v>1505</v>
      </c>
      <c r="C1351" t="s">
        <v>1511</v>
      </c>
      <c r="D1351">
        <v>123</v>
      </c>
      <c r="E1351">
        <v>12.5</v>
      </c>
      <c r="F1351">
        <v>1537.5</v>
      </c>
      <c r="G1351">
        <v>1607</v>
      </c>
      <c r="H1351" t="s">
        <v>1517</v>
      </c>
      <c r="I1351" t="s">
        <v>1519</v>
      </c>
      <c r="J1351">
        <v>3.8</v>
      </c>
      <c r="K1351" t="s">
        <v>1627</v>
      </c>
      <c r="L1351" t="s">
        <v>1538</v>
      </c>
      <c r="M1351" t="s">
        <v>1538</v>
      </c>
      <c r="N1351" t="s">
        <v>1912</v>
      </c>
      <c r="O1351">
        <v>7.2900000000000006E-2</v>
      </c>
      <c r="P1351">
        <v>8</v>
      </c>
      <c r="Q1351">
        <v>3.15</v>
      </c>
      <c r="R1351">
        <v>871</v>
      </c>
      <c r="S1351">
        <v>90</v>
      </c>
      <c r="T1351">
        <v>78</v>
      </c>
      <c r="U1351">
        <f t="shared" si="126"/>
        <v>0</v>
      </c>
      <c r="V1351">
        <f t="shared" si="127"/>
        <v>69.5</v>
      </c>
      <c r="W1351" s="3">
        <f t="shared" si="128"/>
        <v>4.5203252032520326E-2</v>
      </c>
      <c r="X1351" t="str">
        <f t="shared" si="129"/>
        <v>January</v>
      </c>
      <c r="Y1351" t="str">
        <f t="shared" si="130"/>
        <v>Q1</v>
      </c>
      <c r="Z1351">
        <f t="shared" si="131"/>
        <v>0.14121699196326062</v>
      </c>
    </row>
    <row r="1352" spans="1:26" x14ac:dyDescent="0.25">
      <c r="A1352" t="s">
        <v>1359</v>
      </c>
      <c r="B1352" t="s">
        <v>1509</v>
      </c>
      <c r="C1352" t="s">
        <v>1510</v>
      </c>
      <c r="D1352">
        <v>454</v>
      </c>
      <c r="E1352">
        <v>25</v>
      </c>
      <c r="F1352">
        <v>11350</v>
      </c>
      <c r="G1352">
        <v>11863.7</v>
      </c>
      <c r="H1352" t="s">
        <v>1515</v>
      </c>
      <c r="I1352" t="s">
        <v>1518</v>
      </c>
      <c r="J1352">
        <v>4.5</v>
      </c>
      <c r="K1352" t="s">
        <v>1686</v>
      </c>
      <c r="L1352" t="s">
        <v>1593</v>
      </c>
      <c r="M1352" t="s">
        <v>1593</v>
      </c>
      <c r="N1352" t="s">
        <v>1912</v>
      </c>
      <c r="O1352">
        <v>0.1212</v>
      </c>
      <c r="P1352">
        <v>55</v>
      </c>
      <c r="Q1352">
        <v>0.96</v>
      </c>
      <c r="R1352">
        <v>729</v>
      </c>
      <c r="S1352">
        <v>33</v>
      </c>
      <c r="T1352">
        <v>73</v>
      </c>
      <c r="U1352">
        <f t="shared" si="126"/>
        <v>0</v>
      </c>
      <c r="V1352">
        <f t="shared" si="127"/>
        <v>513.70000000000073</v>
      </c>
      <c r="W1352" s="3">
        <f t="shared" si="128"/>
        <v>4.525991189427319E-2</v>
      </c>
      <c r="X1352" t="str">
        <f t="shared" si="129"/>
        <v>September</v>
      </c>
      <c r="Y1352" t="str">
        <f t="shared" si="130"/>
        <v>Q3</v>
      </c>
      <c r="Z1352">
        <f t="shared" si="131"/>
        <v>0.62277091906721538</v>
      </c>
    </row>
    <row r="1353" spans="1:26" x14ac:dyDescent="0.25">
      <c r="A1353" t="s">
        <v>1360</v>
      </c>
      <c r="B1353" t="s">
        <v>1509</v>
      </c>
      <c r="C1353" t="s">
        <v>1510</v>
      </c>
      <c r="D1353">
        <v>447</v>
      </c>
      <c r="E1353">
        <v>25</v>
      </c>
      <c r="F1353">
        <v>11175</v>
      </c>
      <c r="G1353">
        <v>10878.68</v>
      </c>
      <c r="H1353" t="s">
        <v>1514</v>
      </c>
      <c r="I1353" t="s">
        <v>1521</v>
      </c>
      <c r="J1353">
        <v>4.2</v>
      </c>
      <c r="K1353" t="s">
        <v>1709</v>
      </c>
      <c r="L1353" t="s">
        <v>1636</v>
      </c>
      <c r="M1353" t="s">
        <v>1636</v>
      </c>
      <c r="N1353" t="s">
        <v>1912</v>
      </c>
      <c r="O1353">
        <v>0.14849999999999999</v>
      </c>
      <c r="P1353">
        <v>66</v>
      </c>
      <c r="Q1353">
        <v>0.99</v>
      </c>
      <c r="R1353">
        <v>721</v>
      </c>
      <c r="S1353">
        <v>71</v>
      </c>
      <c r="T1353">
        <v>11</v>
      </c>
      <c r="U1353">
        <f t="shared" si="126"/>
        <v>0</v>
      </c>
      <c r="V1353">
        <f t="shared" si="127"/>
        <v>-296.31999999999971</v>
      </c>
      <c r="W1353" s="3">
        <f t="shared" si="128"/>
        <v>-2.6516331096196843E-2</v>
      </c>
      <c r="X1353" t="str">
        <f t="shared" si="129"/>
        <v>March</v>
      </c>
      <c r="Y1353" t="str">
        <f t="shared" si="130"/>
        <v>Q1</v>
      </c>
      <c r="Z1353">
        <f t="shared" si="131"/>
        <v>0.61997226074895972</v>
      </c>
    </row>
    <row r="1354" spans="1:26" x14ac:dyDescent="0.25">
      <c r="A1354" t="s">
        <v>1361</v>
      </c>
      <c r="B1354" t="s">
        <v>1504</v>
      </c>
      <c r="C1354" t="s">
        <v>1510</v>
      </c>
      <c r="D1354">
        <v>341</v>
      </c>
      <c r="E1354">
        <v>45</v>
      </c>
      <c r="F1354">
        <v>15345</v>
      </c>
      <c r="G1354">
        <v>14954.62</v>
      </c>
      <c r="H1354" t="s">
        <v>1515</v>
      </c>
      <c r="I1354" t="s">
        <v>1518</v>
      </c>
      <c r="J1354">
        <v>4.5</v>
      </c>
      <c r="K1354" t="s">
        <v>1663</v>
      </c>
      <c r="L1354" t="s">
        <v>1527</v>
      </c>
      <c r="M1354" t="s">
        <v>1527</v>
      </c>
      <c r="N1354" t="s">
        <v>1912</v>
      </c>
      <c r="O1354">
        <v>7.7200000000000005E-2</v>
      </c>
      <c r="P1354">
        <v>26</v>
      </c>
      <c r="Q1354">
        <v>1.9</v>
      </c>
      <c r="R1354">
        <v>223</v>
      </c>
      <c r="S1354">
        <v>188</v>
      </c>
      <c r="T1354">
        <v>47</v>
      </c>
      <c r="U1354">
        <f t="shared" si="126"/>
        <v>0</v>
      </c>
      <c r="V1354">
        <f t="shared" si="127"/>
        <v>-390.3799999999992</v>
      </c>
      <c r="W1354" s="3">
        <f t="shared" si="128"/>
        <v>-2.5440208536982679E-2</v>
      </c>
      <c r="X1354" t="str">
        <f t="shared" si="129"/>
        <v>June</v>
      </c>
      <c r="Y1354" t="str">
        <f t="shared" si="130"/>
        <v>Q2</v>
      </c>
      <c r="Z1354">
        <f t="shared" si="131"/>
        <v>1.5291479820627802</v>
      </c>
    </row>
    <row r="1355" spans="1:26" x14ac:dyDescent="0.25">
      <c r="A1355" t="s">
        <v>1362</v>
      </c>
      <c r="B1355" t="s">
        <v>1504</v>
      </c>
      <c r="C1355" t="s">
        <v>1510</v>
      </c>
      <c r="D1355">
        <v>473</v>
      </c>
      <c r="E1355">
        <v>45</v>
      </c>
      <c r="F1355">
        <v>21285</v>
      </c>
      <c r="G1355">
        <v>21128.45</v>
      </c>
      <c r="H1355" t="s">
        <v>1516</v>
      </c>
      <c r="I1355" t="s">
        <v>1520</v>
      </c>
      <c r="J1355">
        <v>4.7</v>
      </c>
      <c r="K1355" t="s">
        <v>1853</v>
      </c>
      <c r="L1355" t="s">
        <v>1571</v>
      </c>
      <c r="M1355" t="s">
        <v>1571</v>
      </c>
      <c r="N1355" t="s">
        <v>1912</v>
      </c>
      <c r="O1355">
        <v>0.11210000000000001</v>
      </c>
      <c r="P1355">
        <v>53</v>
      </c>
      <c r="Q1355">
        <v>1.65</v>
      </c>
      <c r="R1355">
        <v>366</v>
      </c>
      <c r="S1355">
        <v>158</v>
      </c>
      <c r="T1355">
        <v>98</v>
      </c>
      <c r="U1355">
        <f t="shared" si="126"/>
        <v>0</v>
      </c>
      <c r="V1355">
        <f t="shared" si="127"/>
        <v>-156.54999999999927</v>
      </c>
      <c r="W1355" s="3">
        <f t="shared" si="128"/>
        <v>-7.3549447968052281E-3</v>
      </c>
      <c r="X1355" t="str">
        <f t="shared" si="129"/>
        <v>March</v>
      </c>
      <c r="Y1355" t="str">
        <f t="shared" si="130"/>
        <v>Q1</v>
      </c>
      <c r="Z1355">
        <f t="shared" si="131"/>
        <v>1.2923497267759563</v>
      </c>
    </row>
    <row r="1356" spans="1:26" x14ac:dyDescent="0.25">
      <c r="A1356" t="s">
        <v>1363</v>
      </c>
      <c r="B1356" t="s">
        <v>1509</v>
      </c>
      <c r="C1356" t="s">
        <v>1510</v>
      </c>
      <c r="D1356">
        <v>457</v>
      </c>
      <c r="E1356">
        <v>25</v>
      </c>
      <c r="F1356">
        <v>11425</v>
      </c>
      <c r="G1356">
        <v>10992.5</v>
      </c>
      <c r="H1356" t="s">
        <v>1513</v>
      </c>
      <c r="I1356" t="s">
        <v>1518</v>
      </c>
      <c r="J1356">
        <v>4.5</v>
      </c>
      <c r="K1356" t="s">
        <v>1543</v>
      </c>
      <c r="L1356" t="s">
        <v>1765</v>
      </c>
      <c r="M1356" t="s">
        <v>1657</v>
      </c>
      <c r="N1356" t="s">
        <v>1913</v>
      </c>
      <c r="O1356">
        <v>0.14119999999999999</v>
      </c>
      <c r="P1356">
        <v>64</v>
      </c>
      <c r="Q1356">
        <v>1.67</v>
      </c>
      <c r="R1356">
        <v>166</v>
      </c>
      <c r="S1356">
        <v>135</v>
      </c>
      <c r="T1356">
        <v>53</v>
      </c>
      <c r="U1356">
        <f t="shared" si="126"/>
        <v>3</v>
      </c>
      <c r="V1356">
        <f t="shared" si="127"/>
        <v>-432.5</v>
      </c>
      <c r="W1356" s="3">
        <f t="shared" si="128"/>
        <v>-3.7855579868708973E-2</v>
      </c>
      <c r="X1356" t="str">
        <f t="shared" si="129"/>
        <v>March</v>
      </c>
      <c r="Y1356" t="str">
        <f t="shared" si="130"/>
        <v>Q1</v>
      </c>
      <c r="Z1356">
        <f t="shared" si="131"/>
        <v>2.7530120481927711</v>
      </c>
    </row>
    <row r="1357" spans="1:26" x14ac:dyDescent="0.25">
      <c r="A1357" t="s">
        <v>1364</v>
      </c>
      <c r="B1357" t="s">
        <v>1505</v>
      </c>
      <c r="C1357" t="s">
        <v>1511</v>
      </c>
      <c r="D1357">
        <v>72</v>
      </c>
      <c r="E1357">
        <v>12.5</v>
      </c>
      <c r="F1357">
        <v>900</v>
      </c>
      <c r="G1357">
        <v>898.31</v>
      </c>
      <c r="H1357" t="s">
        <v>1517</v>
      </c>
      <c r="I1357" t="s">
        <v>1520</v>
      </c>
      <c r="J1357">
        <v>4.7</v>
      </c>
      <c r="K1357" t="s">
        <v>1744</v>
      </c>
      <c r="L1357" t="s">
        <v>1822</v>
      </c>
      <c r="M1357" t="s">
        <v>1822</v>
      </c>
      <c r="N1357" t="s">
        <v>1912</v>
      </c>
      <c r="O1357">
        <v>9.6000000000000002E-2</v>
      </c>
      <c r="P1357">
        <v>6</v>
      </c>
      <c r="Q1357">
        <v>3.03</v>
      </c>
      <c r="R1357">
        <v>411</v>
      </c>
      <c r="S1357">
        <v>65</v>
      </c>
      <c r="T1357">
        <v>59</v>
      </c>
      <c r="U1357">
        <f t="shared" si="126"/>
        <v>0</v>
      </c>
      <c r="V1357">
        <f t="shared" si="127"/>
        <v>-1.6900000000000546</v>
      </c>
      <c r="W1357" s="3">
        <f t="shared" si="128"/>
        <v>-1.8777777777778384E-3</v>
      </c>
      <c r="X1357" t="str">
        <f t="shared" si="129"/>
        <v>September</v>
      </c>
      <c r="Y1357" t="str">
        <f t="shared" si="130"/>
        <v>Q3</v>
      </c>
      <c r="Z1357">
        <f t="shared" si="131"/>
        <v>0.17518248175182483</v>
      </c>
    </row>
    <row r="1358" spans="1:26" x14ac:dyDescent="0.25">
      <c r="A1358" t="s">
        <v>1365</v>
      </c>
      <c r="B1358" t="s">
        <v>1507</v>
      </c>
      <c r="C1358" t="s">
        <v>1511</v>
      </c>
      <c r="D1358">
        <v>476</v>
      </c>
      <c r="E1358">
        <v>15.75</v>
      </c>
      <c r="F1358">
        <v>7497</v>
      </c>
      <c r="G1358">
        <v>7807.29</v>
      </c>
      <c r="H1358" t="s">
        <v>1517</v>
      </c>
      <c r="I1358" t="s">
        <v>1521</v>
      </c>
      <c r="J1358">
        <v>4.2</v>
      </c>
      <c r="K1358" t="s">
        <v>1813</v>
      </c>
      <c r="L1358" t="s">
        <v>1718</v>
      </c>
      <c r="M1358" t="s">
        <v>1718</v>
      </c>
      <c r="N1358" t="s">
        <v>1912</v>
      </c>
      <c r="O1358">
        <v>0.1226</v>
      </c>
      <c r="P1358">
        <v>58</v>
      </c>
      <c r="Q1358">
        <v>2.63</v>
      </c>
      <c r="R1358">
        <v>216</v>
      </c>
      <c r="S1358">
        <v>57</v>
      </c>
      <c r="T1358">
        <v>53</v>
      </c>
      <c r="U1358">
        <f t="shared" si="126"/>
        <v>0</v>
      </c>
      <c r="V1358">
        <f t="shared" si="127"/>
        <v>310.28999999999996</v>
      </c>
      <c r="W1358" s="3">
        <f t="shared" si="128"/>
        <v>4.1388555422168863E-2</v>
      </c>
      <c r="X1358" t="str">
        <f t="shared" si="129"/>
        <v>January</v>
      </c>
      <c r="Y1358" t="str">
        <f t="shared" si="130"/>
        <v>Q1</v>
      </c>
      <c r="Z1358">
        <f t="shared" si="131"/>
        <v>2.2037037037037037</v>
      </c>
    </row>
    <row r="1359" spans="1:26" x14ac:dyDescent="0.25">
      <c r="A1359" t="s">
        <v>1125</v>
      </c>
      <c r="B1359" t="s">
        <v>1507</v>
      </c>
      <c r="C1359" t="s">
        <v>1511</v>
      </c>
      <c r="D1359">
        <v>483</v>
      </c>
      <c r="E1359">
        <v>15.75</v>
      </c>
      <c r="F1359">
        <v>7607.25</v>
      </c>
      <c r="G1359">
        <v>7803</v>
      </c>
      <c r="H1359" t="s">
        <v>1517</v>
      </c>
      <c r="I1359" t="s">
        <v>1519</v>
      </c>
      <c r="J1359">
        <v>3.8</v>
      </c>
      <c r="K1359" t="s">
        <v>1611</v>
      </c>
      <c r="L1359" t="s">
        <v>1547</v>
      </c>
      <c r="M1359" t="s">
        <v>1547</v>
      </c>
      <c r="N1359" t="s">
        <v>1912</v>
      </c>
      <c r="O1359">
        <v>5.9200000000000003E-2</v>
      </c>
      <c r="P1359">
        <v>28</v>
      </c>
      <c r="Q1359">
        <v>3.08</v>
      </c>
      <c r="R1359">
        <v>156</v>
      </c>
      <c r="S1359">
        <v>151</v>
      </c>
      <c r="T1359">
        <v>61</v>
      </c>
      <c r="U1359">
        <f t="shared" si="126"/>
        <v>0</v>
      </c>
      <c r="V1359">
        <f t="shared" si="127"/>
        <v>195.75</v>
      </c>
      <c r="W1359" s="3">
        <f t="shared" si="128"/>
        <v>2.5732031943212066E-2</v>
      </c>
      <c r="X1359" t="str">
        <f t="shared" si="129"/>
        <v>September</v>
      </c>
      <c r="Y1359" t="str">
        <f t="shared" si="130"/>
        <v>Q3</v>
      </c>
      <c r="Z1359">
        <f t="shared" si="131"/>
        <v>3.0961538461538463</v>
      </c>
    </row>
    <row r="1360" spans="1:26" x14ac:dyDescent="0.25">
      <c r="A1360" t="s">
        <v>1366</v>
      </c>
      <c r="B1360" t="s">
        <v>1507</v>
      </c>
      <c r="C1360" t="s">
        <v>1511</v>
      </c>
      <c r="D1360">
        <v>336</v>
      </c>
      <c r="E1360">
        <v>15.75</v>
      </c>
      <c r="F1360">
        <v>5292</v>
      </c>
      <c r="G1360">
        <v>5283.23</v>
      </c>
      <c r="H1360" t="s">
        <v>1514</v>
      </c>
      <c r="I1360" t="s">
        <v>1519</v>
      </c>
      <c r="J1360">
        <v>3.8</v>
      </c>
      <c r="K1360" t="s">
        <v>1545</v>
      </c>
      <c r="L1360" t="s">
        <v>1588</v>
      </c>
      <c r="M1360" t="s">
        <v>1588</v>
      </c>
      <c r="N1360" t="s">
        <v>1912</v>
      </c>
      <c r="O1360">
        <v>9.2100000000000001E-2</v>
      </c>
      <c r="P1360">
        <v>30</v>
      </c>
      <c r="Q1360">
        <v>3.96</v>
      </c>
      <c r="R1360">
        <v>904</v>
      </c>
      <c r="S1360">
        <v>188</v>
      </c>
      <c r="T1360">
        <v>73</v>
      </c>
      <c r="U1360">
        <f t="shared" si="126"/>
        <v>0</v>
      </c>
      <c r="V1360">
        <f t="shared" si="127"/>
        <v>-8.7700000000004366</v>
      </c>
      <c r="W1360" s="3">
        <f t="shared" si="128"/>
        <v>-1.6572184429328111E-3</v>
      </c>
      <c r="X1360" t="str">
        <f t="shared" si="129"/>
        <v>November</v>
      </c>
      <c r="Y1360" t="str">
        <f t="shared" si="130"/>
        <v>Q4</v>
      </c>
      <c r="Z1360">
        <f t="shared" si="131"/>
        <v>0.37168141592920356</v>
      </c>
    </row>
    <row r="1361" spans="1:26" x14ac:dyDescent="0.25">
      <c r="A1361" t="s">
        <v>1367</v>
      </c>
      <c r="B1361" t="s">
        <v>1509</v>
      </c>
      <c r="C1361" t="s">
        <v>1510</v>
      </c>
      <c r="D1361">
        <v>338</v>
      </c>
      <c r="E1361">
        <v>25</v>
      </c>
      <c r="F1361">
        <v>8450</v>
      </c>
      <c r="G1361">
        <v>8339.2000000000007</v>
      </c>
      <c r="H1361" t="s">
        <v>1515</v>
      </c>
      <c r="I1361" t="s">
        <v>1520</v>
      </c>
      <c r="J1361">
        <v>4.7</v>
      </c>
      <c r="K1361" t="s">
        <v>1732</v>
      </c>
      <c r="L1361" t="s">
        <v>1719</v>
      </c>
      <c r="M1361" t="s">
        <v>1719</v>
      </c>
      <c r="N1361" t="s">
        <v>1912</v>
      </c>
      <c r="O1361">
        <v>0.13600000000000001</v>
      </c>
      <c r="P1361">
        <v>45</v>
      </c>
      <c r="Q1361">
        <v>0.78</v>
      </c>
      <c r="R1361">
        <v>413</v>
      </c>
      <c r="S1361">
        <v>24</v>
      </c>
      <c r="T1361">
        <v>95</v>
      </c>
      <c r="U1361">
        <f t="shared" si="126"/>
        <v>0</v>
      </c>
      <c r="V1361">
        <f t="shared" si="127"/>
        <v>-110.79999999999927</v>
      </c>
      <c r="W1361" s="3">
        <f t="shared" si="128"/>
        <v>-1.3112426035502873E-2</v>
      </c>
      <c r="X1361" t="str">
        <f t="shared" si="129"/>
        <v>June</v>
      </c>
      <c r="Y1361" t="str">
        <f t="shared" si="130"/>
        <v>Q2</v>
      </c>
      <c r="Z1361">
        <f t="shared" si="131"/>
        <v>0.81840193704600483</v>
      </c>
    </row>
    <row r="1362" spans="1:26" x14ac:dyDescent="0.25">
      <c r="A1362" t="s">
        <v>1368</v>
      </c>
      <c r="B1362" t="s">
        <v>1506</v>
      </c>
      <c r="C1362" t="s">
        <v>1512</v>
      </c>
      <c r="D1362">
        <v>171</v>
      </c>
      <c r="E1362">
        <v>4.2</v>
      </c>
      <c r="F1362">
        <v>718.2</v>
      </c>
      <c r="G1362">
        <v>744.2</v>
      </c>
      <c r="H1362" t="s">
        <v>1516</v>
      </c>
      <c r="I1362" t="s">
        <v>1520</v>
      </c>
      <c r="J1362">
        <v>4.7</v>
      </c>
      <c r="K1362" t="s">
        <v>1619</v>
      </c>
      <c r="L1362" t="s">
        <v>1550</v>
      </c>
      <c r="M1362" t="s">
        <v>1550</v>
      </c>
      <c r="N1362" t="s">
        <v>1912</v>
      </c>
      <c r="O1362">
        <v>2.1899999999999999E-2</v>
      </c>
      <c r="P1362">
        <v>3</v>
      </c>
      <c r="Q1362">
        <v>2.19</v>
      </c>
      <c r="R1362">
        <v>834</v>
      </c>
      <c r="S1362">
        <v>49</v>
      </c>
      <c r="T1362">
        <v>85</v>
      </c>
      <c r="U1362">
        <f t="shared" si="126"/>
        <v>0</v>
      </c>
      <c r="V1362">
        <f t="shared" si="127"/>
        <v>26</v>
      </c>
      <c r="W1362" s="3">
        <f t="shared" si="128"/>
        <v>3.6201615148983568E-2</v>
      </c>
      <c r="X1362" t="str">
        <f t="shared" si="129"/>
        <v>January</v>
      </c>
      <c r="Y1362" t="str">
        <f t="shared" si="130"/>
        <v>Q1</v>
      </c>
      <c r="Z1362">
        <f t="shared" si="131"/>
        <v>0.20503597122302158</v>
      </c>
    </row>
    <row r="1363" spans="1:26" x14ac:dyDescent="0.25">
      <c r="A1363" t="s">
        <v>1369</v>
      </c>
      <c r="B1363" t="s">
        <v>1507</v>
      </c>
      <c r="C1363" t="s">
        <v>1511</v>
      </c>
      <c r="D1363">
        <v>292</v>
      </c>
      <c r="E1363">
        <v>15.75</v>
      </c>
      <c r="F1363">
        <v>4599</v>
      </c>
      <c r="G1363">
        <v>4702.8900000000003</v>
      </c>
      <c r="H1363" t="s">
        <v>1515</v>
      </c>
      <c r="I1363" t="s">
        <v>1520</v>
      </c>
      <c r="J1363">
        <v>4.7</v>
      </c>
      <c r="K1363" t="s">
        <v>1532</v>
      </c>
      <c r="L1363" t="s">
        <v>1651</v>
      </c>
      <c r="M1363" t="s">
        <v>1651</v>
      </c>
      <c r="N1363" t="s">
        <v>1912</v>
      </c>
      <c r="O1363">
        <v>5.7700000000000001E-2</v>
      </c>
      <c r="P1363">
        <v>16</v>
      </c>
      <c r="Q1363">
        <v>2.5499999999999998</v>
      </c>
      <c r="R1363">
        <v>374</v>
      </c>
      <c r="S1363">
        <v>82</v>
      </c>
      <c r="T1363">
        <v>49</v>
      </c>
      <c r="U1363">
        <f t="shared" si="126"/>
        <v>0</v>
      </c>
      <c r="V1363">
        <f t="shared" si="127"/>
        <v>103.89000000000033</v>
      </c>
      <c r="W1363" s="3">
        <f t="shared" si="128"/>
        <v>2.2589693411611291E-2</v>
      </c>
      <c r="X1363" t="str">
        <f t="shared" si="129"/>
        <v>October</v>
      </c>
      <c r="Y1363" t="str">
        <f t="shared" si="130"/>
        <v>Q4</v>
      </c>
      <c r="Z1363">
        <f t="shared" si="131"/>
        <v>0.78074866310160429</v>
      </c>
    </row>
    <row r="1364" spans="1:26" x14ac:dyDescent="0.25">
      <c r="A1364" t="s">
        <v>1370</v>
      </c>
      <c r="B1364" t="s">
        <v>1509</v>
      </c>
      <c r="C1364" t="s">
        <v>1510</v>
      </c>
      <c r="D1364">
        <v>449</v>
      </c>
      <c r="E1364">
        <v>25</v>
      </c>
      <c r="F1364">
        <v>11225</v>
      </c>
      <c r="G1364">
        <v>10783.38</v>
      </c>
      <c r="H1364" t="s">
        <v>1515</v>
      </c>
      <c r="I1364" t="s">
        <v>1521</v>
      </c>
      <c r="J1364">
        <v>4.2</v>
      </c>
      <c r="K1364" t="s">
        <v>1864</v>
      </c>
      <c r="L1364" t="s">
        <v>1795</v>
      </c>
      <c r="M1364" t="s">
        <v>1795</v>
      </c>
      <c r="N1364" t="s">
        <v>1912</v>
      </c>
      <c r="O1364">
        <v>0.14149999999999999</v>
      </c>
      <c r="P1364">
        <v>63</v>
      </c>
      <c r="Q1364">
        <v>2</v>
      </c>
      <c r="R1364">
        <v>885</v>
      </c>
      <c r="S1364">
        <v>117</v>
      </c>
      <c r="T1364">
        <v>29</v>
      </c>
      <c r="U1364">
        <f t="shared" si="126"/>
        <v>0</v>
      </c>
      <c r="V1364">
        <f t="shared" si="127"/>
        <v>-441.6200000000008</v>
      </c>
      <c r="W1364" s="3">
        <f t="shared" si="128"/>
        <v>-3.9342538975501183E-2</v>
      </c>
      <c r="X1364" t="str">
        <f t="shared" si="129"/>
        <v>January</v>
      </c>
      <c r="Y1364" t="str">
        <f t="shared" si="130"/>
        <v>Q1</v>
      </c>
      <c r="Z1364">
        <f t="shared" si="131"/>
        <v>0.50734463276836161</v>
      </c>
    </row>
    <row r="1365" spans="1:26" x14ac:dyDescent="0.25">
      <c r="A1365" t="s">
        <v>1371</v>
      </c>
      <c r="B1365" t="s">
        <v>1506</v>
      </c>
      <c r="C1365" t="s">
        <v>1512</v>
      </c>
      <c r="D1365">
        <v>281</v>
      </c>
      <c r="E1365">
        <v>4.2</v>
      </c>
      <c r="F1365">
        <v>1180.2</v>
      </c>
      <c r="G1365">
        <v>1164.1199999999999</v>
      </c>
      <c r="H1365" t="s">
        <v>1516</v>
      </c>
      <c r="I1365" t="s">
        <v>1520</v>
      </c>
      <c r="J1365">
        <v>4.7</v>
      </c>
      <c r="K1365" t="s">
        <v>1681</v>
      </c>
      <c r="L1365" t="s">
        <v>1672</v>
      </c>
      <c r="M1365" t="s">
        <v>1672</v>
      </c>
      <c r="N1365" t="s">
        <v>1912</v>
      </c>
      <c r="O1365">
        <v>7.9799999999999996E-2</v>
      </c>
      <c r="P1365">
        <v>22</v>
      </c>
      <c r="Q1365">
        <v>1.81</v>
      </c>
      <c r="R1365">
        <v>341</v>
      </c>
      <c r="S1365">
        <v>103</v>
      </c>
      <c r="T1365">
        <v>33</v>
      </c>
      <c r="U1365">
        <f t="shared" si="126"/>
        <v>0</v>
      </c>
      <c r="V1365">
        <f t="shared" si="127"/>
        <v>-16.080000000000155</v>
      </c>
      <c r="W1365" s="3">
        <f t="shared" si="128"/>
        <v>-1.3624809354346852E-2</v>
      </c>
      <c r="X1365" t="str">
        <f t="shared" si="129"/>
        <v>February</v>
      </c>
      <c r="Y1365" t="str">
        <f t="shared" si="130"/>
        <v>Q1</v>
      </c>
      <c r="Z1365">
        <f t="shared" si="131"/>
        <v>0.82404692082111441</v>
      </c>
    </row>
    <row r="1366" spans="1:26" x14ac:dyDescent="0.25">
      <c r="A1366" t="s">
        <v>1372</v>
      </c>
      <c r="B1366" t="s">
        <v>1504</v>
      </c>
      <c r="C1366" t="s">
        <v>1510</v>
      </c>
      <c r="D1366">
        <v>318</v>
      </c>
      <c r="E1366">
        <v>45</v>
      </c>
      <c r="F1366">
        <v>14310</v>
      </c>
      <c r="G1366">
        <v>14452.45</v>
      </c>
      <c r="H1366" t="s">
        <v>1513</v>
      </c>
      <c r="I1366" t="s">
        <v>1519</v>
      </c>
      <c r="J1366">
        <v>3.8</v>
      </c>
      <c r="K1366" t="s">
        <v>1622</v>
      </c>
      <c r="L1366" t="s">
        <v>1641</v>
      </c>
      <c r="M1366" t="s">
        <v>1641</v>
      </c>
      <c r="N1366" t="s">
        <v>1912</v>
      </c>
      <c r="O1366">
        <v>2.4E-2</v>
      </c>
      <c r="P1366">
        <v>7</v>
      </c>
      <c r="Q1366">
        <v>1.96</v>
      </c>
      <c r="R1366">
        <v>375</v>
      </c>
      <c r="S1366">
        <v>51</v>
      </c>
      <c r="T1366">
        <v>33</v>
      </c>
      <c r="U1366">
        <f t="shared" si="126"/>
        <v>0</v>
      </c>
      <c r="V1366">
        <f t="shared" si="127"/>
        <v>142.45000000000073</v>
      </c>
      <c r="W1366" s="3">
        <f t="shared" si="128"/>
        <v>9.9545772187282135E-3</v>
      </c>
      <c r="X1366" t="str">
        <f t="shared" si="129"/>
        <v>September</v>
      </c>
      <c r="Y1366" t="str">
        <f t="shared" si="130"/>
        <v>Q3</v>
      </c>
      <c r="Z1366">
        <f t="shared" si="131"/>
        <v>0.84799999999999998</v>
      </c>
    </row>
    <row r="1367" spans="1:26" x14ac:dyDescent="0.25">
      <c r="A1367" t="s">
        <v>1373</v>
      </c>
      <c r="B1367" t="s">
        <v>1509</v>
      </c>
      <c r="C1367" t="s">
        <v>1510</v>
      </c>
      <c r="D1367">
        <v>35</v>
      </c>
      <c r="E1367">
        <v>25</v>
      </c>
      <c r="F1367">
        <v>875</v>
      </c>
      <c r="G1367">
        <v>855.45</v>
      </c>
      <c r="H1367" t="s">
        <v>1514</v>
      </c>
      <c r="I1367" t="s">
        <v>1518</v>
      </c>
      <c r="J1367">
        <v>4.5</v>
      </c>
      <c r="K1367" t="s">
        <v>1869</v>
      </c>
      <c r="L1367" t="s">
        <v>1904</v>
      </c>
      <c r="M1367" t="s">
        <v>1904</v>
      </c>
      <c r="N1367" t="s">
        <v>1912</v>
      </c>
      <c r="O1367">
        <v>0.1278</v>
      </c>
      <c r="P1367">
        <v>4</v>
      </c>
      <c r="Q1367">
        <v>1.31</v>
      </c>
      <c r="R1367">
        <v>881</v>
      </c>
      <c r="S1367">
        <v>160</v>
      </c>
      <c r="T1367">
        <v>83</v>
      </c>
      <c r="U1367">
        <f t="shared" si="126"/>
        <v>0</v>
      </c>
      <c r="V1367">
        <f t="shared" si="127"/>
        <v>-19.549999999999955</v>
      </c>
      <c r="W1367" s="3">
        <f t="shared" si="128"/>
        <v>-2.2342857142857091E-2</v>
      </c>
      <c r="X1367" t="str">
        <f t="shared" si="129"/>
        <v>April</v>
      </c>
      <c r="Y1367" t="str">
        <f t="shared" si="130"/>
        <v>Q2</v>
      </c>
      <c r="Z1367">
        <f t="shared" si="131"/>
        <v>3.9727582292849034E-2</v>
      </c>
    </row>
    <row r="1368" spans="1:26" x14ac:dyDescent="0.25">
      <c r="A1368" t="s">
        <v>1374</v>
      </c>
      <c r="B1368" t="s">
        <v>1504</v>
      </c>
      <c r="C1368" t="s">
        <v>1510</v>
      </c>
      <c r="D1368">
        <v>346</v>
      </c>
      <c r="E1368">
        <v>45</v>
      </c>
      <c r="F1368">
        <v>15570</v>
      </c>
      <c r="G1368">
        <v>15254.78</v>
      </c>
      <c r="H1368" t="s">
        <v>1517</v>
      </c>
      <c r="I1368" t="s">
        <v>1521</v>
      </c>
      <c r="J1368">
        <v>4.2</v>
      </c>
      <c r="K1368" t="s">
        <v>1646</v>
      </c>
      <c r="L1368" t="s">
        <v>1716</v>
      </c>
      <c r="M1368" t="s">
        <v>1716</v>
      </c>
      <c r="N1368" t="s">
        <v>1912</v>
      </c>
      <c r="O1368">
        <v>0.1353</v>
      </c>
      <c r="P1368">
        <v>46</v>
      </c>
      <c r="Q1368">
        <v>0.56000000000000005</v>
      </c>
      <c r="R1368">
        <v>145</v>
      </c>
      <c r="S1368">
        <v>188</v>
      </c>
      <c r="T1368">
        <v>52</v>
      </c>
      <c r="U1368">
        <f t="shared" si="126"/>
        <v>0</v>
      </c>
      <c r="V1368">
        <f t="shared" si="127"/>
        <v>-315.21999999999935</v>
      </c>
      <c r="W1368" s="3">
        <f t="shared" si="128"/>
        <v>-2.0245343609505417E-2</v>
      </c>
      <c r="X1368" t="str">
        <f t="shared" si="129"/>
        <v>October</v>
      </c>
      <c r="Y1368" t="str">
        <f t="shared" si="130"/>
        <v>Q4</v>
      </c>
      <c r="Z1368">
        <f t="shared" si="131"/>
        <v>2.386206896551724</v>
      </c>
    </row>
    <row r="1369" spans="1:26" x14ac:dyDescent="0.25">
      <c r="A1369" t="s">
        <v>1375</v>
      </c>
      <c r="B1369" t="s">
        <v>1506</v>
      </c>
      <c r="C1369" t="s">
        <v>1512</v>
      </c>
      <c r="D1369">
        <v>58</v>
      </c>
      <c r="E1369">
        <v>4.2</v>
      </c>
      <c r="F1369">
        <v>243.6</v>
      </c>
      <c r="G1369">
        <v>254.54</v>
      </c>
      <c r="H1369" t="s">
        <v>1513</v>
      </c>
      <c r="I1369" t="s">
        <v>1519</v>
      </c>
      <c r="J1369">
        <v>3.8</v>
      </c>
      <c r="K1369" t="s">
        <v>1570</v>
      </c>
      <c r="L1369" t="s">
        <v>1793</v>
      </c>
      <c r="M1369" t="s">
        <v>1793</v>
      </c>
      <c r="N1369" t="s">
        <v>1912</v>
      </c>
      <c r="O1369">
        <v>9.2399999999999996E-2</v>
      </c>
      <c r="P1369">
        <v>5</v>
      </c>
      <c r="Q1369">
        <v>1.95</v>
      </c>
      <c r="R1369">
        <v>878</v>
      </c>
      <c r="S1369">
        <v>112</v>
      </c>
      <c r="T1369">
        <v>61</v>
      </c>
      <c r="U1369">
        <f t="shared" si="126"/>
        <v>0</v>
      </c>
      <c r="V1369">
        <f t="shared" si="127"/>
        <v>10.939999999999998</v>
      </c>
      <c r="W1369" s="3">
        <f t="shared" si="128"/>
        <v>4.490968801313628E-2</v>
      </c>
      <c r="X1369" t="str">
        <f t="shared" si="129"/>
        <v>February</v>
      </c>
      <c r="Y1369" t="str">
        <f t="shared" si="130"/>
        <v>Q1</v>
      </c>
      <c r="Z1369">
        <f t="shared" si="131"/>
        <v>6.6059225512528477E-2</v>
      </c>
    </row>
    <row r="1370" spans="1:26" x14ac:dyDescent="0.25">
      <c r="A1370" t="s">
        <v>1376</v>
      </c>
      <c r="B1370" t="s">
        <v>1509</v>
      </c>
      <c r="C1370" t="s">
        <v>1510</v>
      </c>
      <c r="D1370">
        <v>312</v>
      </c>
      <c r="E1370">
        <v>25</v>
      </c>
      <c r="F1370">
        <v>7800</v>
      </c>
      <c r="G1370">
        <v>8142.93</v>
      </c>
      <c r="H1370" t="s">
        <v>1513</v>
      </c>
      <c r="I1370" t="s">
        <v>1521</v>
      </c>
      <c r="J1370">
        <v>4.2</v>
      </c>
      <c r="K1370" t="s">
        <v>1872</v>
      </c>
      <c r="L1370" t="s">
        <v>1774</v>
      </c>
      <c r="M1370" t="s">
        <v>1774</v>
      </c>
      <c r="N1370" t="s">
        <v>1912</v>
      </c>
      <c r="O1370">
        <v>0.1353</v>
      </c>
      <c r="P1370">
        <v>42</v>
      </c>
      <c r="Q1370">
        <v>1</v>
      </c>
      <c r="R1370">
        <v>714</v>
      </c>
      <c r="S1370">
        <v>165</v>
      </c>
      <c r="T1370">
        <v>99</v>
      </c>
      <c r="U1370">
        <f t="shared" si="126"/>
        <v>0</v>
      </c>
      <c r="V1370">
        <f t="shared" si="127"/>
        <v>342.93000000000029</v>
      </c>
      <c r="W1370" s="3">
        <f t="shared" si="128"/>
        <v>4.3965384615384656E-2</v>
      </c>
      <c r="X1370" t="str">
        <f t="shared" si="129"/>
        <v>March</v>
      </c>
      <c r="Y1370" t="str">
        <f t="shared" si="130"/>
        <v>Q1</v>
      </c>
      <c r="Z1370">
        <f t="shared" si="131"/>
        <v>0.43697478991596639</v>
      </c>
    </row>
    <row r="1371" spans="1:26" x14ac:dyDescent="0.25">
      <c r="A1371" t="s">
        <v>1377</v>
      </c>
      <c r="B1371" t="s">
        <v>1505</v>
      </c>
      <c r="C1371" t="s">
        <v>1511</v>
      </c>
      <c r="D1371">
        <v>383</v>
      </c>
      <c r="E1371">
        <v>12.5</v>
      </c>
      <c r="F1371">
        <v>4787.5</v>
      </c>
      <c r="G1371">
        <v>4887.16</v>
      </c>
      <c r="H1371" t="s">
        <v>1513</v>
      </c>
      <c r="I1371" t="s">
        <v>1520</v>
      </c>
      <c r="J1371">
        <v>4.7</v>
      </c>
      <c r="K1371" t="s">
        <v>1668</v>
      </c>
      <c r="L1371" t="s">
        <v>1759</v>
      </c>
      <c r="M1371" t="s">
        <v>1590</v>
      </c>
      <c r="N1371" t="s">
        <v>1913</v>
      </c>
      <c r="O1371">
        <v>3.3700000000000001E-2</v>
      </c>
      <c r="P1371">
        <v>12</v>
      </c>
      <c r="Q1371">
        <v>3.52</v>
      </c>
      <c r="R1371">
        <v>55</v>
      </c>
      <c r="S1371">
        <v>194</v>
      </c>
      <c r="T1371">
        <v>76</v>
      </c>
      <c r="U1371">
        <f t="shared" si="126"/>
        <v>7</v>
      </c>
      <c r="V1371">
        <f t="shared" si="127"/>
        <v>99.659999999999854</v>
      </c>
      <c r="W1371" s="3">
        <f t="shared" si="128"/>
        <v>2.0816710182767595E-2</v>
      </c>
      <c r="X1371" t="str">
        <f t="shared" si="129"/>
        <v>April</v>
      </c>
      <c r="Y1371" t="str">
        <f t="shared" si="130"/>
        <v>Q2</v>
      </c>
      <c r="Z1371">
        <f t="shared" si="131"/>
        <v>6.9636363636363638</v>
      </c>
    </row>
    <row r="1372" spans="1:26" x14ac:dyDescent="0.25">
      <c r="A1372" t="s">
        <v>1378</v>
      </c>
      <c r="B1372" t="s">
        <v>1506</v>
      </c>
      <c r="C1372" t="s">
        <v>1512</v>
      </c>
      <c r="D1372">
        <v>290</v>
      </c>
      <c r="E1372">
        <v>4.2</v>
      </c>
      <c r="F1372">
        <v>1218</v>
      </c>
      <c r="G1372">
        <v>1186.08</v>
      </c>
      <c r="H1372" t="s">
        <v>1517</v>
      </c>
      <c r="I1372" t="s">
        <v>1519</v>
      </c>
      <c r="J1372">
        <v>3.8</v>
      </c>
      <c r="K1372" t="s">
        <v>1879</v>
      </c>
      <c r="L1372" t="s">
        <v>1822</v>
      </c>
      <c r="M1372" t="s">
        <v>1822</v>
      </c>
      <c r="N1372" t="s">
        <v>1912</v>
      </c>
      <c r="O1372">
        <v>7.0199999999999999E-2</v>
      </c>
      <c r="P1372">
        <v>20</v>
      </c>
      <c r="Q1372">
        <v>1.78</v>
      </c>
      <c r="R1372">
        <v>349</v>
      </c>
      <c r="S1372">
        <v>108</v>
      </c>
      <c r="T1372">
        <v>27</v>
      </c>
      <c r="U1372">
        <f t="shared" si="126"/>
        <v>0</v>
      </c>
      <c r="V1372">
        <f t="shared" si="127"/>
        <v>-31.920000000000073</v>
      </c>
      <c r="W1372" s="3">
        <f t="shared" si="128"/>
        <v>-2.6206896551724198E-2</v>
      </c>
      <c r="X1372" t="str">
        <f t="shared" si="129"/>
        <v>September</v>
      </c>
      <c r="Y1372" t="str">
        <f t="shared" si="130"/>
        <v>Q3</v>
      </c>
      <c r="Z1372">
        <f t="shared" si="131"/>
        <v>0.83094555873925502</v>
      </c>
    </row>
    <row r="1373" spans="1:26" x14ac:dyDescent="0.25">
      <c r="A1373" t="s">
        <v>1379</v>
      </c>
      <c r="B1373" t="s">
        <v>1508</v>
      </c>
      <c r="C1373" t="s">
        <v>1512</v>
      </c>
      <c r="D1373">
        <v>157</v>
      </c>
      <c r="E1373">
        <v>8.9</v>
      </c>
      <c r="F1373">
        <v>1397.3</v>
      </c>
      <c r="G1373">
        <v>1365.07</v>
      </c>
      <c r="H1373" t="s">
        <v>1517</v>
      </c>
      <c r="I1373" t="s">
        <v>1520</v>
      </c>
      <c r="J1373">
        <v>4.7</v>
      </c>
      <c r="K1373" t="s">
        <v>1800</v>
      </c>
      <c r="L1373" t="s">
        <v>1655</v>
      </c>
      <c r="M1373" t="s">
        <v>1655</v>
      </c>
      <c r="N1373" t="s">
        <v>1912</v>
      </c>
      <c r="O1373">
        <v>9.6299999999999997E-2</v>
      </c>
      <c r="P1373">
        <v>15</v>
      </c>
      <c r="Q1373">
        <v>2.41</v>
      </c>
      <c r="R1373">
        <v>713</v>
      </c>
      <c r="S1373">
        <v>174</v>
      </c>
      <c r="T1373">
        <v>73</v>
      </c>
      <c r="U1373">
        <f t="shared" si="126"/>
        <v>0</v>
      </c>
      <c r="V1373">
        <f t="shared" si="127"/>
        <v>-32.230000000000018</v>
      </c>
      <c r="W1373" s="3">
        <f t="shared" si="128"/>
        <v>-2.3065912831890089E-2</v>
      </c>
      <c r="X1373" t="str">
        <f t="shared" si="129"/>
        <v>October</v>
      </c>
      <c r="Y1373" t="str">
        <f t="shared" si="130"/>
        <v>Q4</v>
      </c>
      <c r="Z1373">
        <f t="shared" si="131"/>
        <v>0.22019635343618513</v>
      </c>
    </row>
    <row r="1374" spans="1:26" x14ac:dyDescent="0.25">
      <c r="A1374" t="s">
        <v>1380</v>
      </c>
      <c r="B1374" t="s">
        <v>1505</v>
      </c>
      <c r="C1374" t="s">
        <v>1511</v>
      </c>
      <c r="D1374">
        <v>107</v>
      </c>
      <c r="E1374">
        <v>12.5</v>
      </c>
      <c r="F1374">
        <v>1337.5</v>
      </c>
      <c r="G1374">
        <v>1370.51</v>
      </c>
      <c r="H1374" t="s">
        <v>1513</v>
      </c>
      <c r="I1374" t="s">
        <v>1520</v>
      </c>
      <c r="J1374">
        <v>4.7</v>
      </c>
      <c r="K1374" t="s">
        <v>1750</v>
      </c>
      <c r="L1374" t="s">
        <v>1816</v>
      </c>
      <c r="M1374" t="s">
        <v>1816</v>
      </c>
      <c r="N1374" t="s">
        <v>1912</v>
      </c>
      <c r="O1374">
        <v>0.10680000000000001</v>
      </c>
      <c r="P1374">
        <v>11</v>
      </c>
      <c r="Q1374">
        <v>3.72</v>
      </c>
      <c r="R1374">
        <v>172</v>
      </c>
      <c r="S1374">
        <v>191</v>
      </c>
      <c r="T1374">
        <v>41</v>
      </c>
      <c r="U1374">
        <f t="shared" si="126"/>
        <v>0</v>
      </c>
      <c r="V1374">
        <f t="shared" si="127"/>
        <v>33.009999999999991</v>
      </c>
      <c r="W1374" s="3">
        <f t="shared" si="128"/>
        <v>2.4680373831775695E-2</v>
      </c>
      <c r="X1374" t="str">
        <f t="shared" si="129"/>
        <v>October</v>
      </c>
      <c r="Y1374" t="str">
        <f t="shared" si="130"/>
        <v>Q4</v>
      </c>
      <c r="Z1374">
        <f t="shared" si="131"/>
        <v>0.62209302325581395</v>
      </c>
    </row>
    <row r="1375" spans="1:26" x14ac:dyDescent="0.25">
      <c r="A1375" t="s">
        <v>1381</v>
      </c>
      <c r="B1375" t="s">
        <v>1507</v>
      </c>
      <c r="C1375" t="s">
        <v>1511</v>
      </c>
      <c r="D1375">
        <v>391</v>
      </c>
      <c r="E1375">
        <v>15.75</v>
      </c>
      <c r="F1375">
        <v>6158.25</v>
      </c>
      <c r="G1375">
        <v>5879.01</v>
      </c>
      <c r="H1375" t="s">
        <v>1513</v>
      </c>
      <c r="I1375" t="s">
        <v>1519</v>
      </c>
      <c r="J1375">
        <v>3.8</v>
      </c>
      <c r="K1375" t="s">
        <v>1541</v>
      </c>
      <c r="L1375" t="s">
        <v>1788</v>
      </c>
      <c r="M1375" t="s">
        <v>1788</v>
      </c>
      <c r="N1375" t="s">
        <v>1912</v>
      </c>
      <c r="O1375">
        <v>2.01E-2</v>
      </c>
      <c r="P1375">
        <v>7</v>
      </c>
      <c r="Q1375">
        <v>3.95</v>
      </c>
      <c r="R1375">
        <v>165</v>
      </c>
      <c r="S1375">
        <v>167</v>
      </c>
      <c r="T1375">
        <v>10</v>
      </c>
      <c r="U1375">
        <f t="shared" si="126"/>
        <v>0</v>
      </c>
      <c r="V1375">
        <f t="shared" si="127"/>
        <v>-279.23999999999978</v>
      </c>
      <c r="W1375" s="3">
        <f t="shared" si="128"/>
        <v>-4.5344050663743724E-2</v>
      </c>
      <c r="X1375" t="str">
        <f t="shared" si="129"/>
        <v>May</v>
      </c>
      <c r="Y1375" t="str">
        <f t="shared" si="130"/>
        <v>Q2</v>
      </c>
      <c r="Z1375">
        <f t="shared" si="131"/>
        <v>2.3696969696969696</v>
      </c>
    </row>
    <row r="1376" spans="1:26" x14ac:dyDescent="0.25">
      <c r="A1376" t="s">
        <v>1382</v>
      </c>
      <c r="B1376" t="s">
        <v>1504</v>
      </c>
      <c r="C1376" t="s">
        <v>1510</v>
      </c>
      <c r="D1376">
        <v>17</v>
      </c>
      <c r="E1376">
        <v>45</v>
      </c>
      <c r="F1376">
        <v>765</v>
      </c>
      <c r="G1376">
        <v>758.37</v>
      </c>
      <c r="H1376" t="s">
        <v>1514</v>
      </c>
      <c r="I1376" t="s">
        <v>1518</v>
      </c>
      <c r="J1376">
        <v>4.5</v>
      </c>
      <c r="K1376" t="s">
        <v>1569</v>
      </c>
      <c r="L1376" t="s">
        <v>1886</v>
      </c>
      <c r="M1376" t="s">
        <v>1886</v>
      </c>
      <c r="N1376" t="s">
        <v>1912</v>
      </c>
      <c r="O1376">
        <v>5.7799999999999997E-2</v>
      </c>
      <c r="P1376">
        <v>0</v>
      </c>
      <c r="Q1376">
        <v>0.72</v>
      </c>
      <c r="R1376">
        <v>854</v>
      </c>
      <c r="S1376">
        <v>51</v>
      </c>
      <c r="T1376">
        <v>57</v>
      </c>
      <c r="U1376">
        <f t="shared" si="126"/>
        <v>0</v>
      </c>
      <c r="V1376">
        <f t="shared" si="127"/>
        <v>-6.6299999999999955</v>
      </c>
      <c r="W1376" s="3">
        <f t="shared" si="128"/>
        <v>-8.6666666666666611E-3</v>
      </c>
      <c r="X1376" t="str">
        <f t="shared" si="129"/>
        <v>December</v>
      </c>
      <c r="Y1376" t="str">
        <f t="shared" si="130"/>
        <v>Q4</v>
      </c>
      <c r="Z1376">
        <f t="shared" si="131"/>
        <v>1.9906323185011711E-2</v>
      </c>
    </row>
    <row r="1377" spans="1:26" x14ac:dyDescent="0.25">
      <c r="A1377" t="s">
        <v>1383</v>
      </c>
      <c r="B1377" t="s">
        <v>1506</v>
      </c>
      <c r="C1377" t="s">
        <v>1512</v>
      </c>
      <c r="D1377">
        <v>275</v>
      </c>
      <c r="E1377">
        <v>4.2</v>
      </c>
      <c r="F1377">
        <v>1155</v>
      </c>
      <c r="G1377">
        <v>1175.83</v>
      </c>
      <c r="H1377" t="s">
        <v>1515</v>
      </c>
      <c r="I1377" t="s">
        <v>1520</v>
      </c>
      <c r="J1377">
        <v>4.7</v>
      </c>
      <c r="K1377" t="s">
        <v>1599</v>
      </c>
      <c r="L1377" t="s">
        <v>1569</v>
      </c>
      <c r="M1377" t="s">
        <v>1569</v>
      </c>
      <c r="N1377" t="s">
        <v>1912</v>
      </c>
      <c r="O1377">
        <v>7.2099999999999997E-2</v>
      </c>
      <c r="P1377">
        <v>19</v>
      </c>
      <c r="Q1377">
        <v>2.27</v>
      </c>
      <c r="R1377">
        <v>448</v>
      </c>
      <c r="S1377">
        <v>110</v>
      </c>
      <c r="T1377">
        <v>34</v>
      </c>
      <c r="U1377">
        <f t="shared" si="126"/>
        <v>0</v>
      </c>
      <c r="V1377">
        <f t="shared" si="127"/>
        <v>20.829999999999927</v>
      </c>
      <c r="W1377" s="3">
        <f t="shared" si="128"/>
        <v>1.8034632034631973E-2</v>
      </c>
      <c r="X1377" t="str">
        <f t="shared" si="129"/>
        <v>December</v>
      </c>
      <c r="Y1377" t="str">
        <f t="shared" si="130"/>
        <v>Q4</v>
      </c>
      <c r="Z1377">
        <f t="shared" si="131"/>
        <v>0.6138392857142857</v>
      </c>
    </row>
    <row r="1378" spans="1:26" x14ac:dyDescent="0.25">
      <c r="A1378" t="s">
        <v>1384</v>
      </c>
      <c r="B1378" t="s">
        <v>1504</v>
      </c>
      <c r="C1378" t="s">
        <v>1510</v>
      </c>
      <c r="D1378">
        <v>495</v>
      </c>
      <c r="E1378">
        <v>45</v>
      </c>
      <c r="F1378">
        <v>22275</v>
      </c>
      <c r="G1378">
        <v>21771.360000000001</v>
      </c>
      <c r="H1378" t="s">
        <v>1514</v>
      </c>
      <c r="I1378" t="s">
        <v>1520</v>
      </c>
      <c r="J1378">
        <v>4.7</v>
      </c>
      <c r="K1378" t="s">
        <v>1726</v>
      </c>
      <c r="L1378" t="s">
        <v>1652</v>
      </c>
      <c r="M1378" t="s">
        <v>1652</v>
      </c>
      <c r="N1378" t="s">
        <v>1912</v>
      </c>
      <c r="O1378">
        <v>1.6899999999999998E-2</v>
      </c>
      <c r="P1378">
        <v>8</v>
      </c>
      <c r="Q1378">
        <v>1.2</v>
      </c>
      <c r="R1378">
        <v>850</v>
      </c>
      <c r="S1378">
        <v>35</v>
      </c>
      <c r="T1378">
        <v>68</v>
      </c>
      <c r="U1378">
        <f t="shared" si="126"/>
        <v>0</v>
      </c>
      <c r="V1378">
        <f t="shared" si="127"/>
        <v>-503.63999999999942</v>
      </c>
      <c r="W1378" s="3">
        <f t="shared" si="128"/>
        <v>-2.2610101010100983E-2</v>
      </c>
      <c r="X1378" t="str">
        <f t="shared" si="129"/>
        <v>September</v>
      </c>
      <c r="Y1378" t="str">
        <f t="shared" si="130"/>
        <v>Q3</v>
      </c>
      <c r="Z1378">
        <f t="shared" si="131"/>
        <v>0.58235294117647063</v>
      </c>
    </row>
    <row r="1379" spans="1:26" x14ac:dyDescent="0.25">
      <c r="A1379" t="s">
        <v>1385</v>
      </c>
      <c r="B1379" t="s">
        <v>1509</v>
      </c>
      <c r="C1379" t="s">
        <v>1510</v>
      </c>
      <c r="D1379">
        <v>66</v>
      </c>
      <c r="E1379">
        <v>25</v>
      </c>
      <c r="F1379">
        <v>1650</v>
      </c>
      <c r="G1379">
        <v>1712.92</v>
      </c>
      <c r="H1379" t="s">
        <v>1516</v>
      </c>
      <c r="I1379" t="s">
        <v>1519</v>
      </c>
      <c r="J1379">
        <v>3.8</v>
      </c>
      <c r="K1379" t="s">
        <v>1674</v>
      </c>
      <c r="L1379" t="s">
        <v>1615</v>
      </c>
      <c r="M1379" t="s">
        <v>1615</v>
      </c>
      <c r="N1379" t="s">
        <v>1912</v>
      </c>
      <c r="O1379">
        <v>2.9700000000000001E-2</v>
      </c>
      <c r="P1379">
        <v>1</v>
      </c>
      <c r="Q1379">
        <v>1.1399999999999999</v>
      </c>
      <c r="R1379">
        <v>534</v>
      </c>
      <c r="S1379">
        <v>155</v>
      </c>
      <c r="T1379">
        <v>18</v>
      </c>
      <c r="U1379">
        <f t="shared" si="126"/>
        <v>0</v>
      </c>
      <c r="V1379">
        <f t="shared" si="127"/>
        <v>62.920000000000073</v>
      </c>
      <c r="W1379" s="3">
        <f t="shared" si="128"/>
        <v>3.813333333333338E-2</v>
      </c>
      <c r="X1379" t="str">
        <f t="shared" si="129"/>
        <v>July</v>
      </c>
      <c r="Y1379" t="str">
        <f t="shared" si="130"/>
        <v>Q3</v>
      </c>
      <c r="Z1379">
        <f t="shared" si="131"/>
        <v>0.12359550561797752</v>
      </c>
    </row>
    <row r="1380" spans="1:26" x14ac:dyDescent="0.25">
      <c r="A1380" t="s">
        <v>1386</v>
      </c>
      <c r="B1380" t="s">
        <v>1509</v>
      </c>
      <c r="C1380" t="s">
        <v>1510</v>
      </c>
      <c r="D1380">
        <v>339</v>
      </c>
      <c r="E1380">
        <v>25</v>
      </c>
      <c r="F1380">
        <v>8475</v>
      </c>
      <c r="G1380">
        <v>8241.36</v>
      </c>
      <c r="H1380" t="s">
        <v>1515</v>
      </c>
      <c r="I1380" t="s">
        <v>1521</v>
      </c>
      <c r="J1380">
        <v>4.2</v>
      </c>
      <c r="K1380" t="s">
        <v>1768</v>
      </c>
      <c r="L1380" t="s">
        <v>1719</v>
      </c>
      <c r="M1380" t="s">
        <v>1719</v>
      </c>
      <c r="N1380" t="s">
        <v>1912</v>
      </c>
      <c r="O1380">
        <v>3.8100000000000002E-2</v>
      </c>
      <c r="P1380">
        <v>12</v>
      </c>
      <c r="Q1380">
        <v>1.76</v>
      </c>
      <c r="R1380">
        <v>326</v>
      </c>
      <c r="S1380">
        <v>61</v>
      </c>
      <c r="T1380">
        <v>71</v>
      </c>
      <c r="U1380">
        <f t="shared" si="126"/>
        <v>0</v>
      </c>
      <c r="V1380">
        <f t="shared" si="127"/>
        <v>-233.63999999999942</v>
      </c>
      <c r="W1380" s="3">
        <f t="shared" si="128"/>
        <v>-2.7568141592920287E-2</v>
      </c>
      <c r="X1380" t="str">
        <f t="shared" si="129"/>
        <v>June</v>
      </c>
      <c r="Y1380" t="str">
        <f t="shared" si="130"/>
        <v>Q2</v>
      </c>
      <c r="Z1380">
        <f t="shared" si="131"/>
        <v>1.0398773006134969</v>
      </c>
    </row>
    <row r="1381" spans="1:26" x14ac:dyDescent="0.25">
      <c r="A1381" t="s">
        <v>1387</v>
      </c>
      <c r="B1381" t="s">
        <v>1507</v>
      </c>
      <c r="C1381" t="s">
        <v>1511</v>
      </c>
      <c r="D1381">
        <v>409</v>
      </c>
      <c r="E1381">
        <v>15.75</v>
      </c>
      <c r="F1381">
        <v>6441.75</v>
      </c>
      <c r="G1381">
        <v>6270.67</v>
      </c>
      <c r="H1381" t="s">
        <v>1515</v>
      </c>
      <c r="I1381" t="s">
        <v>1519</v>
      </c>
      <c r="J1381">
        <v>3.8</v>
      </c>
      <c r="K1381" t="s">
        <v>1703</v>
      </c>
      <c r="L1381" t="s">
        <v>1550</v>
      </c>
      <c r="M1381" t="s">
        <v>1550</v>
      </c>
      <c r="N1381" t="s">
        <v>1912</v>
      </c>
      <c r="O1381">
        <v>7.8E-2</v>
      </c>
      <c r="P1381">
        <v>31</v>
      </c>
      <c r="Q1381">
        <v>3.92</v>
      </c>
      <c r="R1381">
        <v>707</v>
      </c>
      <c r="S1381">
        <v>57</v>
      </c>
      <c r="T1381">
        <v>24</v>
      </c>
      <c r="U1381">
        <f t="shared" si="126"/>
        <v>0</v>
      </c>
      <c r="V1381">
        <f t="shared" si="127"/>
        <v>-171.07999999999993</v>
      </c>
      <c r="W1381" s="3">
        <f t="shared" si="128"/>
        <v>-2.6558000543330604E-2</v>
      </c>
      <c r="X1381" t="str">
        <f t="shared" si="129"/>
        <v>January</v>
      </c>
      <c r="Y1381" t="str">
        <f t="shared" si="130"/>
        <v>Q1</v>
      </c>
      <c r="Z1381">
        <f t="shared" si="131"/>
        <v>0.57850070721357849</v>
      </c>
    </row>
    <row r="1382" spans="1:26" x14ac:dyDescent="0.25">
      <c r="A1382" t="s">
        <v>1388</v>
      </c>
      <c r="B1382" t="s">
        <v>1506</v>
      </c>
      <c r="C1382" t="s">
        <v>1512</v>
      </c>
      <c r="D1382">
        <v>60</v>
      </c>
      <c r="E1382">
        <v>4.2</v>
      </c>
      <c r="F1382">
        <v>252</v>
      </c>
      <c r="G1382">
        <v>246.25</v>
      </c>
      <c r="H1382" t="s">
        <v>1516</v>
      </c>
      <c r="I1382" t="s">
        <v>1521</v>
      </c>
      <c r="J1382">
        <v>4.2</v>
      </c>
      <c r="K1382" t="s">
        <v>1796</v>
      </c>
      <c r="L1382" t="s">
        <v>1890</v>
      </c>
      <c r="M1382" t="s">
        <v>1890</v>
      </c>
      <c r="N1382" t="s">
        <v>1912</v>
      </c>
      <c r="O1382">
        <v>0.1022</v>
      </c>
      <c r="P1382">
        <v>6</v>
      </c>
      <c r="Q1382">
        <v>2.4900000000000002</v>
      </c>
      <c r="R1382">
        <v>114</v>
      </c>
      <c r="S1382">
        <v>165</v>
      </c>
      <c r="T1382">
        <v>23</v>
      </c>
      <c r="U1382">
        <f t="shared" si="126"/>
        <v>0</v>
      </c>
      <c r="V1382">
        <f t="shared" si="127"/>
        <v>-5.75</v>
      </c>
      <c r="W1382" s="3">
        <f t="shared" si="128"/>
        <v>-2.2817460317460316E-2</v>
      </c>
      <c r="X1382" t="str">
        <f t="shared" si="129"/>
        <v>December</v>
      </c>
      <c r="Y1382" t="str">
        <f t="shared" si="130"/>
        <v>Q4</v>
      </c>
      <c r="Z1382">
        <f t="shared" si="131"/>
        <v>0.52631578947368418</v>
      </c>
    </row>
    <row r="1383" spans="1:26" x14ac:dyDescent="0.25">
      <c r="A1383" t="s">
        <v>1389</v>
      </c>
      <c r="B1383" t="s">
        <v>1507</v>
      </c>
      <c r="C1383" t="s">
        <v>1511</v>
      </c>
      <c r="D1383">
        <v>397</v>
      </c>
      <c r="E1383">
        <v>15.75</v>
      </c>
      <c r="F1383">
        <v>6252.75</v>
      </c>
      <c r="G1383">
        <v>6538.93</v>
      </c>
      <c r="H1383" t="s">
        <v>1516</v>
      </c>
      <c r="I1383" t="s">
        <v>1521</v>
      </c>
      <c r="J1383">
        <v>4.2</v>
      </c>
      <c r="K1383" t="s">
        <v>1865</v>
      </c>
      <c r="L1383" t="s">
        <v>1635</v>
      </c>
      <c r="M1383" t="s">
        <v>1635</v>
      </c>
      <c r="N1383" t="s">
        <v>1912</v>
      </c>
      <c r="O1383">
        <v>0.1404</v>
      </c>
      <c r="P1383">
        <v>55</v>
      </c>
      <c r="Q1383">
        <v>3.36</v>
      </c>
      <c r="R1383">
        <v>993</v>
      </c>
      <c r="S1383">
        <v>66</v>
      </c>
      <c r="T1383">
        <v>90</v>
      </c>
      <c r="U1383">
        <f t="shared" si="126"/>
        <v>0</v>
      </c>
      <c r="V1383">
        <f t="shared" si="127"/>
        <v>286.18000000000029</v>
      </c>
      <c r="W1383" s="3">
        <f t="shared" si="128"/>
        <v>4.5768661788812968E-2</v>
      </c>
      <c r="X1383" t="str">
        <f t="shared" si="129"/>
        <v>May</v>
      </c>
      <c r="Y1383" t="str">
        <f t="shared" si="130"/>
        <v>Q2</v>
      </c>
      <c r="Z1383">
        <f t="shared" si="131"/>
        <v>0.3997985901309164</v>
      </c>
    </row>
    <row r="1384" spans="1:26" x14ac:dyDescent="0.25">
      <c r="A1384" t="s">
        <v>1390</v>
      </c>
      <c r="B1384" t="s">
        <v>1508</v>
      </c>
      <c r="C1384" t="s">
        <v>1512</v>
      </c>
      <c r="D1384">
        <v>500</v>
      </c>
      <c r="E1384">
        <v>8.9</v>
      </c>
      <c r="F1384">
        <v>4450</v>
      </c>
      <c r="G1384">
        <v>4236.21</v>
      </c>
      <c r="H1384" t="s">
        <v>1517</v>
      </c>
      <c r="I1384" t="s">
        <v>1518</v>
      </c>
      <c r="J1384">
        <v>4.5</v>
      </c>
      <c r="K1384" t="s">
        <v>1636</v>
      </c>
      <c r="L1384" t="s">
        <v>1859</v>
      </c>
      <c r="M1384" t="s">
        <v>1859</v>
      </c>
      <c r="N1384" t="s">
        <v>1912</v>
      </c>
      <c r="O1384">
        <v>0.1176</v>
      </c>
      <c r="P1384">
        <v>58</v>
      </c>
      <c r="Q1384">
        <v>1.84</v>
      </c>
      <c r="R1384">
        <v>51</v>
      </c>
      <c r="S1384">
        <v>143</v>
      </c>
      <c r="T1384">
        <v>34</v>
      </c>
      <c r="U1384">
        <f t="shared" si="126"/>
        <v>0</v>
      </c>
      <c r="V1384">
        <f t="shared" si="127"/>
        <v>-213.78999999999996</v>
      </c>
      <c r="W1384" s="3">
        <f t="shared" si="128"/>
        <v>-4.8042696629213476E-2</v>
      </c>
      <c r="X1384" t="str">
        <f t="shared" si="129"/>
        <v>March</v>
      </c>
      <c r="Y1384" t="str">
        <f t="shared" si="130"/>
        <v>Q1</v>
      </c>
      <c r="Z1384">
        <f t="shared" si="131"/>
        <v>9.8039215686274517</v>
      </c>
    </row>
    <row r="1385" spans="1:26" x14ac:dyDescent="0.25">
      <c r="A1385" t="s">
        <v>1391</v>
      </c>
      <c r="B1385" t="s">
        <v>1507</v>
      </c>
      <c r="C1385" t="s">
        <v>1511</v>
      </c>
      <c r="D1385">
        <v>138</v>
      </c>
      <c r="E1385">
        <v>15.75</v>
      </c>
      <c r="F1385">
        <v>2173.5</v>
      </c>
      <c r="G1385">
        <v>2216.11</v>
      </c>
      <c r="H1385" t="s">
        <v>1513</v>
      </c>
      <c r="I1385" t="s">
        <v>1521</v>
      </c>
      <c r="J1385">
        <v>4.2</v>
      </c>
      <c r="K1385" t="s">
        <v>1880</v>
      </c>
      <c r="L1385" t="s">
        <v>1876</v>
      </c>
      <c r="M1385" t="s">
        <v>1876</v>
      </c>
      <c r="N1385" t="s">
        <v>1912</v>
      </c>
      <c r="O1385">
        <v>4.8099999999999997E-2</v>
      </c>
      <c r="P1385">
        <v>6</v>
      </c>
      <c r="Q1385">
        <v>3.1</v>
      </c>
      <c r="R1385">
        <v>628</v>
      </c>
      <c r="S1385">
        <v>164</v>
      </c>
      <c r="T1385">
        <v>55</v>
      </c>
      <c r="U1385">
        <f t="shared" si="126"/>
        <v>0</v>
      </c>
      <c r="V1385">
        <f t="shared" si="127"/>
        <v>42.610000000000127</v>
      </c>
      <c r="W1385" s="3">
        <f t="shared" si="128"/>
        <v>1.9604324821716184E-2</v>
      </c>
      <c r="X1385" t="str">
        <f t="shared" si="129"/>
        <v>August</v>
      </c>
      <c r="Y1385" t="str">
        <f t="shared" si="130"/>
        <v>Q3</v>
      </c>
      <c r="Z1385">
        <f t="shared" si="131"/>
        <v>0.21974522292993631</v>
      </c>
    </row>
    <row r="1386" spans="1:26" x14ac:dyDescent="0.25">
      <c r="A1386" t="s">
        <v>1392</v>
      </c>
      <c r="B1386" t="s">
        <v>1505</v>
      </c>
      <c r="C1386" t="s">
        <v>1511</v>
      </c>
      <c r="D1386">
        <v>110</v>
      </c>
      <c r="E1386">
        <v>12.5</v>
      </c>
      <c r="F1386">
        <v>1375</v>
      </c>
      <c r="G1386">
        <v>1428.66</v>
      </c>
      <c r="H1386" t="s">
        <v>1515</v>
      </c>
      <c r="I1386" t="s">
        <v>1520</v>
      </c>
      <c r="J1386">
        <v>4.7</v>
      </c>
      <c r="K1386" t="s">
        <v>1751</v>
      </c>
      <c r="L1386" t="s">
        <v>1588</v>
      </c>
      <c r="M1386" t="s">
        <v>1588</v>
      </c>
      <c r="N1386" t="s">
        <v>1912</v>
      </c>
      <c r="O1386">
        <v>5.5500000000000001E-2</v>
      </c>
      <c r="P1386">
        <v>6</v>
      </c>
      <c r="Q1386">
        <v>3.04</v>
      </c>
      <c r="R1386">
        <v>595</v>
      </c>
      <c r="S1386">
        <v>105</v>
      </c>
      <c r="T1386">
        <v>73</v>
      </c>
      <c r="U1386">
        <f t="shared" si="126"/>
        <v>0</v>
      </c>
      <c r="V1386">
        <f t="shared" si="127"/>
        <v>53.660000000000082</v>
      </c>
      <c r="W1386" s="3">
        <f t="shared" si="128"/>
        <v>3.9025454545454606E-2</v>
      </c>
      <c r="X1386" t="str">
        <f t="shared" si="129"/>
        <v>November</v>
      </c>
      <c r="Y1386" t="str">
        <f t="shared" si="130"/>
        <v>Q4</v>
      </c>
      <c r="Z1386">
        <f t="shared" si="131"/>
        <v>0.18487394957983194</v>
      </c>
    </row>
    <row r="1387" spans="1:26" x14ac:dyDescent="0.25">
      <c r="A1387" t="s">
        <v>1393</v>
      </c>
      <c r="B1387" t="s">
        <v>1507</v>
      </c>
      <c r="C1387" t="s">
        <v>1511</v>
      </c>
      <c r="D1387">
        <v>49</v>
      </c>
      <c r="E1387">
        <v>15.75</v>
      </c>
      <c r="F1387">
        <v>771.75</v>
      </c>
      <c r="G1387">
        <v>741.13</v>
      </c>
      <c r="H1387" t="s">
        <v>1515</v>
      </c>
      <c r="I1387" t="s">
        <v>1518</v>
      </c>
      <c r="J1387">
        <v>4.5</v>
      </c>
      <c r="K1387" t="s">
        <v>1796</v>
      </c>
      <c r="L1387" t="s">
        <v>1895</v>
      </c>
      <c r="M1387" t="s">
        <v>1895</v>
      </c>
      <c r="N1387" t="s">
        <v>1912</v>
      </c>
      <c r="O1387">
        <v>0.13539999999999999</v>
      </c>
      <c r="P1387">
        <v>6</v>
      </c>
      <c r="Q1387">
        <v>3.8</v>
      </c>
      <c r="R1387">
        <v>528</v>
      </c>
      <c r="S1387">
        <v>125</v>
      </c>
      <c r="T1387">
        <v>78</v>
      </c>
      <c r="U1387">
        <f t="shared" si="126"/>
        <v>0</v>
      </c>
      <c r="V1387">
        <f t="shared" si="127"/>
        <v>-30.620000000000005</v>
      </c>
      <c r="W1387" s="3">
        <f t="shared" si="128"/>
        <v>-3.9676060900550703E-2</v>
      </c>
      <c r="X1387" t="str">
        <f t="shared" si="129"/>
        <v>December</v>
      </c>
      <c r="Y1387" t="str">
        <f t="shared" si="130"/>
        <v>Q4</v>
      </c>
      <c r="Z1387">
        <f t="shared" si="131"/>
        <v>9.2803030303030304E-2</v>
      </c>
    </row>
    <row r="1388" spans="1:26" x14ac:dyDescent="0.25">
      <c r="A1388" t="s">
        <v>1394</v>
      </c>
      <c r="B1388" t="s">
        <v>1504</v>
      </c>
      <c r="C1388" t="s">
        <v>1510</v>
      </c>
      <c r="D1388">
        <v>290</v>
      </c>
      <c r="E1388">
        <v>45</v>
      </c>
      <c r="F1388">
        <v>13050</v>
      </c>
      <c r="G1388">
        <v>12973.37</v>
      </c>
      <c r="H1388" t="s">
        <v>1513</v>
      </c>
      <c r="I1388" t="s">
        <v>1518</v>
      </c>
      <c r="J1388">
        <v>4.5</v>
      </c>
      <c r="K1388" t="s">
        <v>1665</v>
      </c>
      <c r="L1388" t="s">
        <v>1562</v>
      </c>
      <c r="M1388" t="s">
        <v>1562</v>
      </c>
      <c r="N1388" t="s">
        <v>1912</v>
      </c>
      <c r="O1388">
        <v>2.9000000000000001E-2</v>
      </c>
      <c r="P1388">
        <v>8</v>
      </c>
      <c r="Q1388">
        <v>0.83</v>
      </c>
      <c r="R1388">
        <v>87</v>
      </c>
      <c r="S1388">
        <v>85</v>
      </c>
      <c r="T1388">
        <v>11</v>
      </c>
      <c r="U1388">
        <f t="shared" si="126"/>
        <v>0</v>
      </c>
      <c r="V1388">
        <f t="shared" si="127"/>
        <v>-76.6299999999992</v>
      </c>
      <c r="W1388" s="3">
        <f t="shared" si="128"/>
        <v>-5.8720306513409346E-3</v>
      </c>
      <c r="X1388" t="str">
        <f t="shared" si="129"/>
        <v>December</v>
      </c>
      <c r="Y1388" t="str">
        <f t="shared" si="130"/>
        <v>Q4</v>
      </c>
      <c r="Z1388">
        <f t="shared" si="131"/>
        <v>3.3333333333333335</v>
      </c>
    </row>
    <row r="1389" spans="1:26" x14ac:dyDescent="0.25">
      <c r="A1389" t="s">
        <v>1395</v>
      </c>
      <c r="B1389" t="s">
        <v>1509</v>
      </c>
      <c r="C1389" t="s">
        <v>1510</v>
      </c>
      <c r="D1389">
        <v>339</v>
      </c>
      <c r="E1389">
        <v>25</v>
      </c>
      <c r="F1389">
        <v>8475</v>
      </c>
      <c r="G1389">
        <v>8550.11</v>
      </c>
      <c r="H1389" t="s">
        <v>1515</v>
      </c>
      <c r="I1389" t="s">
        <v>1518</v>
      </c>
      <c r="J1389">
        <v>4.5</v>
      </c>
      <c r="K1389" t="s">
        <v>1606</v>
      </c>
      <c r="L1389" t="s">
        <v>1574</v>
      </c>
      <c r="M1389" t="s">
        <v>1574</v>
      </c>
      <c r="N1389" t="s">
        <v>1912</v>
      </c>
      <c r="O1389">
        <v>7.2999999999999995E-2</v>
      </c>
      <c r="P1389">
        <v>24</v>
      </c>
      <c r="Q1389">
        <v>1.01</v>
      </c>
      <c r="R1389">
        <v>676</v>
      </c>
      <c r="S1389">
        <v>50</v>
      </c>
      <c r="T1389">
        <v>21</v>
      </c>
      <c r="U1389">
        <f t="shared" si="126"/>
        <v>0</v>
      </c>
      <c r="V1389">
        <f t="shared" si="127"/>
        <v>75.110000000000582</v>
      </c>
      <c r="W1389" s="3">
        <f t="shared" si="128"/>
        <v>8.8625368731564107E-3</v>
      </c>
      <c r="X1389" t="str">
        <f t="shared" si="129"/>
        <v>May</v>
      </c>
      <c r="Y1389" t="str">
        <f t="shared" si="130"/>
        <v>Q2</v>
      </c>
      <c r="Z1389">
        <f t="shared" si="131"/>
        <v>0.50147928994082835</v>
      </c>
    </row>
    <row r="1390" spans="1:26" x14ac:dyDescent="0.25">
      <c r="A1390" t="s">
        <v>1396</v>
      </c>
      <c r="B1390" t="s">
        <v>1506</v>
      </c>
      <c r="C1390" t="s">
        <v>1512</v>
      </c>
      <c r="D1390">
        <v>253</v>
      </c>
      <c r="E1390">
        <v>4.2</v>
      </c>
      <c r="F1390">
        <v>1062.5999999999999</v>
      </c>
      <c r="G1390">
        <v>1082.68</v>
      </c>
      <c r="H1390" t="s">
        <v>1517</v>
      </c>
      <c r="I1390" t="s">
        <v>1519</v>
      </c>
      <c r="J1390">
        <v>3.8</v>
      </c>
      <c r="K1390" t="s">
        <v>1550</v>
      </c>
      <c r="L1390" t="s">
        <v>1714</v>
      </c>
      <c r="M1390" t="s">
        <v>1714</v>
      </c>
      <c r="N1390" t="s">
        <v>1912</v>
      </c>
      <c r="O1390">
        <v>8.5800000000000001E-2</v>
      </c>
      <c r="P1390">
        <v>21</v>
      </c>
      <c r="Q1390">
        <v>2.39</v>
      </c>
      <c r="R1390">
        <v>998</v>
      </c>
      <c r="S1390">
        <v>145</v>
      </c>
      <c r="T1390">
        <v>37</v>
      </c>
      <c r="U1390">
        <f t="shared" si="126"/>
        <v>0</v>
      </c>
      <c r="V1390">
        <f t="shared" si="127"/>
        <v>20.080000000000155</v>
      </c>
      <c r="W1390" s="3">
        <f t="shared" si="128"/>
        <v>1.8897044984001653E-2</v>
      </c>
      <c r="X1390" t="str">
        <f t="shared" si="129"/>
        <v>January</v>
      </c>
      <c r="Y1390" t="str">
        <f t="shared" si="130"/>
        <v>Q1</v>
      </c>
      <c r="Z1390">
        <f t="shared" si="131"/>
        <v>0.25350701402805609</v>
      </c>
    </row>
    <row r="1391" spans="1:26" x14ac:dyDescent="0.25">
      <c r="A1391" t="s">
        <v>1397</v>
      </c>
      <c r="B1391" t="s">
        <v>1508</v>
      </c>
      <c r="C1391" t="s">
        <v>1512</v>
      </c>
      <c r="D1391">
        <v>267</v>
      </c>
      <c r="E1391">
        <v>8.9</v>
      </c>
      <c r="F1391">
        <v>2376.3000000000002</v>
      </c>
      <c r="G1391">
        <v>2395.9899999999998</v>
      </c>
      <c r="H1391" t="s">
        <v>1516</v>
      </c>
      <c r="I1391" t="s">
        <v>1518</v>
      </c>
      <c r="J1391">
        <v>4.5</v>
      </c>
      <c r="K1391" t="s">
        <v>1731</v>
      </c>
      <c r="L1391" t="s">
        <v>1860</v>
      </c>
      <c r="M1391" t="s">
        <v>1860</v>
      </c>
      <c r="N1391" t="s">
        <v>1912</v>
      </c>
      <c r="O1391">
        <v>0.13950000000000001</v>
      </c>
      <c r="P1391">
        <v>37</v>
      </c>
      <c r="Q1391">
        <v>1.85</v>
      </c>
      <c r="R1391">
        <v>415</v>
      </c>
      <c r="S1391">
        <v>135</v>
      </c>
      <c r="T1391">
        <v>81</v>
      </c>
      <c r="U1391">
        <f t="shared" si="126"/>
        <v>0</v>
      </c>
      <c r="V1391">
        <f t="shared" si="127"/>
        <v>19.6899999999996</v>
      </c>
      <c r="W1391" s="3">
        <f t="shared" si="128"/>
        <v>8.2859908260739801E-3</v>
      </c>
      <c r="X1391" t="str">
        <f t="shared" si="129"/>
        <v>February</v>
      </c>
      <c r="Y1391" t="str">
        <f t="shared" si="130"/>
        <v>Q1</v>
      </c>
      <c r="Z1391">
        <f t="shared" si="131"/>
        <v>0.6433734939759036</v>
      </c>
    </row>
    <row r="1392" spans="1:26" x14ac:dyDescent="0.25">
      <c r="A1392" t="s">
        <v>1398</v>
      </c>
      <c r="B1392" t="s">
        <v>1504</v>
      </c>
      <c r="C1392" t="s">
        <v>1510</v>
      </c>
      <c r="D1392">
        <v>331</v>
      </c>
      <c r="E1392">
        <v>45</v>
      </c>
      <c r="F1392">
        <v>14895</v>
      </c>
      <c r="G1392">
        <v>15001.8</v>
      </c>
      <c r="H1392" t="s">
        <v>1514</v>
      </c>
      <c r="I1392" t="s">
        <v>1518</v>
      </c>
      <c r="J1392">
        <v>4.5</v>
      </c>
      <c r="K1392" t="s">
        <v>1790</v>
      </c>
      <c r="L1392" t="s">
        <v>1771</v>
      </c>
      <c r="M1392" t="s">
        <v>1771</v>
      </c>
      <c r="N1392" t="s">
        <v>1912</v>
      </c>
      <c r="O1392">
        <v>0.10340000000000001</v>
      </c>
      <c r="P1392">
        <v>34</v>
      </c>
      <c r="Q1392">
        <v>1.73</v>
      </c>
      <c r="R1392">
        <v>805</v>
      </c>
      <c r="S1392">
        <v>31</v>
      </c>
      <c r="T1392">
        <v>32</v>
      </c>
      <c r="U1392">
        <f t="shared" si="126"/>
        <v>0</v>
      </c>
      <c r="V1392">
        <f t="shared" si="127"/>
        <v>106.79999999999927</v>
      </c>
      <c r="W1392" s="3">
        <f t="shared" si="128"/>
        <v>7.1701913393755808E-3</v>
      </c>
      <c r="X1392" t="str">
        <f t="shared" si="129"/>
        <v>February</v>
      </c>
      <c r="Y1392" t="str">
        <f t="shared" si="130"/>
        <v>Q1</v>
      </c>
      <c r="Z1392">
        <f t="shared" si="131"/>
        <v>0.41118012422360251</v>
      </c>
    </row>
    <row r="1393" spans="1:26" x14ac:dyDescent="0.25">
      <c r="A1393" t="s">
        <v>1399</v>
      </c>
      <c r="B1393" t="s">
        <v>1507</v>
      </c>
      <c r="C1393" t="s">
        <v>1511</v>
      </c>
      <c r="D1393">
        <v>161</v>
      </c>
      <c r="E1393">
        <v>15.75</v>
      </c>
      <c r="F1393">
        <v>2535.75</v>
      </c>
      <c r="G1393">
        <v>2525.8200000000002</v>
      </c>
      <c r="H1393" t="s">
        <v>1514</v>
      </c>
      <c r="I1393" t="s">
        <v>1519</v>
      </c>
      <c r="J1393">
        <v>3.8</v>
      </c>
      <c r="K1393" t="s">
        <v>1778</v>
      </c>
      <c r="L1393" t="s">
        <v>1872</v>
      </c>
      <c r="M1393" t="s">
        <v>1872</v>
      </c>
      <c r="N1393" t="s">
        <v>1912</v>
      </c>
      <c r="O1393">
        <v>0.1026</v>
      </c>
      <c r="P1393">
        <v>16</v>
      </c>
      <c r="Q1393">
        <v>2.7</v>
      </c>
      <c r="R1393">
        <v>793</v>
      </c>
      <c r="S1393">
        <v>72</v>
      </c>
      <c r="T1393">
        <v>56</v>
      </c>
      <c r="U1393">
        <f t="shared" si="126"/>
        <v>0</v>
      </c>
      <c r="V1393">
        <f t="shared" si="127"/>
        <v>-9.9299999999998363</v>
      </c>
      <c r="W1393" s="3">
        <f t="shared" si="128"/>
        <v>-3.9160011830818636E-3</v>
      </c>
      <c r="X1393" t="str">
        <f t="shared" si="129"/>
        <v>March</v>
      </c>
      <c r="Y1393" t="str">
        <f t="shared" si="130"/>
        <v>Q1</v>
      </c>
      <c r="Z1393">
        <f t="shared" si="131"/>
        <v>0.20302648171500631</v>
      </c>
    </row>
    <row r="1394" spans="1:26" x14ac:dyDescent="0.25">
      <c r="A1394" t="s">
        <v>1400</v>
      </c>
      <c r="B1394" t="s">
        <v>1504</v>
      </c>
      <c r="C1394" t="s">
        <v>1510</v>
      </c>
      <c r="D1394">
        <v>362</v>
      </c>
      <c r="E1394">
        <v>45</v>
      </c>
      <c r="F1394">
        <v>16290</v>
      </c>
      <c r="G1394">
        <v>15578.56</v>
      </c>
      <c r="H1394" t="s">
        <v>1516</v>
      </c>
      <c r="I1394" t="s">
        <v>1520</v>
      </c>
      <c r="J1394">
        <v>4.7</v>
      </c>
      <c r="K1394" t="s">
        <v>1534</v>
      </c>
      <c r="L1394" t="s">
        <v>1559</v>
      </c>
      <c r="M1394" t="s">
        <v>1559</v>
      </c>
      <c r="N1394" t="s">
        <v>1912</v>
      </c>
      <c r="O1394">
        <v>0.13619999999999999</v>
      </c>
      <c r="P1394">
        <v>49</v>
      </c>
      <c r="Q1394">
        <v>0.51</v>
      </c>
      <c r="R1394">
        <v>85</v>
      </c>
      <c r="S1394">
        <v>156</v>
      </c>
      <c r="T1394">
        <v>32</v>
      </c>
      <c r="U1394">
        <f t="shared" si="126"/>
        <v>0</v>
      </c>
      <c r="V1394">
        <f t="shared" si="127"/>
        <v>-711.44000000000051</v>
      </c>
      <c r="W1394" s="3">
        <f t="shared" si="128"/>
        <v>-4.3673419275629254E-2</v>
      </c>
      <c r="X1394" t="str">
        <f t="shared" si="129"/>
        <v>March</v>
      </c>
      <c r="Y1394" t="str">
        <f t="shared" si="130"/>
        <v>Q1</v>
      </c>
      <c r="Z1394">
        <f t="shared" si="131"/>
        <v>4.2588235294117647</v>
      </c>
    </row>
    <row r="1395" spans="1:26" x14ac:dyDescent="0.25">
      <c r="A1395" t="s">
        <v>1401</v>
      </c>
      <c r="B1395" t="s">
        <v>1504</v>
      </c>
      <c r="C1395" t="s">
        <v>1510</v>
      </c>
      <c r="D1395">
        <v>401</v>
      </c>
      <c r="E1395">
        <v>45</v>
      </c>
      <c r="F1395">
        <v>18045</v>
      </c>
      <c r="G1395">
        <v>17427.02</v>
      </c>
      <c r="H1395" t="s">
        <v>1515</v>
      </c>
      <c r="I1395" t="s">
        <v>1518</v>
      </c>
      <c r="J1395">
        <v>4.5</v>
      </c>
      <c r="K1395" t="s">
        <v>1714</v>
      </c>
      <c r="L1395" t="s">
        <v>1793</v>
      </c>
      <c r="M1395" t="s">
        <v>1793</v>
      </c>
      <c r="N1395" t="s">
        <v>1912</v>
      </c>
      <c r="O1395">
        <v>2.0199999999999999E-2</v>
      </c>
      <c r="P1395">
        <v>8</v>
      </c>
      <c r="Q1395">
        <v>1.1499999999999999</v>
      </c>
      <c r="R1395">
        <v>322</v>
      </c>
      <c r="S1395">
        <v>153</v>
      </c>
      <c r="T1395">
        <v>81</v>
      </c>
      <c r="U1395">
        <f t="shared" si="126"/>
        <v>0</v>
      </c>
      <c r="V1395">
        <f t="shared" si="127"/>
        <v>-617.97999999999956</v>
      </c>
      <c r="W1395" s="3">
        <f t="shared" si="128"/>
        <v>-3.4246605707952314E-2</v>
      </c>
      <c r="X1395" t="str">
        <f t="shared" si="129"/>
        <v>February</v>
      </c>
      <c r="Y1395" t="str">
        <f t="shared" si="130"/>
        <v>Q1</v>
      </c>
      <c r="Z1395">
        <f t="shared" si="131"/>
        <v>1.2453416149068324</v>
      </c>
    </row>
    <row r="1396" spans="1:26" x14ac:dyDescent="0.25">
      <c r="A1396" t="s">
        <v>1402</v>
      </c>
      <c r="B1396" t="s">
        <v>1504</v>
      </c>
      <c r="C1396" t="s">
        <v>1510</v>
      </c>
      <c r="D1396">
        <v>90</v>
      </c>
      <c r="E1396">
        <v>45</v>
      </c>
      <c r="F1396">
        <v>4050</v>
      </c>
      <c r="G1396">
        <v>4183.1499999999996</v>
      </c>
      <c r="H1396" t="s">
        <v>1517</v>
      </c>
      <c r="I1396" t="s">
        <v>1521</v>
      </c>
      <c r="J1396">
        <v>4.2</v>
      </c>
      <c r="K1396" t="s">
        <v>1610</v>
      </c>
      <c r="L1396" t="s">
        <v>1802</v>
      </c>
      <c r="M1396" t="s">
        <v>1802</v>
      </c>
      <c r="N1396" t="s">
        <v>1912</v>
      </c>
      <c r="O1396">
        <v>9.3200000000000005E-2</v>
      </c>
      <c r="P1396">
        <v>8</v>
      </c>
      <c r="Q1396">
        <v>0.82</v>
      </c>
      <c r="R1396">
        <v>485</v>
      </c>
      <c r="S1396">
        <v>64</v>
      </c>
      <c r="T1396">
        <v>88</v>
      </c>
      <c r="U1396">
        <f t="shared" si="126"/>
        <v>0</v>
      </c>
      <c r="V1396">
        <f t="shared" si="127"/>
        <v>133.14999999999964</v>
      </c>
      <c r="W1396" s="3">
        <f t="shared" si="128"/>
        <v>3.2876543209876451E-2</v>
      </c>
      <c r="X1396" t="str">
        <f t="shared" si="129"/>
        <v>August</v>
      </c>
      <c r="Y1396" t="str">
        <f t="shared" si="130"/>
        <v>Q3</v>
      </c>
      <c r="Z1396">
        <f t="shared" si="131"/>
        <v>0.18556701030927836</v>
      </c>
    </row>
    <row r="1397" spans="1:26" x14ac:dyDescent="0.25">
      <c r="A1397" t="s">
        <v>1403</v>
      </c>
      <c r="B1397" t="s">
        <v>1508</v>
      </c>
      <c r="C1397" t="s">
        <v>1512</v>
      </c>
      <c r="D1397">
        <v>320</v>
      </c>
      <c r="E1397">
        <v>8.9</v>
      </c>
      <c r="F1397">
        <v>2848</v>
      </c>
      <c r="G1397">
        <v>2766.59</v>
      </c>
      <c r="H1397" t="s">
        <v>1516</v>
      </c>
      <c r="I1397" t="s">
        <v>1521</v>
      </c>
      <c r="J1397">
        <v>4.2</v>
      </c>
      <c r="K1397" t="s">
        <v>1715</v>
      </c>
      <c r="L1397" t="s">
        <v>1585</v>
      </c>
      <c r="M1397" t="s">
        <v>1585</v>
      </c>
      <c r="N1397" t="s">
        <v>1912</v>
      </c>
      <c r="O1397">
        <v>0.11269999999999999</v>
      </c>
      <c r="P1397">
        <v>36</v>
      </c>
      <c r="Q1397">
        <v>1.04</v>
      </c>
      <c r="R1397">
        <v>352</v>
      </c>
      <c r="S1397">
        <v>116</v>
      </c>
      <c r="T1397">
        <v>78</v>
      </c>
      <c r="U1397">
        <f t="shared" si="126"/>
        <v>0</v>
      </c>
      <c r="V1397">
        <f t="shared" si="127"/>
        <v>-81.409999999999854</v>
      </c>
      <c r="W1397" s="3">
        <f t="shared" si="128"/>
        <v>-2.8584971910112309E-2</v>
      </c>
      <c r="X1397" t="str">
        <f t="shared" si="129"/>
        <v>May</v>
      </c>
      <c r="Y1397" t="str">
        <f t="shared" si="130"/>
        <v>Q2</v>
      </c>
      <c r="Z1397">
        <f t="shared" si="131"/>
        <v>0.90909090909090906</v>
      </c>
    </row>
    <row r="1398" spans="1:26" x14ac:dyDescent="0.25">
      <c r="A1398" t="s">
        <v>1404</v>
      </c>
      <c r="B1398" t="s">
        <v>1508</v>
      </c>
      <c r="C1398" t="s">
        <v>1512</v>
      </c>
      <c r="D1398">
        <v>74</v>
      </c>
      <c r="E1398">
        <v>8.9</v>
      </c>
      <c r="F1398">
        <v>658.6</v>
      </c>
      <c r="G1398">
        <v>685</v>
      </c>
      <c r="H1398" t="s">
        <v>1513</v>
      </c>
      <c r="I1398" t="s">
        <v>1518</v>
      </c>
      <c r="J1398">
        <v>4.5</v>
      </c>
      <c r="K1398" t="s">
        <v>1596</v>
      </c>
      <c r="L1398" t="s">
        <v>1898</v>
      </c>
      <c r="M1398" t="s">
        <v>1898</v>
      </c>
      <c r="N1398" t="s">
        <v>1912</v>
      </c>
      <c r="O1398">
        <v>4.2200000000000001E-2</v>
      </c>
      <c r="P1398">
        <v>3</v>
      </c>
      <c r="Q1398">
        <v>2.9</v>
      </c>
      <c r="R1398">
        <v>623</v>
      </c>
      <c r="S1398">
        <v>142</v>
      </c>
      <c r="T1398">
        <v>60</v>
      </c>
      <c r="U1398">
        <f t="shared" si="126"/>
        <v>0</v>
      </c>
      <c r="V1398">
        <f t="shared" si="127"/>
        <v>26.399999999999977</v>
      </c>
      <c r="W1398" s="3">
        <f t="shared" si="128"/>
        <v>4.0085028849073757E-2</v>
      </c>
      <c r="X1398" t="str">
        <f t="shared" si="129"/>
        <v>December</v>
      </c>
      <c r="Y1398" t="str">
        <f t="shared" si="130"/>
        <v>Q4</v>
      </c>
      <c r="Z1398">
        <f t="shared" si="131"/>
        <v>0.1187800963081862</v>
      </c>
    </row>
    <row r="1399" spans="1:26" x14ac:dyDescent="0.25">
      <c r="A1399" t="s">
        <v>1405</v>
      </c>
      <c r="B1399" t="s">
        <v>1504</v>
      </c>
      <c r="C1399" t="s">
        <v>1510</v>
      </c>
      <c r="D1399">
        <v>275</v>
      </c>
      <c r="E1399">
        <v>45</v>
      </c>
      <c r="F1399">
        <v>12375</v>
      </c>
      <c r="G1399">
        <v>11978.74</v>
      </c>
      <c r="H1399" t="s">
        <v>1517</v>
      </c>
      <c r="I1399" t="s">
        <v>1519</v>
      </c>
      <c r="J1399">
        <v>3.8</v>
      </c>
      <c r="K1399" t="s">
        <v>1758</v>
      </c>
      <c r="L1399" t="s">
        <v>1858</v>
      </c>
      <c r="M1399" t="s">
        <v>1858</v>
      </c>
      <c r="N1399" t="s">
        <v>1912</v>
      </c>
      <c r="O1399">
        <v>0.1326</v>
      </c>
      <c r="P1399">
        <v>36</v>
      </c>
      <c r="Q1399">
        <v>0.86</v>
      </c>
      <c r="R1399">
        <v>570</v>
      </c>
      <c r="S1399">
        <v>175</v>
      </c>
      <c r="T1399">
        <v>79</v>
      </c>
      <c r="U1399">
        <f t="shared" si="126"/>
        <v>0</v>
      </c>
      <c r="V1399">
        <f t="shared" si="127"/>
        <v>-396.26000000000022</v>
      </c>
      <c r="W1399" s="3">
        <f t="shared" si="128"/>
        <v>-3.2021010101010119E-2</v>
      </c>
      <c r="X1399" t="str">
        <f t="shared" si="129"/>
        <v>January</v>
      </c>
      <c r="Y1399" t="str">
        <f t="shared" si="130"/>
        <v>Q1</v>
      </c>
      <c r="Z1399">
        <f t="shared" si="131"/>
        <v>0.48245614035087719</v>
      </c>
    </row>
    <row r="1400" spans="1:26" x14ac:dyDescent="0.25">
      <c r="A1400" t="s">
        <v>1406</v>
      </c>
      <c r="B1400" t="s">
        <v>1505</v>
      </c>
      <c r="C1400" t="s">
        <v>1511</v>
      </c>
      <c r="D1400">
        <v>278</v>
      </c>
      <c r="E1400">
        <v>12.5</v>
      </c>
      <c r="F1400">
        <v>3475</v>
      </c>
      <c r="G1400">
        <v>3488.05</v>
      </c>
      <c r="H1400" t="s">
        <v>1514</v>
      </c>
      <c r="I1400" t="s">
        <v>1518</v>
      </c>
      <c r="J1400">
        <v>4.5</v>
      </c>
      <c r="K1400" t="s">
        <v>1830</v>
      </c>
      <c r="L1400" t="s">
        <v>1776</v>
      </c>
      <c r="M1400" t="s">
        <v>1776</v>
      </c>
      <c r="N1400" t="s">
        <v>1912</v>
      </c>
      <c r="O1400">
        <v>4.6399999999999997E-2</v>
      </c>
      <c r="P1400">
        <v>12</v>
      </c>
      <c r="Q1400">
        <v>2.7</v>
      </c>
      <c r="R1400">
        <v>95</v>
      </c>
      <c r="S1400">
        <v>129</v>
      </c>
      <c r="T1400">
        <v>72</v>
      </c>
      <c r="U1400">
        <f t="shared" si="126"/>
        <v>0</v>
      </c>
      <c r="V1400">
        <f t="shared" si="127"/>
        <v>13.050000000000182</v>
      </c>
      <c r="W1400" s="3">
        <f t="shared" si="128"/>
        <v>3.75539568345329E-3</v>
      </c>
      <c r="X1400" t="str">
        <f t="shared" si="129"/>
        <v>June</v>
      </c>
      <c r="Y1400" t="str">
        <f t="shared" si="130"/>
        <v>Q2</v>
      </c>
      <c r="Z1400">
        <f t="shared" si="131"/>
        <v>2.9263157894736844</v>
      </c>
    </row>
    <row r="1401" spans="1:26" x14ac:dyDescent="0.25">
      <c r="A1401" t="s">
        <v>1407</v>
      </c>
      <c r="B1401" t="s">
        <v>1507</v>
      </c>
      <c r="C1401" t="s">
        <v>1511</v>
      </c>
      <c r="D1401">
        <v>335</v>
      </c>
      <c r="E1401">
        <v>15.75</v>
      </c>
      <c r="F1401">
        <v>5276.25</v>
      </c>
      <c r="G1401">
        <v>5059.6000000000004</v>
      </c>
      <c r="H1401" t="s">
        <v>1514</v>
      </c>
      <c r="I1401" t="s">
        <v>1519</v>
      </c>
      <c r="J1401">
        <v>3.8</v>
      </c>
      <c r="K1401" t="s">
        <v>1524</v>
      </c>
      <c r="L1401" t="s">
        <v>1892</v>
      </c>
      <c r="M1401" t="s">
        <v>1892</v>
      </c>
      <c r="N1401" t="s">
        <v>1912</v>
      </c>
      <c r="O1401">
        <v>3.0700000000000002E-2</v>
      </c>
      <c r="P1401">
        <v>10</v>
      </c>
      <c r="Q1401">
        <v>3.13</v>
      </c>
      <c r="R1401">
        <v>609</v>
      </c>
      <c r="S1401">
        <v>40</v>
      </c>
      <c r="T1401">
        <v>51</v>
      </c>
      <c r="U1401">
        <f t="shared" si="126"/>
        <v>0</v>
      </c>
      <c r="V1401">
        <f t="shared" si="127"/>
        <v>-216.64999999999964</v>
      </c>
      <c r="W1401" s="3">
        <f t="shared" si="128"/>
        <v>-4.106135986732995E-2</v>
      </c>
      <c r="X1401" t="str">
        <f t="shared" si="129"/>
        <v>December</v>
      </c>
      <c r="Y1401" t="str">
        <f t="shared" si="130"/>
        <v>Q4</v>
      </c>
      <c r="Z1401">
        <f t="shared" si="131"/>
        <v>0.55008210180623973</v>
      </c>
    </row>
    <row r="1402" spans="1:26" x14ac:dyDescent="0.25">
      <c r="A1402" t="s">
        <v>1408</v>
      </c>
      <c r="B1402" t="s">
        <v>1508</v>
      </c>
      <c r="C1402" t="s">
        <v>1512</v>
      </c>
      <c r="D1402">
        <v>25</v>
      </c>
      <c r="E1402">
        <v>8.9</v>
      </c>
      <c r="F1402">
        <v>222.5</v>
      </c>
      <c r="G1402">
        <v>212.11</v>
      </c>
      <c r="H1402" t="s">
        <v>1514</v>
      </c>
      <c r="I1402" t="s">
        <v>1521</v>
      </c>
      <c r="J1402">
        <v>4.2</v>
      </c>
      <c r="K1402" t="s">
        <v>1719</v>
      </c>
      <c r="L1402" t="s">
        <v>1708</v>
      </c>
      <c r="M1402" t="s">
        <v>1708</v>
      </c>
      <c r="N1402" t="s">
        <v>1912</v>
      </c>
      <c r="O1402">
        <v>1.1599999999999999E-2</v>
      </c>
      <c r="P1402">
        <v>0</v>
      </c>
      <c r="Q1402">
        <v>2.33</v>
      </c>
      <c r="R1402">
        <v>933</v>
      </c>
      <c r="S1402">
        <v>27</v>
      </c>
      <c r="T1402">
        <v>20</v>
      </c>
      <c r="U1402">
        <f t="shared" si="126"/>
        <v>0</v>
      </c>
      <c r="V1402">
        <f t="shared" si="127"/>
        <v>-10.389999999999986</v>
      </c>
      <c r="W1402" s="3">
        <f t="shared" si="128"/>
        <v>-4.6696629213483082E-2</v>
      </c>
      <c r="X1402" t="str">
        <f t="shared" si="129"/>
        <v>June</v>
      </c>
      <c r="Y1402" t="str">
        <f t="shared" si="130"/>
        <v>Q2</v>
      </c>
      <c r="Z1402">
        <f t="shared" si="131"/>
        <v>2.6795284030010719E-2</v>
      </c>
    </row>
    <row r="1403" spans="1:26" x14ac:dyDescent="0.25">
      <c r="A1403" t="s">
        <v>1409</v>
      </c>
      <c r="B1403" t="s">
        <v>1506</v>
      </c>
      <c r="C1403" t="s">
        <v>1512</v>
      </c>
      <c r="D1403">
        <v>362</v>
      </c>
      <c r="E1403">
        <v>4.2</v>
      </c>
      <c r="F1403">
        <v>1520.4</v>
      </c>
      <c r="G1403">
        <v>1473.33</v>
      </c>
      <c r="H1403" t="s">
        <v>1514</v>
      </c>
      <c r="I1403" t="s">
        <v>1518</v>
      </c>
      <c r="J1403">
        <v>4.5</v>
      </c>
      <c r="K1403" t="s">
        <v>1806</v>
      </c>
      <c r="L1403" t="s">
        <v>1746</v>
      </c>
      <c r="M1403" t="s">
        <v>1746</v>
      </c>
      <c r="N1403" t="s">
        <v>1912</v>
      </c>
      <c r="O1403">
        <v>0.1434</v>
      </c>
      <c r="P1403">
        <v>51</v>
      </c>
      <c r="Q1403">
        <v>2.57</v>
      </c>
      <c r="R1403">
        <v>713</v>
      </c>
      <c r="S1403">
        <v>115</v>
      </c>
      <c r="T1403">
        <v>17</v>
      </c>
      <c r="U1403">
        <f t="shared" si="126"/>
        <v>0</v>
      </c>
      <c r="V1403">
        <f t="shared" si="127"/>
        <v>-47.070000000000164</v>
      </c>
      <c r="W1403" s="3">
        <f t="shared" si="128"/>
        <v>-3.0958958168903025E-2</v>
      </c>
      <c r="X1403" t="str">
        <f t="shared" si="129"/>
        <v>February</v>
      </c>
      <c r="Y1403" t="str">
        <f t="shared" si="130"/>
        <v>Q1</v>
      </c>
      <c r="Z1403">
        <f t="shared" si="131"/>
        <v>0.50771388499298742</v>
      </c>
    </row>
    <row r="1404" spans="1:26" x14ac:dyDescent="0.25">
      <c r="A1404" t="s">
        <v>1410</v>
      </c>
      <c r="B1404" t="s">
        <v>1504</v>
      </c>
      <c r="C1404" t="s">
        <v>1510</v>
      </c>
      <c r="D1404">
        <v>190</v>
      </c>
      <c r="E1404">
        <v>45</v>
      </c>
      <c r="F1404">
        <v>8550</v>
      </c>
      <c r="G1404">
        <v>8389.98</v>
      </c>
      <c r="H1404" t="s">
        <v>1517</v>
      </c>
      <c r="I1404" t="s">
        <v>1518</v>
      </c>
      <c r="J1404">
        <v>4.5</v>
      </c>
      <c r="K1404" t="s">
        <v>1636</v>
      </c>
      <c r="L1404" t="s">
        <v>1889</v>
      </c>
      <c r="M1404" t="s">
        <v>1889</v>
      </c>
      <c r="N1404" t="s">
        <v>1912</v>
      </c>
      <c r="O1404">
        <v>0.1041</v>
      </c>
      <c r="P1404">
        <v>19</v>
      </c>
      <c r="Q1404">
        <v>1.26</v>
      </c>
      <c r="R1404">
        <v>820</v>
      </c>
      <c r="S1404">
        <v>94</v>
      </c>
      <c r="T1404">
        <v>43</v>
      </c>
      <c r="U1404">
        <f t="shared" si="126"/>
        <v>0</v>
      </c>
      <c r="V1404">
        <f t="shared" si="127"/>
        <v>-160.02000000000044</v>
      </c>
      <c r="W1404" s="3">
        <f t="shared" si="128"/>
        <v>-1.8715789473684262E-2</v>
      </c>
      <c r="X1404" t="str">
        <f t="shared" si="129"/>
        <v>March</v>
      </c>
      <c r="Y1404" t="str">
        <f t="shared" si="130"/>
        <v>Q1</v>
      </c>
      <c r="Z1404">
        <f t="shared" si="131"/>
        <v>0.23170731707317074</v>
      </c>
    </row>
    <row r="1405" spans="1:26" x14ac:dyDescent="0.25">
      <c r="A1405" t="s">
        <v>1411</v>
      </c>
      <c r="B1405" t="s">
        <v>1507</v>
      </c>
      <c r="C1405" t="s">
        <v>1511</v>
      </c>
      <c r="D1405">
        <v>352</v>
      </c>
      <c r="E1405">
        <v>15.75</v>
      </c>
      <c r="F1405">
        <v>5544</v>
      </c>
      <c r="G1405">
        <v>5586.35</v>
      </c>
      <c r="H1405" t="s">
        <v>1513</v>
      </c>
      <c r="I1405" t="s">
        <v>1519</v>
      </c>
      <c r="J1405">
        <v>3.8</v>
      </c>
      <c r="K1405" t="s">
        <v>1841</v>
      </c>
      <c r="L1405" t="s">
        <v>1624</v>
      </c>
      <c r="M1405" t="s">
        <v>1624</v>
      </c>
      <c r="N1405" t="s">
        <v>1912</v>
      </c>
      <c r="O1405">
        <v>7.6700000000000004E-2</v>
      </c>
      <c r="P1405">
        <v>27</v>
      </c>
      <c r="Q1405">
        <v>3.87</v>
      </c>
      <c r="R1405">
        <v>204</v>
      </c>
      <c r="S1405">
        <v>64</v>
      </c>
      <c r="T1405">
        <v>46</v>
      </c>
      <c r="U1405">
        <f t="shared" si="126"/>
        <v>0</v>
      </c>
      <c r="V1405">
        <f t="shared" si="127"/>
        <v>42.350000000000364</v>
      </c>
      <c r="W1405" s="3">
        <f t="shared" si="128"/>
        <v>7.6388888888889546E-3</v>
      </c>
      <c r="X1405" t="str">
        <f t="shared" si="129"/>
        <v>November</v>
      </c>
      <c r="Y1405" t="str">
        <f t="shared" si="130"/>
        <v>Q4</v>
      </c>
      <c r="Z1405">
        <f t="shared" si="131"/>
        <v>1.7254901960784315</v>
      </c>
    </row>
    <row r="1406" spans="1:26" x14ac:dyDescent="0.25">
      <c r="A1406" t="s">
        <v>1412</v>
      </c>
      <c r="B1406" t="s">
        <v>1509</v>
      </c>
      <c r="C1406" t="s">
        <v>1510</v>
      </c>
      <c r="D1406">
        <v>204</v>
      </c>
      <c r="E1406">
        <v>25</v>
      </c>
      <c r="F1406">
        <v>5100</v>
      </c>
      <c r="G1406">
        <v>5084.13</v>
      </c>
      <c r="H1406" t="s">
        <v>1517</v>
      </c>
      <c r="I1406" t="s">
        <v>1518</v>
      </c>
      <c r="J1406">
        <v>4.5</v>
      </c>
      <c r="K1406" t="s">
        <v>1877</v>
      </c>
      <c r="L1406" t="s">
        <v>1830</v>
      </c>
      <c r="M1406" t="s">
        <v>1830</v>
      </c>
      <c r="N1406" t="s">
        <v>1912</v>
      </c>
      <c r="O1406">
        <v>8.1000000000000003E-2</v>
      </c>
      <c r="P1406">
        <v>16</v>
      </c>
      <c r="Q1406">
        <v>0.56999999999999995</v>
      </c>
      <c r="R1406">
        <v>52</v>
      </c>
      <c r="S1406">
        <v>189</v>
      </c>
      <c r="T1406">
        <v>43</v>
      </c>
      <c r="U1406">
        <f t="shared" si="126"/>
        <v>0</v>
      </c>
      <c r="V1406">
        <f t="shared" si="127"/>
        <v>-15.869999999999891</v>
      </c>
      <c r="W1406" s="3">
        <f t="shared" si="128"/>
        <v>-3.1117647058823317E-3</v>
      </c>
      <c r="X1406" t="str">
        <f t="shared" si="129"/>
        <v>June</v>
      </c>
      <c r="Y1406" t="str">
        <f t="shared" si="130"/>
        <v>Q2</v>
      </c>
      <c r="Z1406">
        <f t="shared" si="131"/>
        <v>3.9230769230769229</v>
      </c>
    </row>
    <row r="1407" spans="1:26" x14ac:dyDescent="0.25">
      <c r="A1407" t="s">
        <v>1413</v>
      </c>
      <c r="B1407" t="s">
        <v>1507</v>
      </c>
      <c r="C1407" t="s">
        <v>1511</v>
      </c>
      <c r="D1407">
        <v>184</v>
      </c>
      <c r="E1407">
        <v>15.75</v>
      </c>
      <c r="F1407">
        <v>2898</v>
      </c>
      <c r="G1407">
        <v>2778.8</v>
      </c>
      <c r="H1407" t="s">
        <v>1515</v>
      </c>
      <c r="I1407" t="s">
        <v>1521</v>
      </c>
      <c r="J1407">
        <v>4.2</v>
      </c>
      <c r="K1407" t="s">
        <v>1836</v>
      </c>
      <c r="L1407" t="s">
        <v>1875</v>
      </c>
      <c r="M1407" t="s">
        <v>1875</v>
      </c>
      <c r="N1407" t="s">
        <v>1912</v>
      </c>
      <c r="O1407">
        <v>0.1113</v>
      </c>
      <c r="P1407">
        <v>20</v>
      </c>
      <c r="Q1407">
        <v>2.72</v>
      </c>
      <c r="R1407">
        <v>626</v>
      </c>
      <c r="S1407">
        <v>51</v>
      </c>
      <c r="T1407">
        <v>40</v>
      </c>
      <c r="U1407">
        <f t="shared" si="126"/>
        <v>0</v>
      </c>
      <c r="V1407">
        <f t="shared" si="127"/>
        <v>-119.19999999999982</v>
      </c>
      <c r="W1407" s="3">
        <f t="shared" si="128"/>
        <v>-4.1131815044858459E-2</v>
      </c>
      <c r="X1407" t="str">
        <f t="shared" si="129"/>
        <v>November</v>
      </c>
      <c r="Y1407" t="str">
        <f t="shared" si="130"/>
        <v>Q4</v>
      </c>
      <c r="Z1407">
        <f t="shared" si="131"/>
        <v>0.29392971246006389</v>
      </c>
    </row>
    <row r="1408" spans="1:26" x14ac:dyDescent="0.25">
      <c r="A1408" t="s">
        <v>1414</v>
      </c>
      <c r="B1408" t="s">
        <v>1508</v>
      </c>
      <c r="C1408" t="s">
        <v>1512</v>
      </c>
      <c r="D1408">
        <v>126</v>
      </c>
      <c r="E1408">
        <v>8.9</v>
      </c>
      <c r="F1408">
        <v>1121.4000000000001</v>
      </c>
      <c r="G1408">
        <v>1176.42</v>
      </c>
      <c r="H1408" t="s">
        <v>1514</v>
      </c>
      <c r="I1408" t="s">
        <v>1521</v>
      </c>
      <c r="J1408">
        <v>4.2</v>
      </c>
      <c r="K1408" t="s">
        <v>1744</v>
      </c>
      <c r="L1408" t="s">
        <v>1618</v>
      </c>
      <c r="M1408" t="s">
        <v>1618</v>
      </c>
      <c r="N1408" t="s">
        <v>1912</v>
      </c>
      <c r="O1408">
        <v>6.1699999999999998E-2</v>
      </c>
      <c r="P1408">
        <v>7</v>
      </c>
      <c r="Q1408">
        <v>1.62</v>
      </c>
      <c r="R1408">
        <v>853</v>
      </c>
      <c r="S1408">
        <v>167</v>
      </c>
      <c r="T1408">
        <v>58</v>
      </c>
      <c r="U1408">
        <f t="shared" si="126"/>
        <v>0</v>
      </c>
      <c r="V1408">
        <f t="shared" si="127"/>
        <v>55.019999999999982</v>
      </c>
      <c r="W1408" s="3">
        <f t="shared" si="128"/>
        <v>4.9063670411984998E-2</v>
      </c>
      <c r="X1408" t="str">
        <f t="shared" si="129"/>
        <v>September</v>
      </c>
      <c r="Y1408" t="str">
        <f t="shared" si="130"/>
        <v>Q3</v>
      </c>
      <c r="Z1408">
        <f t="shared" si="131"/>
        <v>0.1477139507620164</v>
      </c>
    </row>
    <row r="1409" spans="1:26" x14ac:dyDescent="0.25">
      <c r="A1409" t="s">
        <v>1415</v>
      </c>
      <c r="B1409" t="s">
        <v>1504</v>
      </c>
      <c r="C1409" t="s">
        <v>1510</v>
      </c>
      <c r="D1409">
        <v>250</v>
      </c>
      <c r="E1409">
        <v>45</v>
      </c>
      <c r="F1409">
        <v>11250</v>
      </c>
      <c r="G1409">
        <v>10747.17</v>
      </c>
      <c r="H1409" t="s">
        <v>1513</v>
      </c>
      <c r="I1409" t="s">
        <v>1518</v>
      </c>
      <c r="J1409">
        <v>4.5</v>
      </c>
      <c r="K1409" t="s">
        <v>1773</v>
      </c>
      <c r="L1409" t="s">
        <v>1843</v>
      </c>
      <c r="M1409" t="s">
        <v>1843</v>
      </c>
      <c r="N1409" t="s">
        <v>1912</v>
      </c>
      <c r="O1409">
        <v>3.9100000000000003E-2</v>
      </c>
      <c r="P1409">
        <v>9</v>
      </c>
      <c r="Q1409">
        <v>1.78</v>
      </c>
      <c r="R1409">
        <v>521</v>
      </c>
      <c r="S1409">
        <v>178</v>
      </c>
      <c r="T1409">
        <v>55</v>
      </c>
      <c r="U1409">
        <f t="shared" si="126"/>
        <v>0</v>
      </c>
      <c r="V1409">
        <f t="shared" si="127"/>
        <v>-502.82999999999993</v>
      </c>
      <c r="W1409" s="3">
        <f t="shared" si="128"/>
        <v>-4.4695999999999993E-2</v>
      </c>
      <c r="X1409" t="str">
        <f t="shared" si="129"/>
        <v>November</v>
      </c>
      <c r="Y1409" t="str">
        <f t="shared" si="130"/>
        <v>Q4</v>
      </c>
      <c r="Z1409">
        <f t="shared" si="131"/>
        <v>0.47984644913627639</v>
      </c>
    </row>
    <row r="1410" spans="1:26" x14ac:dyDescent="0.25">
      <c r="A1410" t="s">
        <v>1416</v>
      </c>
      <c r="B1410" t="s">
        <v>1505</v>
      </c>
      <c r="C1410" t="s">
        <v>1511</v>
      </c>
      <c r="D1410">
        <v>43</v>
      </c>
      <c r="E1410">
        <v>12.5</v>
      </c>
      <c r="F1410">
        <v>537.5</v>
      </c>
      <c r="G1410">
        <v>513.89</v>
      </c>
      <c r="H1410" t="s">
        <v>1517</v>
      </c>
      <c r="I1410" t="s">
        <v>1519</v>
      </c>
      <c r="J1410">
        <v>3.8</v>
      </c>
      <c r="K1410" t="s">
        <v>1612</v>
      </c>
      <c r="L1410" t="s">
        <v>1669</v>
      </c>
      <c r="M1410" t="s">
        <v>1765</v>
      </c>
      <c r="N1410" t="s">
        <v>1913</v>
      </c>
      <c r="O1410">
        <v>0.12230000000000001</v>
      </c>
      <c r="P1410">
        <v>5</v>
      </c>
      <c r="Q1410">
        <v>3.09</v>
      </c>
      <c r="R1410">
        <v>961</v>
      </c>
      <c r="S1410">
        <v>162</v>
      </c>
      <c r="T1410">
        <v>77</v>
      </c>
      <c r="U1410">
        <f t="shared" si="126"/>
        <v>2</v>
      </c>
      <c r="V1410">
        <f t="shared" si="127"/>
        <v>-23.610000000000014</v>
      </c>
      <c r="W1410" s="3">
        <f t="shared" si="128"/>
        <v>-4.3925581395348863E-2</v>
      </c>
      <c r="X1410" t="str">
        <f t="shared" si="129"/>
        <v>March</v>
      </c>
      <c r="Y1410" t="str">
        <f t="shared" si="130"/>
        <v>Q1</v>
      </c>
      <c r="Z1410">
        <f t="shared" si="131"/>
        <v>4.4745057232049947E-2</v>
      </c>
    </row>
    <row r="1411" spans="1:26" x14ac:dyDescent="0.25">
      <c r="A1411" t="s">
        <v>1417</v>
      </c>
      <c r="B1411" t="s">
        <v>1504</v>
      </c>
      <c r="C1411" t="s">
        <v>1510</v>
      </c>
      <c r="D1411">
        <v>385</v>
      </c>
      <c r="E1411">
        <v>45</v>
      </c>
      <c r="F1411">
        <v>17325</v>
      </c>
      <c r="G1411">
        <v>16906.88</v>
      </c>
      <c r="H1411" t="s">
        <v>1513</v>
      </c>
      <c r="I1411" t="s">
        <v>1521</v>
      </c>
      <c r="J1411">
        <v>4.2</v>
      </c>
      <c r="K1411" t="s">
        <v>1773</v>
      </c>
      <c r="L1411" t="s">
        <v>1599</v>
      </c>
      <c r="M1411" t="s">
        <v>1599</v>
      </c>
      <c r="N1411" t="s">
        <v>1912</v>
      </c>
      <c r="O1411">
        <v>0.13</v>
      </c>
      <c r="P1411">
        <v>50</v>
      </c>
      <c r="Q1411">
        <v>1.92</v>
      </c>
      <c r="R1411">
        <v>951</v>
      </c>
      <c r="S1411">
        <v>83</v>
      </c>
      <c r="T1411">
        <v>76</v>
      </c>
      <c r="U1411">
        <f t="shared" ref="U1411:U1474" si="132">IF(N1411="Delayed", M1411-L1411, 0)</f>
        <v>0</v>
      </c>
      <c r="V1411">
        <f t="shared" ref="V1411:V1474" si="133">G1411-F1411</f>
        <v>-418.11999999999898</v>
      </c>
      <c r="W1411" s="3">
        <f t="shared" ref="W1411:W1474" si="134">(G1411-F1411)/F1411</f>
        <v>-2.4133910533910476E-2</v>
      </c>
      <c r="X1411" t="str">
        <f t="shared" ref="X1411:X1474" si="135">TEXT(K1411,"MMMM")</f>
        <v>November</v>
      </c>
      <c r="Y1411" t="str">
        <f t="shared" ref="Y1411:Y1474" si="136">"Q"&amp;ROUNDUP(MONTH(K1411)/3,0)</f>
        <v>Q4</v>
      </c>
      <c r="Z1411">
        <f t="shared" ref="Z1411:Z1474" si="137">D1411/R1411</f>
        <v>0.40483701366982122</v>
      </c>
    </row>
    <row r="1412" spans="1:26" x14ac:dyDescent="0.25">
      <c r="A1412" t="s">
        <v>1418</v>
      </c>
      <c r="B1412" t="s">
        <v>1507</v>
      </c>
      <c r="C1412" t="s">
        <v>1511</v>
      </c>
      <c r="D1412">
        <v>341</v>
      </c>
      <c r="E1412">
        <v>15.75</v>
      </c>
      <c r="F1412">
        <v>5370.75</v>
      </c>
      <c r="G1412">
        <v>5136.67</v>
      </c>
      <c r="H1412" t="s">
        <v>1515</v>
      </c>
      <c r="I1412" t="s">
        <v>1519</v>
      </c>
      <c r="J1412">
        <v>3.8</v>
      </c>
      <c r="K1412" t="s">
        <v>1706</v>
      </c>
      <c r="L1412" t="s">
        <v>1832</v>
      </c>
      <c r="M1412" t="s">
        <v>1832</v>
      </c>
      <c r="N1412" t="s">
        <v>1912</v>
      </c>
      <c r="O1412">
        <v>4.7500000000000001E-2</v>
      </c>
      <c r="P1412">
        <v>16</v>
      </c>
      <c r="Q1412">
        <v>2.6</v>
      </c>
      <c r="R1412">
        <v>683</v>
      </c>
      <c r="S1412">
        <v>193</v>
      </c>
      <c r="T1412">
        <v>47</v>
      </c>
      <c r="U1412">
        <f t="shared" si="132"/>
        <v>0</v>
      </c>
      <c r="V1412">
        <f t="shared" si="133"/>
        <v>-234.07999999999993</v>
      </c>
      <c r="W1412" s="3">
        <f t="shared" si="134"/>
        <v>-4.358422939068099E-2</v>
      </c>
      <c r="X1412" t="str">
        <f t="shared" si="135"/>
        <v>September</v>
      </c>
      <c r="Y1412" t="str">
        <f t="shared" si="136"/>
        <v>Q3</v>
      </c>
      <c r="Z1412">
        <f t="shared" si="137"/>
        <v>0.49926793557833088</v>
      </c>
    </row>
    <row r="1413" spans="1:26" x14ac:dyDescent="0.25">
      <c r="A1413" t="s">
        <v>1419</v>
      </c>
      <c r="B1413" t="s">
        <v>1504</v>
      </c>
      <c r="C1413" t="s">
        <v>1510</v>
      </c>
      <c r="D1413">
        <v>162</v>
      </c>
      <c r="E1413">
        <v>45</v>
      </c>
      <c r="F1413">
        <v>7290</v>
      </c>
      <c r="G1413">
        <v>7041.11</v>
      </c>
      <c r="H1413" t="s">
        <v>1514</v>
      </c>
      <c r="I1413" t="s">
        <v>1521</v>
      </c>
      <c r="J1413">
        <v>4.2</v>
      </c>
      <c r="K1413" t="s">
        <v>1542</v>
      </c>
      <c r="L1413" t="s">
        <v>1601</v>
      </c>
      <c r="M1413" t="s">
        <v>1601</v>
      </c>
      <c r="N1413" t="s">
        <v>1912</v>
      </c>
      <c r="O1413">
        <v>4.3999999999999997E-2</v>
      </c>
      <c r="P1413">
        <v>7</v>
      </c>
      <c r="Q1413">
        <v>1.58</v>
      </c>
      <c r="R1413">
        <v>789</v>
      </c>
      <c r="S1413">
        <v>155</v>
      </c>
      <c r="T1413">
        <v>65</v>
      </c>
      <c r="U1413">
        <f t="shared" si="132"/>
        <v>0</v>
      </c>
      <c r="V1413">
        <f t="shared" si="133"/>
        <v>-248.89000000000033</v>
      </c>
      <c r="W1413" s="3">
        <f t="shared" si="134"/>
        <v>-3.4141289437585778E-2</v>
      </c>
      <c r="X1413" t="str">
        <f t="shared" si="135"/>
        <v>July</v>
      </c>
      <c r="Y1413" t="str">
        <f t="shared" si="136"/>
        <v>Q3</v>
      </c>
      <c r="Z1413">
        <f t="shared" si="137"/>
        <v>0.20532319391634982</v>
      </c>
    </row>
    <row r="1414" spans="1:26" x14ac:dyDescent="0.25">
      <c r="A1414" t="s">
        <v>1420</v>
      </c>
      <c r="B1414" t="s">
        <v>1507</v>
      </c>
      <c r="C1414" t="s">
        <v>1511</v>
      </c>
      <c r="D1414">
        <v>52</v>
      </c>
      <c r="E1414">
        <v>15.75</v>
      </c>
      <c r="F1414">
        <v>819</v>
      </c>
      <c r="G1414">
        <v>815.88</v>
      </c>
      <c r="H1414" t="s">
        <v>1513</v>
      </c>
      <c r="I1414" t="s">
        <v>1521</v>
      </c>
      <c r="J1414">
        <v>4.2</v>
      </c>
      <c r="K1414" t="s">
        <v>1633</v>
      </c>
      <c r="L1414" t="s">
        <v>1871</v>
      </c>
      <c r="M1414" t="s">
        <v>1871</v>
      </c>
      <c r="N1414" t="s">
        <v>1912</v>
      </c>
      <c r="O1414">
        <v>1.5699999999999999E-2</v>
      </c>
      <c r="P1414">
        <v>0</v>
      </c>
      <c r="Q1414">
        <v>3.92</v>
      </c>
      <c r="R1414">
        <v>449</v>
      </c>
      <c r="S1414">
        <v>60</v>
      </c>
      <c r="T1414">
        <v>55</v>
      </c>
      <c r="U1414">
        <f t="shared" si="132"/>
        <v>0</v>
      </c>
      <c r="V1414">
        <f t="shared" si="133"/>
        <v>-3.1200000000000045</v>
      </c>
      <c r="W1414" s="3">
        <f t="shared" si="134"/>
        <v>-3.8095238095238152E-3</v>
      </c>
      <c r="X1414" t="str">
        <f t="shared" si="135"/>
        <v>May</v>
      </c>
      <c r="Y1414" t="str">
        <f t="shared" si="136"/>
        <v>Q2</v>
      </c>
      <c r="Z1414">
        <f t="shared" si="137"/>
        <v>0.11581291759465479</v>
      </c>
    </row>
    <row r="1415" spans="1:26" x14ac:dyDescent="0.25">
      <c r="A1415" t="s">
        <v>1421</v>
      </c>
      <c r="B1415" t="s">
        <v>1506</v>
      </c>
      <c r="C1415" t="s">
        <v>1512</v>
      </c>
      <c r="D1415">
        <v>216</v>
      </c>
      <c r="E1415">
        <v>4.2</v>
      </c>
      <c r="F1415">
        <v>907.2</v>
      </c>
      <c r="G1415">
        <v>933.39</v>
      </c>
      <c r="H1415" t="s">
        <v>1516</v>
      </c>
      <c r="I1415" t="s">
        <v>1518</v>
      </c>
      <c r="J1415">
        <v>4.5</v>
      </c>
      <c r="K1415" t="s">
        <v>1662</v>
      </c>
      <c r="L1415" t="s">
        <v>1523</v>
      </c>
      <c r="M1415" t="s">
        <v>1523</v>
      </c>
      <c r="N1415" t="s">
        <v>1912</v>
      </c>
      <c r="O1415">
        <v>0.111</v>
      </c>
      <c r="P1415">
        <v>23</v>
      </c>
      <c r="Q1415">
        <v>2.09</v>
      </c>
      <c r="R1415">
        <v>350</v>
      </c>
      <c r="S1415">
        <v>69</v>
      </c>
      <c r="T1415">
        <v>12</v>
      </c>
      <c r="U1415">
        <f t="shared" si="132"/>
        <v>0</v>
      </c>
      <c r="V1415">
        <f t="shared" si="133"/>
        <v>26.189999999999941</v>
      </c>
      <c r="W1415" s="3">
        <f t="shared" si="134"/>
        <v>2.8869047619047551E-2</v>
      </c>
      <c r="X1415" t="str">
        <f t="shared" si="135"/>
        <v>April</v>
      </c>
      <c r="Y1415" t="str">
        <f t="shared" si="136"/>
        <v>Q2</v>
      </c>
      <c r="Z1415">
        <f t="shared" si="137"/>
        <v>0.6171428571428571</v>
      </c>
    </row>
    <row r="1416" spans="1:26" x14ac:dyDescent="0.25">
      <c r="A1416" t="s">
        <v>1422</v>
      </c>
      <c r="B1416" t="s">
        <v>1504</v>
      </c>
      <c r="C1416" t="s">
        <v>1510</v>
      </c>
      <c r="D1416">
        <v>167</v>
      </c>
      <c r="E1416">
        <v>45</v>
      </c>
      <c r="F1416">
        <v>7515</v>
      </c>
      <c r="G1416">
        <v>7448.26</v>
      </c>
      <c r="H1416" t="s">
        <v>1513</v>
      </c>
      <c r="I1416" t="s">
        <v>1520</v>
      </c>
      <c r="J1416">
        <v>4.7</v>
      </c>
      <c r="K1416" t="s">
        <v>1844</v>
      </c>
      <c r="L1416" t="s">
        <v>1565</v>
      </c>
      <c r="M1416" t="s">
        <v>1565</v>
      </c>
      <c r="N1416" t="s">
        <v>1912</v>
      </c>
      <c r="O1416">
        <v>4.9200000000000001E-2</v>
      </c>
      <c r="P1416">
        <v>8</v>
      </c>
      <c r="Q1416">
        <v>1.36</v>
      </c>
      <c r="R1416">
        <v>567</v>
      </c>
      <c r="S1416">
        <v>25</v>
      </c>
      <c r="T1416">
        <v>38</v>
      </c>
      <c r="U1416">
        <f t="shared" si="132"/>
        <v>0</v>
      </c>
      <c r="V1416">
        <f t="shared" si="133"/>
        <v>-66.739999999999782</v>
      </c>
      <c r="W1416" s="3">
        <f t="shared" si="134"/>
        <v>-8.880904856952733E-3</v>
      </c>
      <c r="X1416" t="str">
        <f t="shared" si="135"/>
        <v>July</v>
      </c>
      <c r="Y1416" t="str">
        <f t="shared" si="136"/>
        <v>Q3</v>
      </c>
      <c r="Z1416">
        <f t="shared" si="137"/>
        <v>0.29453262786596118</v>
      </c>
    </row>
    <row r="1417" spans="1:26" x14ac:dyDescent="0.25">
      <c r="A1417" t="s">
        <v>1423</v>
      </c>
      <c r="B1417" t="s">
        <v>1504</v>
      </c>
      <c r="C1417" t="s">
        <v>1510</v>
      </c>
      <c r="D1417">
        <v>294</v>
      </c>
      <c r="E1417">
        <v>45</v>
      </c>
      <c r="F1417">
        <v>13230</v>
      </c>
      <c r="G1417">
        <v>13491.17</v>
      </c>
      <c r="H1417" t="s">
        <v>1513</v>
      </c>
      <c r="I1417" t="s">
        <v>1521</v>
      </c>
      <c r="J1417">
        <v>4.2</v>
      </c>
      <c r="K1417" t="s">
        <v>1638</v>
      </c>
      <c r="L1417" t="s">
        <v>1522</v>
      </c>
      <c r="M1417" t="s">
        <v>1522</v>
      </c>
      <c r="N1417" t="s">
        <v>1912</v>
      </c>
      <c r="O1417">
        <v>8.2600000000000007E-2</v>
      </c>
      <c r="P1417">
        <v>24</v>
      </c>
      <c r="Q1417">
        <v>0.91</v>
      </c>
      <c r="R1417">
        <v>526</v>
      </c>
      <c r="S1417">
        <v>176</v>
      </c>
      <c r="T1417">
        <v>99</v>
      </c>
      <c r="U1417">
        <f t="shared" si="132"/>
        <v>0</v>
      </c>
      <c r="V1417">
        <f t="shared" si="133"/>
        <v>261.17000000000007</v>
      </c>
      <c r="W1417" s="3">
        <f t="shared" si="134"/>
        <v>1.9740740740740746E-2</v>
      </c>
      <c r="X1417" t="str">
        <f t="shared" si="135"/>
        <v>May</v>
      </c>
      <c r="Y1417" t="str">
        <f t="shared" si="136"/>
        <v>Q2</v>
      </c>
      <c r="Z1417">
        <f t="shared" si="137"/>
        <v>0.55893536121673004</v>
      </c>
    </row>
    <row r="1418" spans="1:26" x14ac:dyDescent="0.25">
      <c r="A1418" t="s">
        <v>1424</v>
      </c>
      <c r="B1418" t="s">
        <v>1505</v>
      </c>
      <c r="C1418" t="s">
        <v>1511</v>
      </c>
      <c r="D1418">
        <v>361</v>
      </c>
      <c r="E1418">
        <v>12.5</v>
      </c>
      <c r="F1418">
        <v>4512.5</v>
      </c>
      <c r="G1418">
        <v>4575.26</v>
      </c>
      <c r="H1418" t="s">
        <v>1516</v>
      </c>
      <c r="I1418" t="s">
        <v>1518</v>
      </c>
      <c r="J1418">
        <v>4.5</v>
      </c>
      <c r="K1418" t="s">
        <v>1659</v>
      </c>
      <c r="L1418" t="s">
        <v>1582</v>
      </c>
      <c r="M1418" t="s">
        <v>1582</v>
      </c>
      <c r="N1418" t="s">
        <v>1912</v>
      </c>
      <c r="O1418">
        <v>0.14899999999999999</v>
      </c>
      <c r="P1418">
        <v>53</v>
      </c>
      <c r="Q1418">
        <v>2.81</v>
      </c>
      <c r="R1418">
        <v>263</v>
      </c>
      <c r="S1418">
        <v>110</v>
      </c>
      <c r="T1418">
        <v>34</v>
      </c>
      <c r="U1418">
        <f t="shared" si="132"/>
        <v>0</v>
      </c>
      <c r="V1418">
        <f t="shared" si="133"/>
        <v>62.760000000000218</v>
      </c>
      <c r="W1418" s="3">
        <f t="shared" si="134"/>
        <v>1.3908033240997278E-2</v>
      </c>
      <c r="X1418" t="str">
        <f t="shared" si="135"/>
        <v>May</v>
      </c>
      <c r="Y1418" t="str">
        <f t="shared" si="136"/>
        <v>Q2</v>
      </c>
      <c r="Z1418">
        <f t="shared" si="137"/>
        <v>1.3726235741444868</v>
      </c>
    </row>
    <row r="1419" spans="1:26" x14ac:dyDescent="0.25">
      <c r="A1419" t="s">
        <v>1425</v>
      </c>
      <c r="B1419" t="s">
        <v>1509</v>
      </c>
      <c r="C1419" t="s">
        <v>1510</v>
      </c>
      <c r="D1419">
        <v>72</v>
      </c>
      <c r="E1419">
        <v>25</v>
      </c>
      <c r="F1419">
        <v>1800</v>
      </c>
      <c r="G1419">
        <v>1781.05</v>
      </c>
      <c r="H1419" t="s">
        <v>1516</v>
      </c>
      <c r="I1419" t="s">
        <v>1521</v>
      </c>
      <c r="J1419">
        <v>4.2</v>
      </c>
      <c r="K1419" t="s">
        <v>1881</v>
      </c>
      <c r="L1419" t="s">
        <v>1898</v>
      </c>
      <c r="M1419" t="s">
        <v>1898</v>
      </c>
      <c r="N1419" t="s">
        <v>1912</v>
      </c>
      <c r="O1419">
        <v>4.1099999999999998E-2</v>
      </c>
      <c r="P1419">
        <v>2</v>
      </c>
      <c r="Q1419">
        <v>0.65</v>
      </c>
      <c r="R1419">
        <v>778</v>
      </c>
      <c r="S1419">
        <v>173</v>
      </c>
      <c r="T1419">
        <v>68</v>
      </c>
      <c r="U1419">
        <f t="shared" si="132"/>
        <v>0</v>
      </c>
      <c r="V1419">
        <f t="shared" si="133"/>
        <v>-18.950000000000045</v>
      </c>
      <c r="W1419" s="3">
        <f t="shared" si="134"/>
        <v>-1.0527777777777803E-2</v>
      </c>
      <c r="X1419" t="str">
        <f t="shared" si="135"/>
        <v>December</v>
      </c>
      <c r="Y1419" t="str">
        <f t="shared" si="136"/>
        <v>Q4</v>
      </c>
      <c r="Z1419">
        <f t="shared" si="137"/>
        <v>9.2544987146529561E-2</v>
      </c>
    </row>
    <row r="1420" spans="1:26" x14ac:dyDescent="0.25">
      <c r="A1420" t="s">
        <v>1426</v>
      </c>
      <c r="B1420" t="s">
        <v>1509</v>
      </c>
      <c r="C1420" t="s">
        <v>1510</v>
      </c>
      <c r="D1420">
        <v>34</v>
      </c>
      <c r="E1420">
        <v>25</v>
      </c>
      <c r="F1420">
        <v>850</v>
      </c>
      <c r="G1420">
        <v>859.05</v>
      </c>
      <c r="H1420" t="s">
        <v>1515</v>
      </c>
      <c r="I1420" t="s">
        <v>1518</v>
      </c>
      <c r="J1420">
        <v>4.5</v>
      </c>
      <c r="K1420" t="s">
        <v>1641</v>
      </c>
      <c r="L1420" t="s">
        <v>1827</v>
      </c>
      <c r="M1420" t="s">
        <v>1827</v>
      </c>
      <c r="N1420" t="s">
        <v>1912</v>
      </c>
      <c r="O1420">
        <v>3.78E-2</v>
      </c>
      <c r="P1420">
        <v>1</v>
      </c>
      <c r="Q1420">
        <v>1.45</v>
      </c>
      <c r="R1420">
        <v>554</v>
      </c>
      <c r="S1420">
        <v>75</v>
      </c>
      <c r="T1420">
        <v>27</v>
      </c>
      <c r="U1420">
        <f t="shared" si="132"/>
        <v>0</v>
      </c>
      <c r="V1420">
        <f t="shared" si="133"/>
        <v>9.0499999999999545</v>
      </c>
      <c r="W1420" s="3">
        <f t="shared" si="134"/>
        <v>1.0647058823529358E-2</v>
      </c>
      <c r="X1420" t="str">
        <f t="shared" si="135"/>
        <v>October</v>
      </c>
      <c r="Y1420" t="str">
        <f t="shared" si="136"/>
        <v>Q4</v>
      </c>
      <c r="Z1420">
        <f t="shared" si="137"/>
        <v>6.1371841155234655E-2</v>
      </c>
    </row>
    <row r="1421" spans="1:26" x14ac:dyDescent="0.25">
      <c r="A1421" t="s">
        <v>1427</v>
      </c>
      <c r="B1421" t="s">
        <v>1508</v>
      </c>
      <c r="C1421" t="s">
        <v>1512</v>
      </c>
      <c r="D1421">
        <v>461</v>
      </c>
      <c r="E1421">
        <v>8.9</v>
      </c>
      <c r="F1421">
        <v>4102.8999999999996</v>
      </c>
      <c r="G1421">
        <v>4064.6</v>
      </c>
      <c r="H1421" t="s">
        <v>1516</v>
      </c>
      <c r="I1421" t="s">
        <v>1519</v>
      </c>
      <c r="J1421">
        <v>3.8</v>
      </c>
      <c r="K1421" t="s">
        <v>1627</v>
      </c>
      <c r="L1421" t="s">
        <v>1730</v>
      </c>
      <c r="M1421" t="s">
        <v>1730</v>
      </c>
      <c r="N1421" t="s">
        <v>1912</v>
      </c>
      <c r="O1421">
        <v>1.49E-2</v>
      </c>
      <c r="P1421">
        <v>6</v>
      </c>
      <c r="Q1421">
        <v>1.17</v>
      </c>
      <c r="R1421">
        <v>829</v>
      </c>
      <c r="S1421">
        <v>149</v>
      </c>
      <c r="T1421">
        <v>73</v>
      </c>
      <c r="U1421">
        <f t="shared" si="132"/>
        <v>0</v>
      </c>
      <c r="V1421">
        <f t="shared" si="133"/>
        <v>-38.299999999999727</v>
      </c>
      <c r="W1421" s="3">
        <f t="shared" si="134"/>
        <v>-9.3348607082794442E-3</v>
      </c>
      <c r="X1421" t="str">
        <f t="shared" si="135"/>
        <v>January</v>
      </c>
      <c r="Y1421" t="str">
        <f t="shared" si="136"/>
        <v>Q1</v>
      </c>
      <c r="Z1421">
        <f t="shared" si="137"/>
        <v>0.55609167671893844</v>
      </c>
    </row>
    <row r="1422" spans="1:26" x14ac:dyDescent="0.25">
      <c r="A1422" t="s">
        <v>1428</v>
      </c>
      <c r="B1422" t="s">
        <v>1506</v>
      </c>
      <c r="C1422" t="s">
        <v>1512</v>
      </c>
      <c r="D1422">
        <v>266</v>
      </c>
      <c r="E1422">
        <v>4.2</v>
      </c>
      <c r="F1422">
        <v>1117.2</v>
      </c>
      <c r="G1422">
        <v>1157.24</v>
      </c>
      <c r="H1422" t="s">
        <v>1515</v>
      </c>
      <c r="I1422" t="s">
        <v>1518</v>
      </c>
      <c r="J1422">
        <v>4.5</v>
      </c>
      <c r="K1422" t="s">
        <v>1625</v>
      </c>
      <c r="L1422" t="s">
        <v>1825</v>
      </c>
      <c r="M1422" t="s">
        <v>1825</v>
      </c>
      <c r="N1422" t="s">
        <v>1912</v>
      </c>
      <c r="O1422">
        <v>0.11899999999999999</v>
      </c>
      <c r="P1422">
        <v>31</v>
      </c>
      <c r="Q1422">
        <v>2.0499999999999998</v>
      </c>
      <c r="R1422">
        <v>60</v>
      </c>
      <c r="S1422">
        <v>67</v>
      </c>
      <c r="T1422">
        <v>36</v>
      </c>
      <c r="U1422">
        <f t="shared" si="132"/>
        <v>0</v>
      </c>
      <c r="V1422">
        <f t="shared" si="133"/>
        <v>40.039999999999964</v>
      </c>
      <c r="W1422" s="3">
        <f t="shared" si="134"/>
        <v>3.5839598997493699E-2</v>
      </c>
      <c r="X1422" t="str">
        <f t="shared" si="135"/>
        <v>August</v>
      </c>
      <c r="Y1422" t="str">
        <f t="shared" si="136"/>
        <v>Q3</v>
      </c>
      <c r="Z1422">
        <f t="shared" si="137"/>
        <v>4.4333333333333336</v>
      </c>
    </row>
    <row r="1423" spans="1:26" x14ac:dyDescent="0.25">
      <c r="A1423" t="s">
        <v>1429</v>
      </c>
      <c r="B1423" t="s">
        <v>1505</v>
      </c>
      <c r="C1423" t="s">
        <v>1511</v>
      </c>
      <c r="D1423">
        <v>408</v>
      </c>
      <c r="E1423">
        <v>12.5</v>
      </c>
      <c r="F1423">
        <v>5100</v>
      </c>
      <c r="G1423">
        <v>5056.66</v>
      </c>
      <c r="H1423" t="s">
        <v>1513</v>
      </c>
      <c r="I1423" t="s">
        <v>1518</v>
      </c>
      <c r="J1423">
        <v>4.5</v>
      </c>
      <c r="K1423" t="s">
        <v>1761</v>
      </c>
      <c r="L1423" t="s">
        <v>1632</v>
      </c>
      <c r="M1423" t="s">
        <v>1632</v>
      </c>
      <c r="N1423" t="s">
        <v>1912</v>
      </c>
      <c r="O1423">
        <v>8.6999999999999994E-2</v>
      </c>
      <c r="P1423">
        <v>35</v>
      </c>
      <c r="Q1423">
        <v>3.29</v>
      </c>
      <c r="R1423">
        <v>300</v>
      </c>
      <c r="S1423">
        <v>196</v>
      </c>
      <c r="T1423">
        <v>58</v>
      </c>
      <c r="U1423">
        <f t="shared" si="132"/>
        <v>0</v>
      </c>
      <c r="V1423">
        <f t="shared" si="133"/>
        <v>-43.340000000000146</v>
      </c>
      <c r="W1423" s="3">
        <f t="shared" si="134"/>
        <v>-8.4980392156863028E-3</v>
      </c>
      <c r="X1423" t="str">
        <f t="shared" si="135"/>
        <v>June</v>
      </c>
      <c r="Y1423" t="str">
        <f t="shared" si="136"/>
        <v>Q2</v>
      </c>
      <c r="Z1423">
        <f t="shared" si="137"/>
        <v>1.36</v>
      </c>
    </row>
    <row r="1424" spans="1:26" x14ac:dyDescent="0.25">
      <c r="A1424" t="s">
        <v>1430</v>
      </c>
      <c r="B1424" t="s">
        <v>1506</v>
      </c>
      <c r="C1424" t="s">
        <v>1512</v>
      </c>
      <c r="D1424">
        <v>383</v>
      </c>
      <c r="E1424">
        <v>4.2</v>
      </c>
      <c r="F1424">
        <v>1608.6</v>
      </c>
      <c r="G1424">
        <v>1573.8</v>
      </c>
      <c r="H1424" t="s">
        <v>1515</v>
      </c>
      <c r="I1424" t="s">
        <v>1520</v>
      </c>
      <c r="J1424">
        <v>4.7</v>
      </c>
      <c r="K1424" t="s">
        <v>1536</v>
      </c>
      <c r="L1424" t="s">
        <v>1812</v>
      </c>
      <c r="M1424" t="s">
        <v>1812</v>
      </c>
      <c r="N1424" t="s">
        <v>1912</v>
      </c>
      <c r="O1424">
        <v>0.14710000000000001</v>
      </c>
      <c r="P1424">
        <v>56</v>
      </c>
      <c r="Q1424">
        <v>2.4500000000000002</v>
      </c>
      <c r="R1424">
        <v>988</v>
      </c>
      <c r="S1424">
        <v>20</v>
      </c>
      <c r="T1424">
        <v>89</v>
      </c>
      <c r="U1424">
        <f t="shared" si="132"/>
        <v>0</v>
      </c>
      <c r="V1424">
        <f t="shared" si="133"/>
        <v>-34.799999999999955</v>
      </c>
      <c r="W1424" s="3">
        <f t="shared" si="134"/>
        <v>-2.1633718761656071E-2</v>
      </c>
      <c r="X1424" t="str">
        <f t="shared" si="135"/>
        <v>May</v>
      </c>
      <c r="Y1424" t="str">
        <f t="shared" si="136"/>
        <v>Q2</v>
      </c>
      <c r="Z1424">
        <f t="shared" si="137"/>
        <v>0.3876518218623482</v>
      </c>
    </row>
    <row r="1425" spans="1:26" x14ac:dyDescent="0.25">
      <c r="A1425" t="s">
        <v>1431</v>
      </c>
      <c r="B1425" t="s">
        <v>1504</v>
      </c>
      <c r="C1425" t="s">
        <v>1510</v>
      </c>
      <c r="D1425">
        <v>322</v>
      </c>
      <c r="E1425">
        <v>45</v>
      </c>
      <c r="F1425">
        <v>14490</v>
      </c>
      <c r="G1425">
        <v>14913.23</v>
      </c>
      <c r="H1425" t="s">
        <v>1514</v>
      </c>
      <c r="I1425" t="s">
        <v>1520</v>
      </c>
      <c r="J1425">
        <v>4.7</v>
      </c>
      <c r="K1425" t="s">
        <v>1632</v>
      </c>
      <c r="L1425" t="s">
        <v>1589</v>
      </c>
      <c r="M1425" t="s">
        <v>1589</v>
      </c>
      <c r="N1425" t="s">
        <v>1912</v>
      </c>
      <c r="O1425">
        <v>2.87E-2</v>
      </c>
      <c r="P1425">
        <v>9</v>
      </c>
      <c r="Q1425">
        <v>0.97</v>
      </c>
      <c r="R1425">
        <v>877</v>
      </c>
      <c r="S1425">
        <v>51</v>
      </c>
      <c r="T1425">
        <v>77</v>
      </c>
      <c r="U1425">
        <f t="shared" si="132"/>
        <v>0</v>
      </c>
      <c r="V1425">
        <f t="shared" si="133"/>
        <v>423.22999999999956</v>
      </c>
      <c r="W1425" s="3">
        <f t="shared" si="134"/>
        <v>2.9208419599723916E-2</v>
      </c>
      <c r="X1425" t="str">
        <f t="shared" si="135"/>
        <v>July</v>
      </c>
      <c r="Y1425" t="str">
        <f t="shared" si="136"/>
        <v>Q3</v>
      </c>
      <c r="Z1425">
        <f t="shared" si="137"/>
        <v>0.3671607753705815</v>
      </c>
    </row>
    <row r="1426" spans="1:26" x14ac:dyDescent="0.25">
      <c r="A1426" t="s">
        <v>1432</v>
      </c>
      <c r="B1426" t="s">
        <v>1504</v>
      </c>
      <c r="C1426" t="s">
        <v>1510</v>
      </c>
      <c r="D1426">
        <v>286</v>
      </c>
      <c r="E1426">
        <v>45</v>
      </c>
      <c r="F1426">
        <v>12870</v>
      </c>
      <c r="G1426">
        <v>12602.62</v>
      </c>
      <c r="H1426" t="s">
        <v>1517</v>
      </c>
      <c r="I1426" t="s">
        <v>1521</v>
      </c>
      <c r="J1426">
        <v>4.2</v>
      </c>
      <c r="K1426" t="s">
        <v>1604</v>
      </c>
      <c r="L1426" t="s">
        <v>1850</v>
      </c>
      <c r="M1426" t="s">
        <v>1850</v>
      </c>
      <c r="N1426" t="s">
        <v>1912</v>
      </c>
      <c r="O1426">
        <v>4.24E-2</v>
      </c>
      <c r="P1426">
        <v>12</v>
      </c>
      <c r="Q1426">
        <v>1.01</v>
      </c>
      <c r="R1426">
        <v>650</v>
      </c>
      <c r="S1426">
        <v>55</v>
      </c>
      <c r="T1426">
        <v>62</v>
      </c>
      <c r="U1426">
        <f t="shared" si="132"/>
        <v>0</v>
      </c>
      <c r="V1426">
        <f t="shared" si="133"/>
        <v>-267.3799999999992</v>
      </c>
      <c r="W1426" s="3">
        <f t="shared" si="134"/>
        <v>-2.0775446775446713E-2</v>
      </c>
      <c r="X1426" t="str">
        <f t="shared" si="135"/>
        <v>February</v>
      </c>
      <c r="Y1426" t="str">
        <f t="shared" si="136"/>
        <v>Q1</v>
      </c>
      <c r="Z1426">
        <f t="shared" si="137"/>
        <v>0.44</v>
      </c>
    </row>
    <row r="1427" spans="1:26" x14ac:dyDescent="0.25">
      <c r="A1427" t="s">
        <v>1433</v>
      </c>
      <c r="B1427" t="s">
        <v>1507</v>
      </c>
      <c r="C1427" t="s">
        <v>1511</v>
      </c>
      <c r="D1427">
        <v>320</v>
      </c>
      <c r="E1427">
        <v>15.75</v>
      </c>
      <c r="F1427">
        <v>5040</v>
      </c>
      <c r="G1427">
        <v>5091.3900000000003</v>
      </c>
      <c r="H1427" t="s">
        <v>1514</v>
      </c>
      <c r="I1427" t="s">
        <v>1519</v>
      </c>
      <c r="J1427">
        <v>3.8</v>
      </c>
      <c r="K1427" t="s">
        <v>1737</v>
      </c>
      <c r="L1427" t="s">
        <v>1539</v>
      </c>
      <c r="M1427" t="s">
        <v>1539</v>
      </c>
      <c r="N1427" t="s">
        <v>1912</v>
      </c>
      <c r="O1427">
        <v>3.0700000000000002E-2</v>
      </c>
      <c r="P1427">
        <v>9</v>
      </c>
      <c r="Q1427">
        <v>2.91</v>
      </c>
      <c r="R1427">
        <v>478</v>
      </c>
      <c r="S1427">
        <v>39</v>
      </c>
      <c r="T1427">
        <v>21</v>
      </c>
      <c r="U1427">
        <f t="shared" si="132"/>
        <v>0</v>
      </c>
      <c r="V1427">
        <f t="shared" si="133"/>
        <v>51.390000000000327</v>
      </c>
      <c r="W1427" s="3">
        <f t="shared" si="134"/>
        <v>1.0196428571428636E-2</v>
      </c>
      <c r="X1427" t="str">
        <f t="shared" si="135"/>
        <v>April</v>
      </c>
      <c r="Y1427" t="str">
        <f t="shared" si="136"/>
        <v>Q2</v>
      </c>
      <c r="Z1427">
        <f t="shared" si="137"/>
        <v>0.66945606694560666</v>
      </c>
    </row>
    <row r="1428" spans="1:26" x14ac:dyDescent="0.25">
      <c r="A1428" t="s">
        <v>1434</v>
      </c>
      <c r="B1428" t="s">
        <v>1506</v>
      </c>
      <c r="C1428" t="s">
        <v>1512</v>
      </c>
      <c r="D1428">
        <v>276</v>
      </c>
      <c r="E1428">
        <v>4.2</v>
      </c>
      <c r="F1428">
        <v>1159.2</v>
      </c>
      <c r="G1428">
        <v>1163.3900000000001</v>
      </c>
      <c r="H1428" t="s">
        <v>1513</v>
      </c>
      <c r="I1428" t="s">
        <v>1521</v>
      </c>
      <c r="J1428">
        <v>4.2</v>
      </c>
      <c r="K1428" t="s">
        <v>1746</v>
      </c>
      <c r="L1428" t="s">
        <v>1765</v>
      </c>
      <c r="M1428" t="s">
        <v>1765</v>
      </c>
      <c r="N1428" t="s">
        <v>1912</v>
      </c>
      <c r="O1428">
        <v>0.14169999999999999</v>
      </c>
      <c r="P1428">
        <v>39</v>
      </c>
      <c r="Q1428">
        <v>1.73</v>
      </c>
      <c r="R1428">
        <v>846</v>
      </c>
      <c r="S1428">
        <v>106</v>
      </c>
      <c r="T1428">
        <v>40</v>
      </c>
      <c r="U1428">
        <f t="shared" si="132"/>
        <v>0</v>
      </c>
      <c r="V1428">
        <f t="shared" si="133"/>
        <v>4.1900000000000546</v>
      </c>
      <c r="W1428" s="3">
        <f t="shared" si="134"/>
        <v>3.6145617667357266E-3</v>
      </c>
      <c r="X1428" t="str">
        <f t="shared" si="135"/>
        <v>March</v>
      </c>
      <c r="Y1428" t="str">
        <f t="shared" si="136"/>
        <v>Q1</v>
      </c>
      <c r="Z1428">
        <f t="shared" si="137"/>
        <v>0.32624113475177308</v>
      </c>
    </row>
    <row r="1429" spans="1:26" x14ac:dyDescent="0.25">
      <c r="A1429" t="s">
        <v>1435</v>
      </c>
      <c r="B1429" t="s">
        <v>1508</v>
      </c>
      <c r="C1429" t="s">
        <v>1512</v>
      </c>
      <c r="D1429">
        <v>414</v>
      </c>
      <c r="E1429">
        <v>8.9</v>
      </c>
      <c r="F1429">
        <v>3684.6</v>
      </c>
      <c r="G1429">
        <v>3774.41</v>
      </c>
      <c r="H1429" t="s">
        <v>1515</v>
      </c>
      <c r="I1429" t="s">
        <v>1520</v>
      </c>
      <c r="J1429">
        <v>4.7</v>
      </c>
      <c r="K1429" t="s">
        <v>1791</v>
      </c>
      <c r="L1429" t="s">
        <v>1754</v>
      </c>
      <c r="M1429" t="s">
        <v>1754</v>
      </c>
      <c r="N1429" t="s">
        <v>1912</v>
      </c>
      <c r="O1429">
        <v>8.2699999999999996E-2</v>
      </c>
      <c r="P1429">
        <v>34</v>
      </c>
      <c r="Q1429">
        <v>2.4900000000000002</v>
      </c>
      <c r="R1429">
        <v>849</v>
      </c>
      <c r="S1429">
        <v>24</v>
      </c>
      <c r="T1429">
        <v>15</v>
      </c>
      <c r="U1429">
        <f t="shared" si="132"/>
        <v>0</v>
      </c>
      <c r="V1429">
        <f t="shared" si="133"/>
        <v>89.809999999999945</v>
      </c>
      <c r="W1429" s="3">
        <f t="shared" si="134"/>
        <v>2.4374423275253746E-2</v>
      </c>
      <c r="X1429" t="str">
        <f t="shared" si="135"/>
        <v>August</v>
      </c>
      <c r="Y1429" t="str">
        <f t="shared" si="136"/>
        <v>Q3</v>
      </c>
      <c r="Z1429">
        <f t="shared" si="137"/>
        <v>0.48763250883392228</v>
      </c>
    </row>
    <row r="1430" spans="1:26" x14ac:dyDescent="0.25">
      <c r="A1430" t="s">
        <v>1436</v>
      </c>
      <c r="B1430" t="s">
        <v>1507</v>
      </c>
      <c r="C1430" t="s">
        <v>1511</v>
      </c>
      <c r="D1430">
        <v>209</v>
      </c>
      <c r="E1430">
        <v>15.75</v>
      </c>
      <c r="F1430">
        <v>3291.75</v>
      </c>
      <c r="G1430">
        <v>3258.12</v>
      </c>
      <c r="H1430" t="s">
        <v>1513</v>
      </c>
      <c r="I1430" t="s">
        <v>1519</v>
      </c>
      <c r="J1430">
        <v>3.8</v>
      </c>
      <c r="K1430" t="s">
        <v>1772</v>
      </c>
      <c r="L1430" t="s">
        <v>1675</v>
      </c>
      <c r="M1430" t="s">
        <v>1675</v>
      </c>
      <c r="N1430" t="s">
        <v>1912</v>
      </c>
      <c r="O1430">
        <v>9.5000000000000001E-2</v>
      </c>
      <c r="P1430">
        <v>19</v>
      </c>
      <c r="Q1430">
        <v>3.64</v>
      </c>
      <c r="R1430">
        <v>207</v>
      </c>
      <c r="S1430">
        <v>195</v>
      </c>
      <c r="T1430">
        <v>68</v>
      </c>
      <c r="U1430">
        <f t="shared" si="132"/>
        <v>0</v>
      </c>
      <c r="V1430">
        <f t="shared" si="133"/>
        <v>-33.630000000000109</v>
      </c>
      <c r="W1430" s="3">
        <f t="shared" si="134"/>
        <v>-1.021645021645025E-2</v>
      </c>
      <c r="X1430" t="str">
        <f t="shared" si="135"/>
        <v>July</v>
      </c>
      <c r="Y1430" t="str">
        <f t="shared" si="136"/>
        <v>Q3</v>
      </c>
      <c r="Z1430">
        <f t="shared" si="137"/>
        <v>1.0096618357487923</v>
      </c>
    </row>
    <row r="1431" spans="1:26" x14ac:dyDescent="0.25">
      <c r="A1431" t="s">
        <v>1437</v>
      </c>
      <c r="B1431" t="s">
        <v>1505</v>
      </c>
      <c r="C1431" t="s">
        <v>1511</v>
      </c>
      <c r="D1431">
        <v>497</v>
      </c>
      <c r="E1431">
        <v>12.5</v>
      </c>
      <c r="F1431">
        <v>6212.5</v>
      </c>
      <c r="G1431">
        <v>6010.91</v>
      </c>
      <c r="H1431" t="s">
        <v>1516</v>
      </c>
      <c r="I1431" t="s">
        <v>1519</v>
      </c>
      <c r="J1431">
        <v>3.8</v>
      </c>
      <c r="K1431" t="s">
        <v>1575</v>
      </c>
      <c r="L1431" t="s">
        <v>1630</v>
      </c>
      <c r="M1431" t="s">
        <v>1630</v>
      </c>
      <c r="N1431" t="s">
        <v>1912</v>
      </c>
      <c r="O1431">
        <v>4.0599999999999997E-2</v>
      </c>
      <c r="P1431">
        <v>20</v>
      </c>
      <c r="Q1431">
        <v>3.03</v>
      </c>
      <c r="R1431">
        <v>571</v>
      </c>
      <c r="S1431">
        <v>160</v>
      </c>
      <c r="T1431">
        <v>33</v>
      </c>
      <c r="U1431">
        <f t="shared" si="132"/>
        <v>0</v>
      </c>
      <c r="V1431">
        <f t="shared" si="133"/>
        <v>-201.59000000000015</v>
      </c>
      <c r="W1431" s="3">
        <f t="shared" si="134"/>
        <v>-3.2449094567404448E-2</v>
      </c>
      <c r="X1431" t="str">
        <f t="shared" si="135"/>
        <v>February</v>
      </c>
      <c r="Y1431" t="str">
        <f t="shared" si="136"/>
        <v>Q1</v>
      </c>
      <c r="Z1431">
        <f t="shared" si="137"/>
        <v>0.87040280210157617</v>
      </c>
    </row>
    <row r="1432" spans="1:26" x14ac:dyDescent="0.25">
      <c r="A1432" t="s">
        <v>1438</v>
      </c>
      <c r="B1432" t="s">
        <v>1508</v>
      </c>
      <c r="C1432" t="s">
        <v>1512</v>
      </c>
      <c r="D1432">
        <v>330</v>
      </c>
      <c r="E1432">
        <v>8.9</v>
      </c>
      <c r="F1432">
        <v>2937</v>
      </c>
      <c r="G1432">
        <v>3039.04</v>
      </c>
      <c r="H1432" t="s">
        <v>1517</v>
      </c>
      <c r="I1432" t="s">
        <v>1518</v>
      </c>
      <c r="J1432">
        <v>4.5</v>
      </c>
      <c r="K1432" t="s">
        <v>1802</v>
      </c>
      <c r="L1432" t="s">
        <v>1752</v>
      </c>
      <c r="M1432" t="s">
        <v>1752</v>
      </c>
      <c r="N1432" t="s">
        <v>1912</v>
      </c>
      <c r="O1432">
        <v>6.9400000000000003E-2</v>
      </c>
      <c r="P1432">
        <v>22</v>
      </c>
      <c r="Q1432">
        <v>2.8</v>
      </c>
      <c r="R1432">
        <v>265</v>
      </c>
      <c r="S1432">
        <v>154</v>
      </c>
      <c r="T1432">
        <v>43</v>
      </c>
      <c r="U1432">
        <f t="shared" si="132"/>
        <v>0</v>
      </c>
      <c r="V1432">
        <f t="shared" si="133"/>
        <v>102.03999999999996</v>
      </c>
      <c r="W1432" s="3">
        <f t="shared" si="134"/>
        <v>3.4742934967654057E-2</v>
      </c>
      <c r="X1432" t="str">
        <f t="shared" si="135"/>
        <v>September</v>
      </c>
      <c r="Y1432" t="str">
        <f t="shared" si="136"/>
        <v>Q3</v>
      </c>
      <c r="Z1432">
        <f t="shared" si="137"/>
        <v>1.2452830188679245</v>
      </c>
    </row>
    <row r="1433" spans="1:26" x14ac:dyDescent="0.25">
      <c r="A1433" t="s">
        <v>1439</v>
      </c>
      <c r="B1433" t="s">
        <v>1506</v>
      </c>
      <c r="C1433" t="s">
        <v>1512</v>
      </c>
      <c r="D1433">
        <v>165</v>
      </c>
      <c r="E1433">
        <v>4.2</v>
      </c>
      <c r="F1433">
        <v>693</v>
      </c>
      <c r="G1433">
        <v>720.47</v>
      </c>
      <c r="H1433" t="s">
        <v>1513</v>
      </c>
      <c r="I1433" t="s">
        <v>1518</v>
      </c>
      <c r="J1433">
        <v>4.5</v>
      </c>
      <c r="K1433" t="s">
        <v>1638</v>
      </c>
      <c r="L1433" t="s">
        <v>1579</v>
      </c>
      <c r="M1433" t="s">
        <v>1579</v>
      </c>
      <c r="N1433" t="s">
        <v>1912</v>
      </c>
      <c r="O1433">
        <v>1.0699999999999999E-2</v>
      </c>
      <c r="P1433">
        <v>1</v>
      </c>
      <c r="Q1433">
        <v>1.89</v>
      </c>
      <c r="R1433">
        <v>400</v>
      </c>
      <c r="S1433">
        <v>96</v>
      </c>
      <c r="T1433">
        <v>40</v>
      </c>
      <c r="U1433">
        <f t="shared" si="132"/>
        <v>0</v>
      </c>
      <c r="V1433">
        <f t="shared" si="133"/>
        <v>27.470000000000027</v>
      </c>
      <c r="W1433" s="3">
        <f t="shared" si="134"/>
        <v>3.9639249639249675E-2</v>
      </c>
      <c r="X1433" t="str">
        <f t="shared" si="135"/>
        <v>May</v>
      </c>
      <c r="Y1433" t="str">
        <f t="shared" si="136"/>
        <v>Q2</v>
      </c>
      <c r="Z1433">
        <f t="shared" si="137"/>
        <v>0.41249999999999998</v>
      </c>
    </row>
    <row r="1434" spans="1:26" x14ac:dyDescent="0.25">
      <c r="A1434" t="s">
        <v>1440</v>
      </c>
      <c r="B1434" t="s">
        <v>1508</v>
      </c>
      <c r="C1434" t="s">
        <v>1512</v>
      </c>
      <c r="D1434">
        <v>33</v>
      </c>
      <c r="E1434">
        <v>8.9</v>
      </c>
      <c r="F1434">
        <v>293.7</v>
      </c>
      <c r="G1434">
        <v>285.24</v>
      </c>
      <c r="H1434" t="s">
        <v>1517</v>
      </c>
      <c r="I1434" t="s">
        <v>1519</v>
      </c>
      <c r="J1434">
        <v>3.8</v>
      </c>
      <c r="K1434" t="s">
        <v>1542</v>
      </c>
      <c r="L1434" t="s">
        <v>1828</v>
      </c>
      <c r="M1434" t="s">
        <v>1828</v>
      </c>
      <c r="N1434" t="s">
        <v>1912</v>
      </c>
      <c r="O1434">
        <v>0.1003</v>
      </c>
      <c r="P1434">
        <v>3</v>
      </c>
      <c r="Q1434">
        <v>1.25</v>
      </c>
      <c r="R1434">
        <v>733</v>
      </c>
      <c r="S1434">
        <v>114</v>
      </c>
      <c r="T1434">
        <v>67</v>
      </c>
      <c r="U1434">
        <f t="shared" si="132"/>
        <v>0</v>
      </c>
      <c r="V1434">
        <f t="shared" si="133"/>
        <v>-8.4599999999999795</v>
      </c>
      <c r="W1434" s="3">
        <f t="shared" si="134"/>
        <v>-2.8804902962206263E-2</v>
      </c>
      <c r="X1434" t="str">
        <f t="shared" si="135"/>
        <v>July</v>
      </c>
      <c r="Y1434" t="str">
        <f t="shared" si="136"/>
        <v>Q3</v>
      </c>
      <c r="Z1434">
        <f t="shared" si="137"/>
        <v>4.5020463847203276E-2</v>
      </c>
    </row>
    <row r="1435" spans="1:26" x14ac:dyDescent="0.25">
      <c r="A1435" t="s">
        <v>1441</v>
      </c>
      <c r="B1435" t="s">
        <v>1504</v>
      </c>
      <c r="C1435" t="s">
        <v>1510</v>
      </c>
      <c r="D1435">
        <v>198</v>
      </c>
      <c r="E1435">
        <v>45</v>
      </c>
      <c r="F1435">
        <v>8910</v>
      </c>
      <c r="G1435">
        <v>9349.43</v>
      </c>
      <c r="H1435" t="s">
        <v>1513</v>
      </c>
      <c r="I1435" t="s">
        <v>1518</v>
      </c>
      <c r="J1435">
        <v>4.5</v>
      </c>
      <c r="K1435" t="s">
        <v>1547</v>
      </c>
      <c r="L1435" t="s">
        <v>1752</v>
      </c>
      <c r="M1435" t="s">
        <v>1752</v>
      </c>
      <c r="N1435" t="s">
        <v>1912</v>
      </c>
      <c r="O1435">
        <v>9.1300000000000006E-2</v>
      </c>
      <c r="P1435">
        <v>18</v>
      </c>
      <c r="Q1435">
        <v>0.93</v>
      </c>
      <c r="R1435">
        <v>236</v>
      </c>
      <c r="S1435">
        <v>24</v>
      </c>
      <c r="T1435">
        <v>67</v>
      </c>
      <c r="U1435">
        <f t="shared" si="132"/>
        <v>0</v>
      </c>
      <c r="V1435">
        <f t="shared" si="133"/>
        <v>439.43000000000029</v>
      </c>
      <c r="W1435" s="3">
        <f t="shared" si="134"/>
        <v>4.9318742985409683E-2</v>
      </c>
      <c r="X1435" t="str">
        <f t="shared" si="135"/>
        <v>September</v>
      </c>
      <c r="Y1435" t="str">
        <f t="shared" si="136"/>
        <v>Q3</v>
      </c>
      <c r="Z1435">
        <f t="shared" si="137"/>
        <v>0.83898305084745761</v>
      </c>
    </row>
    <row r="1436" spans="1:26" x14ac:dyDescent="0.25">
      <c r="A1436" t="s">
        <v>1442</v>
      </c>
      <c r="B1436" t="s">
        <v>1506</v>
      </c>
      <c r="C1436" t="s">
        <v>1512</v>
      </c>
      <c r="D1436">
        <v>397</v>
      </c>
      <c r="E1436">
        <v>4.2</v>
      </c>
      <c r="F1436">
        <v>1667.4</v>
      </c>
      <c r="G1436">
        <v>1683.72</v>
      </c>
      <c r="H1436" t="s">
        <v>1517</v>
      </c>
      <c r="I1436" t="s">
        <v>1519</v>
      </c>
      <c r="J1436">
        <v>3.8</v>
      </c>
      <c r="K1436" t="s">
        <v>1557</v>
      </c>
      <c r="L1436" t="s">
        <v>1738</v>
      </c>
      <c r="M1436" t="s">
        <v>1786</v>
      </c>
      <c r="N1436" t="s">
        <v>1913</v>
      </c>
      <c r="O1436">
        <v>9.0200000000000002E-2</v>
      </c>
      <c r="P1436">
        <v>35</v>
      </c>
      <c r="Q1436">
        <v>2.5299999999999998</v>
      </c>
      <c r="R1436">
        <v>434</v>
      </c>
      <c r="S1436">
        <v>188</v>
      </c>
      <c r="T1436">
        <v>47</v>
      </c>
      <c r="U1436">
        <f t="shared" si="132"/>
        <v>13</v>
      </c>
      <c r="V1436">
        <f t="shared" si="133"/>
        <v>16.319999999999936</v>
      </c>
      <c r="W1436" s="3">
        <f t="shared" si="134"/>
        <v>9.7876934148974064E-3</v>
      </c>
      <c r="X1436" t="str">
        <f t="shared" si="135"/>
        <v>July</v>
      </c>
      <c r="Y1436" t="str">
        <f t="shared" si="136"/>
        <v>Q3</v>
      </c>
      <c r="Z1436">
        <f t="shared" si="137"/>
        <v>0.91474654377880182</v>
      </c>
    </row>
    <row r="1437" spans="1:26" x14ac:dyDescent="0.25">
      <c r="A1437" t="s">
        <v>1443</v>
      </c>
      <c r="B1437" t="s">
        <v>1509</v>
      </c>
      <c r="C1437" t="s">
        <v>1510</v>
      </c>
      <c r="D1437">
        <v>465</v>
      </c>
      <c r="E1437">
        <v>25</v>
      </c>
      <c r="F1437">
        <v>11625</v>
      </c>
      <c r="G1437">
        <v>11650.82</v>
      </c>
      <c r="H1437" t="s">
        <v>1517</v>
      </c>
      <c r="I1437" t="s">
        <v>1520</v>
      </c>
      <c r="J1437">
        <v>4.7</v>
      </c>
      <c r="K1437" t="s">
        <v>1731</v>
      </c>
      <c r="L1437" t="s">
        <v>1775</v>
      </c>
      <c r="M1437" t="s">
        <v>1775</v>
      </c>
      <c r="N1437" t="s">
        <v>1912</v>
      </c>
      <c r="O1437">
        <v>3.0300000000000001E-2</v>
      </c>
      <c r="P1437">
        <v>14</v>
      </c>
      <c r="Q1437">
        <v>1.37</v>
      </c>
      <c r="R1437">
        <v>632</v>
      </c>
      <c r="S1437">
        <v>83</v>
      </c>
      <c r="T1437">
        <v>28</v>
      </c>
      <c r="U1437">
        <f t="shared" si="132"/>
        <v>0</v>
      </c>
      <c r="V1437">
        <f t="shared" si="133"/>
        <v>25.819999999999709</v>
      </c>
      <c r="W1437" s="3">
        <f t="shared" si="134"/>
        <v>2.2210752688171793E-3</v>
      </c>
      <c r="X1437" t="str">
        <f t="shared" si="135"/>
        <v>February</v>
      </c>
      <c r="Y1437" t="str">
        <f t="shared" si="136"/>
        <v>Q1</v>
      </c>
      <c r="Z1437">
        <f t="shared" si="137"/>
        <v>0.73575949367088611</v>
      </c>
    </row>
    <row r="1438" spans="1:26" x14ac:dyDescent="0.25">
      <c r="A1438" t="s">
        <v>1444</v>
      </c>
      <c r="B1438" t="s">
        <v>1506</v>
      </c>
      <c r="C1438" t="s">
        <v>1512</v>
      </c>
      <c r="D1438">
        <v>20</v>
      </c>
      <c r="E1438">
        <v>4.2</v>
      </c>
      <c r="F1438">
        <v>84</v>
      </c>
      <c r="G1438">
        <v>86.29</v>
      </c>
      <c r="H1438" t="s">
        <v>1517</v>
      </c>
      <c r="I1438" t="s">
        <v>1518</v>
      </c>
      <c r="J1438">
        <v>4.5</v>
      </c>
      <c r="K1438" t="s">
        <v>1723</v>
      </c>
      <c r="L1438" t="s">
        <v>1868</v>
      </c>
      <c r="M1438" t="s">
        <v>1868</v>
      </c>
      <c r="N1438" t="s">
        <v>1912</v>
      </c>
      <c r="O1438">
        <v>0.13420000000000001</v>
      </c>
      <c r="P1438">
        <v>2</v>
      </c>
      <c r="Q1438">
        <v>2.58</v>
      </c>
      <c r="R1438">
        <v>229</v>
      </c>
      <c r="S1438">
        <v>68</v>
      </c>
      <c r="T1438">
        <v>23</v>
      </c>
      <c r="U1438">
        <f t="shared" si="132"/>
        <v>0</v>
      </c>
      <c r="V1438">
        <f t="shared" si="133"/>
        <v>2.2900000000000063</v>
      </c>
      <c r="W1438" s="3">
        <f t="shared" si="134"/>
        <v>2.7261904761904838E-2</v>
      </c>
      <c r="X1438" t="str">
        <f t="shared" si="135"/>
        <v>May</v>
      </c>
      <c r="Y1438" t="str">
        <f t="shared" si="136"/>
        <v>Q2</v>
      </c>
      <c r="Z1438">
        <f t="shared" si="137"/>
        <v>8.7336244541484712E-2</v>
      </c>
    </row>
    <row r="1439" spans="1:26" x14ac:dyDescent="0.25">
      <c r="A1439" t="s">
        <v>1445</v>
      </c>
      <c r="B1439" t="s">
        <v>1507</v>
      </c>
      <c r="C1439" t="s">
        <v>1511</v>
      </c>
      <c r="D1439">
        <v>407</v>
      </c>
      <c r="E1439">
        <v>15.75</v>
      </c>
      <c r="F1439">
        <v>6410.25</v>
      </c>
      <c r="G1439">
        <v>6710.96</v>
      </c>
      <c r="H1439" t="s">
        <v>1514</v>
      </c>
      <c r="I1439" t="s">
        <v>1521</v>
      </c>
      <c r="J1439">
        <v>4.2</v>
      </c>
      <c r="K1439" t="s">
        <v>1850</v>
      </c>
      <c r="L1439" t="s">
        <v>1721</v>
      </c>
      <c r="M1439" t="s">
        <v>1721</v>
      </c>
      <c r="N1439" t="s">
        <v>1912</v>
      </c>
      <c r="O1439">
        <v>6.6600000000000006E-2</v>
      </c>
      <c r="P1439">
        <v>27</v>
      </c>
      <c r="Q1439">
        <v>3.91</v>
      </c>
      <c r="R1439">
        <v>687</v>
      </c>
      <c r="S1439">
        <v>199</v>
      </c>
      <c r="T1439">
        <v>12</v>
      </c>
      <c r="U1439">
        <f t="shared" si="132"/>
        <v>0</v>
      </c>
      <c r="V1439">
        <f t="shared" si="133"/>
        <v>300.71000000000004</v>
      </c>
      <c r="W1439" s="3">
        <f t="shared" si="134"/>
        <v>4.6910806910806915E-2</v>
      </c>
      <c r="X1439" t="str">
        <f t="shared" si="135"/>
        <v>March</v>
      </c>
      <c r="Y1439" t="str">
        <f t="shared" si="136"/>
        <v>Q1</v>
      </c>
      <c r="Z1439">
        <f t="shared" si="137"/>
        <v>0.59243085880640467</v>
      </c>
    </row>
    <row r="1440" spans="1:26" x14ac:dyDescent="0.25">
      <c r="A1440" t="s">
        <v>1446</v>
      </c>
      <c r="B1440" t="s">
        <v>1509</v>
      </c>
      <c r="C1440" t="s">
        <v>1510</v>
      </c>
      <c r="D1440">
        <v>337</v>
      </c>
      <c r="E1440">
        <v>25</v>
      </c>
      <c r="F1440">
        <v>8425</v>
      </c>
      <c r="G1440">
        <v>8102.93</v>
      </c>
      <c r="H1440" t="s">
        <v>1515</v>
      </c>
      <c r="I1440" t="s">
        <v>1519</v>
      </c>
      <c r="J1440">
        <v>3.8</v>
      </c>
      <c r="K1440" t="s">
        <v>1607</v>
      </c>
      <c r="L1440" t="s">
        <v>1735</v>
      </c>
      <c r="M1440" t="s">
        <v>1578</v>
      </c>
      <c r="N1440" t="s">
        <v>1913</v>
      </c>
      <c r="O1440">
        <v>0.1169</v>
      </c>
      <c r="P1440">
        <v>39</v>
      </c>
      <c r="Q1440">
        <v>1.46</v>
      </c>
      <c r="R1440">
        <v>271</v>
      </c>
      <c r="S1440">
        <v>99</v>
      </c>
      <c r="T1440">
        <v>81</v>
      </c>
      <c r="U1440">
        <f t="shared" si="132"/>
        <v>12</v>
      </c>
      <c r="V1440">
        <f t="shared" si="133"/>
        <v>-322.06999999999971</v>
      </c>
      <c r="W1440" s="3">
        <f t="shared" si="134"/>
        <v>-3.8227893175074149E-2</v>
      </c>
      <c r="X1440" t="str">
        <f t="shared" si="135"/>
        <v>July</v>
      </c>
      <c r="Y1440" t="str">
        <f t="shared" si="136"/>
        <v>Q3</v>
      </c>
      <c r="Z1440">
        <f t="shared" si="137"/>
        <v>1.2435424354243543</v>
      </c>
    </row>
    <row r="1441" spans="1:26" x14ac:dyDescent="0.25">
      <c r="A1441" t="s">
        <v>1447</v>
      </c>
      <c r="B1441" t="s">
        <v>1504</v>
      </c>
      <c r="C1441" t="s">
        <v>1510</v>
      </c>
      <c r="D1441">
        <v>353</v>
      </c>
      <c r="E1441">
        <v>45</v>
      </c>
      <c r="F1441">
        <v>15885</v>
      </c>
      <c r="G1441">
        <v>16143.2</v>
      </c>
      <c r="H1441" t="s">
        <v>1514</v>
      </c>
      <c r="I1441" t="s">
        <v>1519</v>
      </c>
      <c r="J1441">
        <v>3.8</v>
      </c>
      <c r="K1441" t="s">
        <v>1694</v>
      </c>
      <c r="L1441" t="s">
        <v>1555</v>
      </c>
      <c r="M1441" t="s">
        <v>1555</v>
      </c>
      <c r="N1441" t="s">
        <v>1912</v>
      </c>
      <c r="O1441">
        <v>0.1371</v>
      </c>
      <c r="P1441">
        <v>48</v>
      </c>
      <c r="Q1441">
        <v>1.85</v>
      </c>
      <c r="R1441">
        <v>191</v>
      </c>
      <c r="S1441">
        <v>188</v>
      </c>
      <c r="T1441">
        <v>81</v>
      </c>
      <c r="U1441">
        <f t="shared" si="132"/>
        <v>0</v>
      </c>
      <c r="V1441">
        <f t="shared" si="133"/>
        <v>258.20000000000073</v>
      </c>
      <c r="W1441" s="3">
        <f t="shared" si="134"/>
        <v>1.6254327982373355E-2</v>
      </c>
      <c r="X1441" t="str">
        <f t="shared" si="135"/>
        <v>June</v>
      </c>
      <c r="Y1441" t="str">
        <f t="shared" si="136"/>
        <v>Q2</v>
      </c>
      <c r="Z1441">
        <f t="shared" si="137"/>
        <v>1.8481675392670156</v>
      </c>
    </row>
    <row r="1442" spans="1:26" x14ac:dyDescent="0.25">
      <c r="A1442" t="s">
        <v>1448</v>
      </c>
      <c r="B1442" t="s">
        <v>1505</v>
      </c>
      <c r="C1442" t="s">
        <v>1511</v>
      </c>
      <c r="D1442">
        <v>218</v>
      </c>
      <c r="E1442">
        <v>12.5</v>
      </c>
      <c r="F1442">
        <v>2725</v>
      </c>
      <c r="G1442">
        <v>2830.53</v>
      </c>
      <c r="H1442" t="s">
        <v>1516</v>
      </c>
      <c r="I1442" t="s">
        <v>1518</v>
      </c>
      <c r="J1442">
        <v>4.5</v>
      </c>
      <c r="K1442" t="s">
        <v>1555</v>
      </c>
      <c r="L1442" t="s">
        <v>1844</v>
      </c>
      <c r="M1442" t="s">
        <v>1844</v>
      </c>
      <c r="N1442" t="s">
        <v>1912</v>
      </c>
      <c r="O1442">
        <v>2.6499999999999999E-2</v>
      </c>
      <c r="P1442">
        <v>5</v>
      </c>
      <c r="Q1442">
        <v>3.54</v>
      </c>
      <c r="R1442">
        <v>494</v>
      </c>
      <c r="S1442">
        <v>107</v>
      </c>
      <c r="T1442">
        <v>13</v>
      </c>
      <c r="U1442">
        <f t="shared" si="132"/>
        <v>0</v>
      </c>
      <c r="V1442">
        <f t="shared" si="133"/>
        <v>105.5300000000002</v>
      </c>
      <c r="W1442" s="3">
        <f t="shared" si="134"/>
        <v>3.872660550458723E-2</v>
      </c>
      <c r="X1442" t="str">
        <f t="shared" si="135"/>
        <v>June</v>
      </c>
      <c r="Y1442" t="str">
        <f t="shared" si="136"/>
        <v>Q2</v>
      </c>
      <c r="Z1442">
        <f t="shared" si="137"/>
        <v>0.44129554655870445</v>
      </c>
    </row>
    <row r="1443" spans="1:26" x14ac:dyDescent="0.25">
      <c r="A1443" t="s">
        <v>1449</v>
      </c>
      <c r="B1443" t="s">
        <v>1509</v>
      </c>
      <c r="C1443" t="s">
        <v>1510</v>
      </c>
      <c r="D1443">
        <v>400</v>
      </c>
      <c r="E1443">
        <v>25</v>
      </c>
      <c r="F1443">
        <v>10000</v>
      </c>
      <c r="G1443">
        <v>9858.7199999999993</v>
      </c>
      <c r="H1443" t="s">
        <v>1514</v>
      </c>
      <c r="I1443" t="s">
        <v>1520</v>
      </c>
      <c r="J1443">
        <v>4.7</v>
      </c>
      <c r="K1443" t="s">
        <v>1750</v>
      </c>
      <c r="L1443" t="s">
        <v>1866</v>
      </c>
      <c r="M1443" t="s">
        <v>1866</v>
      </c>
      <c r="N1443" t="s">
        <v>1912</v>
      </c>
      <c r="O1443">
        <v>0.1047</v>
      </c>
      <c r="P1443">
        <v>41</v>
      </c>
      <c r="Q1443">
        <v>0.9</v>
      </c>
      <c r="R1443">
        <v>441</v>
      </c>
      <c r="S1443">
        <v>166</v>
      </c>
      <c r="T1443">
        <v>58</v>
      </c>
      <c r="U1443">
        <f t="shared" si="132"/>
        <v>0</v>
      </c>
      <c r="V1443">
        <f t="shared" si="133"/>
        <v>-141.28000000000065</v>
      </c>
      <c r="W1443" s="3">
        <f t="shared" si="134"/>
        <v>-1.4128000000000066E-2</v>
      </c>
      <c r="X1443" t="str">
        <f t="shared" si="135"/>
        <v>October</v>
      </c>
      <c r="Y1443" t="str">
        <f t="shared" si="136"/>
        <v>Q4</v>
      </c>
      <c r="Z1443">
        <f t="shared" si="137"/>
        <v>0.90702947845804993</v>
      </c>
    </row>
    <row r="1444" spans="1:26" x14ac:dyDescent="0.25">
      <c r="A1444" t="s">
        <v>1450</v>
      </c>
      <c r="B1444" t="s">
        <v>1506</v>
      </c>
      <c r="C1444" t="s">
        <v>1512</v>
      </c>
      <c r="D1444">
        <v>17</v>
      </c>
      <c r="E1444">
        <v>4.2</v>
      </c>
      <c r="F1444">
        <v>71.400000000000006</v>
      </c>
      <c r="G1444">
        <v>71.84</v>
      </c>
      <c r="H1444" t="s">
        <v>1515</v>
      </c>
      <c r="I1444" t="s">
        <v>1518</v>
      </c>
      <c r="J1444">
        <v>4.5</v>
      </c>
      <c r="K1444" t="s">
        <v>1737</v>
      </c>
      <c r="L1444" t="s">
        <v>1724</v>
      </c>
      <c r="M1444" t="s">
        <v>1724</v>
      </c>
      <c r="N1444" t="s">
        <v>1912</v>
      </c>
      <c r="O1444">
        <v>0.1232</v>
      </c>
      <c r="P1444">
        <v>2</v>
      </c>
      <c r="Q1444">
        <v>2.66</v>
      </c>
      <c r="R1444">
        <v>834</v>
      </c>
      <c r="S1444">
        <v>68</v>
      </c>
      <c r="T1444">
        <v>77</v>
      </c>
      <c r="U1444">
        <f t="shared" si="132"/>
        <v>0</v>
      </c>
      <c r="V1444">
        <f t="shared" si="133"/>
        <v>0.43999999999999773</v>
      </c>
      <c r="W1444" s="3">
        <f t="shared" si="134"/>
        <v>6.1624649859943655E-3</v>
      </c>
      <c r="X1444" t="str">
        <f t="shared" si="135"/>
        <v>April</v>
      </c>
      <c r="Y1444" t="str">
        <f t="shared" si="136"/>
        <v>Q2</v>
      </c>
      <c r="Z1444">
        <f t="shared" si="137"/>
        <v>2.0383693045563551E-2</v>
      </c>
    </row>
    <row r="1445" spans="1:26" x14ac:dyDescent="0.25">
      <c r="A1445" t="s">
        <v>1451</v>
      </c>
      <c r="B1445" t="s">
        <v>1506</v>
      </c>
      <c r="C1445" t="s">
        <v>1512</v>
      </c>
      <c r="D1445">
        <v>138</v>
      </c>
      <c r="E1445">
        <v>4.2</v>
      </c>
      <c r="F1445">
        <v>579.6</v>
      </c>
      <c r="G1445">
        <v>599.5</v>
      </c>
      <c r="H1445" t="s">
        <v>1517</v>
      </c>
      <c r="I1445" t="s">
        <v>1521</v>
      </c>
      <c r="J1445">
        <v>4.2</v>
      </c>
      <c r="K1445" t="s">
        <v>1705</v>
      </c>
      <c r="L1445" t="s">
        <v>1889</v>
      </c>
      <c r="M1445" t="s">
        <v>1889</v>
      </c>
      <c r="N1445" t="s">
        <v>1912</v>
      </c>
      <c r="O1445">
        <v>0.1188</v>
      </c>
      <c r="P1445">
        <v>16</v>
      </c>
      <c r="Q1445">
        <v>1.3</v>
      </c>
      <c r="R1445">
        <v>865</v>
      </c>
      <c r="S1445">
        <v>99</v>
      </c>
      <c r="T1445">
        <v>75</v>
      </c>
      <c r="U1445">
        <f t="shared" si="132"/>
        <v>0</v>
      </c>
      <c r="V1445">
        <f t="shared" si="133"/>
        <v>19.899999999999977</v>
      </c>
      <c r="W1445" s="3">
        <f t="shared" si="134"/>
        <v>3.4334023464458206E-2</v>
      </c>
      <c r="X1445" t="str">
        <f t="shared" si="135"/>
        <v>March</v>
      </c>
      <c r="Y1445" t="str">
        <f t="shared" si="136"/>
        <v>Q1</v>
      </c>
      <c r="Z1445">
        <f t="shared" si="137"/>
        <v>0.15953757225433526</v>
      </c>
    </row>
    <row r="1446" spans="1:26" x14ac:dyDescent="0.25">
      <c r="A1446" t="s">
        <v>637</v>
      </c>
      <c r="B1446" t="s">
        <v>1506</v>
      </c>
      <c r="C1446" t="s">
        <v>1512</v>
      </c>
      <c r="D1446">
        <v>254</v>
      </c>
      <c r="E1446">
        <v>4.2</v>
      </c>
      <c r="F1446">
        <v>1066.8</v>
      </c>
      <c r="G1446">
        <v>1093.72</v>
      </c>
      <c r="H1446" t="s">
        <v>1513</v>
      </c>
      <c r="I1446" t="s">
        <v>1518</v>
      </c>
      <c r="J1446">
        <v>4.5</v>
      </c>
      <c r="K1446" t="s">
        <v>1602</v>
      </c>
      <c r="L1446" t="s">
        <v>1529</v>
      </c>
      <c r="M1446" t="s">
        <v>1529</v>
      </c>
      <c r="N1446" t="s">
        <v>1912</v>
      </c>
      <c r="O1446">
        <v>1.01E-2</v>
      </c>
      <c r="P1446">
        <v>2</v>
      </c>
      <c r="Q1446">
        <v>2.0299999999999998</v>
      </c>
      <c r="R1446">
        <v>450</v>
      </c>
      <c r="S1446">
        <v>119</v>
      </c>
      <c r="T1446">
        <v>18</v>
      </c>
      <c r="U1446">
        <f t="shared" si="132"/>
        <v>0</v>
      </c>
      <c r="V1446">
        <f t="shared" si="133"/>
        <v>26.920000000000073</v>
      </c>
      <c r="W1446" s="3">
        <f t="shared" si="134"/>
        <v>2.5234345706786721E-2</v>
      </c>
      <c r="X1446" t="str">
        <f t="shared" si="135"/>
        <v>March</v>
      </c>
      <c r="Y1446" t="str">
        <f t="shared" si="136"/>
        <v>Q1</v>
      </c>
      <c r="Z1446">
        <f t="shared" si="137"/>
        <v>0.56444444444444442</v>
      </c>
    </row>
    <row r="1447" spans="1:26" x14ac:dyDescent="0.25">
      <c r="A1447" t="s">
        <v>1452</v>
      </c>
      <c r="B1447" t="s">
        <v>1505</v>
      </c>
      <c r="C1447" t="s">
        <v>1511</v>
      </c>
      <c r="D1447">
        <v>113</v>
      </c>
      <c r="E1447">
        <v>12.5</v>
      </c>
      <c r="F1447">
        <v>1412.5</v>
      </c>
      <c r="G1447">
        <v>1352.48</v>
      </c>
      <c r="H1447" t="s">
        <v>1513</v>
      </c>
      <c r="I1447" t="s">
        <v>1520</v>
      </c>
      <c r="J1447">
        <v>4.7</v>
      </c>
      <c r="K1447" t="s">
        <v>1634</v>
      </c>
      <c r="L1447" t="s">
        <v>1593</v>
      </c>
      <c r="M1447" t="s">
        <v>1593</v>
      </c>
      <c r="N1447" t="s">
        <v>1912</v>
      </c>
      <c r="O1447">
        <v>0.1036</v>
      </c>
      <c r="P1447">
        <v>11</v>
      </c>
      <c r="Q1447">
        <v>3</v>
      </c>
      <c r="R1447">
        <v>99</v>
      </c>
      <c r="S1447">
        <v>36</v>
      </c>
      <c r="T1447">
        <v>58</v>
      </c>
      <c r="U1447">
        <f t="shared" si="132"/>
        <v>0</v>
      </c>
      <c r="V1447">
        <f t="shared" si="133"/>
        <v>-60.019999999999982</v>
      </c>
      <c r="W1447" s="3">
        <f t="shared" si="134"/>
        <v>-4.2492035398230078E-2</v>
      </c>
      <c r="X1447" t="str">
        <f t="shared" si="135"/>
        <v>September</v>
      </c>
      <c r="Y1447" t="str">
        <f t="shared" si="136"/>
        <v>Q3</v>
      </c>
      <c r="Z1447">
        <f t="shared" si="137"/>
        <v>1.1414141414141414</v>
      </c>
    </row>
    <row r="1448" spans="1:26" x14ac:dyDescent="0.25">
      <c r="A1448" t="s">
        <v>1453</v>
      </c>
      <c r="B1448" t="s">
        <v>1509</v>
      </c>
      <c r="C1448" t="s">
        <v>1510</v>
      </c>
      <c r="D1448">
        <v>160</v>
      </c>
      <c r="E1448">
        <v>25</v>
      </c>
      <c r="F1448">
        <v>4000</v>
      </c>
      <c r="G1448">
        <v>4051.94</v>
      </c>
      <c r="H1448" t="s">
        <v>1513</v>
      </c>
      <c r="I1448" t="s">
        <v>1521</v>
      </c>
      <c r="J1448">
        <v>4.2</v>
      </c>
      <c r="K1448" t="s">
        <v>1730</v>
      </c>
      <c r="L1448" t="s">
        <v>1580</v>
      </c>
      <c r="M1448" t="s">
        <v>1580</v>
      </c>
      <c r="N1448" t="s">
        <v>1912</v>
      </c>
      <c r="O1448">
        <v>2.0199999999999999E-2</v>
      </c>
      <c r="P1448">
        <v>3</v>
      </c>
      <c r="Q1448">
        <v>0.57999999999999996</v>
      </c>
      <c r="R1448">
        <v>842</v>
      </c>
      <c r="S1448">
        <v>65</v>
      </c>
      <c r="T1448">
        <v>90</v>
      </c>
      <c r="U1448">
        <f t="shared" si="132"/>
        <v>0</v>
      </c>
      <c r="V1448">
        <f t="shared" si="133"/>
        <v>51.940000000000055</v>
      </c>
      <c r="W1448" s="3">
        <f t="shared" si="134"/>
        <v>1.2985000000000014E-2</v>
      </c>
      <c r="X1448" t="str">
        <f t="shared" si="135"/>
        <v>February</v>
      </c>
      <c r="Y1448" t="str">
        <f t="shared" si="136"/>
        <v>Q1</v>
      </c>
      <c r="Z1448">
        <f t="shared" si="137"/>
        <v>0.19002375296912113</v>
      </c>
    </row>
    <row r="1449" spans="1:26" x14ac:dyDescent="0.25">
      <c r="A1449" t="s">
        <v>1454</v>
      </c>
      <c r="B1449" t="s">
        <v>1509</v>
      </c>
      <c r="C1449" t="s">
        <v>1510</v>
      </c>
      <c r="D1449">
        <v>220</v>
      </c>
      <c r="E1449">
        <v>25</v>
      </c>
      <c r="F1449">
        <v>5500</v>
      </c>
      <c r="G1449">
        <v>5569.84</v>
      </c>
      <c r="H1449" t="s">
        <v>1514</v>
      </c>
      <c r="I1449" t="s">
        <v>1520</v>
      </c>
      <c r="J1449">
        <v>4.7</v>
      </c>
      <c r="K1449" t="s">
        <v>1661</v>
      </c>
      <c r="L1449" t="s">
        <v>1781</v>
      </c>
      <c r="M1449" t="s">
        <v>1781</v>
      </c>
      <c r="N1449" t="s">
        <v>1912</v>
      </c>
      <c r="O1449">
        <v>1.7000000000000001E-2</v>
      </c>
      <c r="P1449">
        <v>3</v>
      </c>
      <c r="Q1449">
        <v>1.46</v>
      </c>
      <c r="R1449">
        <v>67</v>
      </c>
      <c r="S1449">
        <v>146</v>
      </c>
      <c r="T1449">
        <v>66</v>
      </c>
      <c r="U1449">
        <f t="shared" si="132"/>
        <v>0</v>
      </c>
      <c r="V1449">
        <f t="shared" si="133"/>
        <v>69.840000000000146</v>
      </c>
      <c r="W1449" s="3">
        <f t="shared" si="134"/>
        <v>1.2698181818181845E-2</v>
      </c>
      <c r="X1449" t="str">
        <f t="shared" si="135"/>
        <v>November</v>
      </c>
      <c r="Y1449" t="str">
        <f t="shared" si="136"/>
        <v>Q4</v>
      </c>
      <c r="Z1449">
        <f t="shared" si="137"/>
        <v>3.283582089552239</v>
      </c>
    </row>
    <row r="1450" spans="1:26" x14ac:dyDescent="0.25">
      <c r="A1450" t="s">
        <v>1455</v>
      </c>
      <c r="B1450" t="s">
        <v>1508</v>
      </c>
      <c r="C1450" t="s">
        <v>1512</v>
      </c>
      <c r="D1450">
        <v>93</v>
      </c>
      <c r="E1450">
        <v>8.9</v>
      </c>
      <c r="F1450">
        <v>827.7</v>
      </c>
      <c r="G1450">
        <v>791.13</v>
      </c>
      <c r="H1450" t="s">
        <v>1517</v>
      </c>
      <c r="I1450" t="s">
        <v>1521</v>
      </c>
      <c r="J1450">
        <v>4.2</v>
      </c>
      <c r="K1450" t="s">
        <v>1708</v>
      </c>
      <c r="L1450" t="s">
        <v>1673</v>
      </c>
      <c r="M1450" t="s">
        <v>1673</v>
      </c>
      <c r="N1450" t="s">
        <v>1912</v>
      </c>
      <c r="O1450">
        <v>0.14199999999999999</v>
      </c>
      <c r="P1450">
        <v>13</v>
      </c>
      <c r="Q1450">
        <v>2.4500000000000002</v>
      </c>
      <c r="R1450">
        <v>737</v>
      </c>
      <c r="S1450">
        <v>53</v>
      </c>
      <c r="T1450">
        <v>86</v>
      </c>
      <c r="U1450">
        <f t="shared" si="132"/>
        <v>0</v>
      </c>
      <c r="V1450">
        <f t="shared" si="133"/>
        <v>-36.57000000000005</v>
      </c>
      <c r="W1450" s="3">
        <f t="shared" si="134"/>
        <v>-4.4182674882203753E-2</v>
      </c>
      <c r="X1450" t="str">
        <f t="shared" si="135"/>
        <v>July</v>
      </c>
      <c r="Y1450" t="str">
        <f t="shared" si="136"/>
        <v>Q3</v>
      </c>
      <c r="Z1450">
        <f t="shared" si="137"/>
        <v>0.12618724559023067</v>
      </c>
    </row>
    <row r="1451" spans="1:26" x14ac:dyDescent="0.25">
      <c r="A1451" t="s">
        <v>1310</v>
      </c>
      <c r="B1451" t="s">
        <v>1507</v>
      </c>
      <c r="C1451" t="s">
        <v>1511</v>
      </c>
      <c r="D1451">
        <v>418</v>
      </c>
      <c r="E1451">
        <v>15.75</v>
      </c>
      <c r="F1451">
        <v>6583.5</v>
      </c>
      <c r="G1451">
        <v>6314.94</v>
      </c>
      <c r="H1451" t="s">
        <v>1516</v>
      </c>
      <c r="I1451" t="s">
        <v>1518</v>
      </c>
      <c r="J1451">
        <v>4.5</v>
      </c>
      <c r="K1451" t="s">
        <v>1832</v>
      </c>
      <c r="L1451" t="s">
        <v>1609</v>
      </c>
      <c r="M1451" t="s">
        <v>1609</v>
      </c>
      <c r="N1451" t="s">
        <v>1912</v>
      </c>
      <c r="O1451">
        <v>0.1321</v>
      </c>
      <c r="P1451">
        <v>55</v>
      </c>
      <c r="Q1451">
        <v>3.74</v>
      </c>
      <c r="R1451">
        <v>995</v>
      </c>
      <c r="S1451">
        <v>32</v>
      </c>
      <c r="T1451">
        <v>30</v>
      </c>
      <c r="U1451">
        <f t="shared" si="132"/>
        <v>0</v>
      </c>
      <c r="V1451">
        <f t="shared" si="133"/>
        <v>-268.5600000000004</v>
      </c>
      <c r="W1451" s="3">
        <f t="shared" si="134"/>
        <v>-4.0792891319207172E-2</v>
      </c>
      <c r="X1451" t="str">
        <f t="shared" si="135"/>
        <v>October</v>
      </c>
      <c r="Y1451" t="str">
        <f t="shared" si="136"/>
        <v>Q4</v>
      </c>
      <c r="Z1451">
        <f t="shared" si="137"/>
        <v>0.42010050251256281</v>
      </c>
    </row>
    <row r="1452" spans="1:26" x14ac:dyDescent="0.25">
      <c r="A1452" t="s">
        <v>1456</v>
      </c>
      <c r="B1452" t="s">
        <v>1509</v>
      </c>
      <c r="C1452" t="s">
        <v>1510</v>
      </c>
      <c r="D1452">
        <v>21</v>
      </c>
      <c r="E1452">
        <v>25</v>
      </c>
      <c r="F1452">
        <v>525</v>
      </c>
      <c r="G1452">
        <v>519.61</v>
      </c>
      <c r="H1452" t="s">
        <v>1517</v>
      </c>
      <c r="I1452" t="s">
        <v>1518</v>
      </c>
      <c r="J1452">
        <v>4.5</v>
      </c>
      <c r="K1452" t="s">
        <v>1724</v>
      </c>
      <c r="L1452" t="s">
        <v>1579</v>
      </c>
      <c r="M1452" t="s">
        <v>1579</v>
      </c>
      <c r="N1452" t="s">
        <v>1912</v>
      </c>
      <c r="O1452">
        <v>8.3400000000000002E-2</v>
      </c>
      <c r="P1452">
        <v>1</v>
      </c>
      <c r="Q1452">
        <v>0.6</v>
      </c>
      <c r="R1452">
        <v>253</v>
      </c>
      <c r="S1452">
        <v>71</v>
      </c>
      <c r="T1452">
        <v>68</v>
      </c>
      <c r="U1452">
        <f t="shared" si="132"/>
        <v>0</v>
      </c>
      <c r="V1452">
        <f t="shared" si="133"/>
        <v>-5.3899999999999864</v>
      </c>
      <c r="W1452" s="3">
        <f t="shared" si="134"/>
        <v>-1.0266666666666641E-2</v>
      </c>
      <c r="X1452" t="str">
        <f t="shared" si="135"/>
        <v>May</v>
      </c>
      <c r="Y1452" t="str">
        <f t="shared" si="136"/>
        <v>Q2</v>
      </c>
      <c r="Z1452">
        <f t="shared" si="137"/>
        <v>8.3003952569169967E-2</v>
      </c>
    </row>
    <row r="1453" spans="1:26" x14ac:dyDescent="0.25">
      <c r="A1453" t="s">
        <v>1457</v>
      </c>
      <c r="B1453" t="s">
        <v>1507</v>
      </c>
      <c r="C1453" t="s">
        <v>1511</v>
      </c>
      <c r="D1453">
        <v>193</v>
      </c>
      <c r="E1453">
        <v>15.75</v>
      </c>
      <c r="F1453">
        <v>3039.75</v>
      </c>
      <c r="G1453">
        <v>3105.08</v>
      </c>
      <c r="H1453" t="s">
        <v>1513</v>
      </c>
      <c r="I1453" t="s">
        <v>1519</v>
      </c>
      <c r="J1453">
        <v>3.8</v>
      </c>
      <c r="K1453" t="s">
        <v>1877</v>
      </c>
      <c r="L1453" t="s">
        <v>1868</v>
      </c>
      <c r="M1453" t="s">
        <v>1868</v>
      </c>
      <c r="N1453" t="s">
        <v>1912</v>
      </c>
      <c r="O1453">
        <v>3.4000000000000002E-2</v>
      </c>
      <c r="P1453">
        <v>6</v>
      </c>
      <c r="Q1453">
        <v>3.94</v>
      </c>
      <c r="R1453">
        <v>528</v>
      </c>
      <c r="S1453">
        <v>159</v>
      </c>
      <c r="T1453">
        <v>20</v>
      </c>
      <c r="U1453">
        <f t="shared" si="132"/>
        <v>0</v>
      </c>
      <c r="V1453">
        <f t="shared" si="133"/>
        <v>65.329999999999927</v>
      </c>
      <c r="W1453" s="3">
        <f t="shared" si="134"/>
        <v>2.1491899004852349E-2</v>
      </c>
      <c r="X1453" t="str">
        <f t="shared" si="135"/>
        <v>June</v>
      </c>
      <c r="Y1453" t="str">
        <f t="shared" si="136"/>
        <v>Q2</v>
      </c>
      <c r="Z1453">
        <f t="shared" si="137"/>
        <v>0.36553030303030304</v>
      </c>
    </row>
    <row r="1454" spans="1:26" x14ac:dyDescent="0.25">
      <c r="A1454" t="s">
        <v>1458</v>
      </c>
      <c r="B1454" t="s">
        <v>1508</v>
      </c>
      <c r="C1454" t="s">
        <v>1512</v>
      </c>
      <c r="D1454">
        <v>357</v>
      </c>
      <c r="E1454">
        <v>8.9</v>
      </c>
      <c r="F1454">
        <v>3177.3</v>
      </c>
      <c r="G1454">
        <v>3050.73</v>
      </c>
      <c r="H1454" t="s">
        <v>1513</v>
      </c>
      <c r="I1454" t="s">
        <v>1519</v>
      </c>
      <c r="J1454">
        <v>3.8</v>
      </c>
      <c r="K1454" t="s">
        <v>1602</v>
      </c>
      <c r="L1454" t="s">
        <v>1713</v>
      </c>
      <c r="M1454" t="s">
        <v>1713</v>
      </c>
      <c r="N1454" t="s">
        <v>1912</v>
      </c>
      <c r="O1454">
        <v>9.4399999999999998E-2</v>
      </c>
      <c r="P1454">
        <v>33</v>
      </c>
      <c r="Q1454">
        <v>1.23</v>
      </c>
      <c r="R1454">
        <v>293</v>
      </c>
      <c r="S1454">
        <v>151</v>
      </c>
      <c r="T1454">
        <v>95</v>
      </c>
      <c r="U1454">
        <f t="shared" si="132"/>
        <v>0</v>
      </c>
      <c r="V1454">
        <f t="shared" si="133"/>
        <v>-126.57000000000016</v>
      </c>
      <c r="W1454" s="3">
        <f t="shared" si="134"/>
        <v>-3.9835709564724812E-2</v>
      </c>
      <c r="X1454" t="str">
        <f t="shared" si="135"/>
        <v>March</v>
      </c>
      <c r="Y1454" t="str">
        <f t="shared" si="136"/>
        <v>Q1</v>
      </c>
      <c r="Z1454">
        <f t="shared" si="137"/>
        <v>1.2184300341296928</v>
      </c>
    </row>
    <row r="1455" spans="1:26" x14ac:dyDescent="0.25">
      <c r="A1455" t="s">
        <v>1459</v>
      </c>
      <c r="B1455" t="s">
        <v>1506</v>
      </c>
      <c r="C1455" t="s">
        <v>1512</v>
      </c>
      <c r="D1455">
        <v>289</v>
      </c>
      <c r="E1455">
        <v>4.2</v>
      </c>
      <c r="F1455">
        <v>1213.8</v>
      </c>
      <c r="G1455">
        <v>1222.71</v>
      </c>
      <c r="H1455" t="s">
        <v>1514</v>
      </c>
      <c r="I1455" t="s">
        <v>1520</v>
      </c>
      <c r="J1455">
        <v>4.7</v>
      </c>
      <c r="K1455" t="s">
        <v>1814</v>
      </c>
      <c r="L1455" t="s">
        <v>1752</v>
      </c>
      <c r="M1455" t="s">
        <v>1752</v>
      </c>
      <c r="N1455" t="s">
        <v>1912</v>
      </c>
      <c r="O1455">
        <v>5.8299999999999998E-2</v>
      </c>
      <c r="P1455">
        <v>16</v>
      </c>
      <c r="Q1455">
        <v>1.44</v>
      </c>
      <c r="R1455">
        <v>962</v>
      </c>
      <c r="S1455">
        <v>190</v>
      </c>
      <c r="T1455">
        <v>79</v>
      </c>
      <c r="U1455">
        <f t="shared" si="132"/>
        <v>0</v>
      </c>
      <c r="V1455">
        <f t="shared" si="133"/>
        <v>8.9100000000000819</v>
      </c>
      <c r="W1455" s="3">
        <f t="shared" si="134"/>
        <v>7.3405832921404537E-3</v>
      </c>
      <c r="X1455" t="str">
        <f t="shared" si="135"/>
        <v>September</v>
      </c>
      <c r="Y1455" t="str">
        <f t="shared" si="136"/>
        <v>Q3</v>
      </c>
      <c r="Z1455">
        <f t="shared" si="137"/>
        <v>0.3004158004158004</v>
      </c>
    </row>
    <row r="1456" spans="1:26" x14ac:dyDescent="0.25">
      <c r="A1456" t="s">
        <v>1460</v>
      </c>
      <c r="B1456" t="s">
        <v>1506</v>
      </c>
      <c r="C1456" t="s">
        <v>1512</v>
      </c>
      <c r="D1456">
        <v>35</v>
      </c>
      <c r="E1456">
        <v>4.2</v>
      </c>
      <c r="F1456">
        <v>147</v>
      </c>
      <c r="G1456">
        <v>150.32</v>
      </c>
      <c r="H1456" t="s">
        <v>1516</v>
      </c>
      <c r="I1456" t="s">
        <v>1521</v>
      </c>
      <c r="J1456">
        <v>4.2</v>
      </c>
      <c r="K1456" t="s">
        <v>1863</v>
      </c>
      <c r="L1456" t="s">
        <v>1588</v>
      </c>
      <c r="M1456" t="s">
        <v>1588</v>
      </c>
      <c r="N1456" t="s">
        <v>1912</v>
      </c>
      <c r="O1456">
        <v>3.3599999999999998E-2</v>
      </c>
      <c r="P1456">
        <v>1</v>
      </c>
      <c r="Q1456">
        <v>1.1000000000000001</v>
      </c>
      <c r="R1456">
        <v>351</v>
      </c>
      <c r="S1456">
        <v>150</v>
      </c>
      <c r="T1456">
        <v>15</v>
      </c>
      <c r="U1456">
        <f t="shared" si="132"/>
        <v>0</v>
      </c>
      <c r="V1456">
        <f t="shared" si="133"/>
        <v>3.3199999999999932</v>
      </c>
      <c r="W1456" s="3">
        <f t="shared" si="134"/>
        <v>2.2585034013605395E-2</v>
      </c>
      <c r="X1456" t="str">
        <f t="shared" si="135"/>
        <v>October</v>
      </c>
      <c r="Y1456" t="str">
        <f t="shared" si="136"/>
        <v>Q4</v>
      </c>
      <c r="Z1456">
        <f t="shared" si="137"/>
        <v>9.9715099715099717E-2</v>
      </c>
    </row>
    <row r="1457" spans="1:26" x14ac:dyDescent="0.25">
      <c r="A1457" t="s">
        <v>1461</v>
      </c>
      <c r="B1457" t="s">
        <v>1505</v>
      </c>
      <c r="C1457" t="s">
        <v>1511</v>
      </c>
      <c r="D1457">
        <v>37</v>
      </c>
      <c r="E1457">
        <v>12.5</v>
      </c>
      <c r="F1457">
        <v>462.5</v>
      </c>
      <c r="G1457">
        <v>450.31</v>
      </c>
      <c r="H1457" t="s">
        <v>1515</v>
      </c>
      <c r="I1457" t="s">
        <v>1521</v>
      </c>
      <c r="J1457">
        <v>4.2</v>
      </c>
      <c r="K1457" t="s">
        <v>1762</v>
      </c>
      <c r="L1457" t="s">
        <v>1694</v>
      </c>
      <c r="M1457" t="s">
        <v>1694</v>
      </c>
      <c r="N1457" t="s">
        <v>1912</v>
      </c>
      <c r="O1457">
        <v>3.8699999999999998E-2</v>
      </c>
      <c r="P1457">
        <v>1</v>
      </c>
      <c r="Q1457">
        <v>2.65</v>
      </c>
      <c r="R1457">
        <v>597</v>
      </c>
      <c r="S1457">
        <v>47</v>
      </c>
      <c r="T1457">
        <v>28</v>
      </c>
      <c r="U1457">
        <f t="shared" si="132"/>
        <v>0</v>
      </c>
      <c r="V1457">
        <f t="shared" si="133"/>
        <v>-12.189999999999998</v>
      </c>
      <c r="W1457" s="3">
        <f t="shared" si="134"/>
        <v>-2.6356756756756753E-2</v>
      </c>
      <c r="X1457" t="str">
        <f t="shared" si="135"/>
        <v>May</v>
      </c>
      <c r="Y1457" t="str">
        <f t="shared" si="136"/>
        <v>Q2</v>
      </c>
      <c r="Z1457">
        <f t="shared" si="137"/>
        <v>6.1976549413735343E-2</v>
      </c>
    </row>
    <row r="1458" spans="1:26" x14ac:dyDescent="0.25">
      <c r="A1458" t="s">
        <v>1462</v>
      </c>
      <c r="B1458" t="s">
        <v>1508</v>
      </c>
      <c r="C1458" t="s">
        <v>1512</v>
      </c>
      <c r="D1458">
        <v>48</v>
      </c>
      <c r="E1458">
        <v>8.9</v>
      </c>
      <c r="F1458">
        <v>427.2</v>
      </c>
      <c r="G1458">
        <v>406.44</v>
      </c>
      <c r="H1458" t="s">
        <v>1515</v>
      </c>
      <c r="I1458" t="s">
        <v>1519</v>
      </c>
      <c r="J1458">
        <v>3.8</v>
      </c>
      <c r="K1458" t="s">
        <v>1662</v>
      </c>
      <c r="L1458" t="s">
        <v>1837</v>
      </c>
      <c r="M1458" t="s">
        <v>1837</v>
      </c>
      <c r="N1458" t="s">
        <v>1912</v>
      </c>
      <c r="O1458">
        <v>3.2599999999999997E-2</v>
      </c>
      <c r="P1458">
        <v>1</v>
      </c>
      <c r="Q1458">
        <v>1.98</v>
      </c>
      <c r="R1458">
        <v>599</v>
      </c>
      <c r="S1458">
        <v>66</v>
      </c>
      <c r="T1458">
        <v>23</v>
      </c>
      <c r="U1458">
        <f t="shared" si="132"/>
        <v>0</v>
      </c>
      <c r="V1458">
        <f t="shared" si="133"/>
        <v>-20.759999999999991</v>
      </c>
      <c r="W1458" s="3">
        <f t="shared" si="134"/>
        <v>-4.8595505617977507E-2</v>
      </c>
      <c r="X1458" t="str">
        <f t="shared" si="135"/>
        <v>April</v>
      </c>
      <c r="Y1458" t="str">
        <f t="shared" si="136"/>
        <v>Q2</v>
      </c>
      <c r="Z1458">
        <f t="shared" si="137"/>
        <v>8.0133555926544239E-2</v>
      </c>
    </row>
    <row r="1459" spans="1:26" x14ac:dyDescent="0.25">
      <c r="A1459" t="s">
        <v>1463</v>
      </c>
      <c r="B1459" t="s">
        <v>1504</v>
      </c>
      <c r="C1459" t="s">
        <v>1510</v>
      </c>
      <c r="D1459">
        <v>486</v>
      </c>
      <c r="E1459">
        <v>45</v>
      </c>
      <c r="F1459">
        <v>21870</v>
      </c>
      <c r="G1459">
        <v>22905.93</v>
      </c>
      <c r="H1459" t="s">
        <v>1514</v>
      </c>
      <c r="I1459" t="s">
        <v>1521</v>
      </c>
      <c r="J1459">
        <v>4.2</v>
      </c>
      <c r="K1459" t="s">
        <v>1586</v>
      </c>
      <c r="L1459" t="s">
        <v>1646</v>
      </c>
      <c r="M1459" t="s">
        <v>1646</v>
      </c>
      <c r="N1459" t="s">
        <v>1912</v>
      </c>
      <c r="O1459">
        <v>3.4000000000000002E-2</v>
      </c>
      <c r="P1459">
        <v>16</v>
      </c>
      <c r="Q1459">
        <v>1.6</v>
      </c>
      <c r="R1459">
        <v>853</v>
      </c>
      <c r="S1459">
        <v>195</v>
      </c>
      <c r="T1459">
        <v>87</v>
      </c>
      <c r="U1459">
        <f t="shared" si="132"/>
        <v>0</v>
      </c>
      <c r="V1459">
        <f t="shared" si="133"/>
        <v>1035.9300000000003</v>
      </c>
      <c r="W1459" s="3">
        <f t="shared" si="134"/>
        <v>4.7367626886145417E-2</v>
      </c>
      <c r="X1459" t="str">
        <f t="shared" si="135"/>
        <v>September</v>
      </c>
      <c r="Y1459" t="str">
        <f t="shared" si="136"/>
        <v>Q3</v>
      </c>
      <c r="Z1459">
        <f t="shared" si="137"/>
        <v>0.56975381008206327</v>
      </c>
    </row>
    <row r="1460" spans="1:26" x14ac:dyDescent="0.25">
      <c r="A1460" t="s">
        <v>1464</v>
      </c>
      <c r="B1460" t="s">
        <v>1508</v>
      </c>
      <c r="C1460" t="s">
        <v>1512</v>
      </c>
      <c r="D1460">
        <v>457</v>
      </c>
      <c r="E1460">
        <v>8.9</v>
      </c>
      <c r="F1460">
        <v>4067.3</v>
      </c>
      <c r="G1460">
        <v>4198.49</v>
      </c>
      <c r="H1460" t="s">
        <v>1514</v>
      </c>
      <c r="I1460" t="s">
        <v>1520</v>
      </c>
      <c r="J1460">
        <v>4.7</v>
      </c>
      <c r="K1460" t="s">
        <v>1869</v>
      </c>
      <c r="L1460" t="s">
        <v>1759</v>
      </c>
      <c r="M1460" t="s">
        <v>1759</v>
      </c>
      <c r="N1460" t="s">
        <v>1912</v>
      </c>
      <c r="O1460">
        <v>4.3999999999999997E-2</v>
      </c>
      <c r="P1460">
        <v>20</v>
      </c>
      <c r="Q1460">
        <v>2.0299999999999998</v>
      </c>
      <c r="R1460">
        <v>747</v>
      </c>
      <c r="S1460">
        <v>101</v>
      </c>
      <c r="T1460">
        <v>62</v>
      </c>
      <c r="U1460">
        <f t="shared" si="132"/>
        <v>0</v>
      </c>
      <c r="V1460">
        <f t="shared" si="133"/>
        <v>131.1899999999996</v>
      </c>
      <c r="W1460" s="3">
        <f t="shared" si="134"/>
        <v>3.2254812775059524E-2</v>
      </c>
      <c r="X1460" t="str">
        <f t="shared" si="135"/>
        <v>April</v>
      </c>
      <c r="Y1460" t="str">
        <f t="shared" si="136"/>
        <v>Q2</v>
      </c>
      <c r="Z1460">
        <f t="shared" si="137"/>
        <v>0.61178045515394908</v>
      </c>
    </row>
    <row r="1461" spans="1:26" x14ac:dyDescent="0.25">
      <c r="A1461" t="s">
        <v>1465</v>
      </c>
      <c r="B1461" t="s">
        <v>1505</v>
      </c>
      <c r="C1461" t="s">
        <v>1511</v>
      </c>
      <c r="D1461">
        <v>394</v>
      </c>
      <c r="E1461">
        <v>12.5</v>
      </c>
      <c r="F1461">
        <v>4925</v>
      </c>
      <c r="G1461">
        <v>4900.2</v>
      </c>
      <c r="H1461" t="s">
        <v>1516</v>
      </c>
      <c r="I1461" t="s">
        <v>1519</v>
      </c>
      <c r="J1461">
        <v>3.8</v>
      </c>
      <c r="K1461" t="s">
        <v>1666</v>
      </c>
      <c r="L1461" t="s">
        <v>1841</v>
      </c>
      <c r="M1461" t="s">
        <v>1841</v>
      </c>
      <c r="N1461" t="s">
        <v>1912</v>
      </c>
      <c r="O1461">
        <v>0.1134</v>
      </c>
      <c r="P1461">
        <v>44</v>
      </c>
      <c r="Q1461">
        <v>3.55</v>
      </c>
      <c r="R1461">
        <v>786</v>
      </c>
      <c r="S1461">
        <v>182</v>
      </c>
      <c r="T1461">
        <v>64</v>
      </c>
      <c r="U1461">
        <f t="shared" si="132"/>
        <v>0</v>
      </c>
      <c r="V1461">
        <f t="shared" si="133"/>
        <v>-24.800000000000182</v>
      </c>
      <c r="W1461" s="3">
        <f t="shared" si="134"/>
        <v>-5.0355329949238947E-3</v>
      </c>
      <c r="X1461" t="str">
        <f t="shared" si="135"/>
        <v>October</v>
      </c>
      <c r="Y1461" t="str">
        <f t="shared" si="136"/>
        <v>Q4</v>
      </c>
      <c r="Z1461">
        <f t="shared" si="137"/>
        <v>0.50127226463104324</v>
      </c>
    </row>
    <row r="1462" spans="1:26" x14ac:dyDescent="0.25">
      <c r="A1462" t="s">
        <v>1466</v>
      </c>
      <c r="B1462" t="s">
        <v>1508</v>
      </c>
      <c r="C1462" t="s">
        <v>1512</v>
      </c>
      <c r="D1462">
        <v>368</v>
      </c>
      <c r="E1462">
        <v>8.9</v>
      </c>
      <c r="F1462">
        <v>3275.2</v>
      </c>
      <c r="G1462">
        <v>3131.45</v>
      </c>
      <c r="H1462" t="s">
        <v>1513</v>
      </c>
      <c r="I1462" t="s">
        <v>1520</v>
      </c>
      <c r="J1462">
        <v>4.7</v>
      </c>
      <c r="K1462" t="s">
        <v>1563</v>
      </c>
      <c r="L1462" t="s">
        <v>1905</v>
      </c>
      <c r="M1462" t="s">
        <v>1905</v>
      </c>
      <c r="N1462" t="s">
        <v>1912</v>
      </c>
      <c r="O1462">
        <v>0.1305</v>
      </c>
      <c r="P1462">
        <v>48</v>
      </c>
      <c r="Q1462">
        <v>2.8</v>
      </c>
      <c r="R1462">
        <v>848</v>
      </c>
      <c r="S1462">
        <v>57</v>
      </c>
      <c r="T1462">
        <v>11</v>
      </c>
      <c r="U1462">
        <f t="shared" si="132"/>
        <v>0</v>
      </c>
      <c r="V1462">
        <f t="shared" si="133"/>
        <v>-143.75</v>
      </c>
      <c r="W1462" s="3">
        <f t="shared" si="134"/>
        <v>-4.389044943820225E-2</v>
      </c>
      <c r="X1462" t="str">
        <f t="shared" si="135"/>
        <v>September</v>
      </c>
      <c r="Y1462" t="str">
        <f t="shared" si="136"/>
        <v>Q3</v>
      </c>
      <c r="Z1462">
        <f t="shared" si="137"/>
        <v>0.43396226415094341</v>
      </c>
    </row>
    <row r="1463" spans="1:26" x14ac:dyDescent="0.25">
      <c r="A1463" t="s">
        <v>1467</v>
      </c>
      <c r="B1463" t="s">
        <v>1506</v>
      </c>
      <c r="C1463" t="s">
        <v>1512</v>
      </c>
      <c r="D1463">
        <v>83</v>
      </c>
      <c r="E1463">
        <v>4.2</v>
      </c>
      <c r="F1463">
        <v>348.6</v>
      </c>
      <c r="G1463">
        <v>334.11</v>
      </c>
      <c r="H1463" t="s">
        <v>1513</v>
      </c>
      <c r="I1463" t="s">
        <v>1520</v>
      </c>
      <c r="J1463">
        <v>4.7</v>
      </c>
      <c r="K1463" t="s">
        <v>1789</v>
      </c>
      <c r="L1463" t="s">
        <v>1651</v>
      </c>
      <c r="M1463" t="s">
        <v>1651</v>
      </c>
      <c r="N1463" t="s">
        <v>1912</v>
      </c>
      <c r="O1463">
        <v>0.12770000000000001</v>
      </c>
      <c r="P1463">
        <v>10</v>
      </c>
      <c r="Q1463">
        <v>2.2599999999999998</v>
      </c>
      <c r="R1463">
        <v>740</v>
      </c>
      <c r="S1463">
        <v>60</v>
      </c>
      <c r="T1463">
        <v>21</v>
      </c>
      <c r="U1463">
        <f t="shared" si="132"/>
        <v>0</v>
      </c>
      <c r="V1463">
        <f t="shared" si="133"/>
        <v>-14.490000000000009</v>
      </c>
      <c r="W1463" s="3">
        <f t="shared" si="134"/>
        <v>-4.1566265060240984E-2</v>
      </c>
      <c r="X1463" t="str">
        <f t="shared" si="135"/>
        <v>October</v>
      </c>
      <c r="Y1463" t="str">
        <f t="shared" si="136"/>
        <v>Q4</v>
      </c>
      <c r="Z1463">
        <f t="shared" si="137"/>
        <v>0.11216216216216217</v>
      </c>
    </row>
    <row r="1464" spans="1:26" x14ac:dyDescent="0.25">
      <c r="A1464" t="s">
        <v>1468</v>
      </c>
      <c r="B1464" t="s">
        <v>1508</v>
      </c>
      <c r="C1464" t="s">
        <v>1512</v>
      </c>
      <c r="D1464">
        <v>286</v>
      </c>
      <c r="E1464">
        <v>8.9</v>
      </c>
      <c r="F1464">
        <v>2545.4</v>
      </c>
      <c r="G1464">
        <v>2669.84</v>
      </c>
      <c r="H1464" t="s">
        <v>1516</v>
      </c>
      <c r="I1464" t="s">
        <v>1518</v>
      </c>
      <c r="J1464">
        <v>4.5</v>
      </c>
      <c r="K1464" t="s">
        <v>1761</v>
      </c>
      <c r="L1464" t="s">
        <v>1742</v>
      </c>
      <c r="M1464" t="s">
        <v>1742</v>
      </c>
      <c r="N1464" t="s">
        <v>1912</v>
      </c>
      <c r="O1464">
        <v>0.14119999999999999</v>
      </c>
      <c r="P1464">
        <v>40</v>
      </c>
      <c r="Q1464">
        <v>1.81</v>
      </c>
      <c r="R1464">
        <v>800</v>
      </c>
      <c r="S1464">
        <v>38</v>
      </c>
      <c r="T1464">
        <v>76</v>
      </c>
      <c r="U1464">
        <f t="shared" si="132"/>
        <v>0</v>
      </c>
      <c r="V1464">
        <f t="shared" si="133"/>
        <v>124.44000000000005</v>
      </c>
      <c r="W1464" s="3">
        <f t="shared" si="134"/>
        <v>4.8888190461224189E-2</v>
      </c>
      <c r="X1464" t="str">
        <f t="shared" si="135"/>
        <v>June</v>
      </c>
      <c r="Y1464" t="str">
        <f t="shared" si="136"/>
        <v>Q2</v>
      </c>
      <c r="Z1464">
        <f t="shared" si="137"/>
        <v>0.35749999999999998</v>
      </c>
    </row>
    <row r="1465" spans="1:26" x14ac:dyDescent="0.25">
      <c r="A1465" t="s">
        <v>1469</v>
      </c>
      <c r="B1465" t="s">
        <v>1504</v>
      </c>
      <c r="C1465" t="s">
        <v>1510</v>
      </c>
      <c r="D1465">
        <v>81</v>
      </c>
      <c r="E1465">
        <v>45</v>
      </c>
      <c r="F1465">
        <v>3645</v>
      </c>
      <c r="G1465">
        <v>3582.08</v>
      </c>
      <c r="H1465" t="s">
        <v>1514</v>
      </c>
      <c r="I1465" t="s">
        <v>1518</v>
      </c>
      <c r="J1465">
        <v>4.5</v>
      </c>
      <c r="K1465" t="s">
        <v>1691</v>
      </c>
      <c r="L1465" t="s">
        <v>1608</v>
      </c>
      <c r="M1465" t="s">
        <v>1608</v>
      </c>
      <c r="N1465" t="s">
        <v>1912</v>
      </c>
      <c r="O1465">
        <v>6.5699999999999995E-2</v>
      </c>
      <c r="P1465">
        <v>5</v>
      </c>
      <c r="Q1465">
        <v>1.39</v>
      </c>
      <c r="R1465">
        <v>620</v>
      </c>
      <c r="S1465">
        <v>171</v>
      </c>
      <c r="T1465">
        <v>78</v>
      </c>
      <c r="U1465">
        <f t="shared" si="132"/>
        <v>0</v>
      </c>
      <c r="V1465">
        <f t="shared" si="133"/>
        <v>-62.920000000000073</v>
      </c>
      <c r="W1465" s="3">
        <f t="shared" si="134"/>
        <v>-1.7262002743484245E-2</v>
      </c>
      <c r="X1465" t="str">
        <f t="shared" si="135"/>
        <v>October</v>
      </c>
      <c r="Y1465" t="str">
        <f t="shared" si="136"/>
        <v>Q4</v>
      </c>
      <c r="Z1465">
        <f t="shared" si="137"/>
        <v>0.13064516129032258</v>
      </c>
    </row>
    <row r="1466" spans="1:26" x14ac:dyDescent="0.25">
      <c r="A1466" t="s">
        <v>1470</v>
      </c>
      <c r="B1466" t="s">
        <v>1504</v>
      </c>
      <c r="C1466" t="s">
        <v>1510</v>
      </c>
      <c r="D1466">
        <v>329</v>
      </c>
      <c r="E1466">
        <v>45</v>
      </c>
      <c r="F1466">
        <v>14805</v>
      </c>
      <c r="G1466">
        <v>14966.32</v>
      </c>
      <c r="H1466" t="s">
        <v>1516</v>
      </c>
      <c r="I1466" t="s">
        <v>1519</v>
      </c>
      <c r="J1466">
        <v>3.8</v>
      </c>
      <c r="K1466" t="s">
        <v>1782</v>
      </c>
      <c r="L1466" t="s">
        <v>1626</v>
      </c>
      <c r="M1466" t="s">
        <v>1626</v>
      </c>
      <c r="N1466" t="s">
        <v>1912</v>
      </c>
      <c r="O1466">
        <v>5.04E-2</v>
      </c>
      <c r="P1466">
        <v>16</v>
      </c>
      <c r="Q1466">
        <v>0.52</v>
      </c>
      <c r="R1466">
        <v>179</v>
      </c>
      <c r="S1466">
        <v>29</v>
      </c>
      <c r="T1466">
        <v>52</v>
      </c>
      <c r="U1466">
        <f t="shared" si="132"/>
        <v>0</v>
      </c>
      <c r="V1466">
        <f t="shared" si="133"/>
        <v>161.31999999999971</v>
      </c>
      <c r="W1466" s="3">
        <f t="shared" si="134"/>
        <v>1.0896318811212408E-2</v>
      </c>
      <c r="X1466" t="str">
        <f t="shared" si="135"/>
        <v>August</v>
      </c>
      <c r="Y1466" t="str">
        <f t="shared" si="136"/>
        <v>Q3</v>
      </c>
      <c r="Z1466">
        <f t="shared" si="137"/>
        <v>1.8379888268156424</v>
      </c>
    </row>
    <row r="1467" spans="1:26" x14ac:dyDescent="0.25">
      <c r="A1467" t="s">
        <v>1471</v>
      </c>
      <c r="B1467" t="s">
        <v>1505</v>
      </c>
      <c r="C1467" t="s">
        <v>1511</v>
      </c>
      <c r="D1467">
        <v>440</v>
      </c>
      <c r="E1467">
        <v>12.5</v>
      </c>
      <c r="F1467">
        <v>5500</v>
      </c>
      <c r="G1467">
        <v>5523.26</v>
      </c>
      <c r="H1467" t="s">
        <v>1517</v>
      </c>
      <c r="I1467" t="s">
        <v>1519</v>
      </c>
      <c r="J1467">
        <v>3.8</v>
      </c>
      <c r="K1467" t="s">
        <v>1794</v>
      </c>
      <c r="L1467" t="s">
        <v>1796</v>
      </c>
      <c r="M1467" t="s">
        <v>1796</v>
      </c>
      <c r="N1467" t="s">
        <v>1912</v>
      </c>
      <c r="O1467">
        <v>0.14649999999999999</v>
      </c>
      <c r="P1467">
        <v>64</v>
      </c>
      <c r="Q1467">
        <v>3.54</v>
      </c>
      <c r="R1467">
        <v>348</v>
      </c>
      <c r="S1467">
        <v>185</v>
      </c>
      <c r="T1467">
        <v>26</v>
      </c>
      <c r="U1467">
        <f t="shared" si="132"/>
        <v>0</v>
      </c>
      <c r="V1467">
        <f t="shared" si="133"/>
        <v>23.260000000000218</v>
      </c>
      <c r="W1467" s="3">
        <f t="shared" si="134"/>
        <v>4.2290909090909488E-3</v>
      </c>
      <c r="X1467" t="str">
        <f t="shared" si="135"/>
        <v>December</v>
      </c>
      <c r="Y1467" t="str">
        <f t="shared" si="136"/>
        <v>Q4</v>
      </c>
      <c r="Z1467">
        <f t="shared" si="137"/>
        <v>1.264367816091954</v>
      </c>
    </row>
    <row r="1468" spans="1:26" x14ac:dyDescent="0.25">
      <c r="A1468" t="s">
        <v>1472</v>
      </c>
      <c r="B1468" t="s">
        <v>1506</v>
      </c>
      <c r="C1468" t="s">
        <v>1512</v>
      </c>
      <c r="D1468">
        <v>272</v>
      </c>
      <c r="E1468">
        <v>4.2</v>
      </c>
      <c r="F1468">
        <v>1142.4000000000001</v>
      </c>
      <c r="G1468">
        <v>1148.52</v>
      </c>
      <c r="H1468" t="s">
        <v>1517</v>
      </c>
      <c r="I1468" t="s">
        <v>1521</v>
      </c>
      <c r="J1468">
        <v>4.2</v>
      </c>
      <c r="K1468" t="s">
        <v>1658</v>
      </c>
      <c r="L1468" t="s">
        <v>1616</v>
      </c>
      <c r="M1468" t="s">
        <v>1616</v>
      </c>
      <c r="N1468" t="s">
        <v>1912</v>
      </c>
      <c r="O1468">
        <v>1.9199999999999998E-2</v>
      </c>
      <c r="P1468">
        <v>5</v>
      </c>
      <c r="Q1468">
        <v>1.69</v>
      </c>
      <c r="R1468">
        <v>608</v>
      </c>
      <c r="S1468">
        <v>149</v>
      </c>
      <c r="T1468">
        <v>68</v>
      </c>
      <c r="U1468">
        <f t="shared" si="132"/>
        <v>0</v>
      </c>
      <c r="V1468">
        <f t="shared" si="133"/>
        <v>6.1199999999998909</v>
      </c>
      <c r="W1468" s="3">
        <f t="shared" si="134"/>
        <v>5.3571428571427609E-3</v>
      </c>
      <c r="X1468" t="str">
        <f t="shared" si="135"/>
        <v>November</v>
      </c>
      <c r="Y1468" t="str">
        <f t="shared" si="136"/>
        <v>Q4</v>
      </c>
      <c r="Z1468">
        <f t="shared" si="137"/>
        <v>0.44736842105263158</v>
      </c>
    </row>
    <row r="1469" spans="1:26" x14ac:dyDescent="0.25">
      <c r="A1469" t="s">
        <v>728</v>
      </c>
      <c r="B1469" t="s">
        <v>1505</v>
      </c>
      <c r="C1469" t="s">
        <v>1511</v>
      </c>
      <c r="D1469">
        <v>482</v>
      </c>
      <c r="E1469">
        <v>12.5</v>
      </c>
      <c r="F1469">
        <v>6025</v>
      </c>
      <c r="G1469">
        <v>5831.62</v>
      </c>
      <c r="H1469" t="s">
        <v>1515</v>
      </c>
      <c r="I1469" t="s">
        <v>1518</v>
      </c>
      <c r="J1469">
        <v>4.5</v>
      </c>
      <c r="K1469" t="s">
        <v>1845</v>
      </c>
      <c r="L1469" t="s">
        <v>1639</v>
      </c>
      <c r="M1469" t="s">
        <v>1639</v>
      </c>
      <c r="N1469" t="s">
        <v>1912</v>
      </c>
      <c r="O1469">
        <v>0.1353</v>
      </c>
      <c r="P1469">
        <v>65</v>
      </c>
      <c r="Q1469">
        <v>3.09</v>
      </c>
      <c r="R1469">
        <v>602</v>
      </c>
      <c r="S1469">
        <v>188</v>
      </c>
      <c r="T1469">
        <v>33</v>
      </c>
      <c r="U1469">
        <f t="shared" si="132"/>
        <v>0</v>
      </c>
      <c r="V1469">
        <f t="shared" si="133"/>
        <v>-193.38000000000011</v>
      </c>
      <c r="W1469" s="3">
        <f t="shared" si="134"/>
        <v>-3.2096265560165996E-2</v>
      </c>
      <c r="X1469" t="str">
        <f t="shared" si="135"/>
        <v>July</v>
      </c>
      <c r="Y1469" t="str">
        <f t="shared" si="136"/>
        <v>Q3</v>
      </c>
      <c r="Z1469">
        <f t="shared" si="137"/>
        <v>0.80066445182724255</v>
      </c>
    </row>
    <row r="1470" spans="1:26" x14ac:dyDescent="0.25">
      <c r="A1470" t="s">
        <v>1473</v>
      </c>
      <c r="B1470" t="s">
        <v>1505</v>
      </c>
      <c r="C1470" t="s">
        <v>1511</v>
      </c>
      <c r="D1470">
        <v>204</v>
      </c>
      <c r="E1470">
        <v>12.5</v>
      </c>
      <c r="F1470">
        <v>2550</v>
      </c>
      <c r="G1470">
        <v>2621.46</v>
      </c>
      <c r="H1470" t="s">
        <v>1517</v>
      </c>
      <c r="I1470" t="s">
        <v>1520</v>
      </c>
      <c r="J1470">
        <v>4.7</v>
      </c>
      <c r="K1470" t="s">
        <v>1522</v>
      </c>
      <c r="L1470" t="s">
        <v>1817</v>
      </c>
      <c r="M1470" t="s">
        <v>1817</v>
      </c>
      <c r="N1470" t="s">
        <v>1912</v>
      </c>
      <c r="O1470">
        <v>0.1449</v>
      </c>
      <c r="P1470">
        <v>29</v>
      </c>
      <c r="Q1470">
        <v>3.44</v>
      </c>
      <c r="R1470">
        <v>556</v>
      </c>
      <c r="S1470">
        <v>176</v>
      </c>
      <c r="T1470">
        <v>78</v>
      </c>
      <c r="U1470">
        <f t="shared" si="132"/>
        <v>0</v>
      </c>
      <c r="V1470">
        <f t="shared" si="133"/>
        <v>71.460000000000036</v>
      </c>
      <c r="W1470" s="3">
        <f t="shared" si="134"/>
        <v>2.8023529411764721E-2</v>
      </c>
      <c r="X1470" t="str">
        <f t="shared" si="135"/>
        <v>May</v>
      </c>
      <c r="Y1470" t="str">
        <f t="shared" si="136"/>
        <v>Q2</v>
      </c>
      <c r="Z1470">
        <f t="shared" si="137"/>
        <v>0.36690647482014388</v>
      </c>
    </row>
    <row r="1471" spans="1:26" x14ac:dyDescent="0.25">
      <c r="A1471" t="s">
        <v>1474</v>
      </c>
      <c r="B1471" t="s">
        <v>1508</v>
      </c>
      <c r="C1471" t="s">
        <v>1512</v>
      </c>
      <c r="D1471">
        <v>304</v>
      </c>
      <c r="E1471">
        <v>8.9</v>
      </c>
      <c r="F1471">
        <v>2705.6</v>
      </c>
      <c r="G1471">
        <v>2817.97</v>
      </c>
      <c r="H1471" t="s">
        <v>1515</v>
      </c>
      <c r="I1471" t="s">
        <v>1519</v>
      </c>
      <c r="J1471">
        <v>3.8</v>
      </c>
      <c r="K1471" t="s">
        <v>1751</v>
      </c>
      <c r="L1471" t="s">
        <v>1616</v>
      </c>
      <c r="M1471" t="s">
        <v>1616</v>
      </c>
      <c r="N1471" t="s">
        <v>1912</v>
      </c>
      <c r="O1471">
        <v>8.0799999999999997E-2</v>
      </c>
      <c r="P1471">
        <v>24</v>
      </c>
      <c r="Q1471">
        <v>1.31</v>
      </c>
      <c r="R1471">
        <v>377</v>
      </c>
      <c r="S1471">
        <v>152</v>
      </c>
      <c r="T1471">
        <v>83</v>
      </c>
      <c r="U1471">
        <f t="shared" si="132"/>
        <v>0</v>
      </c>
      <c r="V1471">
        <f t="shared" si="133"/>
        <v>112.36999999999989</v>
      </c>
      <c r="W1471" s="3">
        <f t="shared" si="134"/>
        <v>4.1532377291543424E-2</v>
      </c>
      <c r="X1471" t="str">
        <f t="shared" si="135"/>
        <v>November</v>
      </c>
      <c r="Y1471" t="str">
        <f t="shared" si="136"/>
        <v>Q4</v>
      </c>
      <c r="Z1471">
        <f t="shared" si="137"/>
        <v>0.80636604774535814</v>
      </c>
    </row>
    <row r="1472" spans="1:26" x14ac:dyDescent="0.25">
      <c r="A1472" t="s">
        <v>1475</v>
      </c>
      <c r="B1472" t="s">
        <v>1507</v>
      </c>
      <c r="C1472" t="s">
        <v>1511</v>
      </c>
      <c r="D1472">
        <v>282</v>
      </c>
      <c r="E1472">
        <v>15.75</v>
      </c>
      <c r="F1472">
        <v>4441.5</v>
      </c>
      <c r="G1472">
        <v>4360.78</v>
      </c>
      <c r="H1472" t="s">
        <v>1515</v>
      </c>
      <c r="I1472" t="s">
        <v>1518</v>
      </c>
      <c r="J1472">
        <v>4.5</v>
      </c>
      <c r="K1472" t="s">
        <v>1820</v>
      </c>
      <c r="L1472" t="s">
        <v>1875</v>
      </c>
      <c r="M1472" t="s">
        <v>1875</v>
      </c>
      <c r="N1472" t="s">
        <v>1912</v>
      </c>
      <c r="O1472">
        <v>8.3400000000000002E-2</v>
      </c>
      <c r="P1472">
        <v>23</v>
      </c>
      <c r="Q1472">
        <v>2.78</v>
      </c>
      <c r="R1472">
        <v>861</v>
      </c>
      <c r="S1472">
        <v>80</v>
      </c>
      <c r="T1472">
        <v>57</v>
      </c>
      <c r="U1472">
        <f t="shared" si="132"/>
        <v>0</v>
      </c>
      <c r="V1472">
        <f t="shared" si="133"/>
        <v>-80.720000000000255</v>
      </c>
      <c r="W1472" s="3">
        <f t="shared" si="134"/>
        <v>-1.8174040301699935E-2</v>
      </c>
      <c r="X1472" t="str">
        <f t="shared" si="135"/>
        <v>November</v>
      </c>
      <c r="Y1472" t="str">
        <f t="shared" si="136"/>
        <v>Q4</v>
      </c>
      <c r="Z1472">
        <f t="shared" si="137"/>
        <v>0.32752613240418116</v>
      </c>
    </row>
    <row r="1473" spans="1:26" x14ac:dyDescent="0.25">
      <c r="A1473" t="s">
        <v>1476</v>
      </c>
      <c r="B1473" t="s">
        <v>1505</v>
      </c>
      <c r="C1473" t="s">
        <v>1511</v>
      </c>
      <c r="D1473">
        <v>468</v>
      </c>
      <c r="E1473">
        <v>12.5</v>
      </c>
      <c r="F1473">
        <v>5850</v>
      </c>
      <c r="G1473">
        <v>6065.16</v>
      </c>
      <c r="H1473" t="s">
        <v>1516</v>
      </c>
      <c r="I1473" t="s">
        <v>1518</v>
      </c>
      <c r="J1473">
        <v>4.5</v>
      </c>
      <c r="K1473" t="s">
        <v>1794</v>
      </c>
      <c r="L1473" t="s">
        <v>1569</v>
      </c>
      <c r="M1473" t="s">
        <v>1569</v>
      </c>
      <c r="N1473" t="s">
        <v>1912</v>
      </c>
      <c r="O1473">
        <v>0.1158</v>
      </c>
      <c r="P1473">
        <v>54</v>
      </c>
      <c r="Q1473">
        <v>3.59</v>
      </c>
      <c r="R1473">
        <v>752</v>
      </c>
      <c r="S1473">
        <v>136</v>
      </c>
      <c r="T1473">
        <v>82</v>
      </c>
      <c r="U1473">
        <f t="shared" si="132"/>
        <v>0</v>
      </c>
      <c r="V1473">
        <f t="shared" si="133"/>
        <v>215.15999999999985</v>
      </c>
      <c r="W1473" s="3">
        <f t="shared" si="134"/>
        <v>3.6779487179487154E-2</v>
      </c>
      <c r="X1473" t="str">
        <f t="shared" si="135"/>
        <v>December</v>
      </c>
      <c r="Y1473" t="str">
        <f t="shared" si="136"/>
        <v>Q4</v>
      </c>
      <c r="Z1473">
        <f t="shared" si="137"/>
        <v>0.62234042553191493</v>
      </c>
    </row>
    <row r="1474" spans="1:26" x14ac:dyDescent="0.25">
      <c r="A1474" t="s">
        <v>1477</v>
      </c>
      <c r="B1474" t="s">
        <v>1505</v>
      </c>
      <c r="C1474" t="s">
        <v>1511</v>
      </c>
      <c r="D1474">
        <v>153</v>
      </c>
      <c r="E1474">
        <v>12.5</v>
      </c>
      <c r="F1474">
        <v>1912.5</v>
      </c>
      <c r="G1474">
        <v>1988.96</v>
      </c>
      <c r="H1474" t="s">
        <v>1513</v>
      </c>
      <c r="I1474" t="s">
        <v>1518</v>
      </c>
      <c r="J1474">
        <v>4.5</v>
      </c>
      <c r="K1474" t="s">
        <v>1643</v>
      </c>
      <c r="L1474" t="s">
        <v>1740</v>
      </c>
      <c r="M1474" t="s">
        <v>1740</v>
      </c>
      <c r="N1474" t="s">
        <v>1912</v>
      </c>
      <c r="O1474">
        <v>3.4599999999999999E-2</v>
      </c>
      <c r="P1474">
        <v>5</v>
      </c>
      <c r="Q1474">
        <v>3.78</v>
      </c>
      <c r="R1474">
        <v>307</v>
      </c>
      <c r="S1474">
        <v>66</v>
      </c>
      <c r="T1474">
        <v>77</v>
      </c>
      <c r="U1474">
        <f t="shared" si="132"/>
        <v>0</v>
      </c>
      <c r="V1474">
        <f t="shared" si="133"/>
        <v>76.460000000000036</v>
      </c>
      <c r="W1474" s="3">
        <f t="shared" si="134"/>
        <v>3.9979084967320277E-2</v>
      </c>
      <c r="X1474" t="str">
        <f t="shared" si="135"/>
        <v>March</v>
      </c>
      <c r="Y1474" t="str">
        <f t="shared" si="136"/>
        <v>Q1</v>
      </c>
      <c r="Z1474">
        <f t="shared" si="137"/>
        <v>0.49837133550488599</v>
      </c>
    </row>
    <row r="1475" spans="1:26" x14ac:dyDescent="0.25">
      <c r="A1475" t="s">
        <v>1478</v>
      </c>
      <c r="B1475" t="s">
        <v>1508</v>
      </c>
      <c r="C1475" t="s">
        <v>1512</v>
      </c>
      <c r="D1475">
        <v>81</v>
      </c>
      <c r="E1475">
        <v>8.9</v>
      </c>
      <c r="F1475">
        <v>720.9</v>
      </c>
      <c r="G1475">
        <v>710.3</v>
      </c>
      <c r="H1475" t="s">
        <v>1515</v>
      </c>
      <c r="I1475" t="s">
        <v>1520</v>
      </c>
      <c r="J1475">
        <v>4.7</v>
      </c>
      <c r="K1475" t="s">
        <v>1859</v>
      </c>
      <c r="L1475" t="s">
        <v>1523</v>
      </c>
      <c r="M1475" t="s">
        <v>1523</v>
      </c>
      <c r="N1475" t="s">
        <v>1912</v>
      </c>
      <c r="O1475">
        <v>0.1241</v>
      </c>
      <c r="P1475">
        <v>10</v>
      </c>
      <c r="Q1475">
        <v>2.2799999999999998</v>
      </c>
      <c r="R1475">
        <v>186</v>
      </c>
      <c r="S1475">
        <v>194</v>
      </c>
      <c r="T1475">
        <v>78</v>
      </c>
      <c r="U1475">
        <f t="shared" ref="U1475:U1501" si="138">IF(N1475="Delayed", M1475-L1475, 0)</f>
        <v>0</v>
      </c>
      <c r="V1475">
        <f t="shared" ref="V1475:V1501" si="139">G1475-F1475</f>
        <v>-10.600000000000023</v>
      </c>
      <c r="W1475" s="3">
        <f t="shared" ref="W1475:W1501" si="140">(G1475-F1475)/F1475</f>
        <v>-1.4703842419198256E-2</v>
      </c>
      <c r="X1475" t="str">
        <f t="shared" ref="X1475:X1501" si="141">TEXT(K1475,"MMMM")</f>
        <v>April</v>
      </c>
      <c r="Y1475" t="str">
        <f t="shared" ref="Y1475:Y1501" si="142">"Q"&amp;ROUNDUP(MONTH(K1475)/3,0)</f>
        <v>Q2</v>
      </c>
      <c r="Z1475">
        <f t="shared" ref="Z1475:Z1501" si="143">D1475/R1475</f>
        <v>0.43548387096774194</v>
      </c>
    </row>
    <row r="1476" spans="1:26" x14ac:dyDescent="0.25">
      <c r="A1476" t="s">
        <v>1479</v>
      </c>
      <c r="B1476" t="s">
        <v>1504</v>
      </c>
      <c r="C1476" t="s">
        <v>1510</v>
      </c>
      <c r="D1476">
        <v>435</v>
      </c>
      <c r="E1476">
        <v>45</v>
      </c>
      <c r="F1476">
        <v>19575</v>
      </c>
      <c r="G1476">
        <v>20292.169999999998</v>
      </c>
      <c r="H1476" t="s">
        <v>1517</v>
      </c>
      <c r="I1476" t="s">
        <v>1521</v>
      </c>
      <c r="J1476">
        <v>4.2</v>
      </c>
      <c r="K1476" t="s">
        <v>1708</v>
      </c>
      <c r="L1476" t="s">
        <v>1880</v>
      </c>
      <c r="M1476" t="s">
        <v>1880</v>
      </c>
      <c r="N1476" t="s">
        <v>1912</v>
      </c>
      <c r="O1476">
        <v>0.1313</v>
      </c>
      <c r="P1476">
        <v>57</v>
      </c>
      <c r="Q1476">
        <v>1.94</v>
      </c>
      <c r="R1476">
        <v>155</v>
      </c>
      <c r="S1476">
        <v>107</v>
      </c>
      <c r="T1476">
        <v>61</v>
      </c>
      <c r="U1476">
        <f t="shared" si="138"/>
        <v>0</v>
      </c>
      <c r="V1476">
        <f t="shared" si="139"/>
        <v>717.16999999999825</v>
      </c>
      <c r="W1476" s="3">
        <f t="shared" si="140"/>
        <v>3.6637037037036947E-2</v>
      </c>
      <c r="X1476" t="str">
        <f t="shared" si="141"/>
        <v>July</v>
      </c>
      <c r="Y1476" t="str">
        <f t="shared" si="142"/>
        <v>Q3</v>
      </c>
      <c r="Z1476">
        <f t="shared" si="143"/>
        <v>2.806451612903226</v>
      </c>
    </row>
    <row r="1477" spans="1:26" x14ac:dyDescent="0.25">
      <c r="A1477" t="s">
        <v>1480</v>
      </c>
      <c r="B1477" t="s">
        <v>1507</v>
      </c>
      <c r="C1477" t="s">
        <v>1511</v>
      </c>
      <c r="D1477">
        <v>358</v>
      </c>
      <c r="E1477">
        <v>15.75</v>
      </c>
      <c r="F1477">
        <v>5638.5</v>
      </c>
      <c r="G1477">
        <v>5873.06</v>
      </c>
      <c r="H1477" t="s">
        <v>1516</v>
      </c>
      <c r="I1477" t="s">
        <v>1518</v>
      </c>
      <c r="J1477">
        <v>4.5</v>
      </c>
      <c r="K1477" t="s">
        <v>1779</v>
      </c>
      <c r="L1477" t="s">
        <v>1894</v>
      </c>
      <c r="M1477" t="s">
        <v>1894</v>
      </c>
      <c r="N1477" t="s">
        <v>1912</v>
      </c>
      <c r="O1477">
        <v>3.61E-2</v>
      </c>
      <c r="P1477">
        <v>12</v>
      </c>
      <c r="Q1477">
        <v>3.58</v>
      </c>
      <c r="R1477">
        <v>232</v>
      </c>
      <c r="S1477">
        <v>107</v>
      </c>
      <c r="T1477">
        <v>59</v>
      </c>
      <c r="U1477">
        <f t="shared" si="138"/>
        <v>0</v>
      </c>
      <c r="V1477">
        <f t="shared" si="139"/>
        <v>234.5600000000004</v>
      </c>
      <c r="W1477" s="3">
        <f t="shared" si="140"/>
        <v>4.1599716236587814E-2</v>
      </c>
      <c r="X1477" t="str">
        <f t="shared" si="141"/>
        <v>December</v>
      </c>
      <c r="Y1477" t="str">
        <f t="shared" si="142"/>
        <v>Q4</v>
      </c>
      <c r="Z1477">
        <f t="shared" si="143"/>
        <v>1.5431034482758621</v>
      </c>
    </row>
    <row r="1478" spans="1:26" x14ac:dyDescent="0.25">
      <c r="A1478" t="s">
        <v>1481</v>
      </c>
      <c r="B1478" t="s">
        <v>1507</v>
      </c>
      <c r="C1478" t="s">
        <v>1511</v>
      </c>
      <c r="D1478">
        <v>494</v>
      </c>
      <c r="E1478">
        <v>15.75</v>
      </c>
      <c r="F1478">
        <v>7780.5</v>
      </c>
      <c r="G1478">
        <v>7849.84</v>
      </c>
      <c r="H1478" t="s">
        <v>1517</v>
      </c>
      <c r="I1478" t="s">
        <v>1519</v>
      </c>
      <c r="J1478">
        <v>3.8</v>
      </c>
      <c r="K1478" t="s">
        <v>1557</v>
      </c>
      <c r="L1478" t="s">
        <v>1782</v>
      </c>
      <c r="M1478" t="s">
        <v>1782</v>
      </c>
      <c r="N1478" t="s">
        <v>1912</v>
      </c>
      <c r="O1478">
        <v>0.13159999999999999</v>
      </c>
      <c r="P1478">
        <v>64</v>
      </c>
      <c r="Q1478">
        <v>3.29</v>
      </c>
      <c r="R1478">
        <v>428</v>
      </c>
      <c r="S1478">
        <v>46</v>
      </c>
      <c r="T1478">
        <v>38</v>
      </c>
      <c r="U1478">
        <f t="shared" si="138"/>
        <v>0</v>
      </c>
      <c r="V1478">
        <f t="shared" si="139"/>
        <v>69.340000000000146</v>
      </c>
      <c r="W1478" s="3">
        <f t="shared" si="140"/>
        <v>8.9120236488657734E-3</v>
      </c>
      <c r="X1478" t="str">
        <f t="shared" si="141"/>
        <v>July</v>
      </c>
      <c r="Y1478" t="str">
        <f t="shared" si="142"/>
        <v>Q3</v>
      </c>
      <c r="Z1478">
        <f t="shared" si="143"/>
        <v>1.1542056074766356</v>
      </c>
    </row>
    <row r="1479" spans="1:26" x14ac:dyDescent="0.25">
      <c r="A1479" t="s">
        <v>1482</v>
      </c>
      <c r="B1479" t="s">
        <v>1509</v>
      </c>
      <c r="C1479" t="s">
        <v>1510</v>
      </c>
      <c r="D1479">
        <v>197</v>
      </c>
      <c r="E1479">
        <v>25</v>
      </c>
      <c r="F1479">
        <v>4925</v>
      </c>
      <c r="G1479">
        <v>4691.3900000000003</v>
      </c>
      <c r="H1479" t="s">
        <v>1513</v>
      </c>
      <c r="I1479" t="s">
        <v>1520</v>
      </c>
      <c r="J1479">
        <v>4.7</v>
      </c>
      <c r="K1479" t="s">
        <v>1605</v>
      </c>
      <c r="L1479" t="s">
        <v>1592</v>
      </c>
      <c r="M1479" t="s">
        <v>1592</v>
      </c>
      <c r="N1479" t="s">
        <v>1912</v>
      </c>
      <c r="O1479">
        <v>0.1004</v>
      </c>
      <c r="P1479">
        <v>19</v>
      </c>
      <c r="Q1479">
        <v>1.93</v>
      </c>
      <c r="R1479">
        <v>382</v>
      </c>
      <c r="S1479">
        <v>24</v>
      </c>
      <c r="T1479">
        <v>88</v>
      </c>
      <c r="U1479">
        <f t="shared" si="138"/>
        <v>0</v>
      </c>
      <c r="V1479">
        <f t="shared" si="139"/>
        <v>-233.60999999999967</v>
      </c>
      <c r="W1479" s="3">
        <f t="shared" si="140"/>
        <v>-4.7433502538071E-2</v>
      </c>
      <c r="X1479" t="str">
        <f t="shared" si="141"/>
        <v>July</v>
      </c>
      <c r="Y1479" t="str">
        <f t="shared" si="142"/>
        <v>Q3</v>
      </c>
      <c r="Z1479">
        <f t="shared" si="143"/>
        <v>0.51570680628272247</v>
      </c>
    </row>
    <row r="1480" spans="1:26" x14ac:dyDescent="0.25">
      <c r="A1480" t="s">
        <v>1483</v>
      </c>
      <c r="B1480" t="s">
        <v>1506</v>
      </c>
      <c r="C1480" t="s">
        <v>1512</v>
      </c>
      <c r="D1480">
        <v>124</v>
      </c>
      <c r="E1480">
        <v>4.2</v>
      </c>
      <c r="F1480">
        <v>520.79999999999995</v>
      </c>
      <c r="G1480">
        <v>495.16</v>
      </c>
      <c r="H1480" t="s">
        <v>1515</v>
      </c>
      <c r="I1480" t="s">
        <v>1521</v>
      </c>
      <c r="J1480">
        <v>4.2</v>
      </c>
      <c r="K1480" t="s">
        <v>1715</v>
      </c>
      <c r="L1480" t="s">
        <v>1585</v>
      </c>
      <c r="M1480" t="s">
        <v>1585</v>
      </c>
      <c r="N1480" t="s">
        <v>1912</v>
      </c>
      <c r="O1480">
        <v>5.2900000000000003E-2</v>
      </c>
      <c r="P1480">
        <v>6</v>
      </c>
      <c r="Q1480">
        <v>2.76</v>
      </c>
      <c r="R1480">
        <v>894</v>
      </c>
      <c r="S1480">
        <v>167</v>
      </c>
      <c r="T1480">
        <v>19</v>
      </c>
      <c r="U1480">
        <f t="shared" si="138"/>
        <v>0</v>
      </c>
      <c r="V1480">
        <f t="shared" si="139"/>
        <v>-25.63999999999993</v>
      </c>
      <c r="W1480" s="3">
        <f t="shared" si="140"/>
        <v>-4.923195084485394E-2</v>
      </c>
      <c r="X1480" t="str">
        <f t="shared" si="141"/>
        <v>May</v>
      </c>
      <c r="Y1480" t="str">
        <f t="shared" si="142"/>
        <v>Q2</v>
      </c>
      <c r="Z1480">
        <f t="shared" si="143"/>
        <v>0.13870246085011187</v>
      </c>
    </row>
    <row r="1481" spans="1:26" x14ac:dyDescent="0.25">
      <c r="A1481" t="s">
        <v>1484</v>
      </c>
      <c r="B1481" t="s">
        <v>1505</v>
      </c>
      <c r="C1481" t="s">
        <v>1511</v>
      </c>
      <c r="D1481">
        <v>34</v>
      </c>
      <c r="E1481">
        <v>12.5</v>
      </c>
      <c r="F1481">
        <v>425</v>
      </c>
      <c r="G1481">
        <v>412.21</v>
      </c>
      <c r="H1481" t="s">
        <v>1515</v>
      </c>
      <c r="I1481" t="s">
        <v>1520</v>
      </c>
      <c r="J1481">
        <v>4.7</v>
      </c>
      <c r="K1481" t="s">
        <v>1602</v>
      </c>
      <c r="L1481" t="s">
        <v>1725</v>
      </c>
      <c r="M1481" t="s">
        <v>1725</v>
      </c>
      <c r="N1481" t="s">
        <v>1912</v>
      </c>
      <c r="O1481">
        <v>0.12659999999999999</v>
      </c>
      <c r="P1481">
        <v>4</v>
      </c>
      <c r="Q1481">
        <v>2.85</v>
      </c>
      <c r="R1481">
        <v>138</v>
      </c>
      <c r="S1481">
        <v>113</v>
      </c>
      <c r="T1481">
        <v>36</v>
      </c>
      <c r="U1481">
        <f t="shared" si="138"/>
        <v>0</v>
      </c>
      <c r="V1481">
        <f t="shared" si="139"/>
        <v>-12.79000000000002</v>
      </c>
      <c r="W1481" s="3">
        <f t="shared" si="140"/>
        <v>-3.0094117647058872E-2</v>
      </c>
      <c r="X1481" t="str">
        <f t="shared" si="141"/>
        <v>March</v>
      </c>
      <c r="Y1481" t="str">
        <f t="shared" si="142"/>
        <v>Q1</v>
      </c>
      <c r="Z1481">
        <f t="shared" si="143"/>
        <v>0.24637681159420291</v>
      </c>
    </row>
    <row r="1482" spans="1:26" x14ac:dyDescent="0.25">
      <c r="A1482" t="s">
        <v>1485</v>
      </c>
      <c r="B1482" t="s">
        <v>1508</v>
      </c>
      <c r="C1482" t="s">
        <v>1512</v>
      </c>
      <c r="D1482">
        <v>160</v>
      </c>
      <c r="E1482">
        <v>8.9</v>
      </c>
      <c r="F1482">
        <v>1424</v>
      </c>
      <c r="G1482">
        <v>1417.4</v>
      </c>
      <c r="H1482" t="s">
        <v>1516</v>
      </c>
      <c r="I1482" t="s">
        <v>1518</v>
      </c>
      <c r="J1482">
        <v>4.5</v>
      </c>
      <c r="K1482" t="s">
        <v>1694</v>
      </c>
      <c r="L1482" t="s">
        <v>1776</v>
      </c>
      <c r="M1482" t="s">
        <v>1776</v>
      </c>
      <c r="N1482" t="s">
        <v>1912</v>
      </c>
      <c r="O1482">
        <v>5.57E-2</v>
      </c>
      <c r="P1482">
        <v>8</v>
      </c>
      <c r="Q1482">
        <v>1.21</v>
      </c>
      <c r="R1482">
        <v>424</v>
      </c>
      <c r="S1482">
        <v>178</v>
      </c>
      <c r="T1482">
        <v>37</v>
      </c>
      <c r="U1482">
        <f t="shared" si="138"/>
        <v>0</v>
      </c>
      <c r="V1482">
        <f t="shared" si="139"/>
        <v>-6.5999999999999091</v>
      </c>
      <c r="W1482" s="3">
        <f t="shared" si="140"/>
        <v>-4.6348314606740933E-3</v>
      </c>
      <c r="X1482" t="str">
        <f t="shared" si="141"/>
        <v>June</v>
      </c>
      <c r="Y1482" t="str">
        <f t="shared" si="142"/>
        <v>Q2</v>
      </c>
      <c r="Z1482">
        <f t="shared" si="143"/>
        <v>0.37735849056603776</v>
      </c>
    </row>
    <row r="1483" spans="1:26" x14ac:dyDescent="0.25">
      <c r="A1483" t="s">
        <v>1486</v>
      </c>
      <c r="B1483" t="s">
        <v>1508</v>
      </c>
      <c r="C1483" t="s">
        <v>1512</v>
      </c>
      <c r="D1483">
        <v>418</v>
      </c>
      <c r="E1483">
        <v>8.9</v>
      </c>
      <c r="F1483">
        <v>3720.2</v>
      </c>
      <c r="G1483">
        <v>3692.76</v>
      </c>
      <c r="H1483" t="s">
        <v>1515</v>
      </c>
      <c r="I1483" t="s">
        <v>1518</v>
      </c>
      <c r="J1483">
        <v>4.5</v>
      </c>
      <c r="K1483" t="s">
        <v>1784</v>
      </c>
      <c r="L1483" t="s">
        <v>1762</v>
      </c>
      <c r="M1483" t="s">
        <v>1762</v>
      </c>
      <c r="N1483" t="s">
        <v>1912</v>
      </c>
      <c r="O1483">
        <v>0.12920000000000001</v>
      </c>
      <c r="P1483">
        <v>54</v>
      </c>
      <c r="Q1483">
        <v>2.92</v>
      </c>
      <c r="R1483">
        <v>916</v>
      </c>
      <c r="S1483">
        <v>58</v>
      </c>
      <c r="T1483">
        <v>99</v>
      </c>
      <c r="U1483">
        <f t="shared" si="138"/>
        <v>0</v>
      </c>
      <c r="V1483">
        <f t="shared" si="139"/>
        <v>-27.4399999999996</v>
      </c>
      <c r="W1483" s="3">
        <f t="shared" si="140"/>
        <v>-7.3759475297025968E-3</v>
      </c>
      <c r="X1483" t="str">
        <f t="shared" si="141"/>
        <v>May</v>
      </c>
      <c r="Y1483" t="str">
        <f t="shared" si="142"/>
        <v>Q2</v>
      </c>
      <c r="Z1483">
        <f t="shared" si="143"/>
        <v>0.45633187772925765</v>
      </c>
    </row>
    <row r="1484" spans="1:26" x14ac:dyDescent="0.25">
      <c r="A1484" t="s">
        <v>1487</v>
      </c>
      <c r="B1484" t="s">
        <v>1504</v>
      </c>
      <c r="C1484" t="s">
        <v>1510</v>
      </c>
      <c r="D1484">
        <v>28</v>
      </c>
      <c r="E1484">
        <v>45</v>
      </c>
      <c r="F1484">
        <v>1260</v>
      </c>
      <c r="G1484">
        <v>1294.82</v>
      </c>
      <c r="H1484" t="s">
        <v>1513</v>
      </c>
      <c r="I1484" t="s">
        <v>1521</v>
      </c>
      <c r="J1484">
        <v>4.2</v>
      </c>
      <c r="K1484" t="s">
        <v>1572</v>
      </c>
      <c r="L1484" t="s">
        <v>1705</v>
      </c>
      <c r="M1484" t="s">
        <v>1705</v>
      </c>
      <c r="N1484" t="s">
        <v>1912</v>
      </c>
      <c r="O1484">
        <v>3.4799999999999998E-2</v>
      </c>
      <c r="P1484">
        <v>0</v>
      </c>
      <c r="Q1484">
        <v>1.29</v>
      </c>
      <c r="R1484">
        <v>762</v>
      </c>
      <c r="S1484">
        <v>171</v>
      </c>
      <c r="T1484">
        <v>77</v>
      </c>
      <c r="U1484">
        <f t="shared" si="138"/>
        <v>0</v>
      </c>
      <c r="V1484">
        <f t="shared" si="139"/>
        <v>34.819999999999936</v>
      </c>
      <c r="W1484" s="3">
        <f t="shared" si="140"/>
        <v>2.7634920634920585E-2</v>
      </c>
      <c r="X1484" t="str">
        <f t="shared" si="141"/>
        <v>February</v>
      </c>
      <c r="Y1484" t="str">
        <f t="shared" si="142"/>
        <v>Q1</v>
      </c>
      <c r="Z1484">
        <f t="shared" si="143"/>
        <v>3.6745406824146981E-2</v>
      </c>
    </row>
    <row r="1485" spans="1:26" x14ac:dyDescent="0.25">
      <c r="A1485" t="s">
        <v>1250</v>
      </c>
      <c r="B1485" t="s">
        <v>1508</v>
      </c>
      <c r="C1485" t="s">
        <v>1512</v>
      </c>
      <c r="D1485">
        <v>385</v>
      </c>
      <c r="E1485">
        <v>8.9</v>
      </c>
      <c r="F1485">
        <v>3426.5</v>
      </c>
      <c r="G1485">
        <v>3541.26</v>
      </c>
      <c r="H1485" t="s">
        <v>1517</v>
      </c>
      <c r="I1485" t="s">
        <v>1518</v>
      </c>
      <c r="J1485">
        <v>4.5</v>
      </c>
      <c r="K1485" t="s">
        <v>1549</v>
      </c>
      <c r="L1485" t="s">
        <v>1843</v>
      </c>
      <c r="M1485" t="s">
        <v>1843</v>
      </c>
      <c r="N1485" t="s">
        <v>1912</v>
      </c>
      <c r="O1485">
        <v>0.11609999999999999</v>
      </c>
      <c r="P1485">
        <v>44</v>
      </c>
      <c r="Q1485">
        <v>1.72</v>
      </c>
      <c r="R1485">
        <v>914</v>
      </c>
      <c r="S1485">
        <v>151</v>
      </c>
      <c r="T1485">
        <v>77</v>
      </c>
      <c r="U1485">
        <f t="shared" si="138"/>
        <v>0</v>
      </c>
      <c r="V1485">
        <f t="shared" si="139"/>
        <v>114.76000000000022</v>
      </c>
      <c r="W1485" s="3">
        <f t="shared" si="140"/>
        <v>3.3491901357069961E-2</v>
      </c>
      <c r="X1485" t="str">
        <f t="shared" si="141"/>
        <v>November</v>
      </c>
      <c r="Y1485" t="str">
        <f t="shared" si="142"/>
        <v>Q4</v>
      </c>
      <c r="Z1485">
        <f t="shared" si="143"/>
        <v>0.42122538293216633</v>
      </c>
    </row>
    <row r="1486" spans="1:26" x14ac:dyDescent="0.25">
      <c r="A1486" t="s">
        <v>1488</v>
      </c>
      <c r="B1486" t="s">
        <v>1509</v>
      </c>
      <c r="C1486" t="s">
        <v>1510</v>
      </c>
      <c r="D1486">
        <v>465</v>
      </c>
      <c r="E1486">
        <v>25</v>
      </c>
      <c r="F1486">
        <v>11625</v>
      </c>
      <c r="G1486">
        <v>11202.84</v>
      </c>
      <c r="H1486" t="s">
        <v>1516</v>
      </c>
      <c r="I1486" t="s">
        <v>1520</v>
      </c>
      <c r="J1486">
        <v>4.7</v>
      </c>
      <c r="K1486" t="s">
        <v>1770</v>
      </c>
      <c r="L1486" t="s">
        <v>1857</v>
      </c>
      <c r="M1486" t="s">
        <v>1857</v>
      </c>
      <c r="N1486" t="s">
        <v>1912</v>
      </c>
      <c r="O1486">
        <v>5.6300000000000003E-2</v>
      </c>
      <c r="P1486">
        <v>26</v>
      </c>
      <c r="Q1486">
        <v>1.71</v>
      </c>
      <c r="R1486">
        <v>476</v>
      </c>
      <c r="S1486">
        <v>34</v>
      </c>
      <c r="T1486">
        <v>51</v>
      </c>
      <c r="U1486">
        <f t="shared" si="138"/>
        <v>0</v>
      </c>
      <c r="V1486">
        <f t="shared" si="139"/>
        <v>-422.15999999999985</v>
      </c>
      <c r="W1486" s="3">
        <f t="shared" si="140"/>
        <v>-3.6314838709677409E-2</v>
      </c>
      <c r="X1486" t="str">
        <f t="shared" si="141"/>
        <v>March</v>
      </c>
      <c r="Y1486" t="str">
        <f t="shared" si="142"/>
        <v>Q1</v>
      </c>
      <c r="Z1486">
        <f t="shared" si="143"/>
        <v>0.97689075630252098</v>
      </c>
    </row>
    <row r="1487" spans="1:26" x14ac:dyDescent="0.25">
      <c r="A1487" t="s">
        <v>1489</v>
      </c>
      <c r="B1487" t="s">
        <v>1509</v>
      </c>
      <c r="C1487" t="s">
        <v>1510</v>
      </c>
      <c r="D1487">
        <v>285</v>
      </c>
      <c r="E1487">
        <v>25</v>
      </c>
      <c r="F1487">
        <v>7125</v>
      </c>
      <c r="G1487">
        <v>7083.82</v>
      </c>
      <c r="H1487" t="s">
        <v>1517</v>
      </c>
      <c r="I1487" t="s">
        <v>1520</v>
      </c>
      <c r="J1487">
        <v>4.7</v>
      </c>
      <c r="K1487" t="s">
        <v>1626</v>
      </c>
      <c r="L1487" t="s">
        <v>1876</v>
      </c>
      <c r="M1487" t="s">
        <v>1876</v>
      </c>
      <c r="N1487" t="s">
        <v>1912</v>
      </c>
      <c r="O1487">
        <v>5.1799999999999999E-2</v>
      </c>
      <c r="P1487">
        <v>14</v>
      </c>
      <c r="Q1487">
        <v>1.24</v>
      </c>
      <c r="R1487">
        <v>572</v>
      </c>
      <c r="S1487">
        <v>106</v>
      </c>
      <c r="T1487">
        <v>95</v>
      </c>
      <c r="U1487">
        <f t="shared" si="138"/>
        <v>0</v>
      </c>
      <c r="V1487">
        <f t="shared" si="139"/>
        <v>-41.180000000000291</v>
      </c>
      <c r="W1487" s="3">
        <f t="shared" si="140"/>
        <v>-5.7796491228070583E-3</v>
      </c>
      <c r="X1487" t="str">
        <f t="shared" si="141"/>
        <v>August</v>
      </c>
      <c r="Y1487" t="str">
        <f t="shared" si="142"/>
        <v>Q3</v>
      </c>
      <c r="Z1487">
        <f t="shared" si="143"/>
        <v>0.49825174825174823</v>
      </c>
    </row>
    <row r="1488" spans="1:26" x14ac:dyDescent="0.25">
      <c r="A1488" t="s">
        <v>1490</v>
      </c>
      <c r="B1488" t="s">
        <v>1506</v>
      </c>
      <c r="C1488" t="s">
        <v>1512</v>
      </c>
      <c r="D1488">
        <v>226</v>
      </c>
      <c r="E1488">
        <v>4.2</v>
      </c>
      <c r="F1488">
        <v>949.2</v>
      </c>
      <c r="G1488">
        <v>993.29</v>
      </c>
      <c r="H1488" t="s">
        <v>1517</v>
      </c>
      <c r="I1488" t="s">
        <v>1521</v>
      </c>
      <c r="J1488">
        <v>4.2</v>
      </c>
      <c r="K1488" t="s">
        <v>1609</v>
      </c>
      <c r="L1488" t="s">
        <v>1820</v>
      </c>
      <c r="M1488" t="s">
        <v>1820</v>
      </c>
      <c r="N1488" t="s">
        <v>1912</v>
      </c>
      <c r="O1488">
        <v>0.1215</v>
      </c>
      <c r="P1488">
        <v>27</v>
      </c>
      <c r="Q1488">
        <v>2.4300000000000002</v>
      </c>
      <c r="R1488">
        <v>344</v>
      </c>
      <c r="S1488">
        <v>65</v>
      </c>
      <c r="T1488">
        <v>74</v>
      </c>
      <c r="U1488">
        <f t="shared" si="138"/>
        <v>0</v>
      </c>
      <c r="V1488">
        <f t="shared" si="139"/>
        <v>44.089999999999918</v>
      </c>
      <c r="W1488" s="3">
        <f t="shared" si="140"/>
        <v>4.6449641803624014E-2</v>
      </c>
      <c r="X1488" t="str">
        <f t="shared" si="141"/>
        <v>October</v>
      </c>
      <c r="Y1488" t="str">
        <f t="shared" si="142"/>
        <v>Q4</v>
      </c>
      <c r="Z1488">
        <f t="shared" si="143"/>
        <v>0.65697674418604646</v>
      </c>
    </row>
    <row r="1489" spans="1:26" x14ac:dyDescent="0.25">
      <c r="A1489" t="s">
        <v>1491</v>
      </c>
      <c r="B1489" t="s">
        <v>1507</v>
      </c>
      <c r="C1489" t="s">
        <v>1511</v>
      </c>
      <c r="D1489">
        <v>425</v>
      </c>
      <c r="E1489">
        <v>15.75</v>
      </c>
      <c r="F1489">
        <v>6693.75</v>
      </c>
      <c r="G1489">
        <v>6823.06</v>
      </c>
      <c r="H1489" t="s">
        <v>1516</v>
      </c>
      <c r="I1489" t="s">
        <v>1518</v>
      </c>
      <c r="J1489">
        <v>4.5</v>
      </c>
      <c r="K1489" t="s">
        <v>1806</v>
      </c>
      <c r="L1489" t="s">
        <v>1709</v>
      </c>
      <c r="M1489" t="s">
        <v>1709</v>
      </c>
      <c r="N1489" t="s">
        <v>1912</v>
      </c>
      <c r="O1489">
        <v>0.14799999999999999</v>
      </c>
      <c r="P1489">
        <v>62</v>
      </c>
      <c r="Q1489">
        <v>3.9</v>
      </c>
      <c r="R1489">
        <v>953</v>
      </c>
      <c r="S1489">
        <v>30</v>
      </c>
      <c r="T1489">
        <v>15</v>
      </c>
      <c r="U1489">
        <f t="shared" si="138"/>
        <v>0</v>
      </c>
      <c r="V1489">
        <f t="shared" si="139"/>
        <v>129.3100000000004</v>
      </c>
      <c r="W1489" s="3">
        <f t="shared" si="140"/>
        <v>1.9318020541550011E-2</v>
      </c>
      <c r="X1489" t="str">
        <f t="shared" si="141"/>
        <v>February</v>
      </c>
      <c r="Y1489" t="str">
        <f t="shared" si="142"/>
        <v>Q1</v>
      </c>
      <c r="Z1489">
        <f t="shared" si="143"/>
        <v>0.44596012591815321</v>
      </c>
    </row>
    <row r="1490" spans="1:26" x14ac:dyDescent="0.25">
      <c r="A1490" t="s">
        <v>1492</v>
      </c>
      <c r="B1490" t="s">
        <v>1507</v>
      </c>
      <c r="C1490" t="s">
        <v>1511</v>
      </c>
      <c r="D1490">
        <v>127</v>
      </c>
      <c r="E1490">
        <v>15.75</v>
      </c>
      <c r="F1490">
        <v>2000.25</v>
      </c>
      <c r="G1490">
        <v>2017.52</v>
      </c>
      <c r="H1490" t="s">
        <v>1516</v>
      </c>
      <c r="I1490" t="s">
        <v>1521</v>
      </c>
      <c r="J1490">
        <v>4.2</v>
      </c>
      <c r="K1490" t="s">
        <v>1763</v>
      </c>
      <c r="L1490" t="s">
        <v>1665</v>
      </c>
      <c r="M1490" t="s">
        <v>1665</v>
      </c>
      <c r="N1490" t="s">
        <v>1912</v>
      </c>
      <c r="O1490">
        <v>0.13300000000000001</v>
      </c>
      <c r="P1490">
        <v>16</v>
      </c>
      <c r="Q1490">
        <v>2.85</v>
      </c>
      <c r="R1490">
        <v>948</v>
      </c>
      <c r="S1490">
        <v>49</v>
      </c>
      <c r="T1490">
        <v>51</v>
      </c>
      <c r="U1490">
        <f t="shared" si="138"/>
        <v>0</v>
      </c>
      <c r="V1490">
        <f t="shared" si="139"/>
        <v>17.269999999999982</v>
      </c>
      <c r="W1490" s="3">
        <f t="shared" si="140"/>
        <v>8.6339207599050033E-3</v>
      </c>
      <c r="X1490" t="str">
        <f t="shared" si="141"/>
        <v>November</v>
      </c>
      <c r="Y1490" t="str">
        <f t="shared" si="142"/>
        <v>Q4</v>
      </c>
      <c r="Z1490">
        <f t="shared" si="143"/>
        <v>0.1339662447257384</v>
      </c>
    </row>
    <row r="1491" spans="1:26" x14ac:dyDescent="0.25">
      <c r="A1491" t="s">
        <v>1493</v>
      </c>
      <c r="B1491" t="s">
        <v>1506</v>
      </c>
      <c r="C1491" t="s">
        <v>1512</v>
      </c>
      <c r="D1491">
        <v>175</v>
      </c>
      <c r="E1491">
        <v>4.2</v>
      </c>
      <c r="F1491">
        <v>735</v>
      </c>
      <c r="G1491">
        <v>723.23</v>
      </c>
      <c r="H1491" t="s">
        <v>1513</v>
      </c>
      <c r="I1491" t="s">
        <v>1519</v>
      </c>
      <c r="J1491">
        <v>3.8</v>
      </c>
      <c r="K1491" t="s">
        <v>1689</v>
      </c>
      <c r="L1491" t="s">
        <v>1560</v>
      </c>
      <c r="M1491" t="s">
        <v>1560</v>
      </c>
      <c r="N1491" t="s">
        <v>1912</v>
      </c>
      <c r="O1491">
        <v>1.47E-2</v>
      </c>
      <c r="P1491">
        <v>2</v>
      </c>
      <c r="Q1491">
        <v>2.27</v>
      </c>
      <c r="R1491">
        <v>805</v>
      </c>
      <c r="S1491">
        <v>66</v>
      </c>
      <c r="T1491">
        <v>97</v>
      </c>
      <c r="U1491">
        <f t="shared" si="138"/>
        <v>0</v>
      </c>
      <c r="V1491">
        <f t="shared" si="139"/>
        <v>-11.769999999999982</v>
      </c>
      <c r="W1491" s="3">
        <f t="shared" si="140"/>
        <v>-1.6013605442176847E-2</v>
      </c>
      <c r="X1491" t="str">
        <f t="shared" si="141"/>
        <v>January</v>
      </c>
      <c r="Y1491" t="str">
        <f t="shared" si="142"/>
        <v>Q1</v>
      </c>
      <c r="Z1491">
        <f t="shared" si="143"/>
        <v>0.21739130434782608</v>
      </c>
    </row>
    <row r="1492" spans="1:26" x14ac:dyDescent="0.25">
      <c r="A1492" t="s">
        <v>1494</v>
      </c>
      <c r="B1492" t="s">
        <v>1505</v>
      </c>
      <c r="C1492" t="s">
        <v>1511</v>
      </c>
      <c r="D1492">
        <v>445</v>
      </c>
      <c r="E1492">
        <v>12.5</v>
      </c>
      <c r="F1492">
        <v>5562.5</v>
      </c>
      <c r="G1492">
        <v>5573.52</v>
      </c>
      <c r="H1492" t="s">
        <v>1516</v>
      </c>
      <c r="I1492" t="s">
        <v>1521</v>
      </c>
      <c r="J1492">
        <v>4.2</v>
      </c>
      <c r="K1492" t="s">
        <v>1762</v>
      </c>
      <c r="L1492" t="s">
        <v>1694</v>
      </c>
      <c r="M1492" t="s">
        <v>1694</v>
      </c>
      <c r="N1492" t="s">
        <v>1912</v>
      </c>
      <c r="O1492">
        <v>9.64E-2</v>
      </c>
      <c r="P1492">
        <v>42</v>
      </c>
      <c r="Q1492">
        <v>3.43</v>
      </c>
      <c r="R1492">
        <v>197</v>
      </c>
      <c r="S1492">
        <v>147</v>
      </c>
      <c r="T1492">
        <v>98</v>
      </c>
      <c r="U1492">
        <f t="shared" si="138"/>
        <v>0</v>
      </c>
      <c r="V1492">
        <f t="shared" si="139"/>
        <v>11.020000000000437</v>
      </c>
      <c r="W1492" s="3">
        <f t="shared" si="140"/>
        <v>1.9811235955056964E-3</v>
      </c>
      <c r="X1492" t="str">
        <f t="shared" si="141"/>
        <v>May</v>
      </c>
      <c r="Y1492" t="str">
        <f t="shared" si="142"/>
        <v>Q2</v>
      </c>
      <c r="Z1492">
        <f t="shared" si="143"/>
        <v>2.2588832487309647</v>
      </c>
    </row>
    <row r="1493" spans="1:26" x14ac:dyDescent="0.25">
      <c r="A1493" t="s">
        <v>1495</v>
      </c>
      <c r="B1493" t="s">
        <v>1507</v>
      </c>
      <c r="C1493" t="s">
        <v>1511</v>
      </c>
      <c r="D1493">
        <v>413</v>
      </c>
      <c r="E1493">
        <v>15.75</v>
      </c>
      <c r="F1493">
        <v>6504.75</v>
      </c>
      <c r="G1493">
        <v>6466.41</v>
      </c>
      <c r="H1493" t="s">
        <v>1515</v>
      </c>
      <c r="I1493" t="s">
        <v>1520</v>
      </c>
      <c r="J1493">
        <v>4.7</v>
      </c>
      <c r="K1493" t="s">
        <v>1804</v>
      </c>
      <c r="L1493" t="s">
        <v>1526</v>
      </c>
      <c r="M1493" t="s">
        <v>1526</v>
      </c>
      <c r="N1493" t="s">
        <v>1912</v>
      </c>
      <c r="O1493">
        <v>0.1429</v>
      </c>
      <c r="P1493">
        <v>59</v>
      </c>
      <c r="Q1493">
        <v>2.72</v>
      </c>
      <c r="R1493">
        <v>182</v>
      </c>
      <c r="S1493">
        <v>113</v>
      </c>
      <c r="T1493">
        <v>75</v>
      </c>
      <c r="U1493">
        <f t="shared" si="138"/>
        <v>0</v>
      </c>
      <c r="V1493">
        <f t="shared" si="139"/>
        <v>-38.340000000000146</v>
      </c>
      <c r="W1493" s="3">
        <f t="shared" si="140"/>
        <v>-5.8941542718782651E-3</v>
      </c>
      <c r="X1493" t="str">
        <f t="shared" si="141"/>
        <v>November</v>
      </c>
      <c r="Y1493" t="str">
        <f t="shared" si="142"/>
        <v>Q4</v>
      </c>
      <c r="Z1493">
        <f t="shared" si="143"/>
        <v>2.2692307692307692</v>
      </c>
    </row>
    <row r="1494" spans="1:26" x14ac:dyDescent="0.25">
      <c r="A1494" t="s">
        <v>1496</v>
      </c>
      <c r="B1494" t="s">
        <v>1504</v>
      </c>
      <c r="C1494" t="s">
        <v>1510</v>
      </c>
      <c r="D1494">
        <v>117</v>
      </c>
      <c r="E1494">
        <v>45</v>
      </c>
      <c r="F1494">
        <v>5265</v>
      </c>
      <c r="G1494">
        <v>5501.77</v>
      </c>
      <c r="H1494" t="s">
        <v>1514</v>
      </c>
      <c r="I1494" t="s">
        <v>1521</v>
      </c>
      <c r="J1494">
        <v>4.2</v>
      </c>
      <c r="K1494" t="s">
        <v>1579</v>
      </c>
      <c r="L1494" t="s">
        <v>1732</v>
      </c>
      <c r="M1494" t="s">
        <v>1732</v>
      </c>
      <c r="N1494" t="s">
        <v>1912</v>
      </c>
      <c r="O1494">
        <v>1.9699999999999999E-2</v>
      </c>
      <c r="P1494">
        <v>2</v>
      </c>
      <c r="Q1494">
        <v>1.72</v>
      </c>
      <c r="R1494">
        <v>877</v>
      </c>
      <c r="S1494">
        <v>47</v>
      </c>
      <c r="T1494">
        <v>27</v>
      </c>
      <c r="U1494">
        <f t="shared" si="138"/>
        <v>0</v>
      </c>
      <c r="V1494">
        <f t="shared" si="139"/>
        <v>236.77000000000044</v>
      </c>
      <c r="W1494" s="3">
        <f t="shared" si="140"/>
        <v>4.4970560303893722E-2</v>
      </c>
      <c r="X1494" t="str">
        <f t="shared" si="141"/>
        <v>May</v>
      </c>
      <c r="Y1494" t="str">
        <f t="shared" si="142"/>
        <v>Q2</v>
      </c>
      <c r="Z1494">
        <f t="shared" si="143"/>
        <v>0.13340935005701254</v>
      </c>
    </row>
    <row r="1495" spans="1:26" x14ac:dyDescent="0.25">
      <c r="A1495" t="s">
        <v>1497</v>
      </c>
      <c r="B1495" t="s">
        <v>1507</v>
      </c>
      <c r="C1495" t="s">
        <v>1511</v>
      </c>
      <c r="D1495">
        <v>320</v>
      </c>
      <c r="E1495">
        <v>15.75</v>
      </c>
      <c r="F1495">
        <v>5040</v>
      </c>
      <c r="G1495">
        <v>4860.18</v>
      </c>
      <c r="H1495" t="s">
        <v>1513</v>
      </c>
      <c r="I1495" t="s">
        <v>1519</v>
      </c>
      <c r="J1495">
        <v>3.8</v>
      </c>
      <c r="K1495" t="s">
        <v>1740</v>
      </c>
      <c r="L1495" t="s">
        <v>1837</v>
      </c>
      <c r="M1495" t="s">
        <v>1837</v>
      </c>
      <c r="N1495" t="s">
        <v>1912</v>
      </c>
      <c r="O1495">
        <v>0.1278</v>
      </c>
      <c r="P1495">
        <v>40</v>
      </c>
      <c r="Q1495">
        <v>2.96</v>
      </c>
      <c r="R1495">
        <v>110</v>
      </c>
      <c r="S1495">
        <v>116</v>
      </c>
      <c r="T1495">
        <v>11</v>
      </c>
      <c r="U1495">
        <f t="shared" si="138"/>
        <v>0</v>
      </c>
      <c r="V1495">
        <f t="shared" si="139"/>
        <v>-179.81999999999971</v>
      </c>
      <c r="W1495" s="3">
        <f t="shared" si="140"/>
        <v>-3.5678571428571372E-2</v>
      </c>
      <c r="X1495" t="str">
        <f t="shared" si="141"/>
        <v>April</v>
      </c>
      <c r="Y1495" t="str">
        <f t="shared" si="142"/>
        <v>Q2</v>
      </c>
      <c r="Z1495">
        <f t="shared" si="143"/>
        <v>2.9090909090909092</v>
      </c>
    </row>
    <row r="1496" spans="1:26" x14ac:dyDescent="0.25">
      <c r="A1496" t="s">
        <v>1498</v>
      </c>
      <c r="B1496" t="s">
        <v>1505</v>
      </c>
      <c r="C1496" t="s">
        <v>1511</v>
      </c>
      <c r="D1496">
        <v>144</v>
      </c>
      <c r="E1496">
        <v>12.5</v>
      </c>
      <c r="F1496">
        <v>1800</v>
      </c>
      <c r="G1496">
        <v>1798.12</v>
      </c>
      <c r="H1496" t="s">
        <v>1517</v>
      </c>
      <c r="I1496" t="s">
        <v>1519</v>
      </c>
      <c r="J1496">
        <v>3.8</v>
      </c>
      <c r="K1496" t="s">
        <v>1811</v>
      </c>
      <c r="L1496" t="s">
        <v>1578</v>
      </c>
      <c r="M1496" t="s">
        <v>1578</v>
      </c>
      <c r="N1496" t="s">
        <v>1912</v>
      </c>
      <c r="O1496">
        <v>3.8600000000000002E-2</v>
      </c>
      <c r="P1496">
        <v>5</v>
      </c>
      <c r="Q1496">
        <v>3.02</v>
      </c>
      <c r="R1496">
        <v>219</v>
      </c>
      <c r="S1496">
        <v>140</v>
      </c>
      <c r="T1496">
        <v>61</v>
      </c>
      <c r="U1496">
        <f t="shared" si="138"/>
        <v>0</v>
      </c>
      <c r="V1496">
        <f t="shared" si="139"/>
        <v>-1.8800000000001091</v>
      </c>
      <c r="W1496" s="3">
        <f t="shared" si="140"/>
        <v>-1.0444444444445051E-3</v>
      </c>
      <c r="X1496" t="str">
        <f t="shared" si="141"/>
        <v>August</v>
      </c>
      <c r="Y1496" t="str">
        <f t="shared" si="142"/>
        <v>Q3</v>
      </c>
      <c r="Z1496">
        <f t="shared" si="143"/>
        <v>0.65753424657534243</v>
      </c>
    </row>
    <row r="1497" spans="1:26" x14ac:dyDescent="0.25">
      <c r="A1497" t="s">
        <v>1499</v>
      </c>
      <c r="B1497" t="s">
        <v>1509</v>
      </c>
      <c r="C1497" t="s">
        <v>1510</v>
      </c>
      <c r="D1497">
        <v>412</v>
      </c>
      <c r="E1497">
        <v>25</v>
      </c>
      <c r="F1497">
        <v>10300</v>
      </c>
      <c r="G1497">
        <v>9971.09</v>
      </c>
      <c r="H1497" t="s">
        <v>1513</v>
      </c>
      <c r="I1497" t="s">
        <v>1520</v>
      </c>
      <c r="J1497">
        <v>4.7</v>
      </c>
      <c r="K1497" t="s">
        <v>1571</v>
      </c>
      <c r="L1497" t="s">
        <v>1774</v>
      </c>
      <c r="M1497" t="s">
        <v>1774</v>
      </c>
      <c r="N1497" t="s">
        <v>1912</v>
      </c>
      <c r="O1497">
        <v>5.8999999999999997E-2</v>
      </c>
      <c r="P1497">
        <v>24</v>
      </c>
      <c r="Q1497">
        <v>0.89</v>
      </c>
      <c r="R1497">
        <v>625</v>
      </c>
      <c r="S1497">
        <v>180</v>
      </c>
      <c r="T1497">
        <v>44</v>
      </c>
      <c r="U1497">
        <f t="shared" si="138"/>
        <v>0</v>
      </c>
      <c r="V1497">
        <f t="shared" si="139"/>
        <v>-328.90999999999985</v>
      </c>
      <c r="W1497" s="3">
        <f t="shared" si="140"/>
        <v>-3.1933009708737851E-2</v>
      </c>
      <c r="X1497" t="str">
        <f t="shared" si="141"/>
        <v>April</v>
      </c>
      <c r="Y1497" t="str">
        <f t="shared" si="142"/>
        <v>Q2</v>
      </c>
      <c r="Z1497">
        <f t="shared" si="143"/>
        <v>0.65920000000000001</v>
      </c>
    </row>
    <row r="1498" spans="1:26" x14ac:dyDescent="0.25">
      <c r="A1498" t="s">
        <v>1500</v>
      </c>
      <c r="B1498" t="s">
        <v>1508</v>
      </c>
      <c r="C1498" t="s">
        <v>1512</v>
      </c>
      <c r="D1498">
        <v>451</v>
      </c>
      <c r="E1498">
        <v>8.9</v>
      </c>
      <c r="F1498">
        <v>4013.9</v>
      </c>
      <c r="G1498">
        <v>4042.49</v>
      </c>
      <c r="H1498" t="s">
        <v>1514</v>
      </c>
      <c r="I1498" t="s">
        <v>1520</v>
      </c>
      <c r="J1498">
        <v>4.7</v>
      </c>
      <c r="K1498" t="s">
        <v>1543</v>
      </c>
      <c r="L1498" t="s">
        <v>1774</v>
      </c>
      <c r="M1498" t="s">
        <v>1774</v>
      </c>
      <c r="N1498" t="s">
        <v>1912</v>
      </c>
      <c r="O1498">
        <v>1.46E-2</v>
      </c>
      <c r="P1498">
        <v>6</v>
      </c>
      <c r="Q1498">
        <v>1.18</v>
      </c>
      <c r="R1498">
        <v>809</v>
      </c>
      <c r="S1498">
        <v>136</v>
      </c>
      <c r="T1498">
        <v>58</v>
      </c>
      <c r="U1498">
        <f t="shared" si="138"/>
        <v>0</v>
      </c>
      <c r="V1498">
        <f t="shared" si="139"/>
        <v>28.589999999999691</v>
      </c>
      <c r="W1498" s="3">
        <f t="shared" si="140"/>
        <v>7.1227484491391642E-3</v>
      </c>
      <c r="X1498" t="str">
        <f t="shared" si="141"/>
        <v>March</v>
      </c>
      <c r="Y1498" t="str">
        <f t="shared" si="142"/>
        <v>Q1</v>
      </c>
      <c r="Z1498">
        <f t="shared" si="143"/>
        <v>0.55747836835599507</v>
      </c>
    </row>
    <row r="1499" spans="1:26" x14ac:dyDescent="0.25">
      <c r="A1499" t="s">
        <v>1501</v>
      </c>
      <c r="B1499" t="s">
        <v>1504</v>
      </c>
      <c r="C1499" t="s">
        <v>1510</v>
      </c>
      <c r="D1499">
        <v>210</v>
      </c>
      <c r="E1499">
        <v>45</v>
      </c>
      <c r="F1499">
        <v>9450</v>
      </c>
      <c r="G1499">
        <v>9027.68</v>
      </c>
      <c r="H1499" t="s">
        <v>1517</v>
      </c>
      <c r="I1499" t="s">
        <v>1519</v>
      </c>
      <c r="J1499">
        <v>3.8</v>
      </c>
      <c r="K1499" t="s">
        <v>1690</v>
      </c>
      <c r="L1499" t="s">
        <v>1771</v>
      </c>
      <c r="M1499" t="s">
        <v>1771</v>
      </c>
      <c r="N1499" t="s">
        <v>1912</v>
      </c>
      <c r="O1499">
        <v>0.13170000000000001</v>
      </c>
      <c r="P1499">
        <v>27</v>
      </c>
      <c r="Q1499">
        <v>1.94</v>
      </c>
      <c r="R1499">
        <v>530</v>
      </c>
      <c r="S1499">
        <v>64</v>
      </c>
      <c r="T1499">
        <v>18</v>
      </c>
      <c r="U1499">
        <f t="shared" si="138"/>
        <v>0</v>
      </c>
      <c r="V1499">
        <f t="shared" si="139"/>
        <v>-422.31999999999971</v>
      </c>
      <c r="W1499" s="3">
        <f t="shared" si="140"/>
        <v>-4.4689947089947057E-2</v>
      </c>
      <c r="X1499" t="str">
        <f t="shared" si="141"/>
        <v>February</v>
      </c>
      <c r="Y1499" t="str">
        <f t="shared" si="142"/>
        <v>Q1</v>
      </c>
      <c r="Z1499">
        <f t="shared" si="143"/>
        <v>0.39622641509433965</v>
      </c>
    </row>
    <row r="1500" spans="1:26" x14ac:dyDescent="0.25">
      <c r="A1500" t="s">
        <v>1502</v>
      </c>
      <c r="B1500" t="s">
        <v>1508</v>
      </c>
      <c r="C1500" t="s">
        <v>1512</v>
      </c>
      <c r="D1500">
        <v>413</v>
      </c>
      <c r="E1500">
        <v>8.9</v>
      </c>
      <c r="F1500">
        <v>3675.7</v>
      </c>
      <c r="G1500">
        <v>3755.53</v>
      </c>
      <c r="H1500" t="s">
        <v>1514</v>
      </c>
      <c r="I1500" t="s">
        <v>1519</v>
      </c>
      <c r="J1500">
        <v>3.8</v>
      </c>
      <c r="K1500" t="s">
        <v>1578</v>
      </c>
      <c r="L1500" t="s">
        <v>1786</v>
      </c>
      <c r="M1500" t="s">
        <v>1786</v>
      </c>
      <c r="N1500" t="s">
        <v>1912</v>
      </c>
      <c r="O1500">
        <v>4.0399999999999998E-2</v>
      </c>
      <c r="P1500">
        <v>16</v>
      </c>
      <c r="Q1500">
        <v>2.17</v>
      </c>
      <c r="R1500">
        <v>907</v>
      </c>
      <c r="S1500">
        <v>27</v>
      </c>
      <c r="T1500">
        <v>51</v>
      </c>
      <c r="U1500">
        <f t="shared" si="138"/>
        <v>0</v>
      </c>
      <c r="V1500">
        <f t="shared" si="139"/>
        <v>79.830000000000382</v>
      </c>
      <c r="W1500" s="3">
        <f t="shared" si="140"/>
        <v>2.1718312158228469E-2</v>
      </c>
      <c r="X1500" t="str">
        <f t="shared" si="141"/>
        <v>August</v>
      </c>
      <c r="Y1500" t="str">
        <f t="shared" si="142"/>
        <v>Q3</v>
      </c>
      <c r="Z1500">
        <f t="shared" si="143"/>
        <v>0.45534729878721059</v>
      </c>
    </row>
    <row r="1501" spans="1:26" x14ac:dyDescent="0.25">
      <c r="A1501" t="s">
        <v>1503</v>
      </c>
      <c r="B1501" t="s">
        <v>1507</v>
      </c>
      <c r="C1501" t="s">
        <v>1511</v>
      </c>
      <c r="D1501">
        <v>499</v>
      </c>
      <c r="E1501">
        <v>15.75</v>
      </c>
      <c r="F1501">
        <v>7859.25</v>
      </c>
      <c r="G1501">
        <v>7911.81</v>
      </c>
      <c r="H1501" t="s">
        <v>1514</v>
      </c>
      <c r="I1501" t="s">
        <v>1519</v>
      </c>
      <c r="J1501">
        <v>3.8</v>
      </c>
      <c r="K1501" t="s">
        <v>1651</v>
      </c>
      <c r="L1501" t="s">
        <v>1549</v>
      </c>
      <c r="M1501" t="s">
        <v>1549</v>
      </c>
      <c r="N1501" t="s">
        <v>1912</v>
      </c>
      <c r="O1501">
        <v>9.6100000000000005E-2</v>
      </c>
      <c r="P1501">
        <v>47</v>
      </c>
      <c r="Q1501">
        <v>3.82</v>
      </c>
      <c r="R1501">
        <v>800</v>
      </c>
      <c r="S1501">
        <v>129</v>
      </c>
      <c r="T1501">
        <v>51</v>
      </c>
      <c r="U1501">
        <f t="shared" si="138"/>
        <v>0</v>
      </c>
      <c r="V1501">
        <f t="shared" si="139"/>
        <v>52.5600000000004</v>
      </c>
      <c r="W1501" s="3">
        <f t="shared" si="140"/>
        <v>6.6876610363584823E-3</v>
      </c>
      <c r="X1501" t="str">
        <f t="shared" si="141"/>
        <v>October</v>
      </c>
      <c r="Y1501" t="str">
        <f t="shared" si="142"/>
        <v>Q4</v>
      </c>
      <c r="Z1501">
        <f t="shared" si="143"/>
        <v>0.62375000000000003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8B53B-D5AD-41E1-9454-B531C9382E08}">
  <dimension ref="B3:E8"/>
  <sheetViews>
    <sheetView topLeftCell="A2" workbookViewId="0">
      <selection activeCell="D7" sqref="D4:E7"/>
    </sheetView>
  </sheetViews>
  <sheetFormatPr defaultRowHeight="15" x14ac:dyDescent="0.25"/>
  <cols>
    <col min="2" max="2" width="13.140625" bestFit="1" customWidth="1"/>
    <col min="3" max="3" width="16.140625" bestFit="1" customWidth="1"/>
    <col min="4" max="4" width="19.5703125" bestFit="1" customWidth="1"/>
    <col min="5" max="5" width="21.140625" bestFit="1" customWidth="1"/>
  </cols>
  <sheetData>
    <row r="3" spans="2:5" x14ac:dyDescent="0.25">
      <c r="B3" s="8" t="s">
        <v>1944</v>
      </c>
      <c r="C3" t="s">
        <v>1948</v>
      </c>
      <c r="D3" t="s">
        <v>1946</v>
      </c>
      <c r="E3" t="s">
        <v>1947</v>
      </c>
    </row>
    <row r="4" spans="2:5" x14ac:dyDescent="0.25">
      <c r="B4" s="9" t="s">
        <v>1518</v>
      </c>
      <c r="C4" s="10">
        <v>380</v>
      </c>
      <c r="D4" s="10">
        <v>0.6</v>
      </c>
      <c r="E4" s="10">
        <v>7.7983421052631591E-2</v>
      </c>
    </row>
    <row r="5" spans="2:5" x14ac:dyDescent="0.25">
      <c r="B5" s="9" t="s">
        <v>1519</v>
      </c>
      <c r="C5" s="10">
        <v>381</v>
      </c>
      <c r="D5" s="10">
        <v>0.58267716535433067</v>
      </c>
      <c r="E5" s="10">
        <v>8.035931758530182E-2</v>
      </c>
    </row>
    <row r="6" spans="2:5" x14ac:dyDescent="0.25">
      <c r="B6" s="9" t="s">
        <v>1521</v>
      </c>
      <c r="C6" s="10">
        <v>344</v>
      </c>
      <c r="D6" s="10">
        <v>0.54941860465116277</v>
      </c>
      <c r="E6" s="10">
        <v>7.991511627906972E-2</v>
      </c>
    </row>
    <row r="7" spans="2:5" x14ac:dyDescent="0.25">
      <c r="B7" s="9" t="s">
        <v>1520</v>
      </c>
      <c r="C7" s="10">
        <v>395</v>
      </c>
      <c r="D7" s="10">
        <v>0.77974683544303802</v>
      </c>
      <c r="E7" s="10">
        <v>8.4515443037974591E-2</v>
      </c>
    </row>
    <row r="8" spans="2:5" x14ac:dyDescent="0.25">
      <c r="B8" s="9" t="s">
        <v>1945</v>
      </c>
      <c r="C8" s="10">
        <v>1500</v>
      </c>
      <c r="D8" s="10">
        <v>0.6313333333333333</v>
      </c>
      <c r="E8" s="10">
        <v>8.0750000000000002E-2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A7EFE-D9D2-4DA0-9064-19D6FB638DA3}">
  <dimension ref="B3:E10"/>
  <sheetViews>
    <sheetView topLeftCell="A3" workbookViewId="0">
      <selection activeCell="J8" sqref="J8"/>
    </sheetView>
  </sheetViews>
  <sheetFormatPr defaultRowHeight="15" x14ac:dyDescent="0.25"/>
  <cols>
    <col min="2" max="2" width="16.85546875" bestFit="1" customWidth="1"/>
    <col min="3" max="3" width="24.7109375" bestFit="1" customWidth="1"/>
    <col min="4" max="4" width="15.7109375" bestFit="1" customWidth="1"/>
    <col min="5" max="5" width="15.42578125" bestFit="1" customWidth="1"/>
  </cols>
  <sheetData>
    <row r="3" spans="2:5" x14ac:dyDescent="0.25">
      <c r="B3" s="8" t="s">
        <v>1944</v>
      </c>
      <c r="C3" t="s">
        <v>1950</v>
      </c>
      <c r="D3" t="s">
        <v>1952</v>
      </c>
      <c r="E3" t="s">
        <v>1951</v>
      </c>
    </row>
    <row r="4" spans="2:5" x14ac:dyDescent="0.25">
      <c r="B4" s="9" t="s">
        <v>1506</v>
      </c>
      <c r="C4" s="10">
        <v>538.51836734693882</v>
      </c>
      <c r="D4" s="10">
        <v>185.62789025159222</v>
      </c>
      <c r="E4" s="10">
        <v>63300</v>
      </c>
    </row>
    <row r="5" spans="2:5" x14ac:dyDescent="0.25">
      <c r="B5" s="9" t="s">
        <v>1505</v>
      </c>
      <c r="C5" s="10">
        <v>495.86100386100384</v>
      </c>
      <c r="D5" s="10">
        <v>229.08484186140902</v>
      </c>
      <c r="E5" s="10">
        <v>68630</v>
      </c>
    </row>
    <row r="6" spans="2:5" x14ac:dyDescent="0.25">
      <c r="B6" s="9" t="s">
        <v>1507</v>
      </c>
      <c r="C6" s="10">
        <v>523.40322580645159</v>
      </c>
      <c r="D6" s="10">
        <v>204.0332434572291</v>
      </c>
      <c r="E6" s="10">
        <v>67421</v>
      </c>
    </row>
    <row r="7" spans="2:5" x14ac:dyDescent="0.25">
      <c r="B7" s="9" t="s">
        <v>1508</v>
      </c>
      <c r="C7" s="10">
        <v>560.05725190839689</v>
      </c>
      <c r="D7" s="10">
        <v>220.61378995021462</v>
      </c>
      <c r="E7" s="10">
        <v>65240</v>
      </c>
    </row>
    <row r="8" spans="2:5" x14ac:dyDescent="0.25">
      <c r="B8" s="9" t="s">
        <v>1509</v>
      </c>
      <c r="C8" s="10">
        <v>516.1150793650794</v>
      </c>
      <c r="D8" s="10">
        <v>194.94931379089411</v>
      </c>
      <c r="E8" s="10">
        <v>63106</v>
      </c>
    </row>
    <row r="9" spans="2:5" x14ac:dyDescent="0.25">
      <c r="B9" s="9" t="s">
        <v>1504</v>
      </c>
      <c r="C9" s="10">
        <v>512.88888888888891</v>
      </c>
      <c r="D9" s="10">
        <v>215.65184637082817</v>
      </c>
      <c r="E9" s="10">
        <v>60851</v>
      </c>
    </row>
    <row r="10" spans="2:5" x14ac:dyDescent="0.25">
      <c r="B10" s="9" t="s">
        <v>1945</v>
      </c>
      <c r="C10" s="10">
        <v>524.654</v>
      </c>
      <c r="D10" s="10">
        <v>1249.960925682167</v>
      </c>
      <c r="E10" s="10">
        <v>388548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22C1-BC43-41B7-8A3B-EF2206F8D6E0}">
  <dimension ref="B3:I17"/>
  <sheetViews>
    <sheetView workbookViewId="0">
      <selection activeCell="F21" sqref="F21"/>
    </sheetView>
  </sheetViews>
  <sheetFormatPr defaultRowHeight="15" x14ac:dyDescent="0.25"/>
  <cols>
    <col min="2" max="2" width="21.140625" bestFit="1" customWidth="1"/>
    <col min="3" max="3" width="16.28515625" bestFit="1" customWidth="1"/>
    <col min="4" max="5" width="15.42578125" bestFit="1" customWidth="1"/>
    <col min="6" max="6" width="16.28515625" bestFit="1" customWidth="1"/>
    <col min="7" max="7" width="16.85546875" bestFit="1" customWidth="1"/>
    <col min="8" max="8" width="16.7109375" bestFit="1" customWidth="1"/>
    <col min="9" max="9" width="12" bestFit="1" customWidth="1"/>
  </cols>
  <sheetData>
    <row r="3" spans="2:9" x14ac:dyDescent="0.25">
      <c r="B3" s="8" t="s">
        <v>1947</v>
      </c>
      <c r="C3" s="8" t="s">
        <v>1965</v>
      </c>
    </row>
    <row r="4" spans="2:9" x14ac:dyDescent="0.25">
      <c r="B4" s="8" t="s">
        <v>1944</v>
      </c>
      <c r="C4" t="s">
        <v>1506</v>
      </c>
      <c r="D4" t="s">
        <v>1505</v>
      </c>
      <c r="E4" t="s">
        <v>1507</v>
      </c>
      <c r="F4" t="s">
        <v>1508</v>
      </c>
      <c r="G4" t="s">
        <v>1509</v>
      </c>
      <c r="H4" t="s">
        <v>1504</v>
      </c>
      <c r="I4" t="s">
        <v>1945</v>
      </c>
    </row>
    <row r="5" spans="2:9" x14ac:dyDescent="0.25">
      <c r="B5" s="9" t="s">
        <v>1953</v>
      </c>
      <c r="C5" s="10">
        <v>7.6590476190476195E-2</v>
      </c>
      <c r="D5" s="10">
        <v>7.6964999999999992E-2</v>
      </c>
      <c r="E5" s="10">
        <v>7.9899999999999999E-2</v>
      </c>
      <c r="F5" s="10">
        <v>6.9038888888888886E-2</v>
      </c>
      <c r="G5" s="10">
        <v>9.2868421052631572E-2</v>
      </c>
      <c r="H5" s="10">
        <v>7.5592592592592586E-2</v>
      </c>
      <c r="I5" s="10">
        <v>7.8351199999999982E-2</v>
      </c>
    </row>
    <row r="6" spans="2:9" x14ac:dyDescent="0.25">
      <c r="B6" s="9" t="s">
        <v>1954</v>
      </c>
      <c r="C6" s="10">
        <v>8.2587500000000008E-2</v>
      </c>
      <c r="D6" s="10">
        <v>6.6190909090909078E-2</v>
      </c>
      <c r="E6" s="10">
        <v>8.9780952380952364E-2</v>
      </c>
      <c r="F6" s="10">
        <v>7.3633333333333315E-2</v>
      </c>
      <c r="G6" s="10">
        <v>6.6799999999999998E-2</v>
      </c>
      <c r="H6" s="10">
        <v>8.5962962962962963E-2</v>
      </c>
      <c r="I6" s="10">
        <v>7.8748305084745798E-2</v>
      </c>
    </row>
    <row r="7" spans="2:9" x14ac:dyDescent="0.25">
      <c r="B7" s="9" t="s">
        <v>1955</v>
      </c>
      <c r="C7" s="10">
        <v>8.1452631578947374E-2</v>
      </c>
      <c r="D7" s="10">
        <v>6.9067857142857139E-2</v>
      </c>
      <c r="E7" s="10">
        <v>6.7525000000000002E-2</v>
      </c>
      <c r="F7" s="10">
        <v>7.5247826086956501E-2</v>
      </c>
      <c r="G7" s="10">
        <v>0.10345652173913042</v>
      </c>
      <c r="H7" s="10">
        <v>9.6733333333333338E-2</v>
      </c>
      <c r="I7" s="10">
        <v>8.1263636363636399E-2</v>
      </c>
    </row>
    <row r="8" spans="2:9" x14ac:dyDescent="0.25">
      <c r="B8" s="9" t="s">
        <v>1956</v>
      </c>
      <c r="C8" s="10">
        <v>7.240526315789475E-2</v>
      </c>
      <c r="D8" s="10">
        <v>7.5880000000000003E-2</v>
      </c>
      <c r="E8" s="10">
        <v>7.6722222222222233E-2</v>
      </c>
      <c r="F8" s="10">
        <v>9.7737500000000019E-2</v>
      </c>
      <c r="G8" s="10">
        <v>8.1188235294117644E-2</v>
      </c>
      <c r="H8" s="10">
        <v>8.1387499999999988E-2</v>
      </c>
      <c r="I8" s="10">
        <v>7.9920000000000047E-2</v>
      </c>
    </row>
    <row r="9" spans="2:9" x14ac:dyDescent="0.25">
      <c r="B9" s="9" t="s">
        <v>1957</v>
      </c>
      <c r="C9" s="10">
        <v>8.566E-2</v>
      </c>
      <c r="D9" s="10">
        <v>8.0015789473684207E-2</v>
      </c>
      <c r="E9" s="10">
        <v>9.3089655172413785E-2</v>
      </c>
      <c r="F9" s="10">
        <v>7.562222222222223E-2</v>
      </c>
      <c r="G9" s="10">
        <v>8.6188235294117649E-2</v>
      </c>
      <c r="H9" s="10">
        <v>8.889523809523811E-2</v>
      </c>
      <c r="I9" s="10">
        <v>8.5014285714285653E-2</v>
      </c>
    </row>
    <row r="10" spans="2:9" x14ac:dyDescent="0.25">
      <c r="B10" s="9" t="s">
        <v>1958</v>
      </c>
      <c r="C10" s="10">
        <v>0.10109444444444445</v>
      </c>
      <c r="D10" s="10">
        <v>8.7377272727272734E-2</v>
      </c>
      <c r="E10" s="10">
        <v>8.6794736842105258E-2</v>
      </c>
      <c r="F10" s="10">
        <v>7.7447619047619057E-2</v>
      </c>
      <c r="G10" s="10">
        <v>8.1904347826086951E-2</v>
      </c>
      <c r="H10" s="10">
        <v>8.491428571428572E-2</v>
      </c>
      <c r="I10" s="10">
        <v>8.6240170940170932E-2</v>
      </c>
    </row>
    <row r="11" spans="2:9" x14ac:dyDescent="0.25">
      <c r="B11" s="9" t="s">
        <v>1959</v>
      </c>
      <c r="C11" s="10">
        <v>7.3015789473684214E-2</v>
      </c>
      <c r="D11" s="10">
        <v>8.5354999999999986E-2</v>
      </c>
      <c r="E11" s="10">
        <v>8.7824000000000027E-2</v>
      </c>
      <c r="F11" s="10">
        <v>7.907083333333334E-2</v>
      </c>
      <c r="G11" s="10">
        <v>6.7305882352941188E-2</v>
      </c>
      <c r="H11" s="10">
        <v>8.3104166666666673E-2</v>
      </c>
      <c r="I11" s="10">
        <v>8.0049612403100767E-2</v>
      </c>
    </row>
    <row r="12" spans="2:9" x14ac:dyDescent="0.25">
      <c r="B12" s="9" t="s">
        <v>1960</v>
      </c>
      <c r="C12" s="10">
        <v>7.966562499999999E-2</v>
      </c>
      <c r="D12" s="10">
        <v>8.8525000000000006E-2</v>
      </c>
      <c r="E12" s="10">
        <v>9.0523529411764697E-2</v>
      </c>
      <c r="F12" s="10">
        <v>7.9571428571428585E-2</v>
      </c>
      <c r="G12" s="10">
        <v>8.6119047619047637E-2</v>
      </c>
      <c r="H12" s="10">
        <v>6.8839999999999985E-2</v>
      </c>
      <c r="I12" s="10">
        <v>8.1993333333333321E-2</v>
      </c>
    </row>
    <row r="13" spans="2:9" x14ac:dyDescent="0.25">
      <c r="B13" s="9" t="s">
        <v>1961</v>
      </c>
      <c r="C13" s="10">
        <v>9.4708333333333339E-2</v>
      </c>
      <c r="D13" s="10">
        <v>7.7918518518518526E-2</v>
      </c>
      <c r="E13" s="10">
        <v>8.3560000000000009E-2</v>
      </c>
      <c r="F13" s="10">
        <v>8.1900000000000001E-2</v>
      </c>
      <c r="G13" s="10">
        <v>7.6191304347826089E-2</v>
      </c>
      <c r="H13" s="10">
        <v>6.920833333333333E-2</v>
      </c>
      <c r="I13" s="10">
        <v>7.8934146341463368E-2</v>
      </c>
    </row>
    <row r="14" spans="2:9" x14ac:dyDescent="0.25">
      <c r="B14" s="9" t="s">
        <v>1962</v>
      </c>
      <c r="C14" s="10">
        <v>7.9511111111111143E-2</v>
      </c>
      <c r="D14" s="10">
        <v>7.8835000000000016E-2</v>
      </c>
      <c r="E14" s="10">
        <v>7.7778947368421059E-2</v>
      </c>
      <c r="F14" s="10">
        <v>7.6005263157894729E-2</v>
      </c>
      <c r="G14" s="10">
        <v>8.0606666666666646E-2</v>
      </c>
      <c r="H14" s="10">
        <v>6.3193750000000007E-2</v>
      </c>
      <c r="I14" s="10">
        <v>7.6906106870228988E-2</v>
      </c>
    </row>
    <row r="15" spans="2:9" x14ac:dyDescent="0.25">
      <c r="B15" s="9" t="s">
        <v>1963</v>
      </c>
      <c r="C15" s="10">
        <v>9.1050000000000006E-2</v>
      </c>
      <c r="D15" s="10">
        <v>8.2311764705882362E-2</v>
      </c>
      <c r="E15" s="10">
        <v>8.9859999999999995E-2</v>
      </c>
      <c r="F15" s="10">
        <v>6.4620000000000011E-2</v>
      </c>
      <c r="G15" s="10">
        <v>7.1966666666666651E-2</v>
      </c>
      <c r="H15" s="10">
        <v>6.9630769230769232E-2</v>
      </c>
      <c r="I15" s="10">
        <v>7.7863207547169841E-2</v>
      </c>
    </row>
    <row r="16" spans="2:9" x14ac:dyDescent="0.25">
      <c r="B16" s="9" t="s">
        <v>1964</v>
      </c>
      <c r="C16" s="10">
        <v>7.9761538461538453E-2</v>
      </c>
      <c r="D16" s="10">
        <v>8.987692307692309E-2</v>
      </c>
      <c r="E16" s="10">
        <v>7.607499999999999E-2</v>
      </c>
      <c r="F16" s="10">
        <v>8.143636363636364E-2</v>
      </c>
      <c r="G16" s="10">
        <v>8.5028571428571412E-2</v>
      </c>
      <c r="H16" s="10">
        <v>8.4070000000000006E-2</v>
      </c>
      <c r="I16" s="10">
        <v>8.2999295774647902E-2</v>
      </c>
    </row>
    <row r="17" spans="2:9" x14ac:dyDescent="0.25">
      <c r="B17" s="9" t="s">
        <v>1945</v>
      </c>
      <c r="C17" s="10">
        <v>8.218979591836742E-2</v>
      </c>
      <c r="D17" s="10">
        <v>8.0267181467181467E-2</v>
      </c>
      <c r="E17" s="10">
        <v>8.3743548387096772E-2</v>
      </c>
      <c r="F17" s="10">
        <v>7.7077480916030547E-2</v>
      </c>
      <c r="G17" s="10">
        <v>8.2246031746031747E-2</v>
      </c>
      <c r="H17" s="10">
        <v>7.9105128205128203E-2</v>
      </c>
      <c r="I17" s="10">
        <v>8.0749999999999988E-2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CE6-2061-4562-AEAC-70F477F90E96}">
  <dimension ref="A1"/>
  <sheetViews>
    <sheetView showGridLines="0" tabSelected="1" zoomScale="55" zoomScaleNormal="55" workbookViewId="0">
      <selection activeCell="Y28" sqref="Y2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M9" sqref="M9"/>
    </sheetView>
  </sheetViews>
  <sheetFormatPr defaultRowHeight="15" x14ac:dyDescent="0.25"/>
  <cols>
    <col min="1" max="1" width="16.85546875" bestFit="1" customWidth="1"/>
    <col min="2" max="2" width="14.7109375" bestFit="1" customWidth="1"/>
    <col min="3" max="3" width="8.7109375" bestFit="1" customWidth="1"/>
    <col min="4" max="4" width="13.85546875" bestFit="1" customWidth="1"/>
    <col min="5" max="5" width="15.42578125" bestFit="1" customWidth="1"/>
  </cols>
  <sheetData>
    <row r="1" spans="1:5" x14ac:dyDescent="0.25">
      <c r="A1" s="2" t="s">
        <v>1</v>
      </c>
      <c r="B1" s="2" t="s">
        <v>2</v>
      </c>
      <c r="C1" s="2" t="s">
        <v>4</v>
      </c>
      <c r="D1" s="2" t="s">
        <v>1914</v>
      </c>
      <c r="E1" s="2" t="s">
        <v>1915</v>
      </c>
    </row>
    <row r="2" spans="1:5" x14ac:dyDescent="0.25">
      <c r="A2" t="s">
        <v>1505</v>
      </c>
      <c r="B2" t="s">
        <v>1511</v>
      </c>
      <c r="C2">
        <v>12.5</v>
      </c>
      <c r="D2">
        <v>7</v>
      </c>
      <c r="E2">
        <v>0.02</v>
      </c>
    </row>
    <row r="3" spans="1:5" x14ac:dyDescent="0.25">
      <c r="A3" t="s">
        <v>1507</v>
      </c>
      <c r="B3" t="s">
        <v>1511</v>
      </c>
      <c r="C3">
        <v>15.75</v>
      </c>
      <c r="D3">
        <v>7</v>
      </c>
      <c r="E3">
        <v>0.02</v>
      </c>
    </row>
    <row r="4" spans="1:5" x14ac:dyDescent="0.25">
      <c r="A4" t="s">
        <v>1506</v>
      </c>
      <c r="B4" t="s">
        <v>1512</v>
      </c>
      <c r="C4">
        <v>4.2</v>
      </c>
      <c r="D4">
        <v>14</v>
      </c>
      <c r="E4">
        <v>0.05</v>
      </c>
    </row>
    <row r="5" spans="1:5" x14ac:dyDescent="0.25">
      <c r="A5" t="s">
        <v>1508</v>
      </c>
      <c r="B5" t="s">
        <v>1512</v>
      </c>
      <c r="C5">
        <v>8.9</v>
      </c>
      <c r="D5">
        <v>14</v>
      </c>
      <c r="E5">
        <v>0.05</v>
      </c>
    </row>
    <row r="6" spans="1:5" x14ac:dyDescent="0.25">
      <c r="A6" t="s">
        <v>1509</v>
      </c>
      <c r="B6" t="s">
        <v>1510</v>
      </c>
      <c r="C6">
        <v>25</v>
      </c>
      <c r="D6">
        <v>3</v>
      </c>
      <c r="E6">
        <v>0.01</v>
      </c>
    </row>
    <row r="7" spans="1:5" x14ac:dyDescent="0.25">
      <c r="A7" t="s">
        <v>1504</v>
      </c>
      <c r="B7" t="s">
        <v>1510</v>
      </c>
      <c r="C7">
        <v>45</v>
      </c>
      <c r="D7">
        <v>3</v>
      </c>
      <c r="E7">
        <v>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I4" sqref="I4"/>
    </sheetView>
  </sheetViews>
  <sheetFormatPr defaultRowHeight="15" x14ac:dyDescent="0.25"/>
  <cols>
    <col min="1" max="1" width="10.140625" bestFit="1" customWidth="1"/>
    <col min="2" max="2" width="6.5703125" bestFit="1" customWidth="1"/>
    <col min="3" max="3" width="13.85546875" bestFit="1" customWidth="1"/>
    <col min="4" max="4" width="12.7109375" bestFit="1" customWidth="1"/>
  </cols>
  <sheetData>
    <row r="1" spans="1:4" x14ac:dyDescent="0.25">
      <c r="A1" s="2" t="s">
        <v>8</v>
      </c>
      <c r="B1" s="2" t="s">
        <v>1916</v>
      </c>
      <c r="C1" s="2" t="s">
        <v>1914</v>
      </c>
      <c r="D1" s="2" t="s">
        <v>1917</v>
      </c>
    </row>
    <row r="2" spans="1:4" x14ac:dyDescent="0.25">
      <c r="A2" t="s">
        <v>1518</v>
      </c>
      <c r="B2">
        <v>4.5</v>
      </c>
      <c r="C2">
        <v>10</v>
      </c>
      <c r="D2" t="s">
        <v>1918</v>
      </c>
    </row>
    <row r="3" spans="1:4" x14ac:dyDescent="0.25">
      <c r="A3" t="s">
        <v>1519</v>
      </c>
      <c r="B3">
        <v>3.8</v>
      </c>
      <c r="C3">
        <v>7</v>
      </c>
      <c r="D3" t="s">
        <v>1919</v>
      </c>
    </row>
    <row r="4" spans="1:4" x14ac:dyDescent="0.25">
      <c r="A4" t="s">
        <v>1521</v>
      </c>
      <c r="B4">
        <v>4.2</v>
      </c>
      <c r="C4">
        <v>14</v>
      </c>
      <c r="D4" t="s">
        <v>1919</v>
      </c>
    </row>
    <row r="5" spans="1:4" x14ac:dyDescent="0.25">
      <c r="A5" t="s">
        <v>1520</v>
      </c>
      <c r="B5">
        <v>4.7</v>
      </c>
      <c r="C5">
        <v>5</v>
      </c>
      <c r="D5" t="s">
        <v>1918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election sqref="A1:D1"/>
    </sheetView>
  </sheetViews>
  <sheetFormatPr defaultRowHeight="15" x14ac:dyDescent="0.25"/>
  <cols>
    <col min="1" max="2" width="11.42578125" bestFit="1" customWidth="1"/>
    <col min="3" max="3" width="8.42578125" bestFit="1" customWidth="1"/>
    <col min="4" max="4" width="15.5703125" bestFit="1" customWidth="1"/>
  </cols>
  <sheetData>
    <row r="1" spans="1:4" x14ac:dyDescent="0.25">
      <c r="A1" s="1" t="s">
        <v>7</v>
      </c>
      <c r="B1" s="1" t="s">
        <v>1920</v>
      </c>
      <c r="C1" s="1" t="s">
        <v>1921</v>
      </c>
      <c r="D1" s="1" t="s">
        <v>1922</v>
      </c>
    </row>
    <row r="2" spans="1:4" x14ac:dyDescent="0.25">
      <c r="A2" t="s">
        <v>1513</v>
      </c>
      <c r="B2" t="s">
        <v>1923</v>
      </c>
      <c r="C2">
        <v>10000</v>
      </c>
      <c r="D2">
        <v>50000</v>
      </c>
    </row>
    <row r="3" spans="1:4" x14ac:dyDescent="0.25">
      <c r="A3" t="s">
        <v>1514</v>
      </c>
      <c r="B3" t="s">
        <v>1924</v>
      </c>
      <c r="C3">
        <v>8000</v>
      </c>
      <c r="D3">
        <v>45000</v>
      </c>
    </row>
    <row r="4" spans="1:4" x14ac:dyDescent="0.25">
      <c r="A4" t="s">
        <v>1516</v>
      </c>
      <c r="B4" t="s">
        <v>1925</v>
      </c>
      <c r="C4">
        <v>7500</v>
      </c>
      <c r="D4">
        <v>48000</v>
      </c>
    </row>
    <row r="5" spans="1:4" x14ac:dyDescent="0.25">
      <c r="A5" t="s">
        <v>1515</v>
      </c>
      <c r="B5" t="s">
        <v>1926</v>
      </c>
      <c r="C5">
        <v>9000</v>
      </c>
      <c r="D5">
        <v>52000</v>
      </c>
    </row>
    <row r="6" spans="1:4" x14ac:dyDescent="0.25">
      <c r="A6" t="s">
        <v>1517</v>
      </c>
      <c r="B6" t="s">
        <v>1927</v>
      </c>
      <c r="C6">
        <v>12000</v>
      </c>
      <c r="D6">
        <v>55000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
  <sheetViews>
    <sheetView workbookViewId="0"/>
  </sheetViews>
  <sheetFormatPr defaultRowHeight="15" x14ac:dyDescent="0.25"/>
  <sheetData>
    <row r="1" spans="1:1" x14ac:dyDescent="0.25">
      <c r="A1" s="1" t="s">
        <v>1928</v>
      </c>
    </row>
    <row r="2" spans="1:1" x14ac:dyDescent="0.25">
      <c r="A2" t="s">
        <v>1929</v>
      </c>
    </row>
    <row r="3" spans="1:1" x14ac:dyDescent="0.25">
      <c r="A3" t="s">
        <v>1930</v>
      </c>
    </row>
    <row r="4" spans="1:1" x14ac:dyDescent="0.25">
      <c r="A4" t="s">
        <v>1931</v>
      </c>
    </row>
    <row r="5" spans="1:1" x14ac:dyDescent="0.25">
      <c r="A5" t="s">
        <v>1932</v>
      </c>
    </row>
    <row r="6" spans="1:1" x14ac:dyDescent="0.25">
      <c r="A6" t="s">
        <v>1933</v>
      </c>
    </row>
    <row r="7" spans="1:1" x14ac:dyDescent="0.25">
      <c r="A7" t="s">
        <v>1934</v>
      </c>
    </row>
    <row r="8" spans="1:1" x14ac:dyDescent="0.25">
      <c r="A8" t="s">
        <v>1935</v>
      </c>
    </row>
    <row r="9" spans="1:1" x14ac:dyDescent="0.25">
      <c r="A9" t="s">
        <v>1936</v>
      </c>
    </row>
    <row r="10" spans="1:1" x14ac:dyDescent="0.25">
      <c r="A10" t="s">
        <v>1937</v>
      </c>
    </row>
    <row r="11" spans="1:1" x14ac:dyDescent="0.25">
      <c r="A11"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OperationsData</vt:lpstr>
      <vt:lpstr>Key Analysis</vt:lpstr>
      <vt:lpstr> Inventory Optimization</vt:lpstr>
      <vt:lpstr> Quality Control Trends</vt:lpstr>
      <vt:lpstr>Dashboard</vt:lpstr>
      <vt:lpstr>Products</vt:lpstr>
      <vt:lpstr>Suppliers</vt:lpstr>
      <vt:lpstr>Facilities</vt:lpstr>
      <vt:lpstr>AnalysisTasks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Mirza Raiyan Ahmed</cp:lastModifiedBy>
  <dcterms:created xsi:type="dcterms:W3CDTF">2025-08-02T09:19:42Z</dcterms:created>
  <dcterms:modified xsi:type="dcterms:W3CDTF">2025-08-02T17:04:31Z</dcterms:modified>
</cp:coreProperties>
</file>