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mn21j2y_leeds_ac_uk/Documents/lessons/semester1/team project/presatation/cost/cost/"/>
    </mc:Choice>
  </mc:AlternateContent>
  <xr:revisionPtr revIDLastSave="269" documentId="13_ncr:1_{57B8D5C6-1FA5-4998-B5EE-4397C775AB14}" xr6:coauthVersionLast="47" xr6:coauthVersionMax="47" xr10:uidLastSave="{D14A6D45-1FB0-4BBA-9544-6C759C9B1C9B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H10" i="1"/>
  <c r="J10" i="1" s="1"/>
  <c r="H11" i="1"/>
  <c r="J3" i="1"/>
  <c r="J4" i="1"/>
  <c r="J5" i="1"/>
  <c r="J6" i="1"/>
  <c r="J7" i="1"/>
  <c r="J8" i="1"/>
  <c r="J9" i="1"/>
  <c r="J11" i="1"/>
  <c r="J2" i="1"/>
  <c r="H9" i="1"/>
  <c r="H7" i="1"/>
  <c r="H6" i="1"/>
  <c r="H5" i="1"/>
  <c r="J13" i="1" l="1"/>
  <c r="J14" i="1" s="1"/>
</calcChain>
</file>

<file path=xl/sharedStrings.xml><?xml version="1.0" encoding="utf-8"?>
<sst xmlns="http://schemas.openxmlformats.org/spreadsheetml/2006/main" count="55" uniqueCount="47">
  <si>
    <t>Category</t>
    <phoneticPr fontId="1" type="noConversion"/>
  </si>
  <si>
    <t>Description</t>
    <phoneticPr fontId="1" type="noConversion"/>
  </si>
  <si>
    <t>Total Cost = Cost1+Cost2+Cost3+Cost4+Cost5</t>
  </si>
  <si>
    <t>Cost 1: cost of the aircraft</t>
  </si>
  <si>
    <t>battery</t>
  </si>
  <si>
    <t xml:space="preserve"> </t>
  </si>
  <si>
    <t>Frame</t>
    <phoneticPr fontId="1" type="noConversion"/>
  </si>
  <si>
    <t>Propeller</t>
    <phoneticPr fontId="1" type="noConversion"/>
  </si>
  <si>
    <t>Motor</t>
    <phoneticPr fontId="1" type="noConversion"/>
  </si>
  <si>
    <t>ESC</t>
    <phoneticPr fontId="1" type="noConversion"/>
  </si>
  <si>
    <t>Flight Controller</t>
    <phoneticPr fontId="1" type="noConversion"/>
  </si>
  <si>
    <t>Other Avionics</t>
    <phoneticPr fontId="1" type="noConversion"/>
  </si>
  <si>
    <t>Manufuncture</t>
    <phoneticPr fontId="1" type="noConversion"/>
  </si>
  <si>
    <t>KDE-CF185-DP * 2 [4]</t>
    <phoneticPr fontId="1" type="noConversion"/>
  </si>
  <si>
    <t>KDE3520xF-400, plate [5]</t>
    <phoneticPr fontId="1" type="noConversion"/>
  </si>
  <si>
    <t>ESC T60A [6]</t>
    <phoneticPr fontId="1" type="noConversion"/>
  </si>
  <si>
    <t>Overlander 6S 10Ah LiPo [7]</t>
    <phoneticPr fontId="1" type="noConversion"/>
  </si>
  <si>
    <t>Pixhawk PX4 PIX 2.4.8 [8]</t>
    <phoneticPr fontId="1" type="noConversion"/>
  </si>
  <si>
    <t>Memory card, Dahscam [9]</t>
    <phoneticPr fontId="1" type="noConversion"/>
  </si>
  <si>
    <t>3D Printer [10]</t>
    <phoneticPr fontId="1" type="noConversion"/>
  </si>
  <si>
    <t>Body(Al+ABS) [1]</t>
    <phoneticPr fontId="1" type="noConversion"/>
  </si>
  <si>
    <t>Arms(PC) [2]</t>
    <phoneticPr fontId="1" type="noConversion"/>
  </si>
  <si>
    <t>Carbon Fibre [3]</t>
    <phoneticPr fontId="1" type="noConversion"/>
  </si>
  <si>
    <t>Construction of the Hangar and Landing Site</t>
    <phoneticPr fontId="1" type="noConversion"/>
  </si>
  <si>
    <t>Total Cost = Cost of the Aircraft+Cost2+Cost3+Cost4+Cost5+Cost6+Cost7</t>
    <phoneticPr fontId="1" type="noConversion"/>
  </si>
  <si>
    <t>Name</t>
    <phoneticPr fontId="1" type="noConversion"/>
  </si>
  <si>
    <t>Description</t>
  </si>
  <si>
    <t>Coat of Communication Device and Server</t>
    <phoneticPr fontId="1" type="noConversion"/>
  </si>
  <si>
    <t>CAA Compulsory 10%-12% Hull Value</t>
    <phoneticPr fontId="1" type="noConversion"/>
  </si>
  <si>
    <t>Total</t>
    <phoneticPr fontId="1" type="noConversion"/>
  </si>
  <si>
    <t>Per</t>
    <phoneticPr fontId="1" type="noConversion"/>
  </si>
  <si>
    <t>Unit Price</t>
    <phoneticPr fontId="1" type="noConversion"/>
  </si>
  <si>
    <t>Number</t>
    <phoneticPr fontId="1" type="noConversion"/>
  </si>
  <si>
    <t>Total Price</t>
    <phoneticPr fontId="1" type="noConversion"/>
  </si>
  <si>
    <t>Rent Fee</t>
    <phoneticPr fontId="1" type="noConversion"/>
  </si>
  <si>
    <t>Electricity Bill</t>
    <phoneticPr fontId="1" type="noConversion"/>
  </si>
  <si>
    <t>Robotics Engineers for Maintenance</t>
    <phoneticPr fontId="1" type="noConversion"/>
  </si>
  <si>
    <t>Logistics Management Team</t>
    <phoneticPr fontId="1" type="noConversion"/>
  </si>
  <si>
    <t xml:space="preserve">Computer Technicians and Drone Monitors on Site </t>
    <phoneticPr fontId="1" type="noConversion"/>
  </si>
  <si>
    <t>Cost 2 Cost of Ground Base</t>
    <phoneticPr fontId="1" type="noConversion"/>
  </si>
  <si>
    <t>Cost 3 Cost of Energy</t>
    <phoneticPr fontId="1" type="noConversion"/>
  </si>
  <si>
    <t>Cost 4 Cost of Human Resource</t>
    <phoneticPr fontId="1" type="noConversion"/>
  </si>
  <si>
    <t>Cost 5 Cost of Insurance</t>
    <phoneticPr fontId="1" type="noConversion"/>
  </si>
  <si>
    <t>Cost 6 Lifecycle Spare Parts</t>
    <phoneticPr fontId="1" type="noConversion"/>
  </si>
  <si>
    <t>Cost 7 Potential Cost</t>
    <phoneticPr fontId="1" type="noConversion"/>
  </si>
  <si>
    <t>Depends on the Experience and Daily Operation</t>
    <phoneticPr fontId="1" type="noConversion"/>
  </si>
  <si>
    <t xml:space="preserve">Emergence Situations like Crash or Parcel Missing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</si>
</sst>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Cost of an Aircraft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5F-45CD-8FAD-9A00C522C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F-45CD-8FAD-9A00C522C8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5F-45CD-8FAD-9A00C522C8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5F-45CD-8FAD-9A00C522C8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5F-45CD-8FAD-9A00C522C8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5F-45CD-8FAD-9A00C522C8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5F-45CD-8FAD-9A00C522C8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5F-45CD-8FAD-9A00C522C869}"/>
              </c:ext>
            </c:extLst>
          </c:dPt>
          <c:cat>
            <c:strRef>
              <c:f>Sheet1!$N$15:$N$22</c:f>
              <c:strCache>
                <c:ptCount val="8"/>
                <c:pt idx="0">
                  <c:v>Frame</c:v>
                </c:pt>
                <c:pt idx="1">
                  <c:v>Propeller</c:v>
                </c:pt>
                <c:pt idx="2">
                  <c:v>Motor</c:v>
                </c:pt>
                <c:pt idx="3">
                  <c:v>ESC</c:v>
                </c:pt>
                <c:pt idx="4">
                  <c:v>battery</c:v>
                </c:pt>
                <c:pt idx="5">
                  <c:v>Flight Controller</c:v>
                </c:pt>
                <c:pt idx="6">
                  <c:v>Other Avionics</c:v>
                </c:pt>
                <c:pt idx="7">
                  <c:v>Manufuncture</c:v>
                </c:pt>
              </c:strCache>
            </c:strRef>
          </c:cat>
          <c:val>
            <c:numRef>
              <c:f>Sheet1!$O$15:$O$22</c:f>
              <c:numCache>
                <c:formatCode>General</c:formatCode>
                <c:ptCount val="8"/>
                <c:pt idx="0">
                  <c:v>2.7528045774330937E-2</c:v>
                </c:pt>
                <c:pt idx="1">
                  <c:v>0.17103264529966514</c:v>
                </c:pt>
                <c:pt idx="2">
                  <c:v>0.32012564509497632</c:v>
                </c:pt>
                <c:pt idx="3">
                  <c:v>0.14206630681968438</c:v>
                </c:pt>
                <c:pt idx="4">
                  <c:v>0.22632947501304357</c:v>
                </c:pt>
                <c:pt idx="5">
                  <c:v>6.4393089530598691E-2</c:v>
                </c:pt>
                <c:pt idx="6">
                  <c:v>4.4155261392410522E-2</c:v>
                </c:pt>
                <c:pt idx="7">
                  <c:v>4.3695310752906247E-3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B-4772-96EA-97214ACA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838200</xdr:colOff>
      <xdr:row>23</xdr:row>
      <xdr:rowOff>64770</xdr:rowOff>
    </xdr:from>
    <xdr:to>
      <xdr:col>16</xdr:col>
      <xdr:colOff>556260</xdr:colOff>
      <xdr:row>39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0567BE-54F5-4E08-9F7D-91D77DD50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6"/>
  <sheetViews>
    <sheetView tabSelected="1" topLeftCell="D1" workbookViewId="0">
      <selection activeCell="J17" sqref="J17"/>
    </sheetView>
  </sheetViews>
  <sheetFormatPr defaultRowHeight="13.8" x14ac:dyDescent="0.25"/>
  <cols>
    <col min="2" max="2" width="40.77734375" customWidth="1"/>
    <col min="5" max="5" width="28.44140625" customWidth="1"/>
    <col min="6" max="6" width="17.109375" customWidth="1"/>
    <col min="7" max="7" width="43.88671875" customWidth="1"/>
    <col min="8" max="8" width="13.88671875" customWidth="1"/>
    <col min="10" max="10" width="14.77734375" customWidth="1"/>
    <col min="11" max="11" width="11.5546875" customWidth="1"/>
  </cols>
  <sheetData>
    <row r="1" spans="2:15" x14ac:dyDescent="0.25">
      <c r="E1" s="13" t="s">
        <v>3</v>
      </c>
      <c r="F1" s="2" t="s">
        <v>0</v>
      </c>
      <c r="G1" s="2" t="s">
        <v>1</v>
      </c>
      <c r="H1" s="2" t="s">
        <v>31</v>
      </c>
      <c r="I1" s="2" t="s">
        <v>32</v>
      </c>
      <c r="J1" s="2" t="s">
        <v>33</v>
      </c>
    </row>
    <row r="2" spans="2:15" ht="13.5" customHeight="1" x14ac:dyDescent="0.25">
      <c r="B2" t="s">
        <v>2</v>
      </c>
      <c r="E2" s="13"/>
      <c r="F2" s="2" t="s">
        <v>6</v>
      </c>
      <c r="G2" s="1" t="s">
        <v>20</v>
      </c>
      <c r="H2" s="3">
        <v>5</v>
      </c>
      <c r="I2" s="1">
        <v>1000</v>
      </c>
      <c r="J2" s="3">
        <f>H2*I2</f>
        <v>5000</v>
      </c>
      <c r="K2">
        <f>J2/$J$13</f>
        <v>3.0586717527034376E-3</v>
      </c>
    </row>
    <row r="3" spans="2:15" ht="13.5" customHeight="1" x14ac:dyDescent="0.25">
      <c r="E3" s="13"/>
      <c r="F3" s="2"/>
      <c r="G3" s="1" t="s">
        <v>21</v>
      </c>
      <c r="H3" s="3">
        <v>2</v>
      </c>
      <c r="I3" s="1">
        <v>8000</v>
      </c>
      <c r="J3" s="3">
        <f t="shared" ref="J3:J11" si="0">H3*I3</f>
        <v>16000</v>
      </c>
      <c r="K3">
        <f t="shared" ref="K3:K11" si="1">J3/$J$13</f>
        <v>9.7877496086509995E-3</v>
      </c>
    </row>
    <row r="4" spans="2:15" ht="13.5" customHeight="1" x14ac:dyDescent="0.25">
      <c r="E4" s="13"/>
      <c r="F4" s="2"/>
      <c r="G4" s="1" t="s">
        <v>22</v>
      </c>
      <c r="H4" s="3">
        <v>4</v>
      </c>
      <c r="I4" s="1">
        <v>6000</v>
      </c>
      <c r="J4" s="3">
        <f t="shared" si="0"/>
        <v>24000</v>
      </c>
      <c r="K4">
        <f t="shared" si="1"/>
        <v>1.4681624412976501E-2</v>
      </c>
    </row>
    <row r="5" spans="2:15" ht="13.5" customHeight="1" x14ac:dyDescent="0.25">
      <c r="E5" s="13"/>
      <c r="F5" s="2" t="s">
        <v>7</v>
      </c>
      <c r="G5" s="1" t="s">
        <v>13</v>
      </c>
      <c r="H5" s="3">
        <f>123.95/1.33</f>
        <v>93.195488721804509</v>
      </c>
      <c r="I5" s="1">
        <v>3000</v>
      </c>
      <c r="J5" s="3">
        <f t="shared" si="0"/>
        <v>279586.4661654135</v>
      </c>
      <c r="K5">
        <f t="shared" si="1"/>
        <v>0.17103264529966514</v>
      </c>
    </row>
    <row r="6" spans="2:15" ht="13.5" customHeight="1" x14ac:dyDescent="0.25">
      <c r="E6" s="13"/>
      <c r="F6" s="2" t="s">
        <v>8</v>
      </c>
      <c r="G6" s="1" t="s">
        <v>14</v>
      </c>
      <c r="H6" s="3">
        <f>116/1.33</f>
        <v>87.218045112781951</v>
      </c>
      <c r="I6" s="1">
        <v>6000</v>
      </c>
      <c r="J6" s="3">
        <f t="shared" si="0"/>
        <v>523308.27067669173</v>
      </c>
      <c r="K6">
        <f t="shared" si="1"/>
        <v>0.32012564509497632</v>
      </c>
    </row>
    <row r="7" spans="2:15" ht="13.5" customHeight="1" x14ac:dyDescent="0.25">
      <c r="E7" s="13"/>
      <c r="F7" s="2" t="s">
        <v>9</v>
      </c>
      <c r="G7" s="1" t="s">
        <v>15</v>
      </c>
      <c r="H7" s="3">
        <f>329/8.5</f>
        <v>38.705882352941174</v>
      </c>
      <c r="I7" s="1">
        <v>6000</v>
      </c>
      <c r="J7" s="3">
        <f t="shared" si="0"/>
        <v>232235.29411764705</v>
      </c>
      <c r="K7">
        <f t="shared" si="1"/>
        <v>0.14206630681968438</v>
      </c>
    </row>
    <row r="8" spans="2:15" ht="13.5" customHeight="1" x14ac:dyDescent="0.25">
      <c r="E8" s="13"/>
      <c r="F8" s="2" t="s">
        <v>4</v>
      </c>
      <c r="G8" s="1" t="s">
        <v>16</v>
      </c>
      <c r="H8" s="3">
        <v>184.99</v>
      </c>
      <c r="I8" s="1">
        <v>2000</v>
      </c>
      <c r="J8" s="3">
        <f t="shared" si="0"/>
        <v>369980</v>
      </c>
      <c r="K8">
        <f t="shared" si="1"/>
        <v>0.22632947501304357</v>
      </c>
    </row>
    <row r="9" spans="2:15" ht="13.5" customHeight="1" x14ac:dyDescent="0.25">
      <c r="E9" s="13"/>
      <c r="F9" s="2" t="s">
        <v>10</v>
      </c>
      <c r="G9" s="1" t="s">
        <v>17</v>
      </c>
      <c r="H9" s="3">
        <f>140/1.33</f>
        <v>105.26315789473684</v>
      </c>
      <c r="I9" s="1">
        <v>1000</v>
      </c>
      <c r="J9" s="3">
        <f t="shared" si="0"/>
        <v>105263.15789473684</v>
      </c>
      <c r="K9">
        <f t="shared" si="1"/>
        <v>6.4393089530598691E-2</v>
      </c>
    </row>
    <row r="10" spans="2:15" ht="13.5" customHeight="1" x14ac:dyDescent="0.25">
      <c r="E10" s="13"/>
      <c r="F10" s="2" t="s">
        <v>11</v>
      </c>
      <c r="G10" s="1" t="s">
        <v>18</v>
      </c>
      <c r="H10" s="3">
        <f>16/1.33</f>
        <v>12.030075187969924</v>
      </c>
      <c r="I10" s="1">
        <v>6000</v>
      </c>
      <c r="J10" s="3">
        <f t="shared" si="0"/>
        <v>72180.451127819542</v>
      </c>
      <c r="K10">
        <f t="shared" si="1"/>
        <v>4.4155261392410522E-2</v>
      </c>
    </row>
    <row r="11" spans="2:15" ht="13.5" customHeight="1" x14ac:dyDescent="0.25">
      <c r="E11" s="13"/>
      <c r="F11" s="2" t="s">
        <v>12</v>
      </c>
      <c r="G11" s="1" t="s">
        <v>19</v>
      </c>
      <c r="H11" s="3">
        <f>4750/1.33</f>
        <v>3571.4285714285711</v>
      </c>
      <c r="I11" s="1">
        <v>2</v>
      </c>
      <c r="J11" s="3">
        <f t="shared" si="0"/>
        <v>7142.8571428571422</v>
      </c>
      <c r="K11">
        <f t="shared" si="1"/>
        <v>4.3695310752906247E-3</v>
      </c>
    </row>
    <row r="12" spans="2:15" x14ac:dyDescent="0.25">
      <c r="D12" t="s">
        <v>5</v>
      </c>
      <c r="F12" s="4"/>
      <c r="G12" s="4"/>
      <c r="H12" s="4"/>
      <c r="I12" s="4"/>
      <c r="J12" s="4"/>
    </row>
    <row r="13" spans="2:15" x14ac:dyDescent="0.25">
      <c r="F13" s="2"/>
      <c r="G13" s="1"/>
      <c r="H13" s="3"/>
      <c r="I13" s="1" t="s">
        <v>29</v>
      </c>
      <c r="J13" s="3">
        <f>SUM(J2:J11)</f>
        <v>1634696.4971251655</v>
      </c>
    </row>
    <row r="14" spans="2:15" x14ac:dyDescent="0.25">
      <c r="F14" s="5"/>
      <c r="G14" s="6"/>
      <c r="H14" s="3"/>
      <c r="I14" s="1" t="s">
        <v>30</v>
      </c>
      <c r="J14" s="3">
        <f>J13/1000</f>
        <v>1634.6964971251655</v>
      </c>
    </row>
    <row r="15" spans="2:15" x14ac:dyDescent="0.25">
      <c r="E15" s="14" t="s">
        <v>24</v>
      </c>
      <c r="F15" s="15"/>
      <c r="G15" s="16"/>
      <c r="N15" s="2" t="s">
        <v>6</v>
      </c>
      <c r="O15">
        <v>2.7528045774330937E-2</v>
      </c>
    </row>
    <row r="16" spans="2:15" x14ac:dyDescent="0.25">
      <c r="E16" s="8" t="s">
        <v>25</v>
      </c>
      <c r="F16" s="15" t="s">
        <v>26</v>
      </c>
      <c r="G16" s="16"/>
      <c r="N16" s="2" t="s">
        <v>7</v>
      </c>
      <c r="O16">
        <v>0.17103264529966514</v>
      </c>
    </row>
    <row r="17" spans="5:15" x14ac:dyDescent="0.25">
      <c r="E17" s="1" t="s">
        <v>39</v>
      </c>
      <c r="F17" s="9" t="s">
        <v>34</v>
      </c>
      <c r="G17" s="10"/>
      <c r="N17" s="2" t="s">
        <v>8</v>
      </c>
      <c r="O17">
        <v>0.32012564509497632</v>
      </c>
    </row>
    <row r="18" spans="5:15" x14ac:dyDescent="0.25">
      <c r="E18" s="1"/>
      <c r="F18" s="9" t="s">
        <v>23</v>
      </c>
      <c r="G18" s="10"/>
      <c r="N18" s="2" t="s">
        <v>9</v>
      </c>
      <c r="O18">
        <v>0.14206630681968438</v>
      </c>
    </row>
    <row r="19" spans="5:15" x14ac:dyDescent="0.25">
      <c r="E19" s="7"/>
      <c r="F19" s="9" t="s">
        <v>27</v>
      </c>
      <c r="G19" s="10"/>
      <c r="N19" s="2" t="s">
        <v>4</v>
      </c>
      <c r="O19">
        <v>0.22632947501304357</v>
      </c>
    </row>
    <row r="20" spans="5:15" x14ac:dyDescent="0.25">
      <c r="E20" s="1" t="s">
        <v>40</v>
      </c>
      <c r="F20" s="9" t="s">
        <v>35</v>
      </c>
      <c r="G20" s="10"/>
      <c r="N20" s="2" t="s">
        <v>10</v>
      </c>
      <c r="O20">
        <v>6.4393089530598691E-2</v>
      </c>
    </row>
    <row r="21" spans="5:15" x14ac:dyDescent="0.25">
      <c r="E21" s="1" t="s">
        <v>41</v>
      </c>
      <c r="F21" s="9" t="s">
        <v>36</v>
      </c>
      <c r="G21" s="10"/>
      <c r="N21" s="2" t="s">
        <v>11</v>
      </c>
      <c r="O21">
        <v>4.4155261392410522E-2</v>
      </c>
    </row>
    <row r="22" spans="5:15" x14ac:dyDescent="0.25">
      <c r="E22" s="1"/>
      <c r="F22" s="9" t="s">
        <v>37</v>
      </c>
      <c r="G22" s="10"/>
      <c r="N22" s="2" t="s">
        <v>12</v>
      </c>
      <c r="O22">
        <v>4.3695310752906247E-3</v>
      </c>
    </row>
    <row r="23" spans="5:15" x14ac:dyDescent="0.25">
      <c r="E23" s="1"/>
      <c r="F23" s="9" t="s">
        <v>38</v>
      </c>
      <c r="G23" s="10"/>
    </row>
    <row r="24" spans="5:15" x14ac:dyDescent="0.25">
      <c r="E24" s="1" t="s">
        <v>42</v>
      </c>
      <c r="F24" s="11" t="s">
        <v>28</v>
      </c>
      <c r="G24" s="12"/>
    </row>
    <row r="25" spans="5:15" x14ac:dyDescent="0.25">
      <c r="E25" s="1" t="s">
        <v>43</v>
      </c>
      <c r="F25" s="9" t="s">
        <v>45</v>
      </c>
      <c r="G25" s="10"/>
    </row>
    <row r="26" spans="5:15" x14ac:dyDescent="0.25">
      <c r="E26" s="1" t="s">
        <v>44</v>
      </c>
      <c r="F26" s="9" t="s">
        <v>46</v>
      </c>
      <c r="G26" s="10"/>
    </row>
  </sheetData>
  <mergeCells count="13">
    <mergeCell ref="E1:E11"/>
    <mergeCell ref="E15:G15"/>
    <mergeCell ref="F17:G17"/>
    <mergeCell ref="F20:G20"/>
    <mergeCell ref="F18:G18"/>
    <mergeCell ref="F16:G16"/>
    <mergeCell ref="F19:G19"/>
    <mergeCell ref="F26:G26"/>
    <mergeCell ref="F21:G21"/>
    <mergeCell ref="F22:G22"/>
    <mergeCell ref="F23:G23"/>
    <mergeCell ref="F24:G24"/>
    <mergeCell ref="F25:G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Jiaxi Yan [mn21j2y]</cp:lastModifiedBy>
  <cp:revision/>
  <dcterms:created xsi:type="dcterms:W3CDTF">2015-06-05T18:19:34Z</dcterms:created>
  <dcterms:modified xsi:type="dcterms:W3CDTF">2021-12-08T11:06:29Z</dcterms:modified>
  <cp:category/>
  <cp:contentStatus/>
</cp:coreProperties>
</file>