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shahadat_uddin_sydney_edu_au/Documents/Research collaboration/With myself/Gender-based Fairness/"/>
    </mc:Choice>
  </mc:AlternateContent>
  <xr:revisionPtr revIDLastSave="37" documentId="8_{C84C58FB-33BA-4557-9514-64E252415897}" xr6:coauthVersionLast="47" xr6:coauthVersionMax="47" xr10:uidLastSave="{AECD1EA9-F570-4A0E-A110-F72D96E75B86}"/>
  <bookViews>
    <workbookView xWindow="-96" yWindow="-96" windowWidth="23232" windowHeight="12552" xr2:uid="{00000000-000D-0000-FFFF-FFFF00000000}"/>
  </bookViews>
  <sheets>
    <sheet name="all_dataset_final" sheetId="1" r:id="rId1"/>
    <sheet name="checking" sheetId="4" r:id="rId2"/>
    <sheet name="Sheet1" sheetId="5" r:id="rId3"/>
  </sheets>
  <definedNames>
    <definedName name="_xlnm._FilterDatabase" localSheetId="0" hidden="1">all_dataset_final!$A$1:$P$79</definedName>
    <definedName name="_xlnm._FilterDatabase" localSheetId="1" hidden="1">checking!$H$1:$I$184</definedName>
    <definedName name="_xlnm._FilterDatabase" localSheetId="2" hidden="1">Sheet1!$A$1:$A$94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" i="1" l="1"/>
  <c r="J81" i="1"/>
  <c r="H81" i="1"/>
  <c r="F83" i="1"/>
  <c r="I2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2" i="1"/>
  <c r="Q2" i="1"/>
  <c r="N82" i="1"/>
  <c r="L82" i="1"/>
  <c r="K23" i="4"/>
  <c r="K22" i="4"/>
  <c r="K20" i="4"/>
  <c r="K16" i="4"/>
  <c r="K14" i="4"/>
  <c r="K13" i="4"/>
  <c r="K12" i="4"/>
  <c r="K11" i="4"/>
  <c r="K10" i="4"/>
  <c r="K6" i="4"/>
  <c r="K3" i="4"/>
  <c r="K2" i="4"/>
  <c r="E84" i="1"/>
  <c r="D84" i="1"/>
  <c r="C84" i="1"/>
  <c r="E83" i="1"/>
  <c r="D83" i="1"/>
  <c r="C83" i="1"/>
  <c r="K21" i="4" l="1"/>
  <c r="K24" i="4"/>
  <c r="K9" i="4"/>
  <c r="K15" i="4"/>
  <c r="K17" i="4"/>
  <c r="K18" i="4"/>
  <c r="K19" i="4"/>
  <c r="K4" i="4"/>
  <c r="K5" i="4"/>
  <c r="K7" i="4"/>
  <c r="K8" i="4"/>
  <c r="J26" i="4"/>
</calcChain>
</file>

<file path=xl/sharedStrings.xml><?xml version="1.0" encoding="utf-8"?>
<sst xmlns="http://schemas.openxmlformats.org/spreadsheetml/2006/main" count="785" uniqueCount="310">
  <si>
    <t>Source</t>
  </si>
  <si>
    <t>URL</t>
  </si>
  <si>
    <t>Features</t>
  </si>
  <si>
    <t>Outcome_var_#_categories</t>
  </si>
  <si>
    <t>Dataset_Name</t>
  </si>
  <si>
    <t>Dataset_context</t>
  </si>
  <si>
    <t>Kaggle</t>
  </si>
  <si>
    <t>Heart Disease</t>
  </si>
  <si>
    <t>Lung Cancer</t>
  </si>
  <si>
    <t>ID</t>
  </si>
  <si>
    <t>Esophageal Cancer Dataset</t>
  </si>
  <si>
    <t>Esophageal Cancer</t>
  </si>
  <si>
    <t>https://www.kaggle.com/datasets/abhinaba1biswas/esophageal-cancer-dataset</t>
  </si>
  <si>
    <t>Category</t>
  </si>
  <si>
    <t>Cardiovascular Diseases Risk Prediction Dataset</t>
  </si>
  <si>
    <t>https://www.kaggle.com/datasets/alphiree/cardiovascular-diseases-risk-prediction-dataset</t>
  </si>
  <si>
    <t>Cardiovascular Disease</t>
  </si>
  <si>
    <t>Heart Failure Prediction</t>
  </si>
  <si>
    <t>https://www.kaggle.com/datasets/andrewmvd/heart-failure-clinical-data</t>
  </si>
  <si>
    <t>Gold</t>
  </si>
  <si>
    <t>Heart Failure Prediction Dataset</t>
  </si>
  <si>
    <t>https://www.kaggle.com/datasets/fedesoriano/heart-failure-prediction</t>
  </si>
  <si>
    <t>Diabetes Health Indicators Dataset</t>
  </si>
  <si>
    <t>Diabetes</t>
  </si>
  <si>
    <t>https://www.kaggle.com/datasets/alexteboul/diabetes-health-indicators-dataset</t>
  </si>
  <si>
    <t>Indicators of Heart Disease (2022 UPDATE)</t>
  </si>
  <si>
    <t>https://www.kaggle.com/datasets/kamilpytlak/personal-key-indicators-of-heart-disease</t>
  </si>
  <si>
    <t>Lung Cancer Prediction</t>
  </si>
  <si>
    <t>https://www.kaggle.com/datasets/thedevastator/cancer-patients-and-air-pollution-a-new-link</t>
  </si>
  <si>
    <t>https://www.kaggle.com/datasets/mysarahmadbhat/lung-cancer</t>
  </si>
  <si>
    <t>Diabetes prediction dataset</t>
  </si>
  <si>
    <t>https://www.kaggle.com/datasets/iammustafatz/diabetes-prediction-dataset</t>
  </si>
  <si>
    <t>Logistic regression To predict heart disease</t>
  </si>
  <si>
    <t>https://www.kaggle.com/datasets/dileep070/heart-disease-prediction-using-logistic-regression</t>
  </si>
  <si>
    <t>Silver</t>
  </si>
  <si>
    <t>Heart Disease Health Indicators Dataset</t>
  </si>
  <si>
    <t>https://www.kaggle.com/datasets/alexteboul/heart-disease-health-indicators-dataset</t>
  </si>
  <si>
    <t>Brain Stroke Dataset</t>
  </si>
  <si>
    <t>Stroke</t>
  </si>
  <si>
    <t>https://www.kaggle.com/datasets/jillanisofttech/brain-stroke-dataset</t>
  </si>
  <si>
    <t>Comprehensive Diabetes Clinical Dataset(100k rows)</t>
  </si>
  <si>
    <t>https://www.kaggle.com/datasets/priyamchoksi/100000-diabetes-clinical-dataset</t>
  </si>
  <si>
    <t>Thyroid Disease Data</t>
  </si>
  <si>
    <t>Thyroid</t>
  </si>
  <si>
    <t>https://www.kaggle.com/datasets/jainaru/thyroid-disease-data</t>
  </si>
  <si>
    <t>Heart Disease Dataset</t>
  </si>
  <si>
    <t>Brain stroke prediction dataset</t>
  </si>
  <si>
    <t>https://www.kaggle.com/datasets/zzettrkalpakbal/full-filled-brain-stroke-dataset</t>
  </si>
  <si>
    <t>Alzheimer</t>
  </si>
  <si>
    <t>Heart Attack Risk Prediction Dataset</t>
  </si>
  <si>
    <t>https://www.kaggle.com/datasets/iamsouravbanerjee/heart-attack-prediction-dataset</t>
  </si>
  <si>
    <t>Risk Factors for Cardiovascular Heart Disease</t>
  </si>
  <si>
    <t>https://www.kaggle.com/datasets/thedevastator/exploring-risk-factors-for-cardiovascular-diseas</t>
  </si>
  <si>
    <t>Bronze</t>
  </si>
  <si>
    <t>Chronic Kidney Disease</t>
  </si>
  <si>
    <t>Heart Attack Prediction</t>
  </si>
  <si>
    <t>https://www.kaggle.com/datasets/juledz/heart-attack-prediction</t>
  </si>
  <si>
    <t>https://www.kaggle.com/datasets/kapoorprakhar/cardio-health-risk-assessment-dataset</t>
  </si>
  <si>
    <t>Cardio Health Risk Assessment Dataset</t>
  </si>
  <si>
    <t>Heart Disease Risk Prediction</t>
  </si>
  <si>
    <t>https://www.kaggle.com/datasets/zobiabilal/heart-disease-risk-prediction</t>
  </si>
  <si>
    <t>https://www.kaggle.com/datasets/winson13/heart-disease-dataset</t>
  </si>
  <si>
    <t>Heart Health Stats Dataset</t>
  </si>
  <si>
    <t>https://www.kaggle.com/datasets/mahad049/heart-health-stats-dataset</t>
  </si>
  <si>
    <t>Heart Disease prediction</t>
  </si>
  <si>
    <t>https://www.kaggle.com/datasets/rashadrmammadov/heart-disease-prediction</t>
  </si>
  <si>
    <t>https://www.kaggle.com/datasets/mamta1999/cardiovascular-risk-data</t>
  </si>
  <si>
    <t>Cardiovascular-risk-factor-data</t>
  </si>
  <si>
    <t>Lung Cancer Dataset</t>
  </si>
  <si>
    <t>https://www.kaggle.com/datasets/humairmunir/lung-cancer-risk-dataset</t>
  </si>
  <si>
    <t>Predict Liver Disease: 1700 Records Dataset</t>
  </si>
  <si>
    <t>Liver Disease</t>
  </si>
  <si>
    <t>https://www.kaggle.com/datasets/rabieelkharoua/predict-liver-disease-1700-records-dataset</t>
  </si>
  <si>
    <t>Chronic kidney disease EHRs Abu Dhabi</t>
  </si>
  <si>
    <t>https://www.kaggle.com/datasets/davidechicco/chronic-kidney-disease-ehrs-abu-dhabi</t>
  </si>
  <si>
    <t>Framingham Heart Study</t>
  </si>
  <si>
    <t>https://www.kaggle.com/datasets/noeyislearning/framingham-heart-study</t>
  </si>
  <si>
    <t>The Heart Failure Prediction Dataset</t>
  </si>
  <si>
    <t>https://www.kaggle.com/datasets/asgharalikhan/mortality-rate-heart-patient-pakistan-hospital</t>
  </si>
  <si>
    <t>https://www.kaggle.com/datasets/nezahatkk/heart-disease-data</t>
  </si>
  <si>
    <t>Framingham_CHD_preprocessed_data</t>
  </si>
  <si>
    <t>https://www.kaggle.com/datasets/captainozlem/framingham-chd-preprocessed-data</t>
  </si>
  <si>
    <t>https://www.kaggle.com/datasets/julnazz/diabetes-health-indicators-dataset</t>
  </si>
  <si>
    <t>https://www.kaggle.com/datasets/mahdifaour/heart-disease-dataset</t>
  </si>
  <si>
    <t>Obesity Dataset</t>
  </si>
  <si>
    <t>Obesity</t>
  </si>
  <si>
    <t>https://www.kaggle.com/datasets/suleymansulak/obesity-dataset</t>
  </si>
  <si>
    <t>Heart disease dataset</t>
  </si>
  <si>
    <t>https://www.kaggle.com/datasets/mahmoudshaheen1134/heart-disease-data</t>
  </si>
  <si>
    <t>Depression</t>
  </si>
  <si>
    <t>Coronary Artery Disease - Analysis</t>
  </si>
  <si>
    <t>Coronary Artery</t>
  </si>
  <si>
    <t>https://www.kaggle.com/datasets/homelysmile/datacad</t>
  </si>
  <si>
    <t>Lung Cancer Mortality Datasets v2</t>
  </si>
  <si>
    <t>https://www.kaggle.com/datasets/masterdatasan/lung-cancer-mortality-datasets-v2</t>
  </si>
  <si>
    <t>https://www.kaggle.com/datasets/fedesoriano/cirrhosis-prediction-dataset</t>
  </si>
  <si>
    <t>Cirrhosis Prediction Dataset</t>
  </si>
  <si>
    <t>Cirrhosis</t>
  </si>
  <si>
    <t>https://www.kaggle.com/datasets/uciml/indian-liver-patient-records</t>
  </si>
  <si>
    <t>Indian Liver Patient Records</t>
  </si>
  <si>
    <t>https://www.kaggle.com/datasets/redwankarimsony/heart-disease-data</t>
  </si>
  <si>
    <t>UCI Heart Disease Data</t>
  </si>
  <si>
    <t>Diabetes Dataset</t>
  </si>
  <si>
    <t>https://www.kaggle.com/datasets/rabieelkharoua/alzheimers-disease-dataset</t>
  </si>
  <si>
    <t>Alzheimer's Disease Dataset</t>
  </si>
  <si>
    <t>https://www.kaggle.com/datasets/imtkaggleteam/diabetes</t>
  </si>
  <si>
    <t>https://www.kaggle.com/datasets/pkdarabi/diabetes-dataset-with-18-features</t>
  </si>
  <si>
    <t>Diabetes_Dataset_With_18_Features</t>
  </si>
  <si>
    <t>https://www.kaggle.com/datasets/houcembenmansour/predict-diabetes-based-on-diagnostic-measures</t>
  </si>
  <si>
    <t>Predict diabetes based on diagnostic measures</t>
  </si>
  <si>
    <t>https://www.kaggle.com/datasets/fatemehmehrparvar/dementia</t>
  </si>
  <si>
    <t>Dementia prediction</t>
  </si>
  <si>
    <t>Dementia</t>
  </si>
  <si>
    <t>https://www.kaggle.com/datasets/mannatpruthi/diabetes-dataset</t>
  </si>
  <si>
    <t>Mental Health in Tech Survey</t>
  </si>
  <si>
    <t>Mental Health</t>
  </si>
  <si>
    <t>https://www.kaggle.com/datasets/osmi/mental-health-in-tech-survey</t>
  </si>
  <si>
    <t>Student Mental health</t>
  </si>
  <si>
    <t>https://www.kaggle.com/datasets/shariful07/student-mental-health</t>
  </si>
  <si>
    <t>https://www.kaggle.com/datasets/rabieelkharoua/chronic-kidney-disease-dataset-analysis</t>
  </si>
  <si>
    <t>Chronic Kidney Disease Dataset</t>
  </si>
  <si>
    <t>https://www.kaggle.com/datasets/amitvkulkarni/lifestyle-factors-influencing-osteoporosis</t>
  </si>
  <si>
    <t>Osteoporosis Risk Prediction</t>
  </si>
  <si>
    <t>Osteoporosis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</si>
  <si>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</si>
  <si>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</si>
  <si>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</si>
  <si>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</si>
  <si>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</si>
  <si>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</si>
  <si>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</si>
  <si>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</si>
  <si>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</si>
  <si>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</si>
  <si>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K12</t>
  </si>
  <si>
    <t>K14</t>
  </si>
  <si>
    <t>K15</t>
  </si>
  <si>
    <t>K18</t>
  </si>
  <si>
    <t>K22</t>
  </si>
  <si>
    <t>K25</t>
  </si>
  <si>
    <t>K27</t>
  </si>
  <si>
    <t>K28</t>
  </si>
  <si>
    <t>K29</t>
  </si>
  <si>
    <t>K30</t>
  </si>
  <si>
    <t>K35</t>
  </si>
  <si>
    <t>K36</t>
  </si>
  <si>
    <t>K37</t>
  </si>
  <si>
    <t>K38</t>
  </si>
  <si>
    <t>K40</t>
  </si>
  <si>
    <t>K41</t>
  </si>
  <si>
    <t>K43</t>
  </si>
  <si>
    <t>K44</t>
  </si>
  <si>
    <t>K46</t>
  </si>
  <si>
    <t>K49</t>
  </si>
  <si>
    <t>K50</t>
  </si>
  <si>
    <t>K51</t>
  </si>
  <si>
    <t>K54</t>
  </si>
  <si>
    <t>K57</t>
  </si>
  <si>
    <t>K61</t>
  </si>
  <si>
    <t>K67</t>
  </si>
  <si>
    <t>K70</t>
  </si>
  <si>
    <t>K78</t>
  </si>
  <si>
    <t>K79</t>
  </si>
  <si>
    <t>K81</t>
  </si>
  <si>
    <t>K89</t>
  </si>
  <si>
    <t>K92</t>
  </si>
  <si>
    <t>K94</t>
  </si>
  <si>
    <t>K98</t>
  </si>
  <si>
    <t>K102</t>
  </si>
  <si>
    <t>K104</t>
  </si>
  <si>
    <t>K108</t>
  </si>
  <si>
    <t>K109</t>
  </si>
  <si>
    <t>K114</t>
  </si>
  <si>
    <t>K116</t>
  </si>
  <si>
    <t>U10</t>
  </si>
  <si>
    <t>U13</t>
  </si>
  <si>
    <t>U15</t>
  </si>
  <si>
    <t>U16</t>
  </si>
  <si>
    <t>U17</t>
  </si>
  <si>
    <t>U19</t>
  </si>
  <si>
    <t>U20</t>
  </si>
  <si>
    <t>U23</t>
  </si>
  <si>
    <t>U24</t>
  </si>
  <si>
    <t>U25</t>
  </si>
  <si>
    <t>UCI_MLR</t>
  </si>
  <si>
    <t>Parkinsons</t>
  </si>
  <si>
    <t>Hepatitis</t>
  </si>
  <si>
    <t>https://archive.ics.uci.edu/dataset/46/hepatitis</t>
  </si>
  <si>
    <t>HCV data</t>
  </si>
  <si>
    <t>https://archive.ics.uci.edu/dataset/571/hcv+data</t>
  </si>
  <si>
    <t>Autism Screening Adult</t>
  </si>
  <si>
    <t>Autism</t>
  </si>
  <si>
    <t>https://archive.ics.uci.edu/dataset/426/autism+screening+adult</t>
  </si>
  <si>
    <t>https://archive.ics.uci.edu/dataset/470/parkinson+s+disease+classification</t>
  </si>
  <si>
    <t>Parkinson's Disease Classification</t>
  </si>
  <si>
    <t>Hepatitis C Virus (HCV) for Egyptian patients</t>
  </si>
  <si>
    <t>https://archive.ics.uci.edu/dataset/503/hepatitis+c+virus+hcv+for+egyptian+patients</t>
  </si>
  <si>
    <t>Autistic Spectrum Disorder Screening Data for Children</t>
  </si>
  <si>
    <t>https://archive.ics.uci.edu/dataset/419/autistic+spectrum+disorder+screening+data+for+children</t>
  </si>
  <si>
    <t>Sepsis Survival Minimal Clinical Records</t>
  </si>
  <si>
    <t>Sepsis</t>
  </si>
  <si>
    <t>https://archive.ics.uci.edu/dataset/827/sepsis+survival+minimal+clinical+records</t>
  </si>
  <si>
    <t>https://archive.ics.uci.edu/dataset/489/parkinson+dataset+with+replicated+acoustic+features</t>
  </si>
  <si>
    <t>Parkinson Dataset with replicated acoustic features</t>
  </si>
  <si>
    <t>https://archive.ics.uci.edu/dataset/529/early+stage+diabetes+risk+prediction+dataset</t>
  </si>
  <si>
    <t>Early Stage Diabetes Risk Prediction</t>
  </si>
  <si>
    <t>Myocardial infarction complications</t>
  </si>
  <si>
    <t>https://archive.ics.uci.edu/dataset/579/myocardial+infarction+complications</t>
  </si>
  <si>
    <t>Instances</t>
  </si>
  <si>
    <t>K126</t>
  </si>
  <si>
    <t>K127</t>
  </si>
  <si>
    <t>K128</t>
  </si>
  <si>
    <t>K135</t>
  </si>
  <si>
    <t>https://www.kaggle.com/code/nitinchoudhary012/brain-stroke-prediction-99-accuracy</t>
  </si>
  <si>
    <t>Brain Stroke Prediction (99% Accuracy)</t>
  </si>
  <si>
    <t>Cerebral Stroke Prediction-Imbalanced Dataset</t>
  </si>
  <si>
    <t>https://www.kaggle.com/datasets/shashwatwork/cerebral-stroke-predictionimbalaced-dataset</t>
  </si>
  <si>
    <t>Dementia Prediction Dataset</t>
  </si>
  <si>
    <t>https://www.kaggle.com/datasets/shashwatwork/dementia-prediction-dataset</t>
  </si>
  <si>
    <t>https://www.kaggle.com/datasets/ikynahidwin/depression-student-dataset</t>
  </si>
  <si>
    <t>Depression Student Dataset</t>
  </si>
  <si>
    <t>K140</t>
  </si>
  <si>
    <t>https://www.kaggle.com/datasets/sumansharmadataworld/depression-surveydataset-for-analysis</t>
  </si>
  <si>
    <t>Depression Survey/Dataset for Analysis</t>
  </si>
  <si>
    <t>K141</t>
  </si>
  <si>
    <t>K142</t>
  </si>
  <si>
    <t>K143</t>
  </si>
  <si>
    <t>K146</t>
  </si>
  <si>
    <t>K150</t>
  </si>
  <si>
    <t>https://www.kaggle.com/datasets/ziya07/student-health-data</t>
  </si>
  <si>
    <t>Student-Health-Data</t>
  </si>
  <si>
    <t>Health Data</t>
  </si>
  <si>
    <t>https://www.kaggle.com/datasets/morisqed/mental-health-data</t>
  </si>
  <si>
    <t>mental health data</t>
  </si>
  <si>
    <t>Obesity Levels</t>
  </si>
  <si>
    <t>https://www.kaggle.com/datasets/fatemehmehrparvar/obesity-levels</t>
  </si>
  <si>
    <t>https://www.kaggle.com/datasets/kmader/skin-cancer-mnist-ham10000</t>
  </si>
  <si>
    <t>Skin cancer</t>
  </si>
  <si>
    <t>Skin Cancer MNIST: HAM10000</t>
  </si>
  <si>
    <t>https://www.kaggle.com/datasets/imnikhilanand/heart-attack-prediction</t>
  </si>
  <si>
    <t>K152</t>
  </si>
  <si>
    <t>K153</t>
  </si>
  <si>
    <t>K155</t>
  </si>
  <si>
    <t>K156</t>
  </si>
  <si>
    <t>https://www.kaggle.com/datasets/mexwell/heart-disease-dataset</t>
  </si>
  <si>
    <t>https://www.kaggle.com/datasets/cherngs/heart-disease-cleveland-uci</t>
  </si>
  <si>
    <t>Heart Disease Cleveland UCI</t>
  </si>
  <si>
    <t>Cardiovascular_Disease_Dataset</t>
  </si>
  <si>
    <t>https://www.kaggle.com/datasets/jocelyndumlao/cardiovascular-disease-dataset</t>
  </si>
  <si>
    <t>Heart Disease Dataset | Cleaned</t>
  </si>
  <si>
    <t>https://www.kaggle.com/datasets/abdmental01/heart-disease-dataset</t>
  </si>
  <si>
    <t>DEATH_EVENT/ Binary</t>
  </si>
  <si>
    <t>HeartDisease/ Binary</t>
  </si>
  <si>
    <t>Diabetes_binary/ Binary</t>
  </si>
  <si>
    <t>HadHeartAttack/ Binary</t>
  </si>
  <si>
    <t>Level/ Three-Classification</t>
  </si>
  <si>
    <t>LUNG_CANCER/ Binary</t>
  </si>
  <si>
    <t>diabetes/ Binary</t>
  </si>
  <si>
    <t>TenYearCHD/ Binary</t>
  </si>
  <si>
    <t>HeartDiseaseorAttack/ Binary</t>
  </si>
  <si>
    <t>stroke/ Binary</t>
  </si>
  <si>
    <t>Recurred/ Binary</t>
  </si>
  <si>
    <t>Heart Attack Risk/ Binary</t>
  </si>
  <si>
    <t>cardio/ Binary</t>
  </si>
  <si>
    <t>cp/ Four-Classification</t>
  </si>
  <si>
    <t>Heart Disease/ Binary</t>
  </si>
  <si>
    <t>Heart_ Disease/ Binary</t>
  </si>
  <si>
    <t>target/ Binary</t>
  </si>
  <si>
    <t>Heart Attack/ Binary</t>
  </si>
  <si>
    <t>Diagnosis/ Binary</t>
  </si>
  <si>
    <t>EventCKD35/ Binary</t>
  </si>
  <si>
    <t>Mortality/ Binary</t>
  </si>
  <si>
    <t>CHDRisk/ Binary</t>
  </si>
  <si>
    <t>vital_status/ Binary</t>
  </si>
  <si>
    <t>cad/ Binary</t>
  </si>
  <si>
    <t>survived/ Binary</t>
  </si>
  <si>
    <t>Stage/ Four-Classification</t>
  </si>
  <si>
    <t>Dataset/ Binary</t>
  </si>
  <si>
    <t>num/ Five-Classification</t>
  </si>
  <si>
    <t>Diabetes/ Binary</t>
  </si>
  <si>
    <t>dementia_all/ Binary</t>
  </si>
  <si>
    <t>CLASS/ Three-Classification</t>
  </si>
  <si>
    <t>Osteoporosis/ Binary</t>
  </si>
  <si>
    <t>EMD_female_M</t>
  </si>
  <si>
    <t>EMD_fem_p_value_M</t>
  </si>
  <si>
    <t>EMD_male_M</t>
  </si>
  <si>
    <t>EMD_male_p_value_M</t>
  </si>
  <si>
    <t>Class/ Binary</t>
  </si>
  <si>
    <t>Category/ Five-Classification</t>
  </si>
  <si>
    <t>class/ Binary</t>
  </si>
  <si>
    <t>Baselinehistological staging/ Four-Classification</t>
  </si>
  <si>
    <t>Status/ Binary</t>
  </si>
  <si>
    <t>LET_IS/ Eight-Classification</t>
  </si>
  <si>
    <t>General_Health/ Five-Classification</t>
  </si>
  <si>
    <t>Class/ Four-Classification</t>
  </si>
  <si>
    <t>frame/ Three-Classification</t>
  </si>
  <si>
    <t>Do you have Depression?/ Binary</t>
  </si>
  <si>
    <t>Group/ Three-Classification</t>
  </si>
  <si>
    <t>Depression/ Binary</t>
  </si>
  <si>
    <t>Health_Risk_Level/ Three-Classification</t>
  </si>
  <si>
    <t>health/ Three-Classification</t>
  </si>
  <si>
    <t>Nobeyesdad/ Seven-Classification</t>
  </si>
  <si>
    <t>dx/ Seven-Classification</t>
  </si>
  <si>
    <t>condition/ Binary</t>
  </si>
  <si>
    <t>hospital_outcome_1alive_0dead/ Binary</t>
  </si>
  <si>
    <t>obs_consequence/ Binary</t>
  </si>
  <si>
    <t>Count_K</t>
  </si>
  <si>
    <t>Count_U</t>
  </si>
  <si>
    <t>Outcome_var_num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</si>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</sst>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2" borderId="1" applyNumberFormat="0" applyFont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1" xfId="2" applyFont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1" applyFont="1" applyFill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8" fillId="0" borderId="0" xfId="1" applyFont="1" applyFill="1" applyAlignment="1">
      <alignment horizontal="left"/>
    </xf>
    <xf numFmtId="0" fontId="4" fillId="0" borderId="0" xfId="1" applyFont="1" applyFill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center" vertical="center"/>
    </xf>
    <xf numFmtId="0" fontId="4" fillId="0" borderId="1" xfId="2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3" borderId="0" xfId="0" applyFill="1"/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thedevastator/exploring-risk-factors-for-cardiovascular-diseas" TargetMode="External"/><Relationship Id="rId3" Type="http://schemas.openxmlformats.org/officeDocument/2006/relationships/hyperlink" Target="https://www.kaggle.com/datasets/iammustafatz/diabetes-prediction-dataset" TargetMode="External"/><Relationship Id="rId7" Type="http://schemas.openxmlformats.org/officeDocument/2006/relationships/hyperlink" Target="https://www.kaggle.com/datasets/jillanisofttech/brain-stroke-dataset" TargetMode="External"/><Relationship Id="rId2" Type="http://schemas.openxmlformats.org/officeDocument/2006/relationships/hyperlink" Target="https://www.kaggle.com/datasets/mysarahmadbhat/lung-cancer" TargetMode="External"/><Relationship Id="rId1" Type="http://schemas.openxmlformats.org/officeDocument/2006/relationships/hyperlink" Target="https://www.kaggle.com/datasets/thedevastator/cancer-patients-and-air-pollution-a-new-link" TargetMode="External"/><Relationship Id="rId6" Type="http://schemas.openxmlformats.org/officeDocument/2006/relationships/hyperlink" Target="https://www.kaggle.com/datasets/alexteboul/heart-disease-health-indicators-dataset" TargetMode="External"/><Relationship Id="rId5" Type="http://schemas.openxmlformats.org/officeDocument/2006/relationships/hyperlink" Target="https://www.kaggle.com/datasets/alphiree/cardiovascular-diseases-risk-prediction-dataset" TargetMode="External"/><Relationship Id="rId10" Type="http://schemas.openxmlformats.org/officeDocument/2006/relationships/hyperlink" Target="https://www.kaggle.com/datasets/osmi/mental-health-in-tech-survey" TargetMode="External"/><Relationship Id="rId4" Type="http://schemas.openxmlformats.org/officeDocument/2006/relationships/hyperlink" Target="https://www.kaggle.com/datasets/dileep070/heart-disease-prediction-using-logistic-regression" TargetMode="External"/><Relationship Id="rId9" Type="http://schemas.openxmlformats.org/officeDocument/2006/relationships/hyperlink" Target="https://www.kaggle.com/datasets/uciml/indian-liver-patient-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topLeftCell="E1" workbookViewId="0">
      <pane ySplit="1" topLeftCell="A21" activePane="bottomLeft" state="frozen"/>
      <selection activeCell="O29" sqref="O29"/>
      <selection pane="bottomLeft" activeCell="I81" sqref="I81"/>
    </sheetView>
  </sheetViews>
  <sheetFormatPr defaultRowHeight="14.4" x14ac:dyDescent="0.55000000000000004"/>
  <cols>
    <col min="1" max="1" width="5.41796875" style="2" customWidth="1"/>
    <col min="2" max="2" width="43.15625" style="3" customWidth="1"/>
    <col min="3" max="3" width="16.26171875" style="3" customWidth="1"/>
    <col min="4" max="4" width="7.578125" style="2" customWidth="1"/>
    <col min="5" max="5" width="69.578125" style="4" customWidth="1"/>
    <col min="6" max="6" width="9.578125" style="6" customWidth="1"/>
    <col min="7" max="7" width="32.15625" style="1" customWidth="1"/>
    <col min="8" max="8" width="16.89453125" style="1" customWidth="1"/>
    <col min="9" max="9" width="9.578125" style="11" customWidth="1"/>
    <col min="10" max="10" width="9.26171875" style="1" customWidth="1"/>
    <col min="11" max="11" width="16" style="1" customWidth="1"/>
    <col min="12" max="12" width="21.26171875" style="1" customWidth="1"/>
    <col min="13" max="13" width="13.68359375" style="1" customWidth="1"/>
    <col min="14" max="14" width="21.578125" style="1" customWidth="1"/>
    <col min="15" max="15" width="7.7890625" style="10" customWidth="1"/>
    <col min="16" max="16" width="8.7890625" style="1" customWidth="1"/>
  </cols>
  <sheetData>
    <row r="1" spans="1:17" s="5" customFormat="1" ht="16.899999999999999" customHeight="1" x14ac:dyDescent="0.4">
      <c r="A1" s="9" t="s">
        <v>9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13</v>
      </c>
      <c r="G1" s="9" t="s">
        <v>3</v>
      </c>
      <c r="H1" s="9" t="s">
        <v>308</v>
      </c>
      <c r="I1" s="8" t="s">
        <v>208</v>
      </c>
      <c r="J1" s="9" t="s">
        <v>2</v>
      </c>
      <c r="K1" s="7" t="s">
        <v>283</v>
      </c>
      <c r="L1" s="7" t="s">
        <v>284</v>
      </c>
      <c r="M1" s="7" t="s">
        <v>285</v>
      </c>
      <c r="N1" s="7" t="s">
        <v>286</v>
      </c>
      <c r="O1" s="9"/>
      <c r="P1" s="9"/>
    </row>
    <row r="2" spans="1:17" ht="15" customHeight="1" x14ac:dyDescent="0.55000000000000004">
      <c r="A2" s="10" t="s">
        <v>124</v>
      </c>
      <c r="B2" s="16" t="s">
        <v>17</v>
      </c>
      <c r="C2" s="12" t="s">
        <v>7</v>
      </c>
      <c r="D2" s="10" t="s">
        <v>6</v>
      </c>
      <c r="E2" s="17" t="s">
        <v>18</v>
      </c>
      <c r="F2" s="18" t="s">
        <v>19</v>
      </c>
      <c r="G2" s="10" t="s">
        <v>251</v>
      </c>
      <c r="H2" s="10">
        <v>2</v>
      </c>
      <c r="I2" s="24">
        <v>299</v>
      </c>
      <c r="J2" s="10">
        <v>13</v>
      </c>
      <c r="K2" s="25">
        <v>2.739289695811387E-3</v>
      </c>
      <c r="L2" s="25">
        <v>1</v>
      </c>
      <c r="M2" s="25">
        <v>1.4826052477330261E-3</v>
      </c>
      <c r="N2" s="25">
        <v>1</v>
      </c>
      <c r="P2" s="10" t="str">
        <f>IF(L2&lt;=0.05,"okay"," ")</f>
        <v xml:space="preserve"> </v>
      </c>
      <c r="Q2" s="10" t="str">
        <f>IF(N2&lt;=0.05,"okay"," ")</f>
        <v xml:space="preserve"> </v>
      </c>
    </row>
    <row r="3" spans="1:17" ht="15" customHeight="1" x14ac:dyDescent="0.55000000000000004">
      <c r="A3" s="10" t="s">
        <v>125</v>
      </c>
      <c r="B3" s="19" t="s">
        <v>20</v>
      </c>
      <c r="C3" s="12" t="s">
        <v>7</v>
      </c>
      <c r="D3" s="10" t="s">
        <v>6</v>
      </c>
      <c r="E3" s="17" t="s">
        <v>21</v>
      </c>
      <c r="F3" s="18" t="s">
        <v>19</v>
      </c>
      <c r="G3" s="10" t="s">
        <v>252</v>
      </c>
      <c r="H3" s="10">
        <v>2</v>
      </c>
      <c r="I3" s="24">
        <v>918</v>
      </c>
      <c r="J3" s="10">
        <v>12</v>
      </c>
      <c r="K3" s="25">
        <v>0.29430954880512938</v>
      </c>
      <c r="L3" s="25">
        <v>0</v>
      </c>
      <c r="M3" s="25">
        <v>7.8347231612951651E-2</v>
      </c>
      <c r="N3" s="25">
        <v>0</v>
      </c>
      <c r="P3" s="10" t="str">
        <f t="shared" ref="P3:P61" si="0">IF(L3&lt;=0.05,"okay"," ")</f>
        <v>okay</v>
      </c>
      <c r="Q3" s="10" t="str">
        <f t="shared" ref="Q3:Q61" si="1">IF(N3&lt;=0.05,"okay"," ")</f>
        <v>okay</v>
      </c>
    </row>
    <row r="4" spans="1:17" ht="15" customHeight="1" x14ac:dyDescent="0.55000000000000004">
      <c r="A4" s="10" t="s">
        <v>126</v>
      </c>
      <c r="B4" s="19" t="s">
        <v>22</v>
      </c>
      <c r="C4" s="12" t="s">
        <v>23</v>
      </c>
      <c r="D4" s="10" t="s">
        <v>6</v>
      </c>
      <c r="E4" s="20" t="s">
        <v>24</v>
      </c>
      <c r="F4" s="21" t="s">
        <v>19</v>
      </c>
      <c r="G4" s="10" t="s">
        <v>253</v>
      </c>
      <c r="H4" s="10">
        <v>2</v>
      </c>
      <c r="I4" s="24">
        <v>253680</v>
      </c>
      <c r="J4" s="10">
        <v>22</v>
      </c>
      <c r="K4" s="25">
        <v>9.6543444154544803E-3</v>
      </c>
      <c r="L4" s="25">
        <v>0</v>
      </c>
      <c r="M4" s="25">
        <v>1.2270297871553299E-2</v>
      </c>
      <c r="N4" s="25">
        <v>0</v>
      </c>
      <c r="P4" s="10" t="str">
        <f t="shared" si="0"/>
        <v>okay</v>
      </c>
      <c r="Q4" s="10" t="str">
        <f t="shared" si="1"/>
        <v>okay</v>
      </c>
    </row>
    <row r="5" spans="1:17" ht="15" customHeight="1" x14ac:dyDescent="0.55000000000000004">
      <c r="A5" s="10" t="s">
        <v>127</v>
      </c>
      <c r="B5" s="12" t="s">
        <v>25</v>
      </c>
      <c r="C5" s="12" t="s">
        <v>7</v>
      </c>
      <c r="D5" s="10" t="s">
        <v>6</v>
      </c>
      <c r="E5" s="17" t="s">
        <v>26</v>
      </c>
      <c r="F5" s="18" t="s">
        <v>19</v>
      </c>
      <c r="G5" s="10" t="s">
        <v>254</v>
      </c>
      <c r="H5" s="10">
        <v>2</v>
      </c>
      <c r="I5" s="24">
        <v>246022</v>
      </c>
      <c r="J5" s="10">
        <v>40</v>
      </c>
      <c r="K5" s="25">
        <v>1.6020709481797998E-2</v>
      </c>
      <c r="L5" s="25">
        <v>0</v>
      </c>
      <c r="M5" s="25">
        <v>1.7321762776544299E-2</v>
      </c>
      <c r="N5" s="25">
        <v>0</v>
      </c>
      <c r="P5" s="10" t="str">
        <f t="shared" si="0"/>
        <v>okay</v>
      </c>
      <c r="Q5" s="10" t="str">
        <f t="shared" si="1"/>
        <v>okay</v>
      </c>
    </row>
    <row r="6" spans="1:17" ht="15" customHeight="1" x14ac:dyDescent="0.55000000000000004">
      <c r="A6" s="10" t="s">
        <v>128</v>
      </c>
      <c r="B6" s="12" t="s">
        <v>27</v>
      </c>
      <c r="C6" s="12" t="s">
        <v>8</v>
      </c>
      <c r="D6" s="10" t="s">
        <v>6</v>
      </c>
      <c r="E6" s="17" t="s">
        <v>28</v>
      </c>
      <c r="F6" s="10" t="s">
        <v>19</v>
      </c>
      <c r="G6" s="10" t="s">
        <v>255</v>
      </c>
      <c r="H6" s="10">
        <v>3</v>
      </c>
      <c r="I6" s="24">
        <v>1000</v>
      </c>
      <c r="J6" s="10">
        <v>26</v>
      </c>
      <c r="K6" s="25">
        <v>8.3905472636815914E-2</v>
      </c>
      <c r="L6" s="25">
        <v>9.0999999999999998E-2</v>
      </c>
      <c r="M6" s="25">
        <v>5.6404682274247497E-2</v>
      </c>
      <c r="N6" s="25">
        <v>0.182</v>
      </c>
      <c r="P6" s="10" t="str">
        <f t="shared" si="0"/>
        <v xml:space="preserve"> </v>
      </c>
      <c r="Q6" s="10" t="str">
        <f t="shared" si="1"/>
        <v xml:space="preserve"> </v>
      </c>
    </row>
    <row r="7" spans="1:17" ht="15" customHeight="1" x14ac:dyDescent="0.55000000000000004">
      <c r="A7" s="10" t="s">
        <v>129</v>
      </c>
      <c r="B7" s="12" t="s">
        <v>8</v>
      </c>
      <c r="C7" s="12" t="s">
        <v>8</v>
      </c>
      <c r="D7" s="10" t="s">
        <v>6</v>
      </c>
      <c r="E7" s="17" t="s">
        <v>29</v>
      </c>
      <c r="F7" s="10" t="s">
        <v>19</v>
      </c>
      <c r="G7" s="10" t="s">
        <v>256</v>
      </c>
      <c r="H7" s="10">
        <v>2</v>
      </c>
      <c r="I7" s="24">
        <v>309</v>
      </c>
      <c r="J7" s="10">
        <v>16</v>
      </c>
      <c r="K7" s="25">
        <v>2.3446271712568519E-2</v>
      </c>
      <c r="L7" s="25">
        <v>0.55200000000000005</v>
      </c>
      <c r="M7" s="25">
        <v>2.1275320628071439E-2</v>
      </c>
      <c r="N7" s="25">
        <v>0.53</v>
      </c>
      <c r="P7" s="10" t="str">
        <f t="shared" si="0"/>
        <v xml:space="preserve"> </v>
      </c>
      <c r="Q7" s="10" t="str">
        <f t="shared" si="1"/>
        <v xml:space="preserve"> </v>
      </c>
    </row>
    <row r="8" spans="1:17" ht="15" customHeight="1" x14ac:dyDescent="0.55000000000000004">
      <c r="A8" s="10" t="s">
        <v>130</v>
      </c>
      <c r="B8" s="12" t="s">
        <v>30</v>
      </c>
      <c r="C8" s="12" t="s">
        <v>23</v>
      </c>
      <c r="D8" s="10" t="s">
        <v>6</v>
      </c>
      <c r="E8" s="17" t="s">
        <v>31</v>
      </c>
      <c r="F8" s="10" t="s">
        <v>19</v>
      </c>
      <c r="G8" s="10" t="s">
        <v>257</v>
      </c>
      <c r="H8" s="10">
        <v>2</v>
      </c>
      <c r="I8" s="24">
        <v>100000</v>
      </c>
      <c r="J8" s="10">
        <v>9</v>
      </c>
      <c r="K8" s="25">
        <v>8.8113130209044304E-3</v>
      </c>
      <c r="L8" s="25">
        <v>0</v>
      </c>
      <c r="M8" s="25">
        <v>1.24897417330436E-2</v>
      </c>
      <c r="N8" s="25">
        <v>0</v>
      </c>
      <c r="P8" s="10" t="str">
        <f t="shared" si="0"/>
        <v>okay</v>
      </c>
      <c r="Q8" s="10" t="str">
        <f t="shared" si="1"/>
        <v>okay</v>
      </c>
    </row>
    <row r="9" spans="1:17" ht="15" customHeight="1" x14ac:dyDescent="0.55000000000000004">
      <c r="A9" s="10" t="s">
        <v>131</v>
      </c>
      <c r="B9" s="12" t="s">
        <v>32</v>
      </c>
      <c r="C9" s="12" t="s">
        <v>7</v>
      </c>
      <c r="D9" s="10" t="s">
        <v>6</v>
      </c>
      <c r="E9" s="17" t="s">
        <v>33</v>
      </c>
      <c r="F9" s="10" t="s">
        <v>19</v>
      </c>
      <c r="G9" s="10" t="s">
        <v>258</v>
      </c>
      <c r="H9" s="10">
        <v>2</v>
      </c>
      <c r="I9" s="24">
        <v>4238</v>
      </c>
      <c r="J9" s="10">
        <v>16</v>
      </c>
      <c r="K9" s="25">
        <v>2.7526887677992051E-2</v>
      </c>
      <c r="L9" s="25">
        <v>1E-3</v>
      </c>
      <c r="M9" s="25">
        <v>3.6606674707566088E-2</v>
      </c>
      <c r="N9" s="25">
        <v>0</v>
      </c>
      <c r="P9" s="10" t="str">
        <f t="shared" si="0"/>
        <v>okay</v>
      </c>
      <c r="Q9" s="10" t="str">
        <f t="shared" si="1"/>
        <v>okay</v>
      </c>
    </row>
    <row r="10" spans="1:17" ht="15" customHeight="1" x14ac:dyDescent="0.55000000000000004">
      <c r="A10" s="10" t="s">
        <v>132</v>
      </c>
      <c r="B10" s="12" t="s">
        <v>14</v>
      </c>
      <c r="C10" s="12" t="s">
        <v>16</v>
      </c>
      <c r="D10" s="10" t="s">
        <v>6</v>
      </c>
      <c r="E10" s="17" t="s">
        <v>15</v>
      </c>
      <c r="F10" s="10" t="s">
        <v>34</v>
      </c>
      <c r="G10" s="10" t="s">
        <v>293</v>
      </c>
      <c r="H10" s="10">
        <v>5</v>
      </c>
      <c r="I10" s="24">
        <v>308854</v>
      </c>
      <c r="J10" s="10">
        <v>19</v>
      </c>
      <c r="K10" s="25">
        <v>9.8905580240186801E-3</v>
      </c>
      <c r="L10" s="25">
        <v>2E-3</v>
      </c>
      <c r="M10" s="25">
        <v>1.06582076525695E-2</v>
      </c>
      <c r="N10" s="25">
        <v>1.2999999999999999E-2</v>
      </c>
      <c r="P10" s="10" t="str">
        <f t="shared" si="0"/>
        <v>okay</v>
      </c>
      <c r="Q10" s="10" t="str">
        <f t="shared" si="1"/>
        <v>okay</v>
      </c>
    </row>
    <row r="11" spans="1:17" ht="15" customHeight="1" x14ac:dyDescent="0.55000000000000004">
      <c r="A11" s="10" t="s">
        <v>133</v>
      </c>
      <c r="B11" s="12" t="s">
        <v>35</v>
      </c>
      <c r="C11" s="12" t="s">
        <v>7</v>
      </c>
      <c r="D11" s="10" t="s">
        <v>6</v>
      </c>
      <c r="E11" s="17" t="s">
        <v>36</v>
      </c>
      <c r="F11" s="10" t="s">
        <v>34</v>
      </c>
      <c r="G11" s="10" t="s">
        <v>259</v>
      </c>
      <c r="H11" s="10">
        <v>2</v>
      </c>
      <c r="I11" s="24">
        <v>253680</v>
      </c>
      <c r="J11" s="10">
        <v>22</v>
      </c>
      <c r="K11" s="25">
        <v>2.2306229950196699E-2</v>
      </c>
      <c r="L11" s="25">
        <v>0</v>
      </c>
      <c r="M11" s="25">
        <v>2.8350354420973101E-2</v>
      </c>
      <c r="N11" s="25">
        <v>0</v>
      </c>
      <c r="P11" s="10" t="str">
        <f t="shared" si="0"/>
        <v>okay</v>
      </c>
      <c r="Q11" s="10" t="str">
        <f t="shared" si="1"/>
        <v>okay</v>
      </c>
    </row>
    <row r="12" spans="1:17" ht="15" customHeight="1" x14ac:dyDescent="0.55000000000000004">
      <c r="A12" s="10" t="s">
        <v>134</v>
      </c>
      <c r="B12" s="12" t="s">
        <v>37</v>
      </c>
      <c r="C12" s="12" t="s">
        <v>38</v>
      </c>
      <c r="D12" s="10" t="s">
        <v>6</v>
      </c>
      <c r="E12" s="17" t="s">
        <v>39</v>
      </c>
      <c r="F12" s="10" t="s">
        <v>34</v>
      </c>
      <c r="G12" s="10" t="s">
        <v>260</v>
      </c>
      <c r="H12" s="10">
        <v>2</v>
      </c>
      <c r="I12" s="24">
        <v>4981</v>
      </c>
      <c r="J12" s="10">
        <v>11</v>
      </c>
      <c r="K12" s="25">
        <v>1.6295842329507109E-3</v>
      </c>
      <c r="L12" s="25">
        <v>0.79700000000000004</v>
      </c>
      <c r="M12" s="25">
        <v>2.284089375693132E-3</v>
      </c>
      <c r="N12" s="25">
        <v>0.71799999999999997</v>
      </c>
      <c r="P12" s="10" t="str">
        <f t="shared" si="0"/>
        <v xml:space="preserve"> </v>
      </c>
      <c r="Q12" s="10" t="str">
        <f t="shared" si="1"/>
        <v xml:space="preserve"> </v>
      </c>
    </row>
    <row r="13" spans="1:17" ht="15" customHeight="1" x14ac:dyDescent="0.55000000000000004">
      <c r="A13" s="10" t="s">
        <v>135</v>
      </c>
      <c r="B13" s="22" t="s">
        <v>40</v>
      </c>
      <c r="C13" s="12" t="s">
        <v>23</v>
      </c>
      <c r="D13" s="10" t="s">
        <v>6</v>
      </c>
      <c r="E13" s="4" t="s">
        <v>41</v>
      </c>
      <c r="F13" s="10" t="s">
        <v>34</v>
      </c>
      <c r="G13" s="10" t="s">
        <v>257</v>
      </c>
      <c r="H13" s="10">
        <v>2</v>
      </c>
      <c r="I13" s="24">
        <v>100000</v>
      </c>
      <c r="J13" s="10">
        <v>16</v>
      </c>
      <c r="K13" s="25">
        <v>8.8113130209044304E-3</v>
      </c>
      <c r="L13" s="25">
        <v>0</v>
      </c>
      <c r="M13" s="25">
        <v>1.24897417330436E-2</v>
      </c>
      <c r="N13" s="25">
        <v>0</v>
      </c>
      <c r="P13" s="10" t="str">
        <f t="shared" si="0"/>
        <v>okay</v>
      </c>
      <c r="Q13" s="10" t="str">
        <f t="shared" si="1"/>
        <v>okay</v>
      </c>
    </row>
    <row r="14" spans="1:17" ht="15" customHeight="1" x14ac:dyDescent="0.55000000000000004">
      <c r="A14" s="10" t="s">
        <v>136</v>
      </c>
      <c r="B14" s="22" t="s">
        <v>42</v>
      </c>
      <c r="C14" s="12" t="s">
        <v>43</v>
      </c>
      <c r="D14" s="10" t="s">
        <v>6</v>
      </c>
      <c r="E14" s="4" t="s">
        <v>44</v>
      </c>
      <c r="F14" s="10" t="s">
        <v>34</v>
      </c>
      <c r="G14" s="10" t="s">
        <v>261</v>
      </c>
      <c r="H14" s="10">
        <v>2</v>
      </c>
      <c r="I14" s="24">
        <v>383</v>
      </c>
      <c r="J14" s="10">
        <v>17</v>
      </c>
      <c r="K14" s="25">
        <v>7.0445872665193754E-2</v>
      </c>
      <c r="L14" s="25">
        <v>3.6999999999999998E-2</v>
      </c>
      <c r="M14" s="25">
        <v>0.3095649615709925</v>
      </c>
      <c r="N14" s="25">
        <v>0</v>
      </c>
      <c r="P14" s="10" t="str">
        <f t="shared" si="0"/>
        <v>okay</v>
      </c>
      <c r="Q14" s="10" t="str">
        <f t="shared" si="1"/>
        <v>okay</v>
      </c>
    </row>
    <row r="15" spans="1:17" ht="15" customHeight="1" x14ac:dyDescent="0.55000000000000004">
      <c r="A15" s="10" t="s">
        <v>137</v>
      </c>
      <c r="B15" s="22" t="s">
        <v>46</v>
      </c>
      <c r="C15" s="12" t="s">
        <v>38</v>
      </c>
      <c r="D15" s="10" t="s">
        <v>6</v>
      </c>
      <c r="E15" s="4" t="s">
        <v>47</v>
      </c>
      <c r="F15" s="10" t="s">
        <v>34</v>
      </c>
      <c r="G15" s="10" t="s">
        <v>260</v>
      </c>
      <c r="H15" s="10">
        <v>2</v>
      </c>
      <c r="I15" s="24">
        <v>201</v>
      </c>
      <c r="J15" s="10">
        <v>11</v>
      </c>
      <c r="K15" s="25">
        <v>1.74898702364466E-2</v>
      </c>
      <c r="L15" s="25">
        <v>0.77400000000000002</v>
      </c>
      <c r="M15" s="25">
        <v>1.6312667432070299E-2</v>
      </c>
      <c r="N15" s="25">
        <v>0.76800000000000002</v>
      </c>
      <c r="P15" s="10" t="str">
        <f t="shared" si="0"/>
        <v xml:space="preserve"> </v>
      </c>
      <c r="Q15" s="10" t="str">
        <f t="shared" si="1"/>
        <v xml:space="preserve"> </v>
      </c>
    </row>
    <row r="16" spans="1:17" ht="15" customHeight="1" x14ac:dyDescent="0.55000000000000004">
      <c r="A16" s="10" t="s">
        <v>138</v>
      </c>
      <c r="B16" s="22" t="s">
        <v>49</v>
      </c>
      <c r="C16" s="12" t="s">
        <v>7</v>
      </c>
      <c r="D16" s="10" t="s">
        <v>6</v>
      </c>
      <c r="E16" s="4" t="s">
        <v>50</v>
      </c>
      <c r="F16" s="10" t="s">
        <v>19</v>
      </c>
      <c r="G16" s="10" t="s">
        <v>262</v>
      </c>
      <c r="H16" s="10">
        <v>2</v>
      </c>
      <c r="I16" s="24">
        <v>8763</v>
      </c>
      <c r="J16" s="10">
        <v>26</v>
      </c>
      <c r="K16" s="25">
        <v>2.2528907278288051E-3</v>
      </c>
      <c r="L16" s="25">
        <v>0.82199999999999995</v>
      </c>
      <c r="M16" s="25">
        <v>9.7769042876805212E-4</v>
      </c>
      <c r="N16" s="25">
        <v>0.91500000000000004</v>
      </c>
      <c r="P16" s="10" t="str">
        <f t="shared" si="0"/>
        <v xml:space="preserve"> </v>
      </c>
      <c r="Q16" s="10" t="str">
        <f t="shared" si="1"/>
        <v xml:space="preserve"> </v>
      </c>
    </row>
    <row r="17" spans="1:17" ht="15" customHeight="1" x14ac:dyDescent="0.55000000000000004">
      <c r="A17" s="10" t="s">
        <v>139</v>
      </c>
      <c r="B17" s="22" t="s">
        <v>51</v>
      </c>
      <c r="C17" s="12" t="s">
        <v>16</v>
      </c>
      <c r="D17" s="10" t="s">
        <v>6</v>
      </c>
      <c r="E17" s="17" t="s">
        <v>52</v>
      </c>
      <c r="F17" s="10" t="s">
        <v>53</v>
      </c>
      <c r="G17" s="10" t="s">
        <v>263</v>
      </c>
      <c r="H17" s="10">
        <v>2</v>
      </c>
      <c r="I17" s="24">
        <v>70000</v>
      </c>
      <c r="J17" s="10">
        <v>14</v>
      </c>
      <c r="K17" s="25">
        <v>5.5308949734368404E-3</v>
      </c>
      <c r="L17" s="25">
        <v>0.159</v>
      </c>
      <c r="M17" s="25">
        <v>2.9725675378871048E-3</v>
      </c>
      <c r="N17" s="25">
        <v>0.32</v>
      </c>
      <c r="P17" s="10" t="str">
        <f t="shared" si="0"/>
        <v xml:space="preserve"> </v>
      </c>
      <c r="Q17" s="10" t="str">
        <f t="shared" si="1"/>
        <v xml:space="preserve"> </v>
      </c>
    </row>
    <row r="18" spans="1:17" ht="15" customHeight="1" x14ac:dyDescent="0.55000000000000004">
      <c r="A18" s="10" t="s">
        <v>140</v>
      </c>
      <c r="B18" s="22" t="s">
        <v>55</v>
      </c>
      <c r="C18" s="12" t="s">
        <v>7</v>
      </c>
      <c r="D18" s="10" t="s">
        <v>6</v>
      </c>
      <c r="E18" s="4" t="s">
        <v>56</v>
      </c>
      <c r="F18" s="10" t="s">
        <v>53</v>
      </c>
      <c r="G18" s="10" t="s">
        <v>264</v>
      </c>
      <c r="H18" s="10">
        <v>4</v>
      </c>
      <c r="I18" s="24">
        <v>1025</v>
      </c>
      <c r="J18" s="10">
        <v>14</v>
      </c>
      <c r="K18" s="25">
        <v>9.2051282051281991E-2</v>
      </c>
      <c r="L18" s="25">
        <v>0.114</v>
      </c>
      <c r="M18" s="25">
        <v>4.0280504908835897E-2</v>
      </c>
      <c r="N18" s="25">
        <v>0.58299999999999996</v>
      </c>
      <c r="P18" s="10" t="str">
        <f t="shared" si="0"/>
        <v xml:space="preserve"> </v>
      </c>
      <c r="Q18" s="10" t="str">
        <f t="shared" si="1"/>
        <v xml:space="preserve"> </v>
      </c>
    </row>
    <row r="19" spans="1:17" ht="15" customHeight="1" x14ac:dyDescent="0.55000000000000004">
      <c r="A19" s="10" t="s">
        <v>141</v>
      </c>
      <c r="B19" s="12" t="s">
        <v>58</v>
      </c>
      <c r="C19" s="12" t="s">
        <v>16</v>
      </c>
      <c r="D19" s="10" t="s">
        <v>6</v>
      </c>
      <c r="E19" s="4" t="s">
        <v>57</v>
      </c>
      <c r="F19" s="10" t="s">
        <v>53</v>
      </c>
      <c r="G19" s="10" t="s">
        <v>265</v>
      </c>
      <c r="H19" s="10">
        <v>2</v>
      </c>
      <c r="I19" s="24">
        <v>270</v>
      </c>
      <c r="J19" s="10">
        <v>14</v>
      </c>
      <c r="K19" s="25">
        <v>0.21455938697318</v>
      </c>
      <c r="L19" s="25">
        <v>2E-3</v>
      </c>
      <c r="M19" s="25">
        <v>0.10200364298724959</v>
      </c>
      <c r="N19" s="25">
        <v>2.9000000000000001E-2</v>
      </c>
      <c r="P19" s="10" t="str">
        <f t="shared" si="0"/>
        <v>okay</v>
      </c>
      <c r="Q19" s="10" t="str">
        <f t="shared" si="1"/>
        <v>okay</v>
      </c>
    </row>
    <row r="20" spans="1:17" ht="15" customHeight="1" x14ac:dyDescent="0.55000000000000004">
      <c r="A20" s="10" t="s">
        <v>142</v>
      </c>
      <c r="B20" s="22" t="s">
        <v>59</v>
      </c>
      <c r="C20" s="12" t="s">
        <v>7</v>
      </c>
      <c r="D20" s="10" t="s">
        <v>6</v>
      </c>
      <c r="E20" s="4" t="s">
        <v>60</v>
      </c>
      <c r="F20" s="10" t="s">
        <v>53</v>
      </c>
      <c r="G20" s="10" t="s">
        <v>266</v>
      </c>
      <c r="H20" s="10">
        <v>2</v>
      </c>
      <c r="I20" s="24">
        <v>999</v>
      </c>
      <c r="J20" s="10">
        <v>11</v>
      </c>
      <c r="K20" s="25">
        <v>3.4882043615668087E-2</v>
      </c>
      <c r="L20" s="25">
        <v>3.2000000000000001E-2</v>
      </c>
      <c r="M20" s="25">
        <v>7.6807576807576772E-2</v>
      </c>
      <c r="N20" s="25">
        <v>1E-3</v>
      </c>
      <c r="P20" s="10" t="str">
        <f t="shared" si="0"/>
        <v>okay</v>
      </c>
      <c r="Q20" s="10" t="str">
        <f t="shared" si="1"/>
        <v>okay</v>
      </c>
    </row>
    <row r="21" spans="1:17" ht="15" customHeight="1" x14ac:dyDescent="0.55000000000000004">
      <c r="A21" s="10" t="s">
        <v>143</v>
      </c>
      <c r="B21" s="22" t="s">
        <v>45</v>
      </c>
      <c r="C21" s="12" t="s">
        <v>7</v>
      </c>
      <c r="D21" s="10" t="s">
        <v>6</v>
      </c>
      <c r="E21" s="4" t="s">
        <v>61</v>
      </c>
      <c r="F21" s="10" t="s">
        <v>53</v>
      </c>
      <c r="G21" s="10" t="s">
        <v>267</v>
      </c>
      <c r="H21" s="10">
        <v>2</v>
      </c>
      <c r="I21" s="24">
        <v>302</v>
      </c>
      <c r="J21" s="10">
        <v>15</v>
      </c>
      <c r="K21" s="25">
        <v>0.20695364238410499</v>
      </c>
      <c r="L21" s="25">
        <v>0</v>
      </c>
      <c r="M21" s="25">
        <v>9.6444415868321198E-2</v>
      </c>
      <c r="N21" s="25">
        <v>3.5999999999999997E-2</v>
      </c>
      <c r="P21" s="10" t="str">
        <f t="shared" si="0"/>
        <v>okay</v>
      </c>
      <c r="Q21" s="10" t="str">
        <f t="shared" si="1"/>
        <v>okay</v>
      </c>
    </row>
    <row r="22" spans="1:17" ht="15" customHeight="1" x14ac:dyDescent="0.55000000000000004">
      <c r="A22" s="10" t="s">
        <v>144</v>
      </c>
      <c r="B22" s="22" t="s">
        <v>62</v>
      </c>
      <c r="C22" s="12" t="s">
        <v>7</v>
      </c>
      <c r="D22" s="10" t="s">
        <v>6</v>
      </c>
      <c r="E22" s="4" t="s">
        <v>63</v>
      </c>
      <c r="F22" s="10" t="s">
        <v>53</v>
      </c>
      <c r="G22" s="10" t="s">
        <v>268</v>
      </c>
      <c r="H22" s="10">
        <v>2</v>
      </c>
      <c r="I22" s="24">
        <v>724</v>
      </c>
      <c r="J22" s="10">
        <v>12</v>
      </c>
      <c r="K22" s="25">
        <v>0.27900552486187841</v>
      </c>
      <c r="L22" s="25">
        <v>0</v>
      </c>
      <c r="M22" s="25">
        <v>0.27900552486187852</v>
      </c>
      <c r="N22" s="25">
        <v>0</v>
      </c>
      <c r="P22" s="10" t="str">
        <f t="shared" si="0"/>
        <v>okay</v>
      </c>
      <c r="Q22" s="10" t="str">
        <f t="shared" si="1"/>
        <v>okay</v>
      </c>
    </row>
    <row r="23" spans="1:17" ht="15" customHeight="1" x14ac:dyDescent="0.55000000000000004">
      <c r="A23" s="10" t="s">
        <v>145</v>
      </c>
      <c r="B23" s="22" t="s">
        <v>64</v>
      </c>
      <c r="C23" s="12" t="s">
        <v>7</v>
      </c>
      <c r="D23" s="10" t="s">
        <v>6</v>
      </c>
      <c r="E23" s="4" t="s">
        <v>65</v>
      </c>
      <c r="F23" s="10" t="s">
        <v>53</v>
      </c>
      <c r="G23" s="10" t="s">
        <v>265</v>
      </c>
      <c r="H23" s="10">
        <v>2</v>
      </c>
      <c r="I23" s="24">
        <v>1000</v>
      </c>
      <c r="J23" s="10">
        <v>16</v>
      </c>
      <c r="K23" s="25">
        <v>1.4266401590457219E-2</v>
      </c>
      <c r="L23" s="25">
        <v>0.6</v>
      </c>
      <c r="M23" s="25">
        <v>1.4438631790744449E-2</v>
      </c>
      <c r="N23" s="25">
        <v>0.625</v>
      </c>
      <c r="P23" s="10" t="str">
        <f t="shared" si="0"/>
        <v xml:space="preserve"> </v>
      </c>
      <c r="Q23" s="10" t="str">
        <f t="shared" si="1"/>
        <v xml:space="preserve"> </v>
      </c>
    </row>
    <row r="24" spans="1:17" ht="15" customHeight="1" x14ac:dyDescent="0.55000000000000004">
      <c r="A24" s="10" t="s">
        <v>146</v>
      </c>
      <c r="B24" s="22" t="s">
        <v>67</v>
      </c>
      <c r="C24" s="12" t="s">
        <v>16</v>
      </c>
      <c r="D24" s="10" t="s">
        <v>6</v>
      </c>
      <c r="E24" s="4" t="s">
        <v>66</v>
      </c>
      <c r="F24" s="10" t="s">
        <v>53</v>
      </c>
      <c r="G24" s="10" t="s">
        <v>258</v>
      </c>
      <c r="H24" s="10">
        <v>2</v>
      </c>
      <c r="I24" s="24">
        <v>3390</v>
      </c>
      <c r="J24" s="10">
        <v>17</v>
      </c>
      <c r="K24" s="25">
        <v>2.6452491727987689E-2</v>
      </c>
      <c r="L24" s="25">
        <v>8.0000000000000002E-3</v>
      </c>
      <c r="M24" s="25">
        <v>3.4674943144458292E-2</v>
      </c>
      <c r="N24" s="25">
        <v>2E-3</v>
      </c>
      <c r="P24" s="10" t="str">
        <f t="shared" si="0"/>
        <v>okay</v>
      </c>
      <c r="Q24" s="10" t="str">
        <f t="shared" si="1"/>
        <v>okay</v>
      </c>
    </row>
    <row r="25" spans="1:17" ht="15" customHeight="1" x14ac:dyDescent="0.55000000000000004">
      <c r="A25" s="10" t="s">
        <v>147</v>
      </c>
      <c r="B25" s="22" t="s">
        <v>68</v>
      </c>
      <c r="C25" s="12" t="s">
        <v>8</v>
      </c>
      <c r="D25" s="10" t="s">
        <v>6</v>
      </c>
      <c r="E25" s="4" t="s">
        <v>69</v>
      </c>
      <c r="F25" s="10" t="s">
        <v>53</v>
      </c>
      <c r="G25" s="10" t="s">
        <v>256</v>
      </c>
      <c r="H25" s="10">
        <v>2</v>
      </c>
      <c r="I25" s="24">
        <v>3000</v>
      </c>
      <c r="J25" s="10">
        <v>16</v>
      </c>
      <c r="K25" s="25">
        <v>8.1318977119784197E-3</v>
      </c>
      <c r="L25" s="25">
        <v>0.60799999999999998</v>
      </c>
      <c r="M25" s="25">
        <v>7.9815059445178527E-3</v>
      </c>
      <c r="N25" s="25">
        <v>0.65500000000000003</v>
      </c>
      <c r="P25" s="10" t="str">
        <f t="shared" si="0"/>
        <v xml:space="preserve"> </v>
      </c>
      <c r="Q25" s="10" t="str">
        <f t="shared" si="1"/>
        <v xml:space="preserve"> </v>
      </c>
    </row>
    <row r="26" spans="1:17" ht="15" customHeight="1" x14ac:dyDescent="0.55000000000000004">
      <c r="A26" s="10" t="s">
        <v>148</v>
      </c>
      <c r="B26" s="22" t="s">
        <v>70</v>
      </c>
      <c r="C26" s="12" t="s">
        <v>71</v>
      </c>
      <c r="D26" s="10" t="s">
        <v>6</v>
      </c>
      <c r="E26" s="4" t="s">
        <v>72</v>
      </c>
      <c r="F26" s="10" t="s">
        <v>53</v>
      </c>
      <c r="G26" s="10" t="s">
        <v>269</v>
      </c>
      <c r="H26" s="10">
        <v>2</v>
      </c>
      <c r="I26" s="24">
        <v>1700</v>
      </c>
      <c r="J26" s="10">
        <v>11</v>
      </c>
      <c r="K26" s="25">
        <v>9.5072221059242179E-2</v>
      </c>
      <c r="L26" s="25">
        <v>0</v>
      </c>
      <c r="M26" s="25">
        <v>9.3519115931086527E-2</v>
      </c>
      <c r="N26" s="25">
        <v>0</v>
      </c>
      <c r="P26" s="10" t="str">
        <f t="shared" si="0"/>
        <v>okay</v>
      </c>
      <c r="Q26" s="10" t="str">
        <f t="shared" si="1"/>
        <v>okay</v>
      </c>
    </row>
    <row r="27" spans="1:17" ht="15" customHeight="1" x14ac:dyDescent="0.55000000000000004">
      <c r="A27" s="10" t="s">
        <v>149</v>
      </c>
      <c r="B27" s="22" t="s">
        <v>73</v>
      </c>
      <c r="C27" s="12" t="s">
        <v>54</v>
      </c>
      <c r="D27" s="10" t="s">
        <v>6</v>
      </c>
      <c r="E27" s="4" t="s">
        <v>74</v>
      </c>
      <c r="F27" s="10" t="s">
        <v>53</v>
      </c>
      <c r="G27" s="10" t="s">
        <v>270</v>
      </c>
      <c r="H27" s="10">
        <v>2</v>
      </c>
      <c r="I27" s="24">
        <v>491</v>
      </c>
      <c r="J27" s="10">
        <v>22</v>
      </c>
      <c r="K27" s="25">
        <v>3.10654012896028E-2</v>
      </c>
      <c r="L27" s="25">
        <v>0.19900000000000001</v>
      </c>
      <c r="M27" s="25">
        <v>2.9947046843177099E-2</v>
      </c>
      <c r="N27" s="25">
        <v>0.29099999999999998</v>
      </c>
      <c r="P27" s="10" t="str">
        <f t="shared" si="0"/>
        <v xml:space="preserve"> </v>
      </c>
      <c r="Q27" s="10" t="str">
        <f t="shared" si="1"/>
        <v xml:space="preserve"> </v>
      </c>
    </row>
    <row r="28" spans="1:17" ht="15" customHeight="1" x14ac:dyDescent="0.55000000000000004">
      <c r="A28" s="10" t="s">
        <v>150</v>
      </c>
      <c r="B28" s="22" t="s">
        <v>75</v>
      </c>
      <c r="C28" s="12" t="s">
        <v>7</v>
      </c>
      <c r="D28" s="10" t="s">
        <v>6</v>
      </c>
      <c r="E28" s="4" t="s">
        <v>76</v>
      </c>
      <c r="F28" s="10" t="s">
        <v>53</v>
      </c>
      <c r="G28" s="10" t="s">
        <v>258</v>
      </c>
      <c r="H28" s="10">
        <v>2</v>
      </c>
      <c r="I28" s="24">
        <v>3658</v>
      </c>
      <c r="J28" s="10">
        <v>16</v>
      </c>
      <c r="K28" s="25">
        <v>2.9418876603130199E-2</v>
      </c>
      <c r="L28" s="25">
        <v>5.0000000000000001E-3</v>
      </c>
      <c r="M28" s="25">
        <v>3.6886884711873097E-2</v>
      </c>
      <c r="N28" s="25">
        <v>0</v>
      </c>
      <c r="P28" s="10" t="str">
        <f t="shared" si="0"/>
        <v>okay</v>
      </c>
      <c r="Q28" s="10" t="str">
        <f t="shared" si="1"/>
        <v>okay</v>
      </c>
    </row>
    <row r="29" spans="1:17" ht="15" customHeight="1" x14ac:dyDescent="0.55000000000000004">
      <c r="A29" s="10" t="s">
        <v>151</v>
      </c>
      <c r="B29" s="22" t="s">
        <v>77</v>
      </c>
      <c r="C29" s="12" t="s">
        <v>7</v>
      </c>
      <c r="D29" s="10" t="s">
        <v>6</v>
      </c>
      <c r="E29" s="4" t="s">
        <v>78</v>
      </c>
      <c r="F29" s="10" t="s">
        <v>53</v>
      </c>
      <c r="G29" s="10" t="s">
        <v>271</v>
      </c>
      <c r="H29" s="10">
        <v>2</v>
      </c>
      <c r="I29" s="24">
        <v>368</v>
      </c>
      <c r="J29" s="10">
        <v>60</v>
      </c>
      <c r="K29" s="25">
        <v>0.1922472498690414</v>
      </c>
      <c r="L29" s="25">
        <v>1E-3</v>
      </c>
      <c r="M29" s="25">
        <v>5.5987795575896247E-2</v>
      </c>
      <c r="N29" s="25">
        <v>0.09</v>
      </c>
      <c r="O29" s="10" t="s">
        <v>309</v>
      </c>
      <c r="P29" s="10" t="str">
        <f t="shared" si="0"/>
        <v>okay</v>
      </c>
      <c r="Q29" s="26" t="str">
        <f t="shared" si="1"/>
        <v xml:space="preserve"> </v>
      </c>
    </row>
    <row r="30" spans="1:17" ht="15" customHeight="1" x14ac:dyDescent="0.55000000000000004">
      <c r="A30" s="10" t="s">
        <v>152</v>
      </c>
      <c r="B30" s="22" t="s">
        <v>45</v>
      </c>
      <c r="C30" s="12" t="s">
        <v>7</v>
      </c>
      <c r="D30" s="10" t="s">
        <v>6</v>
      </c>
      <c r="E30" s="4" t="s">
        <v>79</v>
      </c>
      <c r="F30" s="10" t="s">
        <v>53</v>
      </c>
      <c r="G30" s="10" t="s">
        <v>264</v>
      </c>
      <c r="H30" s="10">
        <v>4</v>
      </c>
      <c r="I30" s="24">
        <v>303</v>
      </c>
      <c r="J30" s="10">
        <v>36</v>
      </c>
      <c r="K30" s="25">
        <v>9.7546868088870753E-2</v>
      </c>
      <c r="L30" s="25">
        <v>0.44400000000000001</v>
      </c>
      <c r="M30" s="25">
        <v>4.5932263129225548E-2</v>
      </c>
      <c r="N30" s="25">
        <v>0.81799999999999995</v>
      </c>
      <c r="P30" s="10" t="str">
        <f t="shared" si="0"/>
        <v xml:space="preserve"> </v>
      </c>
      <c r="Q30" s="10" t="str">
        <f t="shared" si="1"/>
        <v xml:space="preserve"> </v>
      </c>
    </row>
    <row r="31" spans="1:17" ht="15" customHeight="1" x14ac:dyDescent="0.55000000000000004">
      <c r="A31" s="10" t="s">
        <v>153</v>
      </c>
      <c r="B31" s="22" t="s">
        <v>80</v>
      </c>
      <c r="C31" s="12" t="s">
        <v>16</v>
      </c>
      <c r="D31" s="10" t="s">
        <v>6</v>
      </c>
      <c r="E31" s="4" t="s">
        <v>81</v>
      </c>
      <c r="F31" s="10" t="s">
        <v>53</v>
      </c>
      <c r="G31" s="10" t="s">
        <v>258</v>
      </c>
      <c r="H31" s="10">
        <v>10</v>
      </c>
      <c r="I31" s="24">
        <v>4133</v>
      </c>
      <c r="J31" s="10">
        <v>16</v>
      </c>
      <c r="K31" s="25">
        <v>2.60499768420344E-2</v>
      </c>
      <c r="L31" s="25">
        <v>6.0000000000000001E-3</v>
      </c>
      <c r="M31" s="25">
        <v>3.4915229436633902E-2</v>
      </c>
      <c r="N31" s="25">
        <v>2E-3</v>
      </c>
      <c r="P31" s="10" t="str">
        <f t="shared" si="0"/>
        <v>okay</v>
      </c>
      <c r="Q31" s="10" t="str">
        <f t="shared" si="1"/>
        <v>okay</v>
      </c>
    </row>
    <row r="32" spans="1:17" ht="15" customHeight="1" x14ac:dyDescent="0.55000000000000004">
      <c r="A32" s="10" t="s">
        <v>154</v>
      </c>
      <c r="B32" s="22" t="s">
        <v>22</v>
      </c>
      <c r="C32" s="12" t="s">
        <v>23</v>
      </c>
      <c r="D32" s="10" t="s">
        <v>6</v>
      </c>
      <c r="E32" s="4" t="s">
        <v>82</v>
      </c>
      <c r="F32" s="10" t="s">
        <v>53</v>
      </c>
      <c r="G32" s="10" t="s">
        <v>253</v>
      </c>
      <c r="H32" s="10">
        <v>2</v>
      </c>
      <c r="I32" s="24">
        <v>236378</v>
      </c>
      <c r="J32" s="10">
        <v>22</v>
      </c>
      <c r="K32" s="25">
        <v>1.15482782917176E-2</v>
      </c>
      <c r="L32" s="25">
        <v>0</v>
      </c>
      <c r="M32" s="25">
        <v>1.26202160112708E-2</v>
      </c>
      <c r="N32" s="25">
        <v>0</v>
      </c>
      <c r="P32" s="10" t="str">
        <f t="shared" si="0"/>
        <v>okay</v>
      </c>
      <c r="Q32" s="10" t="str">
        <f t="shared" si="1"/>
        <v>okay</v>
      </c>
    </row>
    <row r="33" spans="1:17" ht="15" customHeight="1" x14ac:dyDescent="0.55000000000000004">
      <c r="A33" s="10" t="s">
        <v>155</v>
      </c>
      <c r="B33" s="22" t="s">
        <v>45</v>
      </c>
      <c r="C33" s="12" t="s">
        <v>7</v>
      </c>
      <c r="D33" s="10" t="s">
        <v>6</v>
      </c>
      <c r="E33" s="4" t="s">
        <v>83</v>
      </c>
      <c r="F33" s="10" t="s">
        <v>53</v>
      </c>
      <c r="G33" s="10" t="s">
        <v>272</v>
      </c>
      <c r="H33" s="10">
        <v>2</v>
      </c>
      <c r="I33" s="24">
        <v>3674</v>
      </c>
      <c r="J33" s="10">
        <v>16</v>
      </c>
      <c r="K33" s="25">
        <v>3.3905466896206202E-2</v>
      </c>
      <c r="L33" s="25">
        <v>0</v>
      </c>
      <c r="M33" s="25">
        <v>4.0798750093396001E-2</v>
      </c>
      <c r="N33" s="25">
        <v>0</v>
      </c>
      <c r="P33" s="10" t="str">
        <f t="shared" si="0"/>
        <v>okay</v>
      </c>
      <c r="Q33" s="10" t="str">
        <f t="shared" si="1"/>
        <v>okay</v>
      </c>
    </row>
    <row r="34" spans="1:17" ht="15" customHeight="1" x14ac:dyDescent="0.55000000000000004">
      <c r="A34" s="10" t="s">
        <v>156</v>
      </c>
      <c r="B34" s="22" t="s">
        <v>84</v>
      </c>
      <c r="C34" s="12" t="s">
        <v>85</v>
      </c>
      <c r="D34" s="10" t="s">
        <v>6</v>
      </c>
      <c r="E34" s="4" t="s">
        <v>86</v>
      </c>
      <c r="F34" s="10" t="s">
        <v>53</v>
      </c>
      <c r="G34" s="10" t="s">
        <v>294</v>
      </c>
      <c r="H34" s="10">
        <v>4</v>
      </c>
      <c r="I34" s="24">
        <v>1610</v>
      </c>
      <c r="J34" s="10">
        <v>15</v>
      </c>
      <c r="K34" s="25">
        <v>0.13504959260745</v>
      </c>
      <c r="L34" s="25">
        <v>0</v>
      </c>
      <c r="M34" s="25">
        <v>0.170329401912205</v>
      </c>
      <c r="N34" s="25">
        <v>0</v>
      </c>
      <c r="P34" s="10" t="str">
        <f t="shared" si="0"/>
        <v>okay</v>
      </c>
      <c r="Q34" s="10" t="str">
        <f t="shared" si="1"/>
        <v>okay</v>
      </c>
    </row>
    <row r="35" spans="1:17" ht="15" customHeight="1" x14ac:dyDescent="0.55000000000000004">
      <c r="A35" s="10" t="s">
        <v>157</v>
      </c>
      <c r="B35" s="22" t="s">
        <v>87</v>
      </c>
      <c r="C35" s="12" t="s">
        <v>7</v>
      </c>
      <c r="D35" s="10" t="s">
        <v>6</v>
      </c>
      <c r="E35" s="4" t="s">
        <v>88</v>
      </c>
      <c r="F35" s="10" t="s">
        <v>34</v>
      </c>
      <c r="G35" s="10" t="s">
        <v>267</v>
      </c>
      <c r="H35" s="10">
        <v>2</v>
      </c>
      <c r="I35" s="24">
        <v>303</v>
      </c>
      <c r="J35" s="10">
        <v>14</v>
      </c>
      <c r="K35" s="25">
        <v>0.20544554455445541</v>
      </c>
      <c r="L35" s="25">
        <v>0</v>
      </c>
      <c r="M35" s="25">
        <v>9.5279093126703962E-2</v>
      </c>
      <c r="N35" s="25">
        <v>3.4000000000000002E-2</v>
      </c>
      <c r="P35" s="10" t="str">
        <f t="shared" si="0"/>
        <v>okay</v>
      </c>
      <c r="Q35" s="10" t="str">
        <f t="shared" si="1"/>
        <v>okay</v>
      </c>
    </row>
    <row r="36" spans="1:17" ht="15" customHeight="1" x14ac:dyDescent="0.55000000000000004">
      <c r="A36" s="10" t="s">
        <v>158</v>
      </c>
      <c r="B36" s="22" t="s">
        <v>10</v>
      </c>
      <c r="C36" s="12" t="s">
        <v>11</v>
      </c>
      <c r="D36" s="10" t="s">
        <v>6</v>
      </c>
      <c r="E36" s="4" t="s">
        <v>12</v>
      </c>
      <c r="F36" s="10" t="s">
        <v>53</v>
      </c>
      <c r="G36" s="10" t="s">
        <v>273</v>
      </c>
      <c r="H36" s="10">
        <v>2</v>
      </c>
      <c r="I36" s="24">
        <v>3985</v>
      </c>
      <c r="J36" s="10">
        <v>85</v>
      </c>
      <c r="K36" s="25">
        <v>0.107194593361469</v>
      </c>
      <c r="L36" s="25">
        <v>0</v>
      </c>
      <c r="M36" s="25">
        <v>1.9599842538042402E-2</v>
      </c>
      <c r="N36" s="25">
        <v>7.0000000000000007E-2</v>
      </c>
      <c r="O36" s="10" t="s">
        <v>309</v>
      </c>
      <c r="P36" s="10" t="str">
        <f t="shared" si="0"/>
        <v>okay</v>
      </c>
      <c r="Q36" s="26" t="str">
        <f t="shared" si="1"/>
        <v xml:space="preserve"> </v>
      </c>
    </row>
    <row r="37" spans="1:17" ht="15" customHeight="1" x14ac:dyDescent="0.55000000000000004">
      <c r="A37" s="10" t="s">
        <v>159</v>
      </c>
      <c r="B37" s="22" t="s">
        <v>90</v>
      </c>
      <c r="C37" s="12" t="s">
        <v>91</v>
      </c>
      <c r="D37" s="10" t="s">
        <v>6</v>
      </c>
      <c r="E37" s="4" t="s">
        <v>92</v>
      </c>
      <c r="F37" s="10" t="s">
        <v>53</v>
      </c>
      <c r="G37" s="10" t="s">
        <v>274</v>
      </c>
      <c r="H37" s="10">
        <v>2</v>
      </c>
      <c r="I37" s="24">
        <v>6611</v>
      </c>
      <c r="J37" s="10">
        <v>53</v>
      </c>
      <c r="K37" s="25">
        <v>2.6368744350729799E-2</v>
      </c>
      <c r="L37" s="25">
        <v>1.9E-2</v>
      </c>
      <c r="M37" s="25">
        <v>1.6866317381084302E-2</v>
      </c>
      <c r="N37" s="25">
        <v>0.06</v>
      </c>
      <c r="O37" s="10" t="s">
        <v>309</v>
      </c>
      <c r="P37" s="10" t="str">
        <f t="shared" si="0"/>
        <v>okay</v>
      </c>
      <c r="Q37" s="26" t="str">
        <f t="shared" si="1"/>
        <v xml:space="preserve"> </v>
      </c>
    </row>
    <row r="38" spans="1:17" ht="15" customHeight="1" x14ac:dyDescent="0.55000000000000004">
      <c r="A38" s="10" t="s">
        <v>160</v>
      </c>
      <c r="B38" s="22" t="s">
        <v>93</v>
      </c>
      <c r="C38" s="12" t="s">
        <v>8</v>
      </c>
      <c r="D38" s="10" t="s">
        <v>6</v>
      </c>
      <c r="E38" s="4" t="s">
        <v>94</v>
      </c>
      <c r="F38" s="10" t="s">
        <v>53</v>
      </c>
      <c r="G38" s="10" t="s">
        <v>275</v>
      </c>
      <c r="H38" s="10">
        <v>2</v>
      </c>
      <c r="I38" s="24">
        <v>1000</v>
      </c>
      <c r="J38" s="10">
        <v>18</v>
      </c>
      <c r="K38" s="25">
        <v>1.48455284552845E-2</v>
      </c>
      <c r="L38" s="25">
        <v>0.55200000000000005</v>
      </c>
      <c r="M38" s="25">
        <v>1.4377952755905501E-2</v>
      </c>
      <c r="N38" s="25">
        <v>0.54700000000000004</v>
      </c>
      <c r="P38" s="10" t="str">
        <f t="shared" si="0"/>
        <v xml:space="preserve"> </v>
      </c>
      <c r="Q38" s="10" t="str">
        <f t="shared" si="1"/>
        <v xml:space="preserve"> </v>
      </c>
    </row>
    <row r="39" spans="1:17" ht="15" customHeight="1" x14ac:dyDescent="0.55000000000000004">
      <c r="A39" s="10" t="s">
        <v>161</v>
      </c>
      <c r="B39" s="22" t="s">
        <v>96</v>
      </c>
      <c r="C39" s="12" t="s">
        <v>97</v>
      </c>
      <c r="D39" s="10" t="s">
        <v>6</v>
      </c>
      <c r="E39" s="4" t="s">
        <v>95</v>
      </c>
      <c r="F39" s="10" t="s">
        <v>34</v>
      </c>
      <c r="G39" s="10" t="s">
        <v>276</v>
      </c>
      <c r="H39" s="10">
        <v>4</v>
      </c>
      <c r="I39" s="24">
        <v>276</v>
      </c>
      <c r="J39" s="10">
        <v>20</v>
      </c>
      <c r="K39" s="25">
        <v>1.21571445682117E-2</v>
      </c>
      <c r="L39" s="25">
        <v>0.996</v>
      </c>
      <c r="M39" s="25">
        <v>8.6530264279624805E-2</v>
      </c>
      <c r="N39" s="25">
        <v>0.83</v>
      </c>
      <c r="P39" s="10" t="str">
        <f t="shared" si="0"/>
        <v xml:space="preserve"> </v>
      </c>
      <c r="Q39" s="10" t="str">
        <f t="shared" si="1"/>
        <v xml:space="preserve"> </v>
      </c>
    </row>
    <row r="40" spans="1:17" ht="15" customHeight="1" x14ac:dyDescent="0.55000000000000004">
      <c r="A40" s="10" t="s">
        <v>162</v>
      </c>
      <c r="B40" s="22" t="s">
        <v>99</v>
      </c>
      <c r="C40" s="12" t="s">
        <v>71</v>
      </c>
      <c r="D40" s="10" t="s">
        <v>6</v>
      </c>
      <c r="E40" s="17" t="s">
        <v>98</v>
      </c>
      <c r="F40" s="10" t="s">
        <v>19</v>
      </c>
      <c r="G40" s="10" t="s">
        <v>277</v>
      </c>
      <c r="H40" s="10">
        <v>2</v>
      </c>
      <c r="I40" s="24">
        <v>583</v>
      </c>
      <c r="J40" s="10">
        <v>11</v>
      </c>
      <c r="K40" s="25">
        <v>6.5663276399391179E-2</v>
      </c>
      <c r="L40" s="25">
        <v>0.157</v>
      </c>
      <c r="M40" s="25">
        <v>2.1143277207967211E-2</v>
      </c>
      <c r="N40" s="25">
        <v>0.48</v>
      </c>
      <c r="P40" s="10" t="str">
        <f t="shared" si="0"/>
        <v xml:space="preserve"> </v>
      </c>
      <c r="Q40" s="10" t="str">
        <f t="shared" si="1"/>
        <v xml:space="preserve"> </v>
      </c>
    </row>
    <row r="41" spans="1:17" ht="15" customHeight="1" x14ac:dyDescent="0.55000000000000004">
      <c r="A41" s="10" t="s">
        <v>163</v>
      </c>
      <c r="B41" s="22" t="s">
        <v>101</v>
      </c>
      <c r="C41" s="12" t="s">
        <v>7</v>
      </c>
      <c r="D41" s="10" t="s">
        <v>6</v>
      </c>
      <c r="E41" s="4" t="s">
        <v>100</v>
      </c>
      <c r="F41" s="10" t="s">
        <v>34</v>
      </c>
      <c r="G41" s="10" t="s">
        <v>278</v>
      </c>
      <c r="H41" s="10">
        <v>5</v>
      </c>
      <c r="I41" s="24">
        <v>920</v>
      </c>
      <c r="J41" s="10">
        <v>16</v>
      </c>
      <c r="K41" s="25">
        <v>0.38258628417749879</v>
      </c>
      <c r="L41" s="25">
        <v>0</v>
      </c>
      <c r="M41" s="25">
        <v>0.1022338004551443</v>
      </c>
      <c r="N41" s="25">
        <v>5.6000000000000001E-2</v>
      </c>
      <c r="O41" s="10" t="s">
        <v>309</v>
      </c>
      <c r="P41" s="10" t="str">
        <f t="shared" si="0"/>
        <v>okay</v>
      </c>
      <c r="Q41" s="26" t="str">
        <f t="shared" si="1"/>
        <v xml:space="preserve"> </v>
      </c>
    </row>
    <row r="42" spans="1:17" ht="15" customHeight="1" x14ac:dyDescent="0.55000000000000004">
      <c r="A42" s="10" t="s">
        <v>164</v>
      </c>
      <c r="B42" s="23" t="s">
        <v>104</v>
      </c>
      <c r="C42" s="12" t="s">
        <v>48</v>
      </c>
      <c r="D42" s="10" t="s">
        <v>6</v>
      </c>
      <c r="E42" s="4" t="s">
        <v>103</v>
      </c>
      <c r="F42" s="10" t="s">
        <v>19</v>
      </c>
      <c r="G42" s="10" t="s">
        <v>269</v>
      </c>
      <c r="H42" s="10">
        <v>2</v>
      </c>
      <c r="I42" s="24">
        <v>2149</v>
      </c>
      <c r="J42" s="10">
        <v>35</v>
      </c>
      <c r="K42" s="25">
        <v>1.01548667617799E-2</v>
      </c>
      <c r="L42" s="25">
        <v>0.57999999999999996</v>
      </c>
      <c r="M42" s="25">
        <v>9.9028617961842702E-3</v>
      </c>
      <c r="N42" s="25">
        <v>0.6</v>
      </c>
      <c r="P42" s="10" t="str">
        <f t="shared" si="0"/>
        <v xml:space="preserve"> </v>
      </c>
      <c r="Q42" s="10" t="str">
        <f t="shared" si="1"/>
        <v xml:space="preserve"> </v>
      </c>
    </row>
    <row r="43" spans="1:17" ht="15" customHeight="1" x14ac:dyDescent="0.55000000000000004">
      <c r="A43" s="10" t="s">
        <v>165</v>
      </c>
      <c r="B43" s="22" t="s">
        <v>23</v>
      </c>
      <c r="C43" s="12" t="s">
        <v>23</v>
      </c>
      <c r="D43" s="10" t="s">
        <v>6</v>
      </c>
      <c r="E43" s="4" t="s">
        <v>105</v>
      </c>
      <c r="F43" s="10" t="s">
        <v>34</v>
      </c>
      <c r="G43" s="10" t="s">
        <v>295</v>
      </c>
      <c r="H43" s="10">
        <v>3</v>
      </c>
      <c r="I43" s="24">
        <v>130</v>
      </c>
      <c r="J43" s="10">
        <v>19</v>
      </c>
      <c r="K43" s="25">
        <v>8.5142255005268702E-2</v>
      </c>
      <c r="L43" s="25">
        <v>0.56999999999999995</v>
      </c>
      <c r="M43" s="25">
        <v>0.109041835357624</v>
      </c>
      <c r="N43" s="25">
        <v>0.41799999999999998</v>
      </c>
      <c r="P43" s="10" t="str">
        <f t="shared" si="0"/>
        <v xml:space="preserve"> </v>
      </c>
      <c r="Q43" s="10" t="str">
        <f t="shared" si="1"/>
        <v xml:space="preserve"> </v>
      </c>
    </row>
    <row r="44" spans="1:17" ht="15" customHeight="1" x14ac:dyDescent="0.55000000000000004">
      <c r="A44" s="10" t="s">
        <v>166</v>
      </c>
      <c r="B44" s="22" t="s">
        <v>107</v>
      </c>
      <c r="C44" s="12" t="s">
        <v>23</v>
      </c>
      <c r="D44" s="10" t="s">
        <v>6</v>
      </c>
      <c r="E44" s="4" t="s">
        <v>106</v>
      </c>
      <c r="F44" s="10" t="s">
        <v>19</v>
      </c>
      <c r="G44" s="10" t="s">
        <v>279</v>
      </c>
      <c r="H44" s="10">
        <v>2</v>
      </c>
      <c r="I44" s="24">
        <v>4303</v>
      </c>
      <c r="J44" s="10">
        <v>18</v>
      </c>
      <c r="K44" s="25">
        <v>4.5244260794087198E-3</v>
      </c>
      <c r="L44" s="25">
        <v>0.74299999999999999</v>
      </c>
      <c r="M44" s="25">
        <v>2.4535686946757702E-3</v>
      </c>
      <c r="N44" s="25">
        <v>0.83599999999999997</v>
      </c>
      <c r="P44" s="10" t="str">
        <f t="shared" si="0"/>
        <v xml:space="preserve"> </v>
      </c>
      <c r="Q44" s="10" t="str">
        <f t="shared" si="1"/>
        <v xml:space="preserve"> </v>
      </c>
    </row>
    <row r="45" spans="1:17" ht="15" customHeight="1" x14ac:dyDescent="0.55000000000000004">
      <c r="A45" s="10" t="s">
        <v>167</v>
      </c>
      <c r="B45" s="22" t="s">
        <v>109</v>
      </c>
      <c r="C45" s="12" t="s">
        <v>23</v>
      </c>
      <c r="D45" s="10" t="s">
        <v>6</v>
      </c>
      <c r="E45" s="4" t="s">
        <v>108</v>
      </c>
      <c r="F45" s="10" t="s">
        <v>53</v>
      </c>
      <c r="G45" s="10" t="s">
        <v>257</v>
      </c>
      <c r="H45" s="10">
        <v>2</v>
      </c>
      <c r="I45" s="24">
        <v>390</v>
      </c>
      <c r="J45" s="10">
        <v>16</v>
      </c>
      <c r="K45" s="25">
        <v>4.7233468286099756E-3</v>
      </c>
      <c r="L45" s="25">
        <v>0.89500000000000002</v>
      </c>
      <c r="M45" s="25">
        <v>6.6476733143399644E-3</v>
      </c>
      <c r="N45" s="25">
        <v>0.88300000000000001</v>
      </c>
      <c r="P45" s="10" t="str">
        <f t="shared" si="0"/>
        <v xml:space="preserve"> </v>
      </c>
      <c r="Q45" s="10" t="str">
        <f t="shared" si="1"/>
        <v xml:space="preserve"> </v>
      </c>
    </row>
    <row r="46" spans="1:17" ht="15" customHeight="1" x14ac:dyDescent="0.55000000000000004">
      <c r="A46" s="10" t="s">
        <v>168</v>
      </c>
      <c r="B46" s="12" t="s">
        <v>111</v>
      </c>
      <c r="C46" s="12" t="s">
        <v>112</v>
      </c>
      <c r="D46" s="10" t="s">
        <v>6</v>
      </c>
      <c r="E46" s="4" t="s">
        <v>110</v>
      </c>
      <c r="F46" s="10" t="s">
        <v>34</v>
      </c>
      <c r="G46" s="10" t="s">
        <v>280</v>
      </c>
      <c r="H46" s="10">
        <v>2</v>
      </c>
      <c r="I46" s="24">
        <v>1842</v>
      </c>
      <c r="J46" s="10">
        <v>22</v>
      </c>
      <c r="K46" s="25">
        <v>1.121519277587823E-2</v>
      </c>
      <c r="L46" s="25">
        <v>0.22700000000000001</v>
      </c>
      <c r="M46" s="25">
        <v>1.2367438609016349E-2</v>
      </c>
      <c r="N46" s="25">
        <v>0.24199999999999999</v>
      </c>
      <c r="P46" s="10" t="str">
        <f t="shared" si="0"/>
        <v xml:space="preserve"> </v>
      </c>
      <c r="Q46" s="10" t="str">
        <f t="shared" si="1"/>
        <v xml:space="preserve"> </v>
      </c>
    </row>
    <row r="47" spans="1:17" ht="15" customHeight="1" x14ac:dyDescent="0.55000000000000004">
      <c r="A47" s="10" t="s">
        <v>169</v>
      </c>
      <c r="B47" s="12" t="s">
        <v>102</v>
      </c>
      <c r="C47" s="12" t="s">
        <v>23</v>
      </c>
      <c r="D47" s="10" t="s">
        <v>6</v>
      </c>
      <c r="E47" s="4" t="s">
        <v>113</v>
      </c>
      <c r="F47" s="10" t="s">
        <v>34</v>
      </c>
      <c r="G47" s="10" t="s">
        <v>281</v>
      </c>
      <c r="H47" s="10">
        <v>3</v>
      </c>
      <c r="I47" s="24">
        <v>1000</v>
      </c>
      <c r="J47" s="10">
        <v>14</v>
      </c>
      <c r="K47" s="25">
        <v>4.4465437788018397E-2</v>
      </c>
      <c r="L47" s="25">
        <v>0.14499999999999999</v>
      </c>
      <c r="M47" s="25">
        <v>3.3973451327433603E-2</v>
      </c>
      <c r="N47" s="25">
        <v>0.22500000000000001</v>
      </c>
      <c r="P47" s="10" t="str">
        <f t="shared" si="0"/>
        <v xml:space="preserve"> </v>
      </c>
      <c r="Q47" s="10" t="str">
        <f t="shared" si="1"/>
        <v xml:space="preserve"> </v>
      </c>
    </row>
    <row r="48" spans="1:17" ht="15" customHeight="1" x14ac:dyDescent="0.55000000000000004">
      <c r="A48" s="10" t="s">
        <v>170</v>
      </c>
      <c r="B48" s="22" t="s">
        <v>114</v>
      </c>
      <c r="C48" s="12" t="s">
        <v>115</v>
      </c>
      <c r="D48" s="10" t="s">
        <v>6</v>
      </c>
      <c r="E48" s="17" t="s">
        <v>116</v>
      </c>
      <c r="F48" s="10" t="s">
        <v>19</v>
      </c>
      <c r="G48" s="10" t="s">
        <v>305</v>
      </c>
      <c r="H48" s="10">
        <v>2</v>
      </c>
      <c r="I48" s="24">
        <v>1259</v>
      </c>
      <c r="J48" s="10">
        <v>27</v>
      </c>
      <c r="K48" s="25">
        <v>4.8296708145794599E-2</v>
      </c>
      <c r="L48" s="25">
        <v>6.2E-2</v>
      </c>
      <c r="M48" s="25">
        <v>1.59761924035942E-2</v>
      </c>
      <c r="N48" s="25">
        <v>0.29499999999999998</v>
      </c>
      <c r="P48" s="10" t="str">
        <f t="shared" si="0"/>
        <v xml:space="preserve"> </v>
      </c>
      <c r="Q48" s="10" t="str">
        <f t="shared" si="1"/>
        <v xml:space="preserve"> </v>
      </c>
    </row>
    <row r="49" spans="1:17" ht="15" customHeight="1" x14ac:dyDescent="0.55000000000000004">
      <c r="A49" s="10" t="s">
        <v>171</v>
      </c>
      <c r="B49" s="22" t="s">
        <v>117</v>
      </c>
      <c r="C49" s="12" t="s">
        <v>115</v>
      </c>
      <c r="D49" s="10" t="s">
        <v>6</v>
      </c>
      <c r="E49" s="4" t="s">
        <v>118</v>
      </c>
      <c r="F49" s="10" t="s">
        <v>19</v>
      </c>
      <c r="G49" s="10" t="s">
        <v>296</v>
      </c>
      <c r="H49" s="10">
        <v>2</v>
      </c>
      <c r="I49" s="24">
        <v>101</v>
      </c>
      <c r="J49" s="10">
        <v>11</v>
      </c>
      <c r="K49" s="25">
        <v>4.0132013201320101E-2</v>
      </c>
      <c r="L49" s="25">
        <v>0.64200000000000002</v>
      </c>
      <c r="M49" s="25">
        <v>0.11576542269611501</v>
      </c>
      <c r="N49" s="25">
        <v>0.32500000000000001</v>
      </c>
      <c r="P49" s="10" t="str">
        <f t="shared" si="0"/>
        <v xml:space="preserve"> </v>
      </c>
      <c r="Q49" s="10" t="str">
        <f t="shared" si="1"/>
        <v xml:space="preserve"> </v>
      </c>
    </row>
    <row r="50" spans="1:17" ht="15" customHeight="1" x14ac:dyDescent="0.55000000000000004">
      <c r="A50" s="10" t="s">
        <v>172</v>
      </c>
      <c r="B50" s="22" t="s">
        <v>120</v>
      </c>
      <c r="C50" s="12" t="s">
        <v>54</v>
      </c>
      <c r="D50" s="10" t="s">
        <v>6</v>
      </c>
      <c r="E50" s="4" t="s">
        <v>119</v>
      </c>
      <c r="F50" s="10" t="s">
        <v>53</v>
      </c>
      <c r="G50" s="10" t="s">
        <v>269</v>
      </c>
      <c r="H50" s="10">
        <v>2</v>
      </c>
      <c r="I50" s="24">
        <v>1659</v>
      </c>
      <c r="J50" s="10">
        <v>54</v>
      </c>
      <c r="K50" s="25">
        <v>1.190926020890125E-2</v>
      </c>
      <c r="L50" s="25">
        <v>0.36</v>
      </c>
      <c r="M50" s="25">
        <v>1.1198883284159741E-2</v>
      </c>
      <c r="N50" s="25">
        <v>0.34499999999999997</v>
      </c>
      <c r="P50" s="10" t="str">
        <f t="shared" si="0"/>
        <v xml:space="preserve"> </v>
      </c>
      <c r="Q50" s="10" t="str">
        <f t="shared" si="1"/>
        <v xml:space="preserve"> </v>
      </c>
    </row>
    <row r="51" spans="1:17" ht="15" customHeight="1" x14ac:dyDescent="0.55000000000000004">
      <c r="A51" s="10" t="s">
        <v>173</v>
      </c>
      <c r="B51" s="22" t="s">
        <v>122</v>
      </c>
      <c r="C51" s="12" t="s">
        <v>123</v>
      </c>
      <c r="D51" s="10" t="s">
        <v>6</v>
      </c>
      <c r="E51" s="4" t="s">
        <v>121</v>
      </c>
      <c r="F51" s="10" t="s">
        <v>53</v>
      </c>
      <c r="G51" s="10" t="s">
        <v>282</v>
      </c>
      <c r="H51" s="10">
        <v>2</v>
      </c>
      <c r="I51" s="24">
        <v>1958</v>
      </c>
      <c r="J51" s="10">
        <v>16</v>
      </c>
      <c r="K51" s="25">
        <v>6.2111801242236142E-3</v>
      </c>
      <c r="L51" s="25">
        <v>0.745</v>
      </c>
      <c r="M51" s="25">
        <v>6.0483870967741882E-3</v>
      </c>
      <c r="N51" s="25">
        <v>0.76600000000000001</v>
      </c>
      <c r="P51" s="10" t="str">
        <f t="shared" si="0"/>
        <v xml:space="preserve"> </v>
      </c>
      <c r="Q51" s="10" t="str">
        <f t="shared" si="1"/>
        <v xml:space="preserve"> </v>
      </c>
    </row>
    <row r="52" spans="1:17" ht="15" customHeight="1" x14ac:dyDescent="0.55000000000000004">
      <c r="A52" s="10" t="s">
        <v>209</v>
      </c>
      <c r="B52" s="12" t="s">
        <v>214</v>
      </c>
      <c r="C52" s="12" t="s">
        <v>38</v>
      </c>
      <c r="D52" s="10" t="s">
        <v>6</v>
      </c>
      <c r="E52" s="4" t="s">
        <v>213</v>
      </c>
      <c r="F52" s="10" t="s">
        <v>53</v>
      </c>
      <c r="G52" s="10"/>
      <c r="H52" s="10">
        <v>2</v>
      </c>
      <c r="I52" s="24">
        <v>5110</v>
      </c>
      <c r="J52" s="10">
        <v>12</v>
      </c>
      <c r="K52" s="25">
        <v>1.63379596766919E-3</v>
      </c>
      <c r="L52" s="25">
        <v>0.77200000000000002</v>
      </c>
      <c r="M52" s="25">
        <v>2.3358454428112898E-3</v>
      </c>
      <c r="N52" s="25">
        <v>0.71099999999999997</v>
      </c>
      <c r="P52" s="10" t="str">
        <f t="shared" si="0"/>
        <v xml:space="preserve"> </v>
      </c>
      <c r="Q52" s="10" t="str">
        <f t="shared" si="1"/>
        <v xml:space="preserve"> </v>
      </c>
    </row>
    <row r="53" spans="1:17" ht="15" customHeight="1" x14ac:dyDescent="0.55000000000000004">
      <c r="A53" s="10" t="s">
        <v>210</v>
      </c>
      <c r="B53" s="12" t="s">
        <v>215</v>
      </c>
      <c r="C53" s="12" t="s">
        <v>38</v>
      </c>
      <c r="D53" s="10" t="s">
        <v>6</v>
      </c>
      <c r="E53" s="4" t="s">
        <v>216</v>
      </c>
      <c r="F53" s="10" t="s">
        <v>53</v>
      </c>
      <c r="G53" s="10" t="s">
        <v>260</v>
      </c>
      <c r="H53" s="10">
        <v>2</v>
      </c>
      <c r="I53" s="24">
        <v>43400</v>
      </c>
      <c r="J53" s="10">
        <v>12</v>
      </c>
      <c r="K53" s="25">
        <v>1.24817638825669E-3</v>
      </c>
      <c r="L53" s="25">
        <v>0.20599999999999999</v>
      </c>
      <c r="M53" s="25">
        <v>1.8186020777367601E-3</v>
      </c>
      <c r="N53" s="25">
        <v>0.14000000000000001</v>
      </c>
      <c r="P53" s="10" t="str">
        <f t="shared" si="0"/>
        <v xml:space="preserve"> </v>
      </c>
      <c r="Q53" s="10" t="str">
        <f t="shared" si="1"/>
        <v xml:space="preserve"> </v>
      </c>
    </row>
    <row r="54" spans="1:17" ht="15" customHeight="1" x14ac:dyDescent="0.55000000000000004">
      <c r="A54" s="10" t="s">
        <v>211</v>
      </c>
      <c r="B54" s="12" t="s">
        <v>217</v>
      </c>
      <c r="C54" s="12" t="s">
        <v>112</v>
      </c>
      <c r="D54" s="10" t="s">
        <v>6</v>
      </c>
      <c r="E54" s="4" t="s">
        <v>218</v>
      </c>
      <c r="F54" s="10" t="s">
        <v>53</v>
      </c>
      <c r="G54" s="10" t="s">
        <v>297</v>
      </c>
      <c r="H54" s="10">
        <v>3</v>
      </c>
      <c r="I54" s="24">
        <v>375</v>
      </c>
      <c r="J54" s="10">
        <v>15</v>
      </c>
      <c r="K54" s="25">
        <v>0.109730770683079</v>
      </c>
      <c r="L54" s="25">
        <v>5.3999999999999999E-2</v>
      </c>
      <c r="M54" s="25">
        <v>0.146079088471849</v>
      </c>
      <c r="N54" s="25">
        <v>2.8000000000000001E-2</v>
      </c>
      <c r="O54" s="10" t="s">
        <v>309</v>
      </c>
      <c r="P54" s="27" t="str">
        <f t="shared" si="0"/>
        <v xml:space="preserve"> </v>
      </c>
      <c r="Q54" s="10" t="str">
        <f t="shared" si="1"/>
        <v>okay</v>
      </c>
    </row>
    <row r="55" spans="1:17" ht="15" customHeight="1" x14ac:dyDescent="0.55000000000000004">
      <c r="A55" s="10" t="s">
        <v>212</v>
      </c>
      <c r="B55" s="13" t="s">
        <v>220</v>
      </c>
      <c r="C55" s="13" t="s">
        <v>115</v>
      </c>
      <c r="D55" s="14" t="s">
        <v>6</v>
      </c>
      <c r="E55" s="15" t="s">
        <v>219</v>
      </c>
      <c r="F55" s="14" t="s">
        <v>53</v>
      </c>
      <c r="G55" s="10" t="s">
        <v>298</v>
      </c>
      <c r="H55" s="10">
        <v>2</v>
      </c>
      <c r="I55" s="24">
        <v>502</v>
      </c>
      <c r="J55" s="10">
        <v>11</v>
      </c>
      <c r="K55" s="25">
        <v>1.6885648893786499E-2</v>
      </c>
      <c r="L55" s="25">
        <v>0.69199999999999995</v>
      </c>
      <c r="M55" s="25">
        <v>1.48619007117596E-2</v>
      </c>
      <c r="N55" s="25">
        <v>0.69699999999999995</v>
      </c>
      <c r="P55" s="10" t="str">
        <f t="shared" si="0"/>
        <v xml:space="preserve"> </v>
      </c>
      <c r="Q55" s="10" t="str">
        <f t="shared" si="1"/>
        <v xml:space="preserve"> </v>
      </c>
    </row>
    <row r="56" spans="1:17" ht="15" customHeight="1" x14ac:dyDescent="0.55000000000000004">
      <c r="A56" s="10" t="s">
        <v>221</v>
      </c>
      <c r="B56" s="13" t="s">
        <v>223</v>
      </c>
      <c r="C56" s="13" t="s">
        <v>89</v>
      </c>
      <c r="D56" s="14" t="s">
        <v>6</v>
      </c>
      <c r="E56" s="15" t="s">
        <v>222</v>
      </c>
      <c r="F56" s="14" t="s">
        <v>34</v>
      </c>
      <c r="G56" s="10" t="s">
        <v>298</v>
      </c>
      <c r="H56" s="10">
        <v>2</v>
      </c>
      <c r="I56" s="24">
        <v>2556</v>
      </c>
      <c r="J56" s="10">
        <v>19</v>
      </c>
      <c r="K56" s="25">
        <v>3.0329610990188398E-3</v>
      </c>
      <c r="L56" s="25">
        <v>0.81599999999999995</v>
      </c>
      <c r="M56" s="25">
        <v>2.7826792378846102E-3</v>
      </c>
      <c r="N56" s="25">
        <v>0.86199999999999999</v>
      </c>
      <c r="P56" s="10" t="str">
        <f t="shared" si="0"/>
        <v xml:space="preserve"> </v>
      </c>
      <c r="Q56" s="10" t="str">
        <f t="shared" si="1"/>
        <v xml:space="preserve"> </v>
      </c>
    </row>
    <row r="57" spans="1:17" ht="15" customHeight="1" x14ac:dyDescent="0.55000000000000004">
      <c r="A57" s="10" t="s">
        <v>224</v>
      </c>
      <c r="B57" s="13" t="s">
        <v>230</v>
      </c>
      <c r="C57" s="13" t="s">
        <v>231</v>
      </c>
      <c r="D57" s="14" t="s">
        <v>6</v>
      </c>
      <c r="E57" s="15" t="s">
        <v>229</v>
      </c>
      <c r="F57" s="14" t="s">
        <v>53</v>
      </c>
      <c r="G57" s="10" t="s">
        <v>299</v>
      </c>
      <c r="H57" s="10">
        <v>3</v>
      </c>
      <c r="I57" s="24">
        <v>1000</v>
      </c>
      <c r="J57" s="10">
        <v>14</v>
      </c>
      <c r="K57" s="25">
        <v>1.1991683991683801E-2</v>
      </c>
      <c r="L57" s="25">
        <v>0.91200000000000003</v>
      </c>
      <c r="M57" s="25">
        <v>1.11136801541425E-2</v>
      </c>
      <c r="N57" s="25">
        <v>0.91900000000000004</v>
      </c>
      <c r="P57" s="10" t="str">
        <f t="shared" si="0"/>
        <v xml:space="preserve"> </v>
      </c>
      <c r="Q57" s="10" t="str">
        <f t="shared" si="1"/>
        <v xml:space="preserve"> </v>
      </c>
    </row>
    <row r="58" spans="1:17" ht="15" customHeight="1" x14ac:dyDescent="0.55000000000000004">
      <c r="A58" s="10" t="s">
        <v>225</v>
      </c>
      <c r="B58" s="13" t="s">
        <v>233</v>
      </c>
      <c r="C58" s="13" t="s">
        <v>115</v>
      </c>
      <c r="D58" s="14" t="s">
        <v>6</v>
      </c>
      <c r="E58" s="15" t="s">
        <v>232</v>
      </c>
      <c r="F58" s="14" t="s">
        <v>53</v>
      </c>
      <c r="G58" s="10" t="s">
        <v>300</v>
      </c>
      <c r="H58" s="10">
        <v>3</v>
      </c>
      <c r="I58" s="24">
        <v>886</v>
      </c>
      <c r="J58" s="10">
        <v>20</v>
      </c>
      <c r="K58" s="25">
        <v>4.2416318381273799E-2</v>
      </c>
      <c r="L58" s="25">
        <v>0.71199999999999997</v>
      </c>
      <c r="M58" s="25">
        <v>9.2645187769341206E-2</v>
      </c>
      <c r="N58" s="25">
        <v>0.32900000000000001</v>
      </c>
      <c r="P58" s="10" t="str">
        <f t="shared" si="0"/>
        <v xml:space="preserve"> </v>
      </c>
      <c r="Q58" s="10" t="str">
        <f t="shared" si="1"/>
        <v xml:space="preserve"> </v>
      </c>
    </row>
    <row r="59" spans="1:17" ht="15" customHeight="1" x14ac:dyDescent="0.55000000000000004">
      <c r="A59" s="10" t="s">
        <v>226</v>
      </c>
      <c r="B59" s="13" t="s">
        <v>234</v>
      </c>
      <c r="C59" s="13" t="s">
        <v>85</v>
      </c>
      <c r="D59" s="14" t="s">
        <v>6</v>
      </c>
      <c r="E59" s="15" t="s">
        <v>235</v>
      </c>
      <c r="F59" s="14" t="s">
        <v>34</v>
      </c>
      <c r="G59" s="10" t="s">
        <v>301</v>
      </c>
      <c r="H59" s="10">
        <v>7</v>
      </c>
      <c r="I59" s="24">
        <v>2111</v>
      </c>
      <c r="J59" s="10">
        <v>17</v>
      </c>
      <c r="K59" s="25">
        <v>0.19486704578537301</v>
      </c>
      <c r="L59" s="25">
        <v>8.9999999999999993E-3</v>
      </c>
      <c r="M59" s="25">
        <v>0.190305551267925</v>
      </c>
      <c r="N59" s="25">
        <v>4.0000000000000001E-3</v>
      </c>
      <c r="P59" s="10" t="str">
        <f t="shared" si="0"/>
        <v>okay</v>
      </c>
      <c r="Q59" s="10" t="str">
        <f t="shared" si="1"/>
        <v>okay</v>
      </c>
    </row>
    <row r="60" spans="1:17" ht="15" customHeight="1" x14ac:dyDescent="0.55000000000000004">
      <c r="A60" s="10" t="s">
        <v>227</v>
      </c>
      <c r="B60" s="13" t="s">
        <v>238</v>
      </c>
      <c r="C60" s="13" t="s">
        <v>237</v>
      </c>
      <c r="D60" s="14" t="s">
        <v>6</v>
      </c>
      <c r="E60" s="15" t="s">
        <v>236</v>
      </c>
      <c r="F60" s="14" t="s">
        <v>19</v>
      </c>
      <c r="G60" s="10" t="s">
        <v>302</v>
      </c>
      <c r="H60" s="10">
        <v>7</v>
      </c>
      <c r="I60" s="24">
        <v>10015</v>
      </c>
      <c r="J60" s="10">
        <v>7</v>
      </c>
      <c r="K60" s="25">
        <v>5.77466620806927E-2</v>
      </c>
      <c r="L60" s="25">
        <v>1E-3</v>
      </c>
      <c r="M60" s="25">
        <v>5.0228707992395302E-2</v>
      </c>
      <c r="N60" s="25">
        <v>7.0000000000000001E-3</v>
      </c>
      <c r="P60" s="10" t="str">
        <f t="shared" si="0"/>
        <v>okay</v>
      </c>
      <c r="Q60" s="10" t="str">
        <f t="shared" si="1"/>
        <v>okay</v>
      </c>
    </row>
    <row r="61" spans="1:17" ht="15" customHeight="1" x14ac:dyDescent="0.55000000000000004">
      <c r="A61" s="10" t="s">
        <v>228</v>
      </c>
      <c r="B61" s="13" t="s">
        <v>55</v>
      </c>
      <c r="C61" s="13" t="s">
        <v>7</v>
      </c>
      <c r="D61" s="14" t="s">
        <v>6</v>
      </c>
      <c r="E61" s="15" t="s">
        <v>239</v>
      </c>
      <c r="F61" s="14" t="s">
        <v>34</v>
      </c>
      <c r="G61" s="10" t="s">
        <v>264</v>
      </c>
      <c r="H61" s="10">
        <v>4</v>
      </c>
      <c r="I61" s="24">
        <v>294</v>
      </c>
      <c r="J61" s="10">
        <v>14</v>
      </c>
      <c r="K61" s="25">
        <v>0.220458553791887</v>
      </c>
      <c r="L61" s="25">
        <v>3.3000000000000002E-2</v>
      </c>
      <c r="M61" s="25">
        <v>8.3836351441985105E-2</v>
      </c>
      <c r="N61" s="25">
        <v>0.35099999999999998</v>
      </c>
      <c r="O61" s="10" t="s">
        <v>309</v>
      </c>
      <c r="P61" s="10" t="str">
        <f t="shared" si="0"/>
        <v>okay</v>
      </c>
      <c r="Q61" s="26" t="str">
        <f t="shared" si="1"/>
        <v xml:space="preserve"> </v>
      </c>
    </row>
    <row r="62" spans="1:17" ht="15" customHeight="1" x14ac:dyDescent="0.55000000000000004">
      <c r="A62" s="10" t="s">
        <v>240</v>
      </c>
      <c r="B62" s="13" t="s">
        <v>45</v>
      </c>
      <c r="C62" s="13" t="s">
        <v>7</v>
      </c>
      <c r="D62" s="14" t="s">
        <v>6</v>
      </c>
      <c r="E62" s="15" t="s">
        <v>244</v>
      </c>
      <c r="F62" s="14" t="s">
        <v>34</v>
      </c>
      <c r="G62" s="10" t="s">
        <v>267</v>
      </c>
      <c r="H62" s="10">
        <v>2</v>
      </c>
      <c r="I62" s="24">
        <v>1190</v>
      </c>
      <c r="J62" s="10">
        <v>12</v>
      </c>
      <c r="K62" s="25">
        <v>0.27946110828673099</v>
      </c>
      <c r="L62" s="25">
        <v>0</v>
      </c>
      <c r="M62" s="25">
        <v>8.6390067578186305E-2</v>
      </c>
      <c r="N62" s="25">
        <v>0</v>
      </c>
      <c r="P62" s="10" t="str">
        <f t="shared" ref="P62:P75" si="2">IF(L62&lt;=0.05,"okay"," ")</f>
        <v>okay</v>
      </c>
      <c r="Q62" s="10" t="str">
        <f t="shared" ref="Q62:Q75" si="3">IF(N62&lt;=0.05,"okay"," ")</f>
        <v>okay</v>
      </c>
    </row>
    <row r="63" spans="1:17" ht="15" customHeight="1" x14ac:dyDescent="0.55000000000000004">
      <c r="A63" s="10" t="s">
        <v>241</v>
      </c>
      <c r="B63" s="13" t="s">
        <v>246</v>
      </c>
      <c r="C63" s="13" t="s">
        <v>7</v>
      </c>
      <c r="D63" s="14" t="s">
        <v>6</v>
      </c>
      <c r="E63" s="15" t="s">
        <v>245</v>
      </c>
      <c r="F63" s="14" t="s">
        <v>34</v>
      </c>
      <c r="G63" s="10" t="s">
        <v>303</v>
      </c>
      <c r="H63" s="10">
        <v>2</v>
      </c>
      <c r="I63" s="24">
        <v>297</v>
      </c>
      <c r="J63" s="10">
        <v>14</v>
      </c>
      <c r="K63" s="25">
        <v>0.20086279461279399</v>
      </c>
      <c r="L63" s="25">
        <v>2E-3</v>
      </c>
      <c r="M63" s="25">
        <v>9.5934469068797407E-2</v>
      </c>
      <c r="N63" s="25">
        <v>4.5999999999999999E-2</v>
      </c>
      <c r="P63" s="10" t="str">
        <f t="shared" si="2"/>
        <v>okay</v>
      </c>
      <c r="Q63" s="10" t="str">
        <f t="shared" si="3"/>
        <v>okay</v>
      </c>
    </row>
    <row r="64" spans="1:17" ht="15" customHeight="1" x14ac:dyDescent="0.55000000000000004">
      <c r="A64" s="10" t="s">
        <v>242</v>
      </c>
      <c r="B64" s="13" t="s">
        <v>247</v>
      </c>
      <c r="C64" s="13" t="s">
        <v>16</v>
      </c>
      <c r="D64" s="14" t="s">
        <v>6</v>
      </c>
      <c r="E64" s="15" t="s">
        <v>248</v>
      </c>
      <c r="F64" s="14" t="s">
        <v>19</v>
      </c>
      <c r="G64" s="10" t="s">
        <v>267</v>
      </c>
      <c r="H64" s="10">
        <v>2</v>
      </c>
      <c r="I64" s="24">
        <v>1000</v>
      </c>
      <c r="J64" s="10">
        <v>14</v>
      </c>
      <c r="K64" s="25">
        <v>1.4042553191489201E-2</v>
      </c>
      <c r="L64" s="25">
        <v>0.72699999999999998</v>
      </c>
      <c r="M64" s="25">
        <v>4.31372549019604E-3</v>
      </c>
      <c r="N64" s="25">
        <v>0.90500000000000003</v>
      </c>
      <c r="P64" s="10" t="str">
        <f t="shared" si="2"/>
        <v xml:space="preserve"> </v>
      </c>
      <c r="Q64" s="10" t="str">
        <f t="shared" si="3"/>
        <v xml:space="preserve"> </v>
      </c>
    </row>
    <row r="65" spans="1:17" ht="15" customHeight="1" x14ac:dyDescent="0.55000000000000004">
      <c r="A65" s="10" t="s">
        <v>243</v>
      </c>
      <c r="B65" s="13" t="s">
        <v>249</v>
      </c>
      <c r="C65" s="13" t="s">
        <v>7</v>
      </c>
      <c r="D65" s="14" t="s">
        <v>6</v>
      </c>
      <c r="E65" s="15" t="s">
        <v>250</v>
      </c>
      <c r="F65" s="14" t="s">
        <v>19</v>
      </c>
      <c r="G65" s="10" t="s">
        <v>278</v>
      </c>
      <c r="H65" s="10">
        <v>5</v>
      </c>
      <c r="I65" s="24">
        <v>919</v>
      </c>
      <c r="J65" s="10">
        <v>16</v>
      </c>
      <c r="K65" s="25">
        <v>0.38226220791312798</v>
      </c>
      <c r="L65" s="25">
        <v>0</v>
      </c>
      <c r="M65" s="25">
        <v>0.102288094255375</v>
      </c>
      <c r="N65" s="25">
        <v>0.04</v>
      </c>
      <c r="P65" s="10" t="str">
        <f t="shared" si="2"/>
        <v>okay</v>
      </c>
      <c r="Q65" s="10" t="str">
        <f t="shared" si="3"/>
        <v>okay</v>
      </c>
    </row>
    <row r="66" spans="1:17" x14ac:dyDescent="0.55000000000000004">
      <c r="A66" s="2" t="s">
        <v>174</v>
      </c>
      <c r="B66" s="12" t="s">
        <v>186</v>
      </c>
      <c r="C66" s="12" t="s">
        <v>186</v>
      </c>
      <c r="D66" s="10" t="s">
        <v>184</v>
      </c>
      <c r="E66" s="4" t="s">
        <v>187</v>
      </c>
      <c r="G66" s="10" t="s">
        <v>287</v>
      </c>
      <c r="H66" s="10">
        <v>2</v>
      </c>
      <c r="I66" s="24">
        <v>155</v>
      </c>
      <c r="J66" s="10">
        <v>20</v>
      </c>
      <c r="K66" s="10">
        <v>0.20645161290322581</v>
      </c>
      <c r="L66" s="10">
        <v>8.6999999999999994E-2</v>
      </c>
      <c r="M66" s="10">
        <v>2.3764214434903699E-2</v>
      </c>
      <c r="N66" s="10">
        <v>0.69099999999999995</v>
      </c>
      <c r="P66" s="10" t="str">
        <f t="shared" si="2"/>
        <v xml:space="preserve"> </v>
      </c>
      <c r="Q66" s="10" t="str">
        <f t="shared" si="3"/>
        <v xml:space="preserve"> </v>
      </c>
    </row>
    <row r="67" spans="1:17" x14ac:dyDescent="0.55000000000000004">
      <c r="A67" s="2" t="s">
        <v>175</v>
      </c>
      <c r="B67" s="12" t="s">
        <v>188</v>
      </c>
      <c r="C67" s="12" t="s">
        <v>186</v>
      </c>
      <c r="D67" s="10" t="s">
        <v>184</v>
      </c>
      <c r="E67" s="4" t="s">
        <v>189</v>
      </c>
      <c r="G67" s="10" t="s">
        <v>288</v>
      </c>
      <c r="H67" s="10">
        <v>5</v>
      </c>
      <c r="I67" s="24">
        <v>615</v>
      </c>
      <c r="J67" s="10">
        <v>13</v>
      </c>
      <c r="K67" s="10">
        <v>4.3991255038600727E-2</v>
      </c>
      <c r="L67" s="10">
        <v>0.55600000000000005</v>
      </c>
      <c r="M67" s="10">
        <v>2.7771667637100671E-2</v>
      </c>
      <c r="N67" s="10">
        <v>0.78700000000000003</v>
      </c>
      <c r="P67" s="10" t="str">
        <f t="shared" si="2"/>
        <v xml:space="preserve"> </v>
      </c>
      <c r="Q67" s="10" t="str">
        <f t="shared" si="3"/>
        <v xml:space="preserve"> </v>
      </c>
    </row>
    <row r="68" spans="1:17" x14ac:dyDescent="0.55000000000000004">
      <c r="A68" s="2" t="s">
        <v>176</v>
      </c>
      <c r="B68" s="12" t="s">
        <v>190</v>
      </c>
      <c r="C68" s="12" t="s">
        <v>191</v>
      </c>
      <c r="D68" s="10" t="s">
        <v>184</v>
      </c>
      <c r="E68" s="4" t="s">
        <v>192</v>
      </c>
      <c r="G68" s="10" t="s">
        <v>289</v>
      </c>
      <c r="H68" s="10">
        <v>2</v>
      </c>
      <c r="I68" s="24">
        <v>704</v>
      </c>
      <c r="J68" s="10">
        <v>21</v>
      </c>
      <c r="K68" s="10">
        <v>3.7172073104936587E-2</v>
      </c>
      <c r="L68" s="10">
        <v>0.23300000000000001</v>
      </c>
      <c r="M68" s="10">
        <v>3.4133484022789151E-2</v>
      </c>
      <c r="N68" s="10">
        <v>0.23799999999999999</v>
      </c>
      <c r="P68" s="10" t="str">
        <f t="shared" si="2"/>
        <v xml:space="preserve"> </v>
      </c>
      <c r="Q68" s="10" t="str">
        <f t="shared" si="3"/>
        <v xml:space="preserve"> </v>
      </c>
    </row>
    <row r="69" spans="1:17" x14ac:dyDescent="0.55000000000000004">
      <c r="A69" s="2" t="s">
        <v>177</v>
      </c>
      <c r="B69" s="12" t="s">
        <v>194</v>
      </c>
      <c r="C69" s="12" t="s">
        <v>185</v>
      </c>
      <c r="D69" s="10" t="s">
        <v>184</v>
      </c>
      <c r="E69" s="4" t="s">
        <v>193</v>
      </c>
      <c r="G69" s="10" t="s">
        <v>289</v>
      </c>
      <c r="H69" s="10">
        <v>2</v>
      </c>
      <c r="I69" s="24">
        <v>765</v>
      </c>
      <c r="J69" s="10">
        <v>755</v>
      </c>
      <c r="K69" s="10">
        <v>8.2097319802237806E-2</v>
      </c>
      <c r="L69" s="10">
        <v>6.0000000000000001E-3</v>
      </c>
      <c r="M69" s="10">
        <v>7.7045177045176994E-2</v>
      </c>
      <c r="N69" s="10">
        <v>2E-3</v>
      </c>
      <c r="O69" s="1"/>
      <c r="P69" s="10" t="str">
        <f t="shared" si="2"/>
        <v>okay</v>
      </c>
      <c r="Q69" s="10" t="str">
        <f t="shared" si="3"/>
        <v>okay</v>
      </c>
    </row>
    <row r="70" spans="1:17" x14ac:dyDescent="0.55000000000000004">
      <c r="A70" s="2" t="s">
        <v>178</v>
      </c>
      <c r="B70" s="12" t="s">
        <v>195</v>
      </c>
      <c r="C70" s="12" t="s">
        <v>186</v>
      </c>
      <c r="D70" s="10" t="s">
        <v>184</v>
      </c>
      <c r="E70" s="4" t="s">
        <v>196</v>
      </c>
      <c r="G70" s="10" t="s">
        <v>290</v>
      </c>
      <c r="H70" s="10">
        <v>4</v>
      </c>
      <c r="I70" s="24">
        <v>1385</v>
      </c>
      <c r="J70" s="10">
        <v>29</v>
      </c>
      <c r="K70" s="10">
        <v>2.905444980458563E-2</v>
      </c>
      <c r="L70" s="10">
        <v>0.79700000000000004</v>
      </c>
      <c r="M70" s="10">
        <v>2.7862683122360649E-2</v>
      </c>
      <c r="N70" s="10">
        <v>0.80300000000000005</v>
      </c>
      <c r="P70" s="10" t="str">
        <f t="shared" si="2"/>
        <v xml:space="preserve"> </v>
      </c>
      <c r="Q70" s="10" t="str">
        <f t="shared" si="3"/>
        <v xml:space="preserve"> </v>
      </c>
    </row>
    <row r="71" spans="1:17" x14ac:dyDescent="0.55000000000000004">
      <c r="A71" s="2" t="s">
        <v>179</v>
      </c>
      <c r="B71" s="12" t="s">
        <v>197</v>
      </c>
      <c r="C71" s="12" t="s">
        <v>191</v>
      </c>
      <c r="D71" s="10" t="s">
        <v>184</v>
      </c>
      <c r="E71" s="4" t="s">
        <v>198</v>
      </c>
      <c r="G71" s="10" t="s">
        <v>289</v>
      </c>
      <c r="H71" s="10">
        <v>2</v>
      </c>
      <c r="I71" s="24">
        <v>292</v>
      </c>
      <c r="J71" s="10">
        <v>21</v>
      </c>
      <c r="K71" s="10">
        <v>3.049575994781473E-2</v>
      </c>
      <c r="L71" s="10">
        <v>0.70799999999999996</v>
      </c>
      <c r="M71" s="10">
        <v>1.231559536354054E-2</v>
      </c>
      <c r="N71" s="10">
        <v>0.86</v>
      </c>
      <c r="P71" s="10" t="str">
        <f t="shared" si="2"/>
        <v xml:space="preserve"> </v>
      </c>
      <c r="Q71" s="10" t="str">
        <f t="shared" si="3"/>
        <v xml:space="preserve"> </v>
      </c>
    </row>
    <row r="72" spans="1:17" x14ac:dyDescent="0.55000000000000004">
      <c r="A72" s="2" t="s">
        <v>180</v>
      </c>
      <c r="B72" s="12" t="s">
        <v>199</v>
      </c>
      <c r="C72" s="12" t="s">
        <v>200</v>
      </c>
      <c r="D72" s="10" t="s">
        <v>184</v>
      </c>
      <c r="E72" s="4" t="s">
        <v>201</v>
      </c>
      <c r="G72" s="10" t="s">
        <v>304</v>
      </c>
      <c r="H72" s="10">
        <v>2</v>
      </c>
      <c r="I72" s="24">
        <v>110341</v>
      </c>
      <c r="J72" s="10">
        <v>4</v>
      </c>
      <c r="K72" s="10">
        <v>5.4784965947541897E-3</v>
      </c>
      <c r="L72" s="10">
        <v>0</v>
      </c>
      <c r="M72" s="10">
        <v>4.9326566829230303E-3</v>
      </c>
      <c r="N72" s="10">
        <v>0</v>
      </c>
      <c r="P72" s="10" t="str">
        <f t="shared" si="2"/>
        <v>okay</v>
      </c>
      <c r="Q72" s="10" t="str">
        <f t="shared" si="3"/>
        <v>okay</v>
      </c>
    </row>
    <row r="73" spans="1:17" x14ac:dyDescent="0.55000000000000004">
      <c r="A73" s="2" t="s">
        <v>181</v>
      </c>
      <c r="B73" s="12" t="s">
        <v>203</v>
      </c>
      <c r="C73" s="12" t="s">
        <v>185</v>
      </c>
      <c r="D73" s="10" t="s">
        <v>184</v>
      </c>
      <c r="E73" s="4" t="s">
        <v>202</v>
      </c>
      <c r="G73" s="10" t="s">
        <v>291</v>
      </c>
      <c r="H73" s="10">
        <v>2</v>
      </c>
      <c r="I73" s="24">
        <v>240</v>
      </c>
      <c r="J73" s="10">
        <v>48</v>
      </c>
      <c r="K73" s="10">
        <v>4.1666666666666602E-2</v>
      </c>
      <c r="L73" s="10">
        <v>0.46400000000000002</v>
      </c>
      <c r="M73" s="10">
        <v>6.25E-2</v>
      </c>
      <c r="N73" s="10">
        <v>0.34200000000000003</v>
      </c>
      <c r="P73" s="10" t="str">
        <f t="shared" si="2"/>
        <v xml:space="preserve"> </v>
      </c>
      <c r="Q73" s="10" t="str">
        <f t="shared" si="3"/>
        <v xml:space="preserve"> </v>
      </c>
    </row>
    <row r="74" spans="1:17" x14ac:dyDescent="0.55000000000000004">
      <c r="A74" s="2" t="s">
        <v>182</v>
      </c>
      <c r="B74" s="12" t="s">
        <v>205</v>
      </c>
      <c r="C74" s="12" t="s">
        <v>23</v>
      </c>
      <c r="D74" s="10" t="s">
        <v>184</v>
      </c>
      <c r="E74" s="4" t="s">
        <v>204</v>
      </c>
      <c r="G74" s="10" t="s">
        <v>289</v>
      </c>
      <c r="H74" s="10">
        <v>2</v>
      </c>
      <c r="I74" s="24">
        <v>520</v>
      </c>
      <c r="J74" s="10">
        <v>17</v>
      </c>
      <c r="K74" s="10">
        <v>0.28565705128205121</v>
      </c>
      <c r="L74" s="10">
        <v>0</v>
      </c>
      <c r="M74" s="10">
        <v>0.16721388367729831</v>
      </c>
      <c r="N74" s="10">
        <v>0</v>
      </c>
      <c r="P74" s="10" t="str">
        <f t="shared" si="2"/>
        <v>okay</v>
      </c>
      <c r="Q74" s="10" t="str">
        <f t="shared" si="3"/>
        <v>okay</v>
      </c>
    </row>
    <row r="75" spans="1:17" x14ac:dyDescent="0.55000000000000004">
      <c r="A75" s="2" t="s">
        <v>183</v>
      </c>
      <c r="B75" s="12" t="s">
        <v>206</v>
      </c>
      <c r="C75" s="12" t="s">
        <v>7</v>
      </c>
      <c r="D75" s="10" t="s">
        <v>184</v>
      </c>
      <c r="E75" s="4" t="s">
        <v>207</v>
      </c>
      <c r="G75" s="10" t="s">
        <v>292</v>
      </c>
      <c r="H75" s="10">
        <v>8</v>
      </c>
      <c r="I75" s="24">
        <v>1700</v>
      </c>
      <c r="J75" s="10">
        <v>123</v>
      </c>
      <c r="K75" s="10">
        <v>7.8133395090319496E-2</v>
      </c>
      <c r="L75" s="10">
        <v>9.2999999999999999E-2</v>
      </c>
      <c r="M75" s="10">
        <v>4.6586578293289001E-2</v>
      </c>
      <c r="N75" s="10">
        <v>0.28899999999999998</v>
      </c>
      <c r="P75" s="10" t="str">
        <f t="shared" si="2"/>
        <v xml:space="preserve"> </v>
      </c>
      <c r="Q75" s="10" t="str">
        <f t="shared" si="3"/>
        <v xml:space="preserve"> </v>
      </c>
    </row>
    <row r="80" spans="1:17" x14ac:dyDescent="0.55000000000000004">
      <c r="F80" s="2"/>
      <c r="J80" s="11"/>
    </row>
    <row r="81" spans="2:14" x14ac:dyDescent="0.55000000000000004">
      <c r="F81" s="2"/>
      <c r="H81" s="1">
        <f>MIN(H66:H75)</f>
        <v>2</v>
      </c>
      <c r="I81" s="11">
        <f>MIN(I66:I75)</f>
        <v>155</v>
      </c>
      <c r="J81" s="1">
        <f>MAX(J66:J75)</f>
        <v>755</v>
      </c>
    </row>
    <row r="82" spans="2:14" x14ac:dyDescent="0.55000000000000004">
      <c r="F82" s="2"/>
      <c r="L82" s="1">
        <f>COUNTIF(L2:L75,"&lt;=0.05")</f>
        <v>34</v>
      </c>
      <c r="N82" s="1">
        <f>COUNTIF(N2:N75,"&lt;=0.05")</f>
        <v>30</v>
      </c>
    </row>
    <row r="83" spans="2:14" x14ac:dyDescent="0.55000000000000004">
      <c r="B83" s="3" t="s">
        <v>38</v>
      </c>
      <c r="C83" s="3">
        <f>COUNTIFS($C$2:$C$65,$B$83,$F$2:$F$65,"Gold")</f>
        <v>0</v>
      </c>
      <c r="D83" s="3">
        <f>COUNTIFS($C$2:$C$65,$B$83,$F$2:$F$65,"Silver")</f>
        <v>2</v>
      </c>
      <c r="E83" s="3">
        <f>COUNTIFS($C$2:$C$65,$B$83,$F$2:$F$65,"Bronze")</f>
        <v>2</v>
      </c>
      <c r="F83" s="6">
        <f>COUNTIF(F2:F65,"Bronze")</f>
        <v>30</v>
      </c>
    </row>
    <row r="84" spans="2:14" x14ac:dyDescent="0.55000000000000004">
      <c r="B84" s="3" t="s">
        <v>115</v>
      </c>
      <c r="C84" s="3">
        <f>COUNTIFS($C$2:$C$65,$B$84,$F$2:$F$65,"Gold")</f>
        <v>2</v>
      </c>
      <c r="D84" s="3">
        <f>COUNTIFS($C$2:$C$65,$B$84,$F$2:$F$65,"Silver")</f>
        <v>0</v>
      </c>
      <c r="E84" s="3">
        <f>COUNTIFS($C$2:$C$65,$B$84,$F$2:$F$65,"Bronze")</f>
        <v>2</v>
      </c>
    </row>
    <row r="85" spans="2:14" x14ac:dyDescent="0.55000000000000004">
      <c r="B85" s="3" t="s">
        <v>16</v>
      </c>
      <c r="J85" s="11"/>
    </row>
    <row r="86" spans="2:14" x14ac:dyDescent="0.55000000000000004">
      <c r="B86" s="3" t="s">
        <v>8</v>
      </c>
      <c r="J86" s="11"/>
    </row>
    <row r="87" spans="2:14" x14ac:dyDescent="0.55000000000000004">
      <c r="B87" s="3" t="s">
        <v>115</v>
      </c>
    </row>
    <row r="88" spans="2:14" x14ac:dyDescent="0.55000000000000004">
      <c r="B88" s="3" t="s">
        <v>38</v>
      </c>
    </row>
  </sheetData>
  <phoneticPr fontId="1" type="noConversion"/>
  <hyperlinks>
    <hyperlink ref="E6" r:id="rId1" xr:uid="{5D4999B7-02B7-4510-ABAA-423295DA7628}"/>
    <hyperlink ref="E7" r:id="rId2" xr:uid="{E7777FFA-D301-4C58-B7CE-9868DBE61B16}"/>
    <hyperlink ref="E8" r:id="rId3" xr:uid="{C8EEC7EF-7E11-4C03-9042-24946188B334}"/>
    <hyperlink ref="E9" r:id="rId4" xr:uid="{6411F7C7-6305-4025-BD74-3A772AEF8370}"/>
    <hyperlink ref="E10" r:id="rId5" xr:uid="{84523F38-9862-44A3-A6EB-75CC6C254CF1}"/>
    <hyperlink ref="E11" r:id="rId6" xr:uid="{00C379DC-8E44-4E6F-A6C2-81BF209F6372}"/>
    <hyperlink ref="E12" r:id="rId7" xr:uid="{B4B80E44-FA95-47B4-B1FC-4A445EAC5844}"/>
    <hyperlink ref="E17" r:id="rId8" xr:uid="{B0FFDA68-0AE8-4AA9-9699-7712A28B22CC}"/>
    <hyperlink ref="E40" r:id="rId9" xr:uid="{B0FB3221-59F9-4E40-927C-D00679DF4873}"/>
    <hyperlink ref="E48" r:id="rId10" xr:uid="{2E7F8990-FDD3-4DEF-B3EC-8D869CBB2A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0B97-3192-43FB-B9F1-BFE2708D5EDD}">
  <dimension ref="A1:K184"/>
  <sheetViews>
    <sheetView topLeftCell="A67" workbookViewId="0">
      <selection activeCell="M6" sqref="M6"/>
    </sheetView>
  </sheetViews>
  <sheetFormatPr defaultRowHeight="14.4" x14ac:dyDescent="0.55000000000000004"/>
  <cols>
    <col min="1" max="1" width="5.41796875" style="2" customWidth="1"/>
    <col min="2" max="2" width="43.15625" style="3" customWidth="1"/>
    <col min="3" max="3" width="16.26171875" style="3" customWidth="1"/>
    <col min="8" max="8" width="16.26171875" style="3" customWidth="1"/>
    <col min="9" max="9" width="8.83984375" style="1"/>
    <col min="11" max="11" width="13.68359375" customWidth="1"/>
  </cols>
  <sheetData>
    <row r="1" spans="1:11" x14ac:dyDescent="0.55000000000000004">
      <c r="A1" s="9" t="s">
        <v>9</v>
      </c>
      <c r="B1" s="9" t="s">
        <v>4</v>
      </c>
      <c r="C1" s="9" t="s">
        <v>5</v>
      </c>
      <c r="H1" s="9" t="s">
        <v>5</v>
      </c>
      <c r="I1" s="9" t="s">
        <v>306</v>
      </c>
      <c r="J1" s="9" t="s">
        <v>307</v>
      </c>
    </row>
    <row r="2" spans="1:11" x14ac:dyDescent="0.55000000000000004">
      <c r="A2" s="10" t="s">
        <v>124</v>
      </c>
      <c r="B2" s="16" t="s">
        <v>17</v>
      </c>
      <c r="C2" s="12" t="s">
        <v>7</v>
      </c>
      <c r="H2" s="12" t="s">
        <v>7</v>
      </c>
      <c r="I2" s="1">
        <f>COUNTIF($C$2:$C$65,H2)</f>
        <v>21</v>
      </c>
      <c r="J2" s="1">
        <f>COUNTIF($C$66:$C$75,H2)</f>
        <v>1</v>
      </c>
      <c r="K2">
        <f>I2+J2</f>
        <v>22</v>
      </c>
    </row>
    <row r="3" spans="1:11" x14ac:dyDescent="0.55000000000000004">
      <c r="A3" s="10" t="s">
        <v>125</v>
      </c>
      <c r="B3" s="19" t="s">
        <v>20</v>
      </c>
      <c r="C3" s="12" t="s">
        <v>7</v>
      </c>
      <c r="H3" s="12" t="s">
        <v>23</v>
      </c>
      <c r="I3" s="1">
        <f t="shared" ref="I3:I24" si="0">COUNTIF($C$2:$C$65,H3)</f>
        <v>8</v>
      </c>
      <c r="J3" s="1">
        <f t="shared" ref="J3:J24" si="1">COUNTIF($C$66:$C$75,H3)</f>
        <v>1</v>
      </c>
      <c r="K3">
        <f t="shared" ref="K3:K24" si="2">I3+J3</f>
        <v>9</v>
      </c>
    </row>
    <row r="4" spans="1:11" x14ac:dyDescent="0.55000000000000004">
      <c r="A4" s="10" t="s">
        <v>126</v>
      </c>
      <c r="B4" s="19" t="s">
        <v>22</v>
      </c>
      <c r="C4" s="12" t="s">
        <v>23</v>
      </c>
      <c r="H4" s="12" t="s">
        <v>16</v>
      </c>
      <c r="I4" s="1">
        <f t="shared" si="0"/>
        <v>6</v>
      </c>
      <c r="J4" s="1">
        <f t="shared" si="1"/>
        <v>0</v>
      </c>
      <c r="K4">
        <f t="shared" si="2"/>
        <v>6</v>
      </c>
    </row>
    <row r="5" spans="1:11" x14ac:dyDescent="0.55000000000000004">
      <c r="A5" s="10" t="s">
        <v>127</v>
      </c>
      <c r="B5" s="12" t="s">
        <v>25</v>
      </c>
      <c r="C5" s="12" t="s">
        <v>7</v>
      </c>
      <c r="H5" s="12" t="s">
        <v>8</v>
      </c>
      <c r="I5" s="1">
        <f t="shared" si="0"/>
        <v>4</v>
      </c>
      <c r="J5" s="1">
        <f t="shared" si="1"/>
        <v>0</v>
      </c>
      <c r="K5">
        <f t="shared" si="2"/>
        <v>4</v>
      </c>
    </row>
    <row r="6" spans="1:11" x14ac:dyDescent="0.55000000000000004">
      <c r="A6" s="10" t="s">
        <v>128</v>
      </c>
      <c r="B6" s="12" t="s">
        <v>27</v>
      </c>
      <c r="C6" s="12" t="s">
        <v>8</v>
      </c>
      <c r="H6" s="12" t="s">
        <v>38</v>
      </c>
      <c r="I6" s="1">
        <f t="shared" si="0"/>
        <v>4</v>
      </c>
      <c r="J6" s="1">
        <f t="shared" si="1"/>
        <v>0</v>
      </c>
      <c r="K6">
        <f t="shared" si="2"/>
        <v>4</v>
      </c>
    </row>
    <row r="7" spans="1:11" x14ac:dyDescent="0.55000000000000004">
      <c r="A7" s="10" t="s">
        <v>129</v>
      </c>
      <c r="B7" s="12" t="s">
        <v>8</v>
      </c>
      <c r="C7" s="12" t="s">
        <v>8</v>
      </c>
      <c r="H7" s="12" t="s">
        <v>115</v>
      </c>
      <c r="I7" s="1">
        <f t="shared" si="0"/>
        <v>4</v>
      </c>
      <c r="J7" s="1">
        <f t="shared" si="1"/>
        <v>0</v>
      </c>
      <c r="K7">
        <f t="shared" si="2"/>
        <v>4</v>
      </c>
    </row>
    <row r="8" spans="1:11" x14ac:dyDescent="0.55000000000000004">
      <c r="A8" s="10" t="s">
        <v>130</v>
      </c>
      <c r="B8" s="12" t="s">
        <v>30</v>
      </c>
      <c r="C8" s="12" t="s">
        <v>23</v>
      </c>
      <c r="H8" s="12" t="s">
        <v>186</v>
      </c>
      <c r="I8" s="1">
        <f t="shared" si="0"/>
        <v>0</v>
      </c>
      <c r="J8" s="1">
        <f t="shared" si="1"/>
        <v>3</v>
      </c>
      <c r="K8">
        <f t="shared" si="2"/>
        <v>3</v>
      </c>
    </row>
    <row r="9" spans="1:11" x14ac:dyDescent="0.55000000000000004">
      <c r="A9" s="10" t="s">
        <v>131</v>
      </c>
      <c r="B9" s="12" t="s">
        <v>32</v>
      </c>
      <c r="C9" s="12" t="s">
        <v>7</v>
      </c>
      <c r="H9" s="12" t="s">
        <v>71</v>
      </c>
      <c r="I9" s="1">
        <f t="shared" si="0"/>
        <v>2</v>
      </c>
      <c r="J9" s="1">
        <f t="shared" si="1"/>
        <v>0</v>
      </c>
      <c r="K9">
        <f t="shared" si="2"/>
        <v>2</v>
      </c>
    </row>
    <row r="10" spans="1:11" x14ac:dyDescent="0.55000000000000004">
      <c r="A10" s="10" t="s">
        <v>132</v>
      </c>
      <c r="B10" s="12" t="s">
        <v>14</v>
      </c>
      <c r="C10" s="12" t="s">
        <v>16</v>
      </c>
      <c r="H10" s="12" t="s">
        <v>54</v>
      </c>
      <c r="I10" s="1">
        <f t="shared" si="0"/>
        <v>2</v>
      </c>
      <c r="J10" s="1">
        <f t="shared" si="1"/>
        <v>0</v>
      </c>
      <c r="K10">
        <f t="shared" si="2"/>
        <v>2</v>
      </c>
    </row>
    <row r="11" spans="1:11" x14ac:dyDescent="0.55000000000000004">
      <c r="A11" s="10" t="s">
        <v>133</v>
      </c>
      <c r="B11" s="12" t="s">
        <v>35</v>
      </c>
      <c r="C11" s="12" t="s">
        <v>7</v>
      </c>
      <c r="H11" s="12" t="s">
        <v>85</v>
      </c>
      <c r="I11" s="1">
        <f t="shared" si="0"/>
        <v>2</v>
      </c>
      <c r="J11" s="1">
        <f t="shared" si="1"/>
        <v>0</v>
      </c>
      <c r="K11">
        <f t="shared" si="2"/>
        <v>2</v>
      </c>
    </row>
    <row r="12" spans="1:11" x14ac:dyDescent="0.55000000000000004">
      <c r="A12" s="10" t="s">
        <v>134</v>
      </c>
      <c r="B12" s="12" t="s">
        <v>37</v>
      </c>
      <c r="C12" s="12" t="s">
        <v>38</v>
      </c>
      <c r="H12" s="12" t="s">
        <v>112</v>
      </c>
      <c r="I12" s="1">
        <f t="shared" si="0"/>
        <v>2</v>
      </c>
      <c r="J12" s="1">
        <f t="shared" si="1"/>
        <v>0</v>
      </c>
      <c r="K12">
        <f t="shared" si="2"/>
        <v>2</v>
      </c>
    </row>
    <row r="13" spans="1:11" x14ac:dyDescent="0.55000000000000004">
      <c r="A13" s="10" t="s">
        <v>135</v>
      </c>
      <c r="B13" s="22" t="s">
        <v>40</v>
      </c>
      <c r="C13" s="12" t="s">
        <v>23</v>
      </c>
      <c r="H13" s="12" t="s">
        <v>89</v>
      </c>
      <c r="I13" s="1">
        <f t="shared" si="0"/>
        <v>1</v>
      </c>
      <c r="J13" s="1">
        <f t="shared" si="1"/>
        <v>0</v>
      </c>
      <c r="K13">
        <f t="shared" si="2"/>
        <v>1</v>
      </c>
    </row>
    <row r="14" spans="1:11" x14ac:dyDescent="0.55000000000000004">
      <c r="A14" s="10" t="s">
        <v>136</v>
      </c>
      <c r="B14" s="22" t="s">
        <v>42</v>
      </c>
      <c r="C14" s="12" t="s">
        <v>43</v>
      </c>
      <c r="H14" s="12" t="s">
        <v>191</v>
      </c>
      <c r="I14" s="1">
        <f t="shared" si="0"/>
        <v>0</v>
      </c>
      <c r="J14" s="1">
        <f t="shared" si="1"/>
        <v>2</v>
      </c>
      <c r="K14">
        <f t="shared" si="2"/>
        <v>2</v>
      </c>
    </row>
    <row r="15" spans="1:11" x14ac:dyDescent="0.55000000000000004">
      <c r="A15" s="10" t="s">
        <v>137</v>
      </c>
      <c r="B15" s="22" t="s">
        <v>46</v>
      </c>
      <c r="C15" s="12" t="s">
        <v>38</v>
      </c>
      <c r="H15" s="12" t="s">
        <v>185</v>
      </c>
      <c r="I15" s="1">
        <f t="shared" si="0"/>
        <v>0</v>
      </c>
      <c r="J15" s="1">
        <f t="shared" si="1"/>
        <v>2</v>
      </c>
      <c r="K15">
        <f t="shared" si="2"/>
        <v>2</v>
      </c>
    </row>
    <row r="16" spans="1:11" x14ac:dyDescent="0.55000000000000004">
      <c r="A16" s="10" t="s">
        <v>138</v>
      </c>
      <c r="B16" s="22" t="s">
        <v>49</v>
      </c>
      <c r="C16" s="12" t="s">
        <v>7</v>
      </c>
      <c r="H16" s="12" t="s">
        <v>43</v>
      </c>
      <c r="I16" s="1">
        <f t="shared" si="0"/>
        <v>1</v>
      </c>
      <c r="J16" s="1">
        <f t="shared" si="1"/>
        <v>0</v>
      </c>
      <c r="K16">
        <f t="shared" si="2"/>
        <v>1</v>
      </c>
    </row>
    <row r="17" spans="1:11" x14ac:dyDescent="0.55000000000000004">
      <c r="A17" s="10" t="s">
        <v>139</v>
      </c>
      <c r="B17" s="22" t="s">
        <v>51</v>
      </c>
      <c r="C17" s="12" t="s">
        <v>16</v>
      </c>
      <c r="H17" s="12" t="s">
        <v>11</v>
      </c>
      <c r="I17" s="1">
        <f t="shared" si="0"/>
        <v>1</v>
      </c>
      <c r="J17" s="1">
        <f t="shared" si="1"/>
        <v>0</v>
      </c>
      <c r="K17">
        <f t="shared" si="2"/>
        <v>1</v>
      </c>
    </row>
    <row r="18" spans="1:11" x14ac:dyDescent="0.55000000000000004">
      <c r="A18" s="10" t="s">
        <v>140</v>
      </c>
      <c r="B18" s="22" t="s">
        <v>55</v>
      </c>
      <c r="C18" s="12" t="s">
        <v>7</v>
      </c>
      <c r="H18" s="12" t="s">
        <v>91</v>
      </c>
      <c r="I18" s="1">
        <f t="shared" si="0"/>
        <v>1</v>
      </c>
      <c r="J18" s="1">
        <f t="shared" si="1"/>
        <v>0</v>
      </c>
      <c r="K18">
        <f t="shared" si="2"/>
        <v>1</v>
      </c>
    </row>
    <row r="19" spans="1:11" x14ac:dyDescent="0.55000000000000004">
      <c r="A19" s="10" t="s">
        <v>141</v>
      </c>
      <c r="B19" s="12" t="s">
        <v>58</v>
      </c>
      <c r="C19" s="12" t="s">
        <v>16</v>
      </c>
      <c r="H19" s="12" t="s">
        <v>97</v>
      </c>
      <c r="I19" s="1">
        <f t="shared" si="0"/>
        <v>1</v>
      </c>
      <c r="J19" s="1">
        <f t="shared" si="1"/>
        <v>0</v>
      </c>
      <c r="K19">
        <f t="shared" si="2"/>
        <v>1</v>
      </c>
    </row>
    <row r="20" spans="1:11" x14ac:dyDescent="0.55000000000000004">
      <c r="A20" s="10" t="s">
        <v>142</v>
      </c>
      <c r="B20" s="22" t="s">
        <v>59</v>
      </c>
      <c r="C20" s="12" t="s">
        <v>7</v>
      </c>
      <c r="H20" s="12" t="s">
        <v>48</v>
      </c>
      <c r="I20" s="1">
        <f t="shared" si="0"/>
        <v>1</v>
      </c>
      <c r="J20" s="1">
        <f t="shared" si="1"/>
        <v>0</v>
      </c>
      <c r="K20">
        <f t="shared" si="2"/>
        <v>1</v>
      </c>
    </row>
    <row r="21" spans="1:11" x14ac:dyDescent="0.55000000000000004">
      <c r="A21" s="10" t="s">
        <v>143</v>
      </c>
      <c r="B21" s="22" t="s">
        <v>45</v>
      </c>
      <c r="C21" s="12" t="s">
        <v>7</v>
      </c>
      <c r="H21" s="12" t="s">
        <v>123</v>
      </c>
      <c r="I21" s="1">
        <f t="shared" si="0"/>
        <v>1</v>
      </c>
      <c r="J21" s="1">
        <f t="shared" si="1"/>
        <v>0</v>
      </c>
      <c r="K21">
        <f t="shared" si="2"/>
        <v>1</v>
      </c>
    </row>
    <row r="22" spans="1:11" x14ac:dyDescent="0.55000000000000004">
      <c r="A22" s="10" t="s">
        <v>144</v>
      </c>
      <c r="B22" s="22" t="s">
        <v>62</v>
      </c>
      <c r="C22" s="12" t="s">
        <v>7</v>
      </c>
      <c r="H22" s="13" t="s">
        <v>231</v>
      </c>
      <c r="I22" s="1">
        <f t="shared" si="0"/>
        <v>1</v>
      </c>
      <c r="J22" s="1">
        <f t="shared" si="1"/>
        <v>0</v>
      </c>
      <c r="K22">
        <f t="shared" si="2"/>
        <v>1</v>
      </c>
    </row>
    <row r="23" spans="1:11" x14ac:dyDescent="0.55000000000000004">
      <c r="A23" s="10" t="s">
        <v>145</v>
      </c>
      <c r="B23" s="22" t="s">
        <v>64</v>
      </c>
      <c r="C23" s="12" t="s">
        <v>7</v>
      </c>
      <c r="H23" s="13" t="s">
        <v>237</v>
      </c>
      <c r="I23" s="1">
        <f t="shared" si="0"/>
        <v>1</v>
      </c>
      <c r="J23" s="1">
        <f t="shared" si="1"/>
        <v>0</v>
      </c>
      <c r="K23">
        <f t="shared" si="2"/>
        <v>1</v>
      </c>
    </row>
    <row r="24" spans="1:11" x14ac:dyDescent="0.55000000000000004">
      <c r="A24" s="10" t="s">
        <v>146</v>
      </c>
      <c r="B24" s="22" t="s">
        <v>67</v>
      </c>
      <c r="C24" s="12" t="s">
        <v>16</v>
      </c>
      <c r="H24" s="12" t="s">
        <v>200</v>
      </c>
      <c r="I24" s="1">
        <f t="shared" si="0"/>
        <v>0</v>
      </c>
      <c r="J24" s="1">
        <f t="shared" si="1"/>
        <v>1</v>
      </c>
      <c r="K24">
        <f t="shared" si="2"/>
        <v>1</v>
      </c>
    </row>
    <row r="25" spans="1:11" x14ac:dyDescent="0.55000000000000004">
      <c r="A25" s="10" t="s">
        <v>147</v>
      </c>
      <c r="B25" s="22" t="s">
        <v>68</v>
      </c>
      <c r="C25" s="12" t="s">
        <v>8</v>
      </c>
    </row>
    <row r="26" spans="1:11" x14ac:dyDescent="0.55000000000000004">
      <c r="A26" s="10" t="s">
        <v>148</v>
      </c>
      <c r="B26" s="22" t="s">
        <v>70</v>
      </c>
      <c r="C26" s="12" t="s">
        <v>71</v>
      </c>
      <c r="H26"/>
      <c r="I26" s="1">
        <f>SUM(I8:I24)</f>
        <v>17</v>
      </c>
      <c r="J26" s="1">
        <f>SUM(J1:J24)</f>
        <v>10</v>
      </c>
    </row>
    <row r="27" spans="1:11" x14ac:dyDescent="0.55000000000000004">
      <c r="A27" s="10" t="s">
        <v>149</v>
      </c>
      <c r="B27" s="22" t="s">
        <v>73</v>
      </c>
      <c r="C27" s="12" t="s">
        <v>54</v>
      </c>
      <c r="H27"/>
    </row>
    <row r="28" spans="1:11" x14ac:dyDescent="0.55000000000000004">
      <c r="A28" s="10" t="s">
        <v>150</v>
      </c>
      <c r="B28" s="22" t="s">
        <v>75</v>
      </c>
      <c r="C28" s="12" t="s">
        <v>7</v>
      </c>
      <c r="H28"/>
    </row>
    <row r="29" spans="1:11" x14ac:dyDescent="0.55000000000000004">
      <c r="A29" s="10" t="s">
        <v>151</v>
      </c>
      <c r="B29" s="22" t="s">
        <v>77</v>
      </c>
      <c r="C29" s="12" t="s">
        <v>7</v>
      </c>
      <c r="H29"/>
    </row>
    <row r="30" spans="1:11" x14ac:dyDescent="0.55000000000000004">
      <c r="A30" s="10" t="s">
        <v>152</v>
      </c>
      <c r="B30" s="22" t="s">
        <v>45</v>
      </c>
      <c r="C30" s="12" t="s">
        <v>7</v>
      </c>
      <c r="H30"/>
    </row>
    <row r="31" spans="1:11" x14ac:dyDescent="0.55000000000000004">
      <c r="A31" s="10" t="s">
        <v>153</v>
      </c>
      <c r="B31" s="22" t="s">
        <v>80</v>
      </c>
      <c r="C31" s="12" t="s">
        <v>16</v>
      </c>
      <c r="H31"/>
    </row>
    <row r="32" spans="1:11" x14ac:dyDescent="0.55000000000000004">
      <c r="A32" s="10" t="s">
        <v>154</v>
      </c>
      <c r="B32" s="22" t="s">
        <v>22</v>
      </c>
      <c r="C32" s="12" t="s">
        <v>23</v>
      </c>
      <c r="H32"/>
    </row>
    <row r="33" spans="1:8" x14ac:dyDescent="0.55000000000000004">
      <c r="A33" s="10" t="s">
        <v>155</v>
      </c>
      <c r="B33" s="22" t="s">
        <v>45</v>
      </c>
      <c r="C33" s="12" t="s">
        <v>7</v>
      </c>
      <c r="H33"/>
    </row>
    <row r="34" spans="1:8" x14ac:dyDescent="0.55000000000000004">
      <c r="A34" s="10" t="s">
        <v>156</v>
      </c>
      <c r="B34" s="22" t="s">
        <v>84</v>
      </c>
      <c r="C34" s="12" t="s">
        <v>85</v>
      </c>
      <c r="H34"/>
    </row>
    <row r="35" spans="1:8" x14ac:dyDescent="0.55000000000000004">
      <c r="A35" s="10" t="s">
        <v>157</v>
      </c>
      <c r="B35" s="22" t="s">
        <v>87</v>
      </c>
      <c r="C35" s="12" t="s">
        <v>7</v>
      </c>
      <c r="H35"/>
    </row>
    <row r="36" spans="1:8" x14ac:dyDescent="0.55000000000000004">
      <c r="A36" s="10" t="s">
        <v>158</v>
      </c>
      <c r="B36" s="22" t="s">
        <v>10</v>
      </c>
      <c r="C36" s="12" t="s">
        <v>11</v>
      </c>
      <c r="H36"/>
    </row>
    <row r="37" spans="1:8" x14ac:dyDescent="0.55000000000000004">
      <c r="A37" s="10" t="s">
        <v>159</v>
      </c>
      <c r="B37" s="22" t="s">
        <v>90</v>
      </c>
      <c r="C37" s="12" t="s">
        <v>91</v>
      </c>
      <c r="H37"/>
    </row>
    <row r="38" spans="1:8" x14ac:dyDescent="0.55000000000000004">
      <c r="A38" s="10" t="s">
        <v>160</v>
      </c>
      <c r="B38" s="22" t="s">
        <v>93</v>
      </c>
      <c r="C38" s="12" t="s">
        <v>8</v>
      </c>
      <c r="H38"/>
    </row>
    <row r="39" spans="1:8" x14ac:dyDescent="0.55000000000000004">
      <c r="A39" s="10" t="s">
        <v>161</v>
      </c>
      <c r="B39" s="22" t="s">
        <v>96</v>
      </c>
      <c r="C39" s="12" t="s">
        <v>97</v>
      </c>
      <c r="H39"/>
    </row>
    <row r="40" spans="1:8" x14ac:dyDescent="0.55000000000000004">
      <c r="A40" s="10" t="s">
        <v>162</v>
      </c>
      <c r="B40" s="22" t="s">
        <v>99</v>
      </c>
      <c r="C40" s="12" t="s">
        <v>71</v>
      </c>
      <c r="H40"/>
    </row>
    <row r="41" spans="1:8" x14ac:dyDescent="0.55000000000000004">
      <c r="A41" s="10" t="s">
        <v>163</v>
      </c>
      <c r="B41" s="22" t="s">
        <v>101</v>
      </c>
      <c r="C41" s="12" t="s">
        <v>7</v>
      </c>
      <c r="H41"/>
    </row>
    <row r="42" spans="1:8" x14ac:dyDescent="0.55000000000000004">
      <c r="A42" s="10" t="s">
        <v>164</v>
      </c>
      <c r="B42" s="23" t="s">
        <v>104</v>
      </c>
      <c r="C42" s="12" t="s">
        <v>48</v>
      </c>
      <c r="H42"/>
    </row>
    <row r="43" spans="1:8" x14ac:dyDescent="0.55000000000000004">
      <c r="A43" s="10" t="s">
        <v>165</v>
      </c>
      <c r="B43" s="22" t="s">
        <v>23</v>
      </c>
      <c r="C43" s="12" t="s">
        <v>23</v>
      </c>
      <c r="H43"/>
    </row>
    <row r="44" spans="1:8" x14ac:dyDescent="0.55000000000000004">
      <c r="A44" s="10" t="s">
        <v>166</v>
      </c>
      <c r="B44" s="22" t="s">
        <v>107</v>
      </c>
      <c r="C44" s="12" t="s">
        <v>23</v>
      </c>
      <c r="H44"/>
    </row>
    <row r="45" spans="1:8" x14ac:dyDescent="0.55000000000000004">
      <c r="A45" s="10" t="s">
        <v>167</v>
      </c>
      <c r="B45" s="22" t="s">
        <v>109</v>
      </c>
      <c r="C45" s="12" t="s">
        <v>23</v>
      </c>
      <c r="H45"/>
    </row>
    <row r="46" spans="1:8" x14ac:dyDescent="0.55000000000000004">
      <c r="A46" s="10" t="s">
        <v>168</v>
      </c>
      <c r="B46" s="12" t="s">
        <v>111</v>
      </c>
      <c r="C46" s="12" t="s">
        <v>112</v>
      </c>
      <c r="H46"/>
    </row>
    <row r="47" spans="1:8" x14ac:dyDescent="0.55000000000000004">
      <c r="A47" s="10" t="s">
        <v>169</v>
      </c>
      <c r="B47" s="12" t="s">
        <v>102</v>
      </c>
      <c r="C47" s="12" t="s">
        <v>23</v>
      </c>
      <c r="H47"/>
    </row>
    <row r="48" spans="1:8" x14ac:dyDescent="0.55000000000000004">
      <c r="A48" s="10" t="s">
        <v>170</v>
      </c>
      <c r="B48" s="22" t="s">
        <v>114</v>
      </c>
      <c r="C48" s="12" t="s">
        <v>115</v>
      </c>
      <c r="H48"/>
    </row>
    <row r="49" spans="1:8" x14ac:dyDescent="0.55000000000000004">
      <c r="A49" s="10" t="s">
        <v>171</v>
      </c>
      <c r="B49" s="22" t="s">
        <v>117</v>
      </c>
      <c r="C49" s="12" t="s">
        <v>115</v>
      </c>
      <c r="H49"/>
    </row>
    <row r="50" spans="1:8" x14ac:dyDescent="0.55000000000000004">
      <c r="A50" s="10" t="s">
        <v>172</v>
      </c>
      <c r="B50" s="22" t="s">
        <v>120</v>
      </c>
      <c r="C50" s="12" t="s">
        <v>54</v>
      </c>
      <c r="H50"/>
    </row>
    <row r="51" spans="1:8" x14ac:dyDescent="0.55000000000000004">
      <c r="A51" s="10" t="s">
        <v>173</v>
      </c>
      <c r="B51" s="22" t="s">
        <v>122</v>
      </c>
      <c r="C51" s="12" t="s">
        <v>123</v>
      </c>
      <c r="H51"/>
    </row>
    <row r="52" spans="1:8" x14ac:dyDescent="0.55000000000000004">
      <c r="A52" s="10" t="s">
        <v>209</v>
      </c>
      <c r="B52" s="12" t="s">
        <v>214</v>
      </c>
      <c r="C52" s="12" t="s">
        <v>38</v>
      </c>
      <c r="H52"/>
    </row>
    <row r="53" spans="1:8" x14ac:dyDescent="0.55000000000000004">
      <c r="A53" s="10" t="s">
        <v>210</v>
      </c>
      <c r="B53" s="12" t="s">
        <v>215</v>
      </c>
      <c r="C53" s="12" t="s">
        <v>38</v>
      </c>
      <c r="H53"/>
    </row>
    <row r="54" spans="1:8" x14ac:dyDescent="0.55000000000000004">
      <c r="A54" s="10" t="s">
        <v>211</v>
      </c>
      <c r="B54" s="12" t="s">
        <v>217</v>
      </c>
      <c r="C54" s="12" t="s">
        <v>112</v>
      </c>
      <c r="H54"/>
    </row>
    <row r="55" spans="1:8" x14ac:dyDescent="0.55000000000000004">
      <c r="A55" s="10" t="s">
        <v>212</v>
      </c>
      <c r="B55" s="13" t="s">
        <v>220</v>
      </c>
      <c r="C55" s="13" t="s">
        <v>115</v>
      </c>
      <c r="H55"/>
    </row>
    <row r="56" spans="1:8" x14ac:dyDescent="0.55000000000000004">
      <c r="A56" s="10" t="s">
        <v>221</v>
      </c>
      <c r="B56" s="13" t="s">
        <v>223</v>
      </c>
      <c r="C56" s="13" t="s">
        <v>89</v>
      </c>
      <c r="H56"/>
    </row>
    <row r="57" spans="1:8" x14ac:dyDescent="0.55000000000000004">
      <c r="A57" s="10" t="s">
        <v>224</v>
      </c>
      <c r="B57" s="13" t="s">
        <v>230</v>
      </c>
      <c r="C57" s="13" t="s">
        <v>231</v>
      </c>
      <c r="H57"/>
    </row>
    <row r="58" spans="1:8" x14ac:dyDescent="0.55000000000000004">
      <c r="A58" s="10" t="s">
        <v>225</v>
      </c>
      <c r="B58" s="13" t="s">
        <v>233</v>
      </c>
      <c r="C58" s="13" t="s">
        <v>115</v>
      </c>
      <c r="H58"/>
    </row>
    <row r="59" spans="1:8" x14ac:dyDescent="0.55000000000000004">
      <c r="A59" s="10" t="s">
        <v>226</v>
      </c>
      <c r="B59" s="13" t="s">
        <v>234</v>
      </c>
      <c r="C59" s="13" t="s">
        <v>85</v>
      </c>
      <c r="H59"/>
    </row>
    <row r="60" spans="1:8" x14ac:dyDescent="0.55000000000000004">
      <c r="A60" s="10" t="s">
        <v>227</v>
      </c>
      <c r="B60" s="13" t="s">
        <v>238</v>
      </c>
      <c r="C60" s="13" t="s">
        <v>237</v>
      </c>
      <c r="H60"/>
    </row>
    <row r="61" spans="1:8" x14ac:dyDescent="0.55000000000000004">
      <c r="A61" s="10" t="s">
        <v>228</v>
      </c>
      <c r="B61" s="13" t="s">
        <v>55</v>
      </c>
      <c r="C61" s="13" t="s">
        <v>7</v>
      </c>
      <c r="H61"/>
    </row>
    <row r="62" spans="1:8" x14ac:dyDescent="0.55000000000000004">
      <c r="A62" s="10" t="s">
        <v>240</v>
      </c>
      <c r="B62" s="13" t="s">
        <v>45</v>
      </c>
      <c r="C62" s="13" t="s">
        <v>7</v>
      </c>
      <c r="H62"/>
    </row>
    <row r="63" spans="1:8" x14ac:dyDescent="0.55000000000000004">
      <c r="A63" s="10" t="s">
        <v>241</v>
      </c>
      <c r="B63" s="13" t="s">
        <v>246</v>
      </c>
      <c r="C63" s="13" t="s">
        <v>7</v>
      </c>
      <c r="H63"/>
    </row>
    <row r="64" spans="1:8" x14ac:dyDescent="0.55000000000000004">
      <c r="A64" s="10" t="s">
        <v>242</v>
      </c>
      <c r="B64" s="13" t="s">
        <v>247</v>
      </c>
      <c r="C64" s="13" t="s">
        <v>16</v>
      </c>
      <c r="H64"/>
    </row>
    <row r="65" spans="1:8" x14ac:dyDescent="0.55000000000000004">
      <c r="A65" s="10" t="s">
        <v>243</v>
      </c>
      <c r="B65" s="13" t="s">
        <v>249</v>
      </c>
      <c r="C65" s="13" t="s">
        <v>7</v>
      </c>
      <c r="H65"/>
    </row>
    <row r="66" spans="1:8" x14ac:dyDescent="0.55000000000000004">
      <c r="A66" s="2" t="s">
        <v>174</v>
      </c>
      <c r="B66" s="12" t="s">
        <v>186</v>
      </c>
      <c r="C66" s="12" t="s">
        <v>186</v>
      </c>
      <c r="H66"/>
    </row>
    <row r="67" spans="1:8" x14ac:dyDescent="0.55000000000000004">
      <c r="A67" s="2" t="s">
        <v>175</v>
      </c>
      <c r="B67" s="12" t="s">
        <v>188</v>
      </c>
      <c r="C67" s="12" t="s">
        <v>186</v>
      </c>
      <c r="H67"/>
    </row>
    <row r="68" spans="1:8" x14ac:dyDescent="0.55000000000000004">
      <c r="A68" s="2" t="s">
        <v>176</v>
      </c>
      <c r="B68" s="12" t="s">
        <v>190</v>
      </c>
      <c r="C68" s="12" t="s">
        <v>191</v>
      </c>
      <c r="H68"/>
    </row>
    <row r="69" spans="1:8" x14ac:dyDescent="0.55000000000000004">
      <c r="A69" s="2" t="s">
        <v>177</v>
      </c>
      <c r="B69" s="12" t="s">
        <v>194</v>
      </c>
      <c r="C69" s="12" t="s">
        <v>185</v>
      </c>
      <c r="H69"/>
    </row>
    <row r="70" spans="1:8" x14ac:dyDescent="0.55000000000000004">
      <c r="A70" s="2" t="s">
        <v>178</v>
      </c>
      <c r="B70" s="12" t="s">
        <v>195</v>
      </c>
      <c r="C70" s="12" t="s">
        <v>186</v>
      </c>
      <c r="H70"/>
    </row>
    <row r="71" spans="1:8" x14ac:dyDescent="0.55000000000000004">
      <c r="A71" s="2" t="s">
        <v>179</v>
      </c>
      <c r="B71" s="12" t="s">
        <v>197</v>
      </c>
      <c r="C71" s="12" t="s">
        <v>191</v>
      </c>
      <c r="H71"/>
    </row>
    <row r="72" spans="1:8" x14ac:dyDescent="0.55000000000000004">
      <c r="A72" s="2" t="s">
        <v>180</v>
      </c>
      <c r="B72" s="12" t="s">
        <v>199</v>
      </c>
      <c r="C72" s="12" t="s">
        <v>200</v>
      </c>
      <c r="H72"/>
    </row>
    <row r="73" spans="1:8" x14ac:dyDescent="0.55000000000000004">
      <c r="A73" s="2" t="s">
        <v>181</v>
      </c>
      <c r="B73" s="12" t="s">
        <v>203</v>
      </c>
      <c r="C73" s="12" t="s">
        <v>185</v>
      </c>
      <c r="H73"/>
    </row>
    <row r="74" spans="1:8" x14ac:dyDescent="0.55000000000000004">
      <c r="A74" s="2" t="s">
        <v>182</v>
      </c>
      <c r="B74" s="12" t="s">
        <v>205</v>
      </c>
      <c r="C74" s="12" t="s">
        <v>23</v>
      </c>
      <c r="H74"/>
    </row>
    <row r="75" spans="1:8" x14ac:dyDescent="0.55000000000000004">
      <c r="A75" s="2" t="s">
        <v>183</v>
      </c>
      <c r="B75" s="12" t="s">
        <v>206</v>
      </c>
      <c r="C75" s="12" t="s">
        <v>7</v>
      </c>
      <c r="H75"/>
    </row>
    <row r="76" spans="1:8" x14ac:dyDescent="0.55000000000000004">
      <c r="B76" s="12"/>
      <c r="C76" s="12"/>
      <c r="H76"/>
    </row>
    <row r="77" spans="1:8" x14ac:dyDescent="0.55000000000000004">
      <c r="B77" s="12"/>
      <c r="C77" s="12"/>
      <c r="H77"/>
    </row>
    <row r="78" spans="1:8" x14ac:dyDescent="0.55000000000000004">
      <c r="B78" s="12"/>
      <c r="C78" s="12"/>
      <c r="H78"/>
    </row>
    <row r="79" spans="1:8" x14ac:dyDescent="0.55000000000000004">
      <c r="B79" s="12"/>
      <c r="C79" s="12"/>
      <c r="H79"/>
    </row>
    <row r="80" spans="1:8" x14ac:dyDescent="0.55000000000000004">
      <c r="B80" s="12"/>
      <c r="C80" s="12"/>
      <c r="H80"/>
    </row>
    <row r="81" spans="2:8" x14ac:dyDescent="0.55000000000000004">
      <c r="B81" s="12"/>
      <c r="C81" s="12"/>
      <c r="H81"/>
    </row>
    <row r="82" spans="2:8" x14ac:dyDescent="0.55000000000000004">
      <c r="B82" s="12"/>
      <c r="C82" s="12"/>
      <c r="H82"/>
    </row>
    <row r="83" spans="2:8" x14ac:dyDescent="0.55000000000000004">
      <c r="H83"/>
    </row>
    <row r="84" spans="2:8" x14ac:dyDescent="0.55000000000000004">
      <c r="H84"/>
    </row>
    <row r="85" spans="2:8" x14ac:dyDescent="0.55000000000000004">
      <c r="H85"/>
    </row>
    <row r="86" spans="2:8" x14ac:dyDescent="0.55000000000000004">
      <c r="H86"/>
    </row>
    <row r="87" spans="2:8" x14ac:dyDescent="0.55000000000000004">
      <c r="H87"/>
    </row>
    <row r="88" spans="2:8" x14ac:dyDescent="0.55000000000000004">
      <c r="H88"/>
    </row>
    <row r="89" spans="2:8" x14ac:dyDescent="0.55000000000000004">
      <c r="H89"/>
    </row>
    <row r="90" spans="2:8" x14ac:dyDescent="0.55000000000000004">
      <c r="H90"/>
    </row>
    <row r="91" spans="2:8" x14ac:dyDescent="0.55000000000000004">
      <c r="H91"/>
    </row>
    <row r="92" spans="2:8" x14ac:dyDescent="0.55000000000000004">
      <c r="H92"/>
    </row>
    <row r="93" spans="2:8" x14ac:dyDescent="0.55000000000000004">
      <c r="H93"/>
    </row>
    <row r="94" spans="2:8" x14ac:dyDescent="0.55000000000000004">
      <c r="H94"/>
    </row>
    <row r="95" spans="2:8" x14ac:dyDescent="0.55000000000000004">
      <c r="H95"/>
    </row>
    <row r="96" spans="2:8" x14ac:dyDescent="0.55000000000000004">
      <c r="H96"/>
    </row>
    <row r="97" spans="8:8" x14ac:dyDescent="0.55000000000000004">
      <c r="H97"/>
    </row>
    <row r="98" spans="8:8" x14ac:dyDescent="0.55000000000000004">
      <c r="H98"/>
    </row>
    <row r="99" spans="8:8" x14ac:dyDescent="0.55000000000000004">
      <c r="H99"/>
    </row>
    <row r="100" spans="8:8" x14ac:dyDescent="0.55000000000000004">
      <c r="H100"/>
    </row>
    <row r="101" spans="8:8" x14ac:dyDescent="0.55000000000000004">
      <c r="H101"/>
    </row>
    <row r="102" spans="8:8" x14ac:dyDescent="0.55000000000000004">
      <c r="H102"/>
    </row>
    <row r="103" spans="8:8" x14ac:dyDescent="0.55000000000000004">
      <c r="H103"/>
    </row>
    <row r="104" spans="8:8" x14ac:dyDescent="0.55000000000000004">
      <c r="H104"/>
    </row>
    <row r="105" spans="8:8" x14ac:dyDescent="0.55000000000000004">
      <c r="H105"/>
    </row>
    <row r="106" spans="8:8" x14ac:dyDescent="0.55000000000000004">
      <c r="H106"/>
    </row>
    <row r="107" spans="8:8" x14ac:dyDescent="0.55000000000000004">
      <c r="H107"/>
    </row>
    <row r="108" spans="8:8" x14ac:dyDescent="0.55000000000000004">
      <c r="H108"/>
    </row>
    <row r="109" spans="8:8" x14ac:dyDescent="0.55000000000000004">
      <c r="H109"/>
    </row>
    <row r="110" spans="8:8" x14ac:dyDescent="0.55000000000000004">
      <c r="H110"/>
    </row>
    <row r="111" spans="8:8" x14ac:dyDescent="0.55000000000000004">
      <c r="H111"/>
    </row>
    <row r="112" spans="8:8" x14ac:dyDescent="0.55000000000000004">
      <c r="H112"/>
    </row>
    <row r="113" spans="8:8" x14ac:dyDescent="0.55000000000000004">
      <c r="H113"/>
    </row>
    <row r="114" spans="8:8" x14ac:dyDescent="0.55000000000000004">
      <c r="H114"/>
    </row>
    <row r="115" spans="8:8" x14ac:dyDescent="0.55000000000000004">
      <c r="H115"/>
    </row>
    <row r="116" spans="8:8" x14ac:dyDescent="0.55000000000000004">
      <c r="H116"/>
    </row>
    <row r="117" spans="8:8" x14ac:dyDescent="0.55000000000000004">
      <c r="H117"/>
    </row>
    <row r="118" spans="8:8" x14ac:dyDescent="0.55000000000000004">
      <c r="H118"/>
    </row>
    <row r="119" spans="8:8" x14ac:dyDescent="0.55000000000000004">
      <c r="H119"/>
    </row>
    <row r="120" spans="8:8" x14ac:dyDescent="0.55000000000000004">
      <c r="H120"/>
    </row>
    <row r="121" spans="8:8" x14ac:dyDescent="0.55000000000000004">
      <c r="H121"/>
    </row>
    <row r="122" spans="8:8" x14ac:dyDescent="0.55000000000000004">
      <c r="H122"/>
    </row>
    <row r="123" spans="8:8" x14ac:dyDescent="0.55000000000000004">
      <c r="H123"/>
    </row>
    <row r="124" spans="8:8" x14ac:dyDescent="0.55000000000000004">
      <c r="H124"/>
    </row>
    <row r="125" spans="8:8" x14ac:dyDescent="0.55000000000000004">
      <c r="H125"/>
    </row>
    <row r="126" spans="8:8" x14ac:dyDescent="0.55000000000000004">
      <c r="H126"/>
    </row>
    <row r="127" spans="8:8" x14ac:dyDescent="0.55000000000000004">
      <c r="H127"/>
    </row>
    <row r="128" spans="8:8" x14ac:dyDescent="0.55000000000000004">
      <c r="H128"/>
    </row>
    <row r="129" spans="8:8" x14ac:dyDescent="0.55000000000000004">
      <c r="H129"/>
    </row>
    <row r="130" spans="8:8" x14ac:dyDescent="0.55000000000000004">
      <c r="H130"/>
    </row>
    <row r="131" spans="8:8" x14ac:dyDescent="0.55000000000000004">
      <c r="H131"/>
    </row>
    <row r="132" spans="8:8" x14ac:dyDescent="0.55000000000000004">
      <c r="H132"/>
    </row>
    <row r="133" spans="8:8" x14ac:dyDescent="0.55000000000000004">
      <c r="H133"/>
    </row>
    <row r="134" spans="8:8" x14ac:dyDescent="0.55000000000000004">
      <c r="H134"/>
    </row>
    <row r="135" spans="8:8" x14ac:dyDescent="0.55000000000000004">
      <c r="H135"/>
    </row>
    <row r="136" spans="8:8" x14ac:dyDescent="0.55000000000000004">
      <c r="H136"/>
    </row>
    <row r="137" spans="8:8" x14ac:dyDescent="0.55000000000000004">
      <c r="H137"/>
    </row>
    <row r="138" spans="8:8" x14ac:dyDescent="0.55000000000000004">
      <c r="H138"/>
    </row>
    <row r="139" spans="8:8" x14ac:dyDescent="0.55000000000000004">
      <c r="H139"/>
    </row>
    <row r="140" spans="8:8" x14ac:dyDescent="0.55000000000000004">
      <c r="H140"/>
    </row>
    <row r="141" spans="8:8" x14ac:dyDescent="0.55000000000000004">
      <c r="H141"/>
    </row>
    <row r="142" spans="8:8" x14ac:dyDescent="0.55000000000000004">
      <c r="H142"/>
    </row>
    <row r="143" spans="8:8" x14ac:dyDescent="0.55000000000000004">
      <c r="H143"/>
    </row>
    <row r="144" spans="8:8" x14ac:dyDescent="0.55000000000000004">
      <c r="H144"/>
    </row>
    <row r="145" spans="8:8" x14ac:dyDescent="0.55000000000000004">
      <c r="H145"/>
    </row>
    <row r="146" spans="8:8" x14ac:dyDescent="0.55000000000000004">
      <c r="H146"/>
    </row>
    <row r="147" spans="8:8" x14ac:dyDescent="0.55000000000000004">
      <c r="H147"/>
    </row>
    <row r="148" spans="8:8" x14ac:dyDescent="0.55000000000000004">
      <c r="H148"/>
    </row>
    <row r="149" spans="8:8" x14ac:dyDescent="0.55000000000000004">
      <c r="H149"/>
    </row>
    <row r="150" spans="8:8" x14ac:dyDescent="0.55000000000000004">
      <c r="H150"/>
    </row>
    <row r="151" spans="8:8" x14ac:dyDescent="0.55000000000000004">
      <c r="H151"/>
    </row>
    <row r="152" spans="8:8" x14ac:dyDescent="0.55000000000000004">
      <c r="H152"/>
    </row>
    <row r="153" spans="8:8" x14ac:dyDescent="0.55000000000000004">
      <c r="H153"/>
    </row>
    <row r="154" spans="8:8" x14ac:dyDescent="0.55000000000000004">
      <c r="H154"/>
    </row>
    <row r="155" spans="8:8" x14ac:dyDescent="0.55000000000000004">
      <c r="H155"/>
    </row>
    <row r="156" spans="8:8" x14ac:dyDescent="0.55000000000000004">
      <c r="H156"/>
    </row>
    <row r="157" spans="8:8" x14ac:dyDescent="0.55000000000000004">
      <c r="H157"/>
    </row>
    <row r="158" spans="8:8" x14ac:dyDescent="0.55000000000000004">
      <c r="H158"/>
    </row>
    <row r="159" spans="8:8" x14ac:dyDescent="0.55000000000000004">
      <c r="H159"/>
    </row>
    <row r="160" spans="8:8" x14ac:dyDescent="0.55000000000000004">
      <c r="H160"/>
    </row>
    <row r="161" spans="8:8" x14ac:dyDescent="0.55000000000000004">
      <c r="H161"/>
    </row>
    <row r="162" spans="8:8" x14ac:dyDescent="0.55000000000000004">
      <c r="H162"/>
    </row>
    <row r="163" spans="8:8" x14ac:dyDescent="0.55000000000000004">
      <c r="H163"/>
    </row>
    <row r="164" spans="8:8" x14ac:dyDescent="0.55000000000000004">
      <c r="H164"/>
    </row>
    <row r="165" spans="8:8" x14ac:dyDescent="0.55000000000000004">
      <c r="H165"/>
    </row>
    <row r="166" spans="8:8" x14ac:dyDescent="0.55000000000000004">
      <c r="H166"/>
    </row>
    <row r="167" spans="8:8" x14ac:dyDescent="0.55000000000000004">
      <c r="H167"/>
    </row>
    <row r="168" spans="8:8" x14ac:dyDescent="0.55000000000000004">
      <c r="H168"/>
    </row>
    <row r="169" spans="8:8" x14ac:dyDescent="0.55000000000000004">
      <c r="H169"/>
    </row>
    <row r="170" spans="8:8" x14ac:dyDescent="0.55000000000000004">
      <c r="H170"/>
    </row>
    <row r="171" spans="8:8" x14ac:dyDescent="0.55000000000000004">
      <c r="H171"/>
    </row>
    <row r="172" spans="8:8" x14ac:dyDescent="0.55000000000000004">
      <c r="H172"/>
    </row>
    <row r="173" spans="8:8" x14ac:dyDescent="0.55000000000000004">
      <c r="H173"/>
    </row>
    <row r="174" spans="8:8" x14ac:dyDescent="0.55000000000000004">
      <c r="H174"/>
    </row>
    <row r="175" spans="8:8" x14ac:dyDescent="0.55000000000000004">
      <c r="H175"/>
    </row>
    <row r="176" spans="8:8" x14ac:dyDescent="0.55000000000000004">
      <c r="H176"/>
    </row>
    <row r="177" spans="8:8" x14ac:dyDescent="0.55000000000000004">
      <c r="H177"/>
    </row>
    <row r="178" spans="8:8" x14ac:dyDescent="0.55000000000000004">
      <c r="H178"/>
    </row>
    <row r="179" spans="8:8" x14ac:dyDescent="0.55000000000000004">
      <c r="H179"/>
    </row>
    <row r="180" spans="8:8" x14ac:dyDescent="0.55000000000000004">
      <c r="H180"/>
    </row>
    <row r="181" spans="8:8" x14ac:dyDescent="0.55000000000000004">
      <c r="H181"/>
    </row>
    <row r="182" spans="8:8" x14ac:dyDescent="0.55000000000000004">
      <c r="H182"/>
    </row>
    <row r="183" spans="8:8" x14ac:dyDescent="0.55000000000000004">
      <c r="H183"/>
    </row>
    <row r="184" spans="8:8" x14ac:dyDescent="0.55000000000000004">
      <c r="H1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4B6-3DB5-45B5-8A51-283A40F00655}">
  <dimension ref="A1:A81"/>
  <sheetViews>
    <sheetView topLeftCell="A58" workbookViewId="0">
      <selection activeCell="A38" sqref="A38"/>
    </sheetView>
  </sheetViews>
  <sheetFormatPr defaultRowHeight="14.4" x14ac:dyDescent="0.55000000000000004"/>
  <sheetData>
    <row r="1" spans="1:1" x14ac:dyDescent="0.55000000000000004">
      <c r="A1" t="s">
        <v>208</v>
      </c>
    </row>
    <row r="2" spans="1:1" x14ac:dyDescent="0.55000000000000004">
      <c r="A2">
        <v>101</v>
      </c>
    </row>
    <row r="3" spans="1:1" x14ac:dyDescent="0.55000000000000004">
      <c r="A3">
        <v>130</v>
      </c>
    </row>
    <row r="4" spans="1:1" x14ac:dyDescent="0.55000000000000004">
      <c r="A4">
        <v>155</v>
      </c>
    </row>
    <row r="5" spans="1:1" x14ac:dyDescent="0.55000000000000004">
      <c r="A5">
        <v>201</v>
      </c>
    </row>
    <row r="6" spans="1:1" x14ac:dyDescent="0.55000000000000004">
      <c r="A6">
        <v>240</v>
      </c>
    </row>
    <row r="7" spans="1:1" x14ac:dyDescent="0.55000000000000004">
      <c r="A7" s="28">
        <v>270</v>
      </c>
    </row>
    <row r="8" spans="1:1" x14ac:dyDescent="0.55000000000000004">
      <c r="A8" s="28">
        <v>270</v>
      </c>
    </row>
    <row r="9" spans="1:1" x14ac:dyDescent="0.55000000000000004">
      <c r="A9" s="28">
        <v>270</v>
      </c>
    </row>
    <row r="10" spans="1:1" x14ac:dyDescent="0.55000000000000004">
      <c r="A10">
        <v>276</v>
      </c>
    </row>
    <row r="11" spans="1:1" x14ac:dyDescent="0.55000000000000004">
      <c r="A11">
        <v>292</v>
      </c>
    </row>
    <row r="12" spans="1:1" x14ac:dyDescent="0.55000000000000004">
      <c r="A12">
        <v>294</v>
      </c>
    </row>
    <row r="13" spans="1:1" x14ac:dyDescent="0.55000000000000004">
      <c r="A13">
        <v>297</v>
      </c>
    </row>
    <row r="14" spans="1:1" x14ac:dyDescent="0.55000000000000004">
      <c r="A14" s="28">
        <v>299</v>
      </c>
    </row>
    <row r="15" spans="1:1" x14ac:dyDescent="0.55000000000000004">
      <c r="A15" s="28">
        <v>299</v>
      </c>
    </row>
    <row r="16" spans="1:1" x14ac:dyDescent="0.55000000000000004">
      <c r="A16">
        <v>302</v>
      </c>
    </row>
    <row r="17" spans="1:1" x14ac:dyDescent="0.55000000000000004">
      <c r="A17">
        <v>303</v>
      </c>
    </row>
    <row r="18" spans="1:1" x14ac:dyDescent="0.55000000000000004">
      <c r="A18">
        <v>303</v>
      </c>
    </row>
    <row r="19" spans="1:1" x14ac:dyDescent="0.55000000000000004">
      <c r="A19">
        <v>309</v>
      </c>
    </row>
    <row r="20" spans="1:1" x14ac:dyDescent="0.55000000000000004">
      <c r="A20">
        <v>368</v>
      </c>
    </row>
    <row r="21" spans="1:1" x14ac:dyDescent="0.55000000000000004">
      <c r="A21">
        <v>375</v>
      </c>
    </row>
    <row r="22" spans="1:1" x14ac:dyDescent="0.55000000000000004">
      <c r="A22">
        <v>383</v>
      </c>
    </row>
    <row r="23" spans="1:1" x14ac:dyDescent="0.55000000000000004">
      <c r="A23">
        <v>390</v>
      </c>
    </row>
    <row r="24" spans="1:1" x14ac:dyDescent="0.55000000000000004">
      <c r="A24">
        <v>491</v>
      </c>
    </row>
    <row r="25" spans="1:1" x14ac:dyDescent="0.55000000000000004">
      <c r="A25">
        <v>502</v>
      </c>
    </row>
    <row r="26" spans="1:1" x14ac:dyDescent="0.55000000000000004">
      <c r="A26">
        <v>520</v>
      </c>
    </row>
    <row r="27" spans="1:1" x14ac:dyDescent="0.55000000000000004">
      <c r="A27">
        <v>583</v>
      </c>
    </row>
    <row r="28" spans="1:1" x14ac:dyDescent="0.55000000000000004">
      <c r="A28">
        <v>615</v>
      </c>
    </row>
    <row r="29" spans="1:1" x14ac:dyDescent="0.55000000000000004">
      <c r="A29">
        <v>704</v>
      </c>
    </row>
    <row r="30" spans="1:1" x14ac:dyDescent="0.55000000000000004">
      <c r="A30">
        <v>724</v>
      </c>
    </row>
    <row r="31" spans="1:1" x14ac:dyDescent="0.55000000000000004">
      <c r="A31">
        <v>765</v>
      </c>
    </row>
    <row r="32" spans="1:1" x14ac:dyDescent="0.55000000000000004">
      <c r="A32">
        <v>886</v>
      </c>
    </row>
    <row r="33" spans="1:1" x14ac:dyDescent="0.55000000000000004">
      <c r="A33" s="28">
        <v>918</v>
      </c>
    </row>
    <row r="34" spans="1:1" x14ac:dyDescent="0.55000000000000004">
      <c r="A34" s="28">
        <v>918</v>
      </c>
    </row>
    <row r="35" spans="1:1" x14ac:dyDescent="0.55000000000000004">
      <c r="A35">
        <v>919</v>
      </c>
    </row>
    <row r="36" spans="1:1" x14ac:dyDescent="0.55000000000000004">
      <c r="A36">
        <v>920</v>
      </c>
    </row>
    <row r="37" spans="1:1" x14ac:dyDescent="0.55000000000000004">
      <c r="A37">
        <v>999</v>
      </c>
    </row>
    <row r="38" spans="1:1" x14ac:dyDescent="0.55000000000000004">
      <c r="A38">
        <v>1000</v>
      </c>
    </row>
    <row r="39" spans="1:1" x14ac:dyDescent="0.55000000000000004">
      <c r="A39">
        <v>1000</v>
      </c>
    </row>
    <row r="40" spans="1:1" x14ac:dyDescent="0.55000000000000004">
      <c r="A40">
        <v>1000</v>
      </c>
    </row>
    <row r="41" spans="1:1" x14ac:dyDescent="0.55000000000000004">
      <c r="A41">
        <v>1000</v>
      </c>
    </row>
    <row r="42" spans="1:1" x14ac:dyDescent="0.55000000000000004">
      <c r="A42">
        <v>1000</v>
      </c>
    </row>
    <row r="43" spans="1:1" x14ac:dyDescent="0.55000000000000004">
      <c r="A43">
        <v>1000</v>
      </c>
    </row>
    <row r="44" spans="1:1" x14ac:dyDescent="0.55000000000000004">
      <c r="A44">
        <v>1025</v>
      </c>
    </row>
    <row r="45" spans="1:1" x14ac:dyDescent="0.55000000000000004">
      <c r="A45">
        <v>1190</v>
      </c>
    </row>
    <row r="46" spans="1:1" x14ac:dyDescent="0.55000000000000004">
      <c r="A46">
        <v>1259</v>
      </c>
    </row>
    <row r="47" spans="1:1" x14ac:dyDescent="0.55000000000000004">
      <c r="A47">
        <v>1385</v>
      </c>
    </row>
    <row r="48" spans="1:1" x14ac:dyDescent="0.55000000000000004">
      <c r="A48">
        <v>1610</v>
      </c>
    </row>
    <row r="49" spans="1:1" x14ac:dyDescent="0.55000000000000004">
      <c r="A49">
        <v>1659</v>
      </c>
    </row>
    <row r="50" spans="1:1" x14ac:dyDescent="0.55000000000000004">
      <c r="A50">
        <v>1700</v>
      </c>
    </row>
    <row r="51" spans="1:1" x14ac:dyDescent="0.55000000000000004">
      <c r="A51">
        <v>1700</v>
      </c>
    </row>
    <row r="52" spans="1:1" x14ac:dyDescent="0.55000000000000004">
      <c r="A52">
        <v>1842</v>
      </c>
    </row>
    <row r="53" spans="1:1" x14ac:dyDescent="0.55000000000000004">
      <c r="A53">
        <v>1958</v>
      </c>
    </row>
    <row r="54" spans="1:1" x14ac:dyDescent="0.55000000000000004">
      <c r="A54">
        <v>2111</v>
      </c>
    </row>
    <row r="55" spans="1:1" x14ac:dyDescent="0.55000000000000004">
      <c r="A55">
        <v>2149</v>
      </c>
    </row>
    <row r="56" spans="1:1" x14ac:dyDescent="0.55000000000000004">
      <c r="A56">
        <v>2556</v>
      </c>
    </row>
    <row r="57" spans="1:1" x14ac:dyDescent="0.55000000000000004">
      <c r="A57">
        <v>3000</v>
      </c>
    </row>
    <row r="58" spans="1:1" x14ac:dyDescent="0.55000000000000004">
      <c r="A58" s="28">
        <v>3390</v>
      </c>
    </row>
    <row r="59" spans="1:1" x14ac:dyDescent="0.55000000000000004">
      <c r="A59" s="28">
        <v>3390</v>
      </c>
    </row>
    <row r="60" spans="1:1" x14ac:dyDescent="0.55000000000000004">
      <c r="A60">
        <v>3658</v>
      </c>
    </row>
    <row r="61" spans="1:1" x14ac:dyDescent="0.55000000000000004">
      <c r="A61">
        <v>3674</v>
      </c>
    </row>
    <row r="62" spans="1:1" x14ac:dyDescent="0.55000000000000004">
      <c r="A62">
        <v>3985</v>
      </c>
    </row>
    <row r="63" spans="1:1" x14ac:dyDescent="0.55000000000000004">
      <c r="A63">
        <v>4133</v>
      </c>
    </row>
    <row r="64" spans="1:1" x14ac:dyDescent="0.55000000000000004">
      <c r="A64" s="28">
        <v>4238</v>
      </c>
    </row>
    <row r="65" spans="1:1" x14ac:dyDescent="0.55000000000000004">
      <c r="A65" s="28">
        <v>4238</v>
      </c>
    </row>
    <row r="66" spans="1:1" x14ac:dyDescent="0.55000000000000004">
      <c r="A66">
        <v>4303</v>
      </c>
    </row>
    <row r="67" spans="1:1" x14ac:dyDescent="0.55000000000000004">
      <c r="A67">
        <v>4981</v>
      </c>
    </row>
    <row r="68" spans="1:1" x14ac:dyDescent="0.55000000000000004">
      <c r="A68">
        <v>5110</v>
      </c>
    </row>
    <row r="69" spans="1:1" x14ac:dyDescent="0.55000000000000004">
      <c r="A69">
        <v>6611</v>
      </c>
    </row>
    <row r="70" spans="1:1" x14ac:dyDescent="0.55000000000000004">
      <c r="A70">
        <v>8763</v>
      </c>
    </row>
    <row r="71" spans="1:1" x14ac:dyDescent="0.55000000000000004">
      <c r="A71">
        <v>10015</v>
      </c>
    </row>
    <row r="72" spans="1:1" x14ac:dyDescent="0.55000000000000004">
      <c r="A72">
        <v>43400</v>
      </c>
    </row>
    <row r="73" spans="1:1" x14ac:dyDescent="0.55000000000000004">
      <c r="A73">
        <v>70000</v>
      </c>
    </row>
    <row r="74" spans="1:1" x14ac:dyDescent="0.55000000000000004">
      <c r="A74">
        <v>100000</v>
      </c>
    </row>
    <row r="75" spans="1:1" x14ac:dyDescent="0.55000000000000004">
      <c r="A75">
        <v>100000</v>
      </c>
    </row>
    <row r="76" spans="1:1" x14ac:dyDescent="0.55000000000000004">
      <c r="A76">
        <v>110341</v>
      </c>
    </row>
    <row r="77" spans="1:1" x14ac:dyDescent="0.55000000000000004">
      <c r="A77">
        <v>236378</v>
      </c>
    </row>
    <row r="78" spans="1:1" x14ac:dyDescent="0.55000000000000004">
      <c r="A78">
        <v>246022</v>
      </c>
    </row>
    <row r="79" spans="1:1" x14ac:dyDescent="0.55000000000000004">
      <c r="A79">
        <v>253680</v>
      </c>
    </row>
    <row r="80" spans="1:1" x14ac:dyDescent="0.55000000000000004">
      <c r="A80">
        <v>253680</v>
      </c>
    </row>
    <row r="81" spans="1:1" x14ac:dyDescent="0.55000000000000004">
      <c r="A81">
        <v>308854</v>
      </c>
    </row>
  </sheetData>
  <autoFilter ref="A1:A94" xr:uid="{2FB144B6-3DB5-45B5-8A51-283A40F00655}">
    <sortState xmlns:xlrd2="http://schemas.microsoft.com/office/spreadsheetml/2017/richdata2" ref="A2:A94">
      <sortCondition ref="A1:A94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all_dataset_final</vt:lpstr>
      <vt:lpstr>checking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 Uddin</dc:creator>
  <cp:lastModifiedBy>Shahadat Uddin</cp:lastModifiedBy>
  <dcterms:created xsi:type="dcterms:W3CDTF">2015-06-05T18:17:20Z</dcterms:created>
  <dcterms:modified xsi:type="dcterms:W3CDTF">2025-01-16T14:49:46Z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eaa11089-b77d-4874-8661-545dc3a9e5bd</vt:lpwstr>
  </property>
</Properties>
</file>