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ion\"/>
    </mc:Choice>
  </mc:AlternateContent>
  <bookViews>
    <workbookView xWindow="0" yWindow="0" windowWidth="2955" windowHeight="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2" i="1"/>
  <c r="K3" i="1"/>
  <c r="K4" i="1"/>
  <c r="K5" i="1"/>
  <c r="K6" i="1"/>
  <c r="K7" i="1"/>
  <c r="K8" i="1"/>
  <c r="K9" i="1"/>
  <c r="K10" i="1"/>
  <c r="K11" i="1"/>
  <c r="K12" i="1"/>
  <c r="K13" i="1"/>
  <c r="K2" i="1"/>
  <c r="J3" i="1"/>
  <c r="J4" i="1"/>
  <c r="J5" i="1"/>
  <c r="J6" i="1"/>
  <c r="J7" i="1"/>
  <c r="J8" i="1"/>
  <c r="J9" i="1"/>
  <c r="J10" i="1"/>
  <c r="J11" i="1"/>
  <c r="J12" i="1"/>
  <c r="J13" i="1"/>
  <c r="J2" i="1"/>
  <c r="I13" i="1" l="1"/>
  <c r="I12" i="1"/>
  <c r="I11" i="1"/>
  <c r="I10" i="1"/>
  <c r="I8" i="1"/>
  <c r="I7" i="1"/>
  <c r="I6" i="1"/>
  <c r="G6" i="1"/>
  <c r="I5" i="1"/>
  <c r="I4" i="1"/>
</calcChain>
</file>

<file path=xl/sharedStrings.xml><?xml version="1.0" encoding="utf-8"?>
<sst xmlns="http://schemas.openxmlformats.org/spreadsheetml/2006/main" count="48" uniqueCount="29">
  <si>
    <t>name</t>
  </si>
  <si>
    <t>height</t>
  </si>
  <si>
    <t>weight</t>
  </si>
  <si>
    <t>pain</t>
  </si>
  <si>
    <t>stifness</t>
  </si>
  <si>
    <t>phy_func</t>
  </si>
  <si>
    <t>total_score</t>
  </si>
  <si>
    <t>marwa abdelaly</t>
  </si>
  <si>
    <t>leg</t>
  </si>
  <si>
    <t>right</t>
  </si>
  <si>
    <t>gender</t>
  </si>
  <si>
    <t>age</t>
  </si>
  <si>
    <t>f</t>
  </si>
  <si>
    <t>left</t>
  </si>
  <si>
    <t>amal kamel</t>
  </si>
  <si>
    <t>mohamed saad</t>
  </si>
  <si>
    <t>m</t>
  </si>
  <si>
    <t>fayaa ahmed</t>
  </si>
  <si>
    <t>aliaa ateya</t>
  </si>
  <si>
    <t xml:space="preserve">right </t>
  </si>
  <si>
    <t>zakareia reda</t>
  </si>
  <si>
    <t>sameh mostafa</t>
  </si>
  <si>
    <t>samia abd-allah</t>
  </si>
  <si>
    <t>sanaa abd-elhusin</t>
  </si>
  <si>
    <t>rehab helmy</t>
  </si>
  <si>
    <t>mona reda</t>
  </si>
  <si>
    <t>ola nohamed</t>
  </si>
  <si>
    <t>severity</t>
  </si>
  <si>
    <t>svt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</si>
</sst>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P15" sqref="P15"/>
    </sheetView>
  </sheetViews>
  <sheetFormatPr defaultRowHeight="15" x14ac:dyDescent="0.25"/>
  <cols>
    <col min="1" max="1" width="23.28515625" customWidth="1"/>
  </cols>
  <sheetData>
    <row r="1" spans="1:12" x14ac:dyDescent="0.25">
      <c r="A1" t="s">
        <v>0</v>
      </c>
      <c r="B1" t="s">
        <v>10</v>
      </c>
      <c r="C1" t="s">
        <v>8</v>
      </c>
      <c r="D1" t="s">
        <v>11</v>
      </c>
      <c r="E1" t="s">
        <v>2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28</v>
      </c>
    </row>
    <row r="2" spans="1:12" x14ac:dyDescent="0.25">
      <c r="A2" t="s">
        <v>7</v>
      </c>
      <c r="B2" t="s">
        <v>12</v>
      </c>
      <c r="C2" t="s">
        <v>9</v>
      </c>
      <c r="D2">
        <v>40</v>
      </c>
      <c r="E2">
        <v>95</v>
      </c>
      <c r="F2">
        <v>163</v>
      </c>
      <c r="G2">
        <v>7</v>
      </c>
      <c r="H2">
        <v>2</v>
      </c>
      <c r="I2">
        <v>24</v>
      </c>
      <c r="J2">
        <f>SUM(G2:I2)</f>
        <v>33</v>
      </c>
      <c r="K2">
        <f xml:space="preserve"> J2/96</f>
        <v>0.34375</v>
      </c>
      <c r="L2">
        <f>J2*1.04</f>
        <v>34.32</v>
      </c>
    </row>
    <row r="3" spans="1:12" x14ac:dyDescent="0.25">
      <c r="A3" t="s">
        <v>14</v>
      </c>
      <c r="B3" t="s">
        <v>12</v>
      </c>
      <c r="C3" t="s">
        <v>13</v>
      </c>
      <c r="D3">
        <v>55</v>
      </c>
      <c r="E3">
        <v>76</v>
      </c>
      <c r="F3">
        <v>150</v>
      </c>
      <c r="G3">
        <v>19</v>
      </c>
      <c r="H3">
        <v>8</v>
      </c>
      <c r="I3">
        <v>66</v>
      </c>
      <c r="J3">
        <f t="shared" ref="J3:J13" si="0">SUM(G3:I3)</f>
        <v>93</v>
      </c>
      <c r="K3">
        <f xml:space="preserve"> J3/96</f>
        <v>0.96875</v>
      </c>
      <c r="L3">
        <f t="shared" ref="L3:L13" si="1">J3*1.04</f>
        <v>96.72</v>
      </c>
    </row>
    <row r="4" spans="1:12" x14ac:dyDescent="0.25">
      <c r="A4" t="s">
        <v>23</v>
      </c>
      <c r="B4" t="s">
        <v>12</v>
      </c>
      <c r="C4" t="s">
        <v>9</v>
      </c>
      <c r="D4">
        <v>49</v>
      </c>
      <c r="E4">
        <v>85</v>
      </c>
      <c r="F4">
        <v>150</v>
      </c>
      <c r="G4">
        <v>9</v>
      </c>
      <c r="H4">
        <v>4</v>
      </c>
      <c r="I4">
        <f>6+14+9+12</f>
        <v>41</v>
      </c>
      <c r="J4">
        <f t="shared" si="0"/>
        <v>54</v>
      </c>
      <c r="K4">
        <f t="shared" ref="K3:K13" si="2" xml:space="preserve"> J4/96</f>
        <v>0.5625</v>
      </c>
      <c r="L4">
        <f t="shared" si="1"/>
        <v>56.160000000000004</v>
      </c>
    </row>
    <row r="5" spans="1:12" x14ac:dyDescent="0.25">
      <c r="A5" t="s">
        <v>15</v>
      </c>
      <c r="B5" t="s">
        <v>16</v>
      </c>
      <c r="C5" t="s">
        <v>9</v>
      </c>
      <c r="D5">
        <v>40</v>
      </c>
      <c r="E5">
        <v>87</v>
      </c>
      <c r="F5">
        <v>176</v>
      </c>
      <c r="G5">
        <v>0</v>
      </c>
      <c r="H5">
        <v>0</v>
      </c>
      <c r="I5">
        <f>5+4+4+0</f>
        <v>13</v>
      </c>
      <c r="J5">
        <f t="shared" si="0"/>
        <v>13</v>
      </c>
      <c r="K5">
        <f t="shared" si="2"/>
        <v>0.13541666666666666</v>
      </c>
      <c r="L5">
        <f t="shared" si="1"/>
        <v>13.52</v>
      </c>
    </row>
    <row r="6" spans="1:12" x14ac:dyDescent="0.25">
      <c r="A6" t="s">
        <v>17</v>
      </c>
      <c r="B6" t="s">
        <v>12</v>
      </c>
      <c r="C6" t="s">
        <v>9</v>
      </c>
      <c r="D6">
        <v>36</v>
      </c>
      <c r="E6">
        <v>70</v>
      </c>
      <c r="F6">
        <v>156</v>
      </c>
      <c r="G6">
        <f>4+6+4</f>
        <v>14</v>
      </c>
      <c r="H6">
        <v>4</v>
      </c>
      <c r="I6">
        <f>7+22+3+12</f>
        <v>44</v>
      </c>
      <c r="J6">
        <f t="shared" si="0"/>
        <v>62</v>
      </c>
      <c r="K6">
        <f t="shared" si="2"/>
        <v>0.64583333333333337</v>
      </c>
      <c r="L6">
        <f t="shared" si="1"/>
        <v>64.48</v>
      </c>
    </row>
    <row r="7" spans="1:12" x14ac:dyDescent="0.25">
      <c r="A7" t="s">
        <v>18</v>
      </c>
      <c r="B7" t="s">
        <v>12</v>
      </c>
      <c r="C7" t="s">
        <v>19</v>
      </c>
      <c r="D7">
        <v>34</v>
      </c>
      <c r="E7">
        <v>65</v>
      </c>
      <c r="F7">
        <v>153</v>
      </c>
      <c r="G7">
        <v>14</v>
      </c>
      <c r="H7">
        <v>7</v>
      </c>
      <c r="I7">
        <f>5+16+18+4</f>
        <v>43</v>
      </c>
      <c r="J7">
        <f t="shared" si="0"/>
        <v>64</v>
      </c>
      <c r="K7">
        <f t="shared" si="2"/>
        <v>0.66666666666666663</v>
      </c>
      <c r="L7">
        <f t="shared" si="1"/>
        <v>66.56</v>
      </c>
    </row>
    <row r="8" spans="1:12" x14ac:dyDescent="0.25">
      <c r="A8" t="s">
        <v>20</v>
      </c>
      <c r="B8" t="s">
        <v>16</v>
      </c>
      <c r="C8" t="s">
        <v>9</v>
      </c>
      <c r="D8">
        <v>58</v>
      </c>
      <c r="E8">
        <v>103</v>
      </c>
      <c r="F8">
        <v>175</v>
      </c>
      <c r="G8">
        <v>5</v>
      </c>
      <c r="H8">
        <v>0</v>
      </c>
      <c r="I8">
        <f>2+5</f>
        <v>7</v>
      </c>
      <c r="J8">
        <f t="shared" si="0"/>
        <v>12</v>
      </c>
      <c r="K8">
        <f t="shared" si="2"/>
        <v>0.125</v>
      </c>
      <c r="L8">
        <f t="shared" si="1"/>
        <v>12.48</v>
      </c>
    </row>
    <row r="9" spans="1:12" x14ac:dyDescent="0.25">
      <c r="A9" t="s">
        <v>21</v>
      </c>
      <c r="B9" t="s">
        <v>16</v>
      </c>
      <c r="C9" t="s">
        <v>9</v>
      </c>
      <c r="D9">
        <v>43</v>
      </c>
      <c r="E9">
        <v>138</v>
      </c>
      <c r="F9">
        <v>183</v>
      </c>
      <c r="G9">
        <v>0</v>
      </c>
      <c r="H9">
        <v>3</v>
      </c>
      <c r="I9">
        <v>4</v>
      </c>
      <c r="J9">
        <f t="shared" si="0"/>
        <v>7</v>
      </c>
      <c r="K9">
        <f t="shared" si="2"/>
        <v>7.2916666666666671E-2</v>
      </c>
      <c r="L9">
        <f t="shared" si="1"/>
        <v>7.28</v>
      </c>
    </row>
    <row r="10" spans="1:12" x14ac:dyDescent="0.25">
      <c r="A10" t="s">
        <v>22</v>
      </c>
      <c r="B10" t="s">
        <v>12</v>
      </c>
      <c r="C10" t="s">
        <v>13</v>
      </c>
      <c r="E10">
        <v>65</v>
      </c>
      <c r="F10">
        <v>152</v>
      </c>
      <c r="G10">
        <v>10</v>
      </c>
      <c r="H10">
        <v>16</v>
      </c>
      <c r="I10">
        <f>6+10+32</f>
        <v>48</v>
      </c>
      <c r="J10">
        <f t="shared" si="0"/>
        <v>74</v>
      </c>
      <c r="K10">
        <f t="shared" si="2"/>
        <v>0.77083333333333337</v>
      </c>
      <c r="L10">
        <f t="shared" si="1"/>
        <v>76.960000000000008</v>
      </c>
    </row>
    <row r="11" spans="1:12" x14ac:dyDescent="0.25">
      <c r="A11" t="s">
        <v>24</v>
      </c>
      <c r="B11" t="s">
        <v>16</v>
      </c>
      <c r="C11" t="s">
        <v>9</v>
      </c>
      <c r="D11">
        <v>35</v>
      </c>
      <c r="E11">
        <v>70</v>
      </c>
      <c r="F11">
        <v>155</v>
      </c>
      <c r="G11">
        <v>8</v>
      </c>
      <c r="H11">
        <v>0</v>
      </c>
      <c r="I11">
        <f>4+4+6</f>
        <v>14</v>
      </c>
      <c r="J11">
        <f t="shared" si="0"/>
        <v>22</v>
      </c>
      <c r="K11">
        <f t="shared" si="2"/>
        <v>0.22916666666666666</v>
      </c>
      <c r="L11">
        <f t="shared" si="1"/>
        <v>22.880000000000003</v>
      </c>
    </row>
    <row r="12" spans="1:12" x14ac:dyDescent="0.25">
      <c r="A12" t="s">
        <v>25</v>
      </c>
      <c r="B12" t="s">
        <v>12</v>
      </c>
      <c r="C12" t="s">
        <v>13</v>
      </c>
      <c r="D12">
        <v>40</v>
      </c>
      <c r="E12">
        <v>78</v>
      </c>
      <c r="F12">
        <v>155</v>
      </c>
      <c r="G12">
        <v>7</v>
      </c>
      <c r="H12">
        <v>0</v>
      </c>
      <c r="I12">
        <f>5+4+8+6</f>
        <v>23</v>
      </c>
      <c r="J12">
        <f t="shared" si="0"/>
        <v>30</v>
      </c>
      <c r="K12">
        <f t="shared" si="2"/>
        <v>0.3125</v>
      </c>
      <c r="L12">
        <f t="shared" si="1"/>
        <v>31.200000000000003</v>
      </c>
    </row>
    <row r="13" spans="1:12" x14ac:dyDescent="0.25">
      <c r="A13" t="s">
        <v>26</v>
      </c>
      <c r="B13" t="s">
        <v>12</v>
      </c>
      <c r="C13" t="s">
        <v>9</v>
      </c>
      <c r="D13">
        <v>44</v>
      </c>
      <c r="E13">
        <v>72</v>
      </c>
      <c r="F13">
        <v>167</v>
      </c>
      <c r="G13">
        <v>8</v>
      </c>
      <c r="H13">
        <v>5</v>
      </c>
      <c r="I13">
        <f>4+3+18+6</f>
        <v>31</v>
      </c>
      <c r="J13">
        <f t="shared" si="0"/>
        <v>44</v>
      </c>
      <c r="K13">
        <f t="shared" si="2"/>
        <v>0.45833333333333331</v>
      </c>
      <c r="L13">
        <f t="shared" si="1"/>
        <v>45.760000000000005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2024-06-11T11:00:58Z</dcterms:created>
  <dcterms:modified xsi:type="dcterms:W3CDTF">2024-06-11T23:14:02Z</dcterms:modified>
</cp:coreProperties>
</file>