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19" yWindow="-119" windowWidth="20427" windowHeight="11639" activeTab="4"/>
  </bookViews>
  <sheets>
    <sheet name="Задача №1" sheetId="1" r:id="rId1"/>
    <sheet name="Задача №2" sheetId="2" r:id="rId2"/>
    <sheet name="Задача №3" sheetId="3" r:id="rId3"/>
    <sheet name="Задача №4" sheetId="4" r:id="rId4"/>
    <sheet name="Задача №5" sheetId="5" r:id="rId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/>
  <c r="C2"/>
  <c r="C7" i="4"/>
  <c r="C6"/>
  <c r="B2" i="1"/>
  <c r="C6" i="3"/>
  <c r="C5"/>
  <c r="B2" i="2"/>
</calcChain>
</file>

<file path=xl/sharedStrings.xml><?xml version="1.0" encoding="utf-8"?>
<sst xmlns="http://schemas.openxmlformats.org/spreadsheetml/2006/main" count="26" uniqueCount="22">
  <si>
    <t>Инвестор купил акцию 6 лет назад по цене $10. Сейчас он продал ее за $50. Определить, какую доходность принесла ему эта инвестиция в процентах годовых.</t>
  </si>
  <si>
    <t>Инвестору исполнилось только что 30 лет. Он хочет выйти на пенсию в 60 лет и жить на доход с капитала. Допустим, его целевой уровень капитала к пенсии составляет $350 000. Если он ожидает ставку доходности на рынке порядка 8% годовых, то какую сумму ему надо инвестировать каждый год для достижения цели?</t>
  </si>
  <si>
    <t>Человек взял ипотечный кредит на сумму 8 млн руб., на 20 лет под 10% годовых. Погашение кредита будет происходить ежемесячными аннуитетными платежами. Определить, сколько составит общая переплата (сумма процентов) по кредиту.</t>
  </si>
  <si>
    <t>Известно, что безрисковая ставка на рынке составляет 1%, инфляция ожидается 6% годовых и для данного проекта премия за риск равна 4%. Пусть ставка дисконтирования определяется как сумма этих трех составляющих, тогда чему равна приведенная стоимость потоков по проекту, если в первый год ожидается $2000, во второй $5000 и в третьем году проект будет продан за $10000?</t>
  </si>
  <si>
    <t>Что выгодней: положить деньги на депозит под 11% годовых с ежемесячной капитализацией или на депозит под 11,5% с ежегодной капитализацией процентов?</t>
  </si>
  <si>
    <t>Решение:</t>
  </si>
  <si>
    <t>Сумма кредита:</t>
  </si>
  <si>
    <t>Ставка:</t>
  </si>
  <si>
    <t>На сколько лет:</t>
  </si>
  <si>
    <t>Ежемесячный платеж:</t>
  </si>
  <si>
    <t>Общая переплата:</t>
  </si>
  <si>
    <r>
      <t xml:space="preserve">Ответ: Инвестору необходимо инвестировать каждый год по: </t>
    </r>
    <r>
      <rPr>
        <b/>
        <sz val="11"/>
        <color theme="1"/>
        <rFont val="Times New Roman"/>
        <family val="1"/>
        <charset val="204"/>
      </rPr>
      <t>3 089,60$</t>
    </r>
  </si>
  <si>
    <r>
      <t xml:space="preserve">Ответ: Доходность: </t>
    </r>
    <r>
      <rPr>
        <b/>
        <sz val="11"/>
        <color theme="1"/>
        <rFont val="Times New Roman"/>
        <family val="1"/>
        <charset val="204"/>
      </rPr>
      <t>30,76</t>
    </r>
    <r>
      <rPr>
        <sz val="11"/>
        <color theme="1"/>
        <rFont val="Times New Roman"/>
        <family val="1"/>
        <charset val="204"/>
      </rPr>
      <t xml:space="preserve"> % годовых</t>
    </r>
  </si>
  <si>
    <t>Год:</t>
  </si>
  <si>
    <t>Денежные потоки:</t>
  </si>
  <si>
    <t>Ставка дисконтирования:</t>
  </si>
  <si>
    <t>Приведенная стоимость:</t>
  </si>
  <si>
    <r>
      <t xml:space="preserve">Ответ: Приведенная стоимость потоков по проекту: </t>
    </r>
    <r>
      <rPr>
        <b/>
        <sz val="11"/>
        <color theme="1"/>
        <rFont val="Times New Roman"/>
        <family val="1"/>
        <charset val="204"/>
      </rPr>
      <t>13 171,83$</t>
    </r>
  </si>
  <si>
    <t>Под 11,5%:</t>
  </si>
  <si>
    <t>Под 11%:</t>
  </si>
  <si>
    <r>
      <t xml:space="preserve">Ответ: Выгодней положить деньги на депозит под </t>
    </r>
    <r>
      <rPr>
        <b/>
        <sz val="11"/>
        <color theme="1"/>
        <rFont val="Times New Roman"/>
        <family val="1"/>
        <charset val="204"/>
      </rPr>
      <t>11%</t>
    </r>
    <r>
      <rPr>
        <sz val="11"/>
        <color theme="1"/>
        <rFont val="Times New Roman"/>
        <family val="1"/>
        <charset val="204"/>
      </rPr>
      <t xml:space="preserve"> годовых с ежемесячной капитализацией</t>
    </r>
  </si>
  <si>
    <r>
      <t xml:space="preserve">Ответ: Общая переплата (сумма процентов) по кредиту: </t>
    </r>
    <r>
      <rPr>
        <b/>
        <sz val="11"/>
        <color theme="1"/>
        <rFont val="Times New Roman"/>
        <family val="1"/>
        <charset val="204"/>
      </rPr>
      <t>10 528 415,59 руб.</t>
    </r>
  </si>
</sst>
</file>

<file path=xl/styles.xml><?xml version="1.0" encoding="utf-8"?>
<styleSheet xmlns="http://schemas.openxmlformats.org/spreadsheetml/2006/main">
  <numFmts count="6">
    <numFmt numFmtId="164" formatCode="#,##0.00\ &quot;₽&quot;;[Red]\-#,##0.00\ &quot;₽&quot;"/>
    <numFmt numFmtId="165" formatCode="0.00000"/>
    <numFmt numFmtId="166" formatCode="[$$-409]#,##0.00_ ;[Red]\-[$$-409]#,##0.00\ "/>
    <numFmt numFmtId="167" formatCode="[$$-409]#,##0"/>
    <numFmt numFmtId="168" formatCode="[$$-409]#,##0.00"/>
    <numFmt numFmtId="170" formatCode="_-* #,##0.00[$р.-419]_-;\-* #,##0.00[$р.-419]_-;_-* &quot;-&quot;??[$р.-419]_-;_-@_-"/>
  </numFmts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0" fontId="1" fillId="0" borderId="0" xfId="0" applyNumberFormat="1" applyFont="1"/>
    <xf numFmtId="2" fontId="2" fillId="0" borderId="0" xfId="0" applyNumberFormat="1" applyFont="1"/>
    <xf numFmtId="0" fontId="1" fillId="2" borderId="0" xfId="0" applyFont="1" applyFill="1" applyAlignment="1">
      <alignment vertical="center" wrapText="1"/>
    </xf>
    <xf numFmtId="0" fontId="1" fillId="3" borderId="0" xfId="0" applyFont="1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6" fontId="2" fillId="2" borderId="0" xfId="0" applyNumberFormat="1" applyFont="1" applyFill="1"/>
    <xf numFmtId="9" fontId="1" fillId="2" borderId="0" xfId="0" applyNumberFormat="1" applyFont="1" applyFill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167" fontId="1" fillId="2" borderId="0" xfId="0" applyNumberFormat="1" applyFont="1" applyFill="1"/>
    <xf numFmtId="9" fontId="1" fillId="2" borderId="0" xfId="0" applyNumberFormat="1" applyFont="1" applyFill="1"/>
    <xf numFmtId="168" fontId="2" fillId="2" borderId="0" xfId="0" applyNumberFormat="1" applyFont="1" applyFill="1"/>
    <xf numFmtId="165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/>
    <xf numFmtId="2" fontId="2" fillId="2" borderId="0" xfId="0" applyNumberFormat="1" applyFont="1" applyFill="1"/>
    <xf numFmtId="170" fontId="1" fillId="3" borderId="0" xfId="0" applyNumberFormat="1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B2" sqref="B2"/>
    </sheetView>
  </sheetViews>
  <sheetFormatPr defaultRowHeight="14.85"/>
  <cols>
    <col min="1" max="1" width="47" customWidth="1"/>
  </cols>
  <sheetData>
    <row r="1" spans="1:6" ht="64.599999999999994" customHeight="1">
      <c r="A1" s="15" t="s">
        <v>0</v>
      </c>
      <c r="B1" s="13" t="s">
        <v>5</v>
      </c>
      <c r="C1" s="4"/>
      <c r="D1" s="4"/>
      <c r="E1" s="4"/>
      <c r="F1" s="2"/>
    </row>
    <row r="2" spans="1:6">
      <c r="A2" s="12" t="s">
        <v>12</v>
      </c>
      <c r="B2" s="14">
        <f>(50/10)^(1/6) -1</f>
        <v>0.3076604860118306</v>
      </c>
      <c r="C2" s="4"/>
      <c r="D2" s="4"/>
      <c r="E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4.85"/>
  <cols>
    <col min="1" max="1" width="65.85546875" customWidth="1"/>
    <col min="2" max="2" width="13" customWidth="1"/>
  </cols>
  <sheetData>
    <row r="1" spans="1:2" ht="84.1" customHeight="1">
      <c r="A1" s="15" t="s">
        <v>1</v>
      </c>
      <c r="B1" s="17" t="s">
        <v>5</v>
      </c>
    </row>
    <row r="2" spans="1:2">
      <c r="A2" s="12" t="s">
        <v>11</v>
      </c>
      <c r="B2" s="18">
        <f>PMT(8%,30,0,-350000)</f>
        <v>3089.6016855453004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C6" sqref="C6"/>
    </sheetView>
  </sheetViews>
  <sheetFormatPr defaultRowHeight="14.85"/>
  <cols>
    <col min="1" max="1" width="68.28515625" customWidth="1"/>
    <col min="2" max="2" width="18.28515625" customWidth="1"/>
    <col min="3" max="3" width="15.42578125" customWidth="1"/>
    <col min="4" max="4" width="13.42578125" customWidth="1"/>
  </cols>
  <sheetData>
    <row r="1" spans="1:7" ht="74.25">
      <c r="A1" s="15" t="s">
        <v>2</v>
      </c>
      <c r="B1" s="17" t="s">
        <v>5</v>
      </c>
      <c r="C1" s="13"/>
      <c r="D1" s="6"/>
      <c r="E1" s="5"/>
      <c r="F1" s="5"/>
      <c r="G1" s="4"/>
    </row>
    <row r="2" spans="1:7" ht="29.7">
      <c r="A2" s="30" t="s">
        <v>21</v>
      </c>
      <c r="B2" s="11" t="s">
        <v>6</v>
      </c>
      <c r="C2" s="13">
        <v>8000000</v>
      </c>
      <c r="D2" s="5"/>
      <c r="E2" s="5"/>
      <c r="F2" s="5"/>
      <c r="G2" s="4"/>
    </row>
    <row r="3" spans="1:7">
      <c r="A3" s="4"/>
      <c r="B3" s="11" t="s">
        <v>7</v>
      </c>
      <c r="C3" s="19">
        <v>0.1</v>
      </c>
      <c r="D3" s="5"/>
      <c r="E3" s="5"/>
      <c r="F3" s="7"/>
      <c r="G3" s="4"/>
    </row>
    <row r="4" spans="1:7">
      <c r="A4" s="4"/>
      <c r="B4" s="11" t="s">
        <v>8</v>
      </c>
      <c r="C4" s="13">
        <v>20</v>
      </c>
      <c r="D4" s="5"/>
      <c r="E4" s="5"/>
      <c r="F4" s="5"/>
      <c r="G4" s="4"/>
    </row>
    <row r="5" spans="1:7" ht="29.7">
      <c r="A5" s="4"/>
      <c r="B5" s="11" t="s">
        <v>9</v>
      </c>
      <c r="C5" s="20">
        <f>(C2 * C3/12) / (1 - (1 + C3/12)^(-C4*12))</f>
        <v>77201.731605920737</v>
      </c>
      <c r="D5" s="8"/>
      <c r="E5" s="4"/>
      <c r="F5" s="4"/>
      <c r="G5" s="4"/>
    </row>
    <row r="6" spans="1:7">
      <c r="A6" s="3"/>
      <c r="B6" s="20" t="s">
        <v>10</v>
      </c>
      <c r="C6" s="21">
        <f>C5 * C4 * 12 - C2</f>
        <v>10528415.585420974</v>
      </c>
      <c r="D6" s="4"/>
      <c r="E6" s="4"/>
      <c r="F6" s="4"/>
      <c r="G6" s="4"/>
    </row>
    <row r="7" spans="1:7">
      <c r="A7" s="4"/>
      <c r="B7" s="4"/>
      <c r="C7" s="4"/>
      <c r="D7" s="4"/>
      <c r="E7" s="4"/>
      <c r="F7" s="4"/>
      <c r="G7" s="4"/>
    </row>
    <row r="8" spans="1:7">
      <c r="A8" s="4"/>
      <c r="B8" s="4"/>
      <c r="C8" s="4"/>
      <c r="D8" s="4"/>
      <c r="E8" s="4"/>
      <c r="F8" s="4"/>
      <c r="G8" s="4"/>
    </row>
    <row r="9" spans="1:7">
      <c r="A9" s="4"/>
      <c r="B9" s="4"/>
      <c r="C9" s="4"/>
      <c r="D9" s="4"/>
      <c r="E9" s="4"/>
      <c r="F9" s="4"/>
      <c r="G9" s="4"/>
    </row>
    <row r="10" spans="1:7">
      <c r="A10" s="4"/>
      <c r="B10" s="4"/>
      <c r="C10" s="4"/>
      <c r="D10" s="4"/>
      <c r="E10" s="4"/>
      <c r="F10" s="4"/>
      <c r="G10" s="4"/>
    </row>
    <row r="11" spans="1:7">
      <c r="A11" s="4"/>
      <c r="B11" s="4"/>
      <c r="C11" s="4"/>
      <c r="D11" s="4"/>
      <c r="E11" s="4"/>
      <c r="F11" s="4"/>
      <c r="G11" s="4"/>
    </row>
    <row r="12" spans="1:7">
      <c r="A12" s="4"/>
      <c r="B12" s="4"/>
      <c r="C12" s="4"/>
      <c r="D12" s="4"/>
      <c r="E12" s="4"/>
      <c r="F12" s="4"/>
      <c r="G1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C7" sqref="C7"/>
    </sheetView>
  </sheetViews>
  <sheetFormatPr defaultRowHeight="14.85"/>
  <cols>
    <col min="1" max="1" width="58.42578125" customWidth="1"/>
    <col min="2" max="2" width="18.7109375" customWidth="1"/>
    <col min="3" max="3" width="13.5703125" customWidth="1"/>
  </cols>
  <sheetData>
    <row r="1" spans="1:5" ht="103.95">
      <c r="A1" s="15" t="s">
        <v>3</v>
      </c>
      <c r="B1" s="17" t="s">
        <v>5</v>
      </c>
      <c r="C1" s="20"/>
    </row>
    <row r="2" spans="1:5" ht="29.7">
      <c r="A2" s="16" t="s">
        <v>17</v>
      </c>
      <c r="B2" s="17" t="s">
        <v>13</v>
      </c>
      <c r="C2" s="23" t="s">
        <v>14</v>
      </c>
    </row>
    <row r="3" spans="1:5">
      <c r="A3" s="4"/>
      <c r="B3" s="20">
        <v>1</v>
      </c>
      <c r="C3" s="24">
        <v>2000</v>
      </c>
    </row>
    <row r="4" spans="1:5">
      <c r="A4" s="4"/>
      <c r="B4" s="20">
        <v>2</v>
      </c>
      <c r="C4" s="24">
        <v>5000</v>
      </c>
    </row>
    <row r="5" spans="1:5">
      <c r="A5" s="4"/>
      <c r="B5" s="20">
        <v>3</v>
      </c>
      <c r="C5" s="24">
        <v>10000</v>
      </c>
    </row>
    <row r="6" spans="1:5" ht="29.7">
      <c r="A6" s="4"/>
      <c r="B6" s="23" t="s">
        <v>15</v>
      </c>
      <c r="C6" s="25">
        <f>0.01 + 0.06 + 0.04</f>
        <v>0.10999999999999999</v>
      </c>
    </row>
    <row r="7" spans="1:5" ht="29.7">
      <c r="A7" s="4"/>
      <c r="B7" s="23" t="s">
        <v>16</v>
      </c>
      <c r="C7" s="26">
        <f>C3 / (1 + C$6)^B3 + C4 / (1 + C$6)^B4 + C5 / (1 + C$6)^B5</f>
        <v>13171.827781031581</v>
      </c>
    </row>
    <row r="12" spans="1:5">
      <c r="E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C2" sqref="C2"/>
    </sheetView>
  </sheetViews>
  <sheetFormatPr defaultRowHeight="14.85"/>
  <cols>
    <col min="1" max="1" width="56.140625" customWidth="1"/>
    <col min="2" max="2" width="13.140625" customWidth="1"/>
    <col min="3" max="3" width="16.5703125" customWidth="1"/>
    <col min="5" max="5" width="15.28515625" customWidth="1"/>
  </cols>
  <sheetData>
    <row r="1" spans="1:7" ht="44.55">
      <c r="A1" s="15" t="s">
        <v>4</v>
      </c>
      <c r="B1" s="27" t="s">
        <v>5</v>
      </c>
      <c r="C1" s="20"/>
      <c r="D1" s="9"/>
      <c r="E1" s="4"/>
      <c r="F1" s="4"/>
      <c r="G1" s="4"/>
    </row>
    <row r="2" spans="1:7" ht="29.7">
      <c r="A2" s="22" t="s">
        <v>20</v>
      </c>
      <c r="B2" s="20" t="s">
        <v>19</v>
      </c>
      <c r="C2" s="29">
        <f>FV(11%/12, 12, 0, -100000)</f>
        <v>111571.88361952148</v>
      </c>
      <c r="D2" s="4"/>
      <c r="E2" s="4"/>
      <c r="F2" s="4"/>
      <c r="G2" s="4"/>
    </row>
    <row r="3" spans="1:7">
      <c r="A3" s="4"/>
      <c r="B3" s="20" t="s">
        <v>18</v>
      </c>
      <c r="C3" s="28">
        <f>FV(11.5%, 1, 0, -100000)</f>
        <v>111500</v>
      </c>
      <c r="D3" s="4"/>
      <c r="E3" s="4"/>
      <c r="F3" s="4"/>
      <c r="G3" s="4"/>
    </row>
    <row r="4" spans="1:7">
      <c r="A4" s="4"/>
      <c r="B4" s="4"/>
      <c r="C4" s="4"/>
      <c r="D4" s="4"/>
      <c r="E4" s="4"/>
      <c r="F4" s="4"/>
      <c r="G4" s="4"/>
    </row>
    <row r="5" spans="1:7">
      <c r="A5" s="4"/>
      <c r="B5" s="4"/>
      <c r="C5" s="4"/>
      <c r="D5" s="4"/>
      <c r="E5" s="4"/>
      <c r="F5" s="4"/>
      <c r="G5" s="4"/>
    </row>
    <row r="6" spans="1:7">
      <c r="A6" s="4"/>
      <c r="B6" s="4"/>
      <c r="C6" s="4"/>
      <c r="D6" s="4"/>
      <c r="E6" s="4"/>
      <c r="F6" s="4"/>
      <c r="G6" s="4"/>
    </row>
    <row r="7" spans="1:7">
      <c r="A7" s="4"/>
      <c r="B7" s="4"/>
      <c r="C7" s="4"/>
      <c r="D7" s="4"/>
      <c r="E7" s="4"/>
      <c r="F7" s="4"/>
      <c r="G7" s="4"/>
    </row>
    <row r="8" spans="1:7">
      <c r="A8" s="4"/>
      <c r="B8" s="4"/>
      <c r="C8" s="4"/>
      <c r="D8" s="4"/>
      <c r="E8" s="4"/>
      <c r="F8" s="4"/>
      <c r="G8" s="4"/>
    </row>
    <row r="9" spans="1:7">
      <c r="A9" s="4"/>
      <c r="B9" s="4"/>
      <c r="C9" s="4"/>
      <c r="D9" s="4"/>
      <c r="E9" s="4"/>
      <c r="F9" s="4"/>
      <c r="G9" s="4"/>
    </row>
    <row r="10" spans="1:7">
      <c r="A10" s="4"/>
      <c r="B10" s="4"/>
      <c r="C10" s="4"/>
      <c r="D10" s="4"/>
      <c r="E10" s="4"/>
      <c r="F10" s="4"/>
      <c r="G10" s="4"/>
    </row>
    <row r="11" spans="1:7">
      <c r="A11" s="4"/>
      <c r="B11" s="4"/>
      <c r="C11" s="4"/>
      <c r="D11" s="4"/>
      <c r="E11" s="4"/>
      <c r="F11" s="4"/>
      <c r="G11" s="4"/>
    </row>
    <row r="12" spans="1:7">
      <c r="A12" s="4"/>
      <c r="B12" s="4"/>
      <c r="C12" s="4"/>
      <c r="D12" s="4"/>
      <c r="E12" s="4"/>
      <c r="F12" s="4"/>
      <c r="G12" s="4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8"/>
      <c r="D14" s="4"/>
      <c r="E14" s="10"/>
      <c r="F14" s="4"/>
      <c r="G14" s="4"/>
    </row>
    <row r="15" spans="1:7">
      <c r="A15" s="4"/>
      <c r="B15" s="4"/>
      <c r="C15" s="4"/>
      <c r="D15" s="4"/>
      <c r="E15" s="4"/>
      <c r="F15" s="4"/>
      <c r="G15" s="4"/>
    </row>
    <row r="16" spans="1:7">
      <c r="A16" s="4"/>
      <c r="B16" s="4"/>
      <c r="C16" s="4"/>
      <c r="D16" s="4"/>
      <c r="E16" s="4"/>
      <c r="F16" s="4"/>
      <c r="G16" s="4"/>
    </row>
    <row r="17" spans="1:7">
      <c r="A17" s="4"/>
      <c r="B17" s="4"/>
      <c r="C17" s="4"/>
      <c r="D17" s="4"/>
      <c r="E17" s="4"/>
      <c r="F17" s="4"/>
      <c r="G17" s="4"/>
    </row>
    <row r="18" spans="1:7">
      <c r="A18" s="4"/>
      <c r="B18" s="4"/>
      <c r="C18" s="4"/>
      <c r="D18" s="4"/>
      <c r="E18" s="4"/>
      <c r="F18" s="4"/>
      <c r="G18" s="4"/>
    </row>
    <row r="19" spans="1:7">
      <c r="A19" s="4"/>
      <c r="B19" s="4"/>
      <c r="C19" s="4"/>
      <c r="D19" s="4"/>
      <c r="E19" s="4"/>
      <c r="F19" s="4"/>
      <c r="G19" s="4"/>
    </row>
    <row r="20" spans="1:7">
      <c r="A20" s="4"/>
      <c r="B20" s="4"/>
      <c r="C20" s="4"/>
      <c r="D20" s="4"/>
      <c r="E20" s="4"/>
      <c r="F20" s="4"/>
      <c r="G20" s="4"/>
    </row>
    <row r="21" spans="1:7">
      <c r="A21" s="4"/>
      <c r="B21" s="4"/>
      <c r="C21" s="4"/>
      <c r="D21" s="4"/>
      <c r="E21" s="4"/>
      <c r="F21" s="4"/>
      <c r="G21" s="4"/>
    </row>
    <row r="22" spans="1:7">
      <c r="A22" s="4"/>
      <c r="B22" s="4"/>
      <c r="C22" s="4"/>
      <c r="D22" s="4"/>
      <c r="E22" s="4"/>
      <c r="F22" s="4"/>
      <c r="G22" s="4"/>
    </row>
    <row r="23" spans="1:7">
      <c r="A23" s="4"/>
      <c r="B23" s="4"/>
      <c r="C23" s="4"/>
      <c r="D23" s="4"/>
      <c r="E23" s="4"/>
      <c r="F23" s="4"/>
      <c r="G23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 №1</vt:lpstr>
      <vt:lpstr>Задача №2</vt:lpstr>
      <vt:lpstr>Задача №3</vt:lpstr>
      <vt:lpstr>Задача №4</vt:lpstr>
      <vt:lpstr>Задача №5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</dc:creator>
  <cp:lastModifiedBy>Misha</cp:lastModifiedBy>
  <dcterms:created xsi:type="dcterms:W3CDTF">2015-06-05T18:19:34Z</dcterms:created>
  <dcterms:modified xsi:type="dcterms:W3CDTF">2023-08-01T18:18:34Z</dcterms:modified>
</cp:coreProperties>
</file>