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5" yWindow="30" windowWidth="14148" windowHeight="7601"/>
  </bookViews>
  <sheets>
    <sheet name="Задача №1" sheetId="6" r:id="rId1"/>
    <sheet name="Задача №2" sheetId="7" r:id="rId2"/>
    <sheet name="Задача №3" sheetId="8" r:id="rId3"/>
    <sheet name="Задача №4" sheetId="9" r:id="rId4"/>
    <sheet name="Задача №5" sheetId="11" r:id="rId5"/>
  </sheets>
  <externalReferences>
    <externalReference r:id="rId6"/>
  </externalReferences>
  <calcPr calcId="124519"/>
</workbook>
</file>

<file path=xl/calcChain.xml><?xml version="1.0" encoding="utf-8"?>
<calcChain xmlns="http://schemas.openxmlformats.org/spreadsheetml/2006/main">
  <c r="F1" i="8"/>
  <c r="E14" i="11" a="1"/>
  <c r="E14" s="1"/>
  <c r="E12"/>
  <c r="E6" i="9"/>
  <c r="D1" i="8"/>
  <c r="H1" l="1"/>
  <c r="F14" i="11"/>
  <c r="J3" i="7" l="1"/>
  <c r="I3"/>
  <c r="H3"/>
  <c r="G3"/>
  <c r="F3"/>
  <c r="E3"/>
  <c r="D3"/>
  <c r="F5" s="1"/>
  <c r="H1" i="6"/>
  <c r="G1"/>
  <c r="F1"/>
  <c r="E1"/>
  <c r="D1"/>
  <c r="F4" i="7" l="1"/>
  <c r="F8" s="1"/>
  <c r="I1" i="6"/>
  <c r="G6" s="1"/>
</calcChain>
</file>

<file path=xl/sharedStrings.xml><?xml version="1.0" encoding="utf-8"?>
<sst xmlns="http://schemas.openxmlformats.org/spreadsheetml/2006/main" count="49" uniqueCount="41">
  <si>
    <t>Решение:</t>
  </si>
  <si>
    <t>% случаев</t>
  </si>
  <si>
    <t>Заработок</t>
  </si>
  <si>
    <t>Ожидаемое значение доходности инвестиции</t>
  </si>
  <si>
    <r>
      <rPr>
        <b/>
        <sz val="10"/>
        <color theme="1"/>
        <rFont val="Arial"/>
        <family val="2"/>
        <charset val="204"/>
      </rPr>
      <t xml:space="preserve">Задача 1. 
</t>
    </r>
    <r>
      <rPr>
        <sz val="10"/>
        <color theme="1"/>
        <rFont val="Arial"/>
        <family val="2"/>
        <charset val="204"/>
      </rPr>
  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</si>
  <si>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Решение</t>
  </si>
  <si>
    <t>Ответ:</t>
  </si>
  <si>
    <r>
      <rPr>
        <b/>
        <sz val="10"/>
        <color theme="1"/>
        <rFont val="Arial"/>
        <family val="2"/>
        <charset val="204"/>
      </rPr>
      <t xml:space="preserve">Задача 2. 
</t>
    </r>
    <r>
      <rPr>
        <sz val="10"/>
        <color theme="1"/>
        <rFont val="Arial"/>
        <family val="2"/>
        <charset val="204"/>
      </rPr>
  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</si>
  <si>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</si>
  <si>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</si>
  <si>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</si>
  <si>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</si>
  <si>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</si>
  <si>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</si>
  <si>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</si>
  <si>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r>
      <rPr>
        <b/>
        <sz val="10"/>
        <color theme="1"/>
        <rFont val="Arial"/>
        <family val="2"/>
        <charset val="204"/>
      </rPr>
      <t xml:space="preserve">Задача 3. 
</t>
    </r>
    <r>
      <rPr>
        <sz val="10"/>
        <color theme="1"/>
        <rFont val="Arial"/>
        <family val="2"/>
        <charset val="204"/>
      </rPr>
  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</si>
  <si>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Средняя доходность =</t>
  </si>
  <si>
    <t>Волатильность=</t>
  </si>
  <si>
    <t>Показатель Шарпа=</t>
  </si>
  <si>
    <r>
      <rPr>
        <b/>
        <sz val="10"/>
        <color theme="1"/>
        <rFont val="Arial"/>
        <family val="2"/>
        <charset val="204"/>
      </rPr>
      <t xml:space="preserve">Задача 4. 
</t>
    </r>
    <r>
      <rPr>
        <sz val="10"/>
        <color theme="1"/>
        <rFont val="Arial"/>
        <family val="2"/>
        <charset val="204"/>
      </rPr>
  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</si>
  <si>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</si>
  <si>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</si>
  <si>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</si>
  <si>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</si>
  <si>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</si>
  <si>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</si>
  <si>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 xml:space="preserve">Задача 5. 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</si>
  <si>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</si>
  <si>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</si>
  <si>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</si>
  <si>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</si>
  <si>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</si>
  <si>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</si>
  <si>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</si>
  <si>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</si>
  <si>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Корреляция</t>
  </si>
  <si>
    <t>Уравнение регрессии:
Цена акции = 0,0331 * Цена ресурса + 11,4652</t>
  </si>
  <si>
    <t>Коэффициенты регрессии</t>
  </si>
  <si>
    <t>b1</t>
  </si>
  <si>
    <t>b0</t>
  </si>
  <si>
    <t>Прогноз цены акции на 13-й месяц: 16.7336</t>
  </si>
</sst>
</file>

<file path=xl/styles.xml><?xml version="1.0" encoding="utf-8"?>
<styleSheet xmlns="http://schemas.openxmlformats.org/spreadsheetml/2006/main">
  <numFmts count="2">
    <numFmt numFmtId="164" formatCode="[$$]#,##0"/>
    <numFmt numFmtId="165" formatCode="0.0000"/>
  </numFmts>
  <fonts count="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7" borderId="0" xfId="0" applyNumberFormat="1" applyFont="1" applyFill="1" applyAlignment="1">
      <alignment horizontal="center" vertical="center"/>
    </xf>
    <xf numFmtId="9" fontId="1" fillId="7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9" fontId="1" fillId="11" borderId="0" xfId="0" applyNumberFormat="1" applyFont="1" applyFill="1" applyAlignment="1">
      <alignment horizontal="center" vertical="center"/>
    </xf>
    <xf numFmtId="9" fontId="1" fillId="11" borderId="3" xfId="0" applyNumberFormat="1" applyFont="1" applyFill="1" applyBorder="1" applyAlignment="1">
      <alignment horizontal="center" vertical="center"/>
    </xf>
    <xf numFmtId="10" fontId="1" fillId="8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5" borderId="3" xfId="0" applyFont="1" applyFill="1" applyBorder="1"/>
    <xf numFmtId="16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1" fillId="5" borderId="5" xfId="0" applyFont="1" applyFill="1" applyBorder="1"/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0" fontId="1" fillId="7" borderId="9" xfId="0" applyNumberFormat="1" applyFont="1" applyFill="1" applyBorder="1" applyAlignment="1">
      <alignment horizontal="center" vertical="center"/>
    </xf>
    <xf numFmtId="9" fontId="1" fillId="7" borderId="9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9" fontId="7" fillId="8" borderId="9" xfId="1" applyNumberFormat="1" applyFont="1" applyFill="1" applyBorder="1" applyAlignment="1" applyProtection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/>
    <xf numFmtId="0" fontId="1" fillId="6" borderId="9" xfId="0" applyFont="1" applyFill="1" applyBorder="1" applyAlignment="1">
      <alignment horizontal="center" vertical="center" wrapText="1"/>
    </xf>
    <xf numFmtId="9" fontId="1" fillId="7" borderId="9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/>
    <xf numFmtId="165" fontId="1" fillId="8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/>
    <xf numFmtId="0" fontId="0" fillId="4" borderId="10" xfId="0" applyFont="1" applyFill="1" applyBorder="1" applyAlignment="1"/>
    <xf numFmtId="0" fontId="0" fillId="4" borderId="9" xfId="0" applyFont="1" applyFill="1" applyBorder="1" applyAlignment="1"/>
    <xf numFmtId="0" fontId="2" fillId="4" borderId="10" xfId="0" applyFont="1" applyFill="1" applyBorder="1"/>
    <xf numFmtId="0" fontId="2" fillId="4" borderId="9" xfId="0" applyFont="1" applyFill="1" applyBorder="1"/>
    <xf numFmtId="10" fontId="1" fillId="9" borderId="1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0" xfId="0" applyFont="1" applyFill="1" applyAlignment="1"/>
    <xf numFmtId="0" fontId="2" fillId="5" borderId="0" xfId="0" applyFont="1" applyFill="1" applyBorder="1"/>
    <xf numFmtId="0" fontId="1" fillId="8" borderId="0" xfId="0" applyFont="1" applyFill="1" applyAlignment="1">
      <alignment horizontal="left" vertical="center"/>
    </xf>
    <xf numFmtId="0" fontId="1" fillId="9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 vertical="center"/>
    </xf>
    <xf numFmtId="0" fontId="0" fillId="5" borderId="9" xfId="0" applyFont="1" applyFill="1" applyBorder="1" applyAlignment="1"/>
    <xf numFmtId="0" fontId="2" fillId="5" borderId="9" xfId="0" applyFont="1" applyFill="1" applyBorder="1"/>
    <xf numFmtId="0" fontId="1" fillId="9" borderId="9" xfId="0" applyFont="1" applyFill="1" applyBorder="1" applyAlignment="1">
      <alignment horizontal="left" vertical="center" wrapText="1"/>
    </xf>
    <xf numFmtId="2" fontId="1" fillId="8" borderId="9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2" fontId="0" fillId="4" borderId="9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0" fontId="1" fillId="9" borderId="9" xfId="0" applyNumberFormat="1" applyFont="1" applyFill="1" applyBorder="1" applyAlignment="1">
      <alignment horizontal="center" vertical="center"/>
    </xf>
    <xf numFmtId="10" fontId="2" fillId="4" borderId="9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ru-RU" b="1">
                <a:solidFill>
                  <a:srgbClr val="757575"/>
                </a:solidFill>
                <a:latin typeface="+mn-lt"/>
              </a:rPr>
              <a:t>Зависимость цены акции от цены ресурса с задержкой на месяц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[1]ДЗ_3!$B$31</c:f>
              <c:strCache>
                <c:ptCount val="1"/>
                <c:pt idx="0">
                  <c:v>Цена акции, $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[1]ДЗ_3!$C$32:$N$32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[1]ДЗ_3!$C$31:$N$31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16.733602605159899</c:v>
                </c:pt>
              </c:numCache>
            </c:numRef>
          </c:yVal>
        </c:ser>
        <c:axId val="81240832"/>
        <c:axId val="81242752"/>
      </c:scatterChart>
      <c:valAx>
        <c:axId val="8124083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ресурса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1242752"/>
        <c:crosses val="autoZero"/>
        <c:crossBetween val="midCat"/>
      </c:valAx>
      <c:valAx>
        <c:axId val="8124275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акции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1240832"/>
        <c:crosses val="autoZero"/>
        <c:crossBetween val="midCat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27635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0;&#1085;&#1072;&#1085;&#1089;&#1086;&#1074;&#1072;&#1103;%20&#1084;&#1072;&#1090;&#1077;&#1084;&#1072;&#1090;&#1080;&#1082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еминар_1"/>
      <sheetName val="ДЗ_1"/>
      <sheetName val="Семинар_2"/>
      <sheetName val="ДЗ_2"/>
      <sheetName val="Семинар_3"/>
      <sheetName val="ДЗ_3"/>
    </sheetNames>
    <sheetDataSet>
      <sheetData sheetId="0"/>
      <sheetData sheetId="1"/>
      <sheetData sheetId="2"/>
      <sheetData sheetId="3"/>
      <sheetData sheetId="4"/>
      <sheetData sheetId="5">
        <row r="31">
          <cell r="B31" t="str">
            <v>Цена акции, $</v>
          </cell>
          <cell r="C31">
            <v>15.2</v>
          </cell>
          <cell r="D31">
            <v>15.3</v>
          </cell>
          <cell r="E31">
            <v>15.7</v>
          </cell>
          <cell r="F31">
            <v>15.2</v>
          </cell>
          <cell r="G31">
            <v>16.100000000000001</v>
          </cell>
          <cell r="H31">
            <v>16.5</v>
          </cell>
          <cell r="I31">
            <v>17.100000000000001</v>
          </cell>
          <cell r="J31">
            <v>17.2</v>
          </cell>
          <cell r="K31">
            <v>17</v>
          </cell>
          <cell r="L31">
            <v>16.8</v>
          </cell>
          <cell r="M31">
            <v>16.899999999999999</v>
          </cell>
          <cell r="N31">
            <v>16.733602605159899</v>
          </cell>
        </row>
        <row r="32">
          <cell r="C32">
            <v>115</v>
          </cell>
          <cell r="D32">
            <v>119</v>
          </cell>
          <cell r="E32">
            <v>121</v>
          </cell>
          <cell r="F32">
            <v>130</v>
          </cell>
          <cell r="G32">
            <v>131</v>
          </cell>
          <cell r="H32">
            <v>150</v>
          </cell>
          <cell r="I32">
            <v>155</v>
          </cell>
          <cell r="J32">
            <v>172</v>
          </cell>
          <cell r="K32">
            <v>174</v>
          </cell>
          <cell r="L32">
            <v>168</v>
          </cell>
          <cell r="M32">
            <v>161</v>
          </cell>
          <cell r="N32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6" sqref="G6:G8"/>
    </sheetView>
  </sheetViews>
  <sheetFormatPr defaultRowHeight="14.85"/>
  <cols>
    <col min="1" max="1" width="73.28515625" customWidth="1"/>
    <col min="2" max="2" width="11" customWidth="1"/>
    <col min="3" max="3" width="11.140625" customWidth="1"/>
  </cols>
  <sheetData>
    <row r="1" spans="1:9">
      <c r="A1" s="47" t="s">
        <v>4</v>
      </c>
      <c r="B1" s="50" t="s">
        <v>0</v>
      </c>
      <c r="C1" s="26" t="s">
        <v>1</v>
      </c>
      <c r="D1" s="27">
        <f>1/36</f>
        <v>2.7777777777777776E-2</v>
      </c>
      <c r="E1" s="27">
        <f>2/36</f>
        <v>5.5555555555555552E-2</v>
      </c>
      <c r="F1" s="27">
        <f>3/36</f>
        <v>8.3333333333333329E-2</v>
      </c>
      <c r="G1" s="27">
        <f>23/36</f>
        <v>0.63888888888888884</v>
      </c>
      <c r="H1" s="27">
        <f>6/36</f>
        <v>0.16666666666666666</v>
      </c>
      <c r="I1" s="27">
        <f>1-SUM(D1:H1)</f>
        <v>2.7777777777777901E-2</v>
      </c>
    </row>
    <row r="2" spans="1:9">
      <c r="A2" s="48"/>
      <c r="B2" s="51"/>
      <c r="C2" s="26" t="s">
        <v>2</v>
      </c>
      <c r="D2" s="28">
        <v>0.15</v>
      </c>
      <c r="E2" s="28">
        <v>0.1</v>
      </c>
      <c r="F2" s="28">
        <v>0.05</v>
      </c>
      <c r="G2" s="28">
        <v>0</v>
      </c>
      <c r="H2" s="28">
        <v>-0.05</v>
      </c>
      <c r="I2" s="28">
        <v>-0.1</v>
      </c>
    </row>
    <row r="3" spans="1:9">
      <c r="A3" s="48"/>
      <c r="B3" s="51"/>
      <c r="C3" s="26"/>
      <c r="D3" s="28"/>
      <c r="E3" s="28"/>
      <c r="F3" s="28"/>
      <c r="G3" s="28"/>
      <c r="H3" s="29"/>
      <c r="I3" s="29"/>
    </row>
    <row r="4" spans="1:9">
      <c r="A4" s="48"/>
      <c r="B4" s="51"/>
      <c r="C4" s="26"/>
      <c r="D4" s="28"/>
      <c r="E4" s="28"/>
      <c r="F4" s="28"/>
      <c r="G4" s="28"/>
      <c r="H4" s="29"/>
      <c r="I4" s="29"/>
    </row>
    <row r="5" spans="1:9" ht="15.6" thickBot="1">
      <c r="A5" s="49"/>
      <c r="B5" s="52"/>
      <c r="C5" s="26"/>
      <c r="D5" s="28"/>
      <c r="E5" s="28"/>
      <c r="F5" s="28"/>
      <c r="G5" s="28"/>
      <c r="H5" s="29"/>
      <c r="I5" s="29"/>
    </row>
    <row r="6" spans="1:9">
      <c r="B6" s="25" t="s">
        <v>6</v>
      </c>
      <c r="C6" s="53" t="s">
        <v>3</v>
      </c>
      <c r="D6" s="54"/>
      <c r="E6" s="54"/>
      <c r="F6" s="54"/>
      <c r="G6" s="59">
        <f>SUMPRODUCT(D1:I1,D2:I2)</f>
        <v>2.7777777777777644E-3</v>
      </c>
    </row>
    <row r="7" spans="1:9">
      <c r="B7" s="24"/>
      <c r="C7" s="55"/>
      <c r="D7" s="56"/>
      <c r="E7" s="56"/>
      <c r="F7" s="56"/>
      <c r="G7" s="56"/>
    </row>
    <row r="8" spans="1:9">
      <c r="B8" s="23"/>
      <c r="C8" s="57"/>
      <c r="D8" s="58"/>
      <c r="E8" s="58"/>
      <c r="F8" s="58"/>
      <c r="G8" s="58"/>
    </row>
  </sheetData>
  <mergeCells count="4">
    <mergeCell ref="A1:A5"/>
    <mergeCell ref="B1:B5"/>
    <mergeCell ref="C6:F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opLeftCell="A3" workbookViewId="0">
      <selection activeCell="F8" sqref="F8"/>
    </sheetView>
  </sheetViews>
  <sheetFormatPr defaultRowHeight="14.85"/>
  <cols>
    <col min="1" max="1" width="54.42578125" customWidth="1"/>
    <col min="3" max="3" width="10.5703125" customWidth="1"/>
    <col min="5" max="5" width="11.140625" customWidth="1"/>
  </cols>
  <sheetData>
    <row r="1" spans="1:10">
      <c r="A1" s="47" t="s">
        <v>7</v>
      </c>
      <c r="B1" s="60" t="s">
        <v>5</v>
      </c>
      <c r="C1" s="4" t="s">
        <v>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12">
        <v>7</v>
      </c>
    </row>
    <row r="2" spans="1:10">
      <c r="A2" s="48"/>
      <c r="B2" s="61"/>
      <c r="C2" s="5" t="s">
        <v>9</v>
      </c>
      <c r="D2" s="6">
        <v>0.05</v>
      </c>
      <c r="E2" s="6">
        <v>-0.02</v>
      </c>
      <c r="F2" s="6">
        <v>0.12</v>
      </c>
      <c r="G2" s="6">
        <v>7.0000000000000007E-2</v>
      </c>
      <c r="H2" s="6">
        <v>-0.04</v>
      </c>
      <c r="I2" s="6">
        <v>0.11</v>
      </c>
      <c r="J2" s="7">
        <v>0.09</v>
      </c>
    </row>
    <row r="3" spans="1:10">
      <c r="A3" s="48"/>
      <c r="B3" s="61"/>
      <c r="C3" s="13" t="s">
        <v>10</v>
      </c>
      <c r="D3" s="14">
        <f t="shared" ref="D3:J3" si="0">1+D2</f>
        <v>1.05</v>
      </c>
      <c r="E3" s="14">
        <f t="shared" si="0"/>
        <v>0.98</v>
      </c>
      <c r="F3" s="14">
        <f t="shared" si="0"/>
        <v>1.1200000000000001</v>
      </c>
      <c r="G3" s="14">
        <f t="shared" si="0"/>
        <v>1.07</v>
      </c>
      <c r="H3" s="14">
        <f t="shared" si="0"/>
        <v>0.96</v>
      </c>
      <c r="I3" s="14">
        <f t="shared" si="0"/>
        <v>1.1100000000000001</v>
      </c>
      <c r="J3" s="15">
        <f t="shared" si="0"/>
        <v>1.0900000000000001</v>
      </c>
    </row>
    <row r="4" spans="1:10">
      <c r="A4" s="48"/>
      <c r="B4" s="61"/>
      <c r="C4" s="63" t="s">
        <v>11</v>
      </c>
      <c r="D4" s="61"/>
      <c r="E4" s="61"/>
      <c r="F4" s="16">
        <f>PRODUCT(D3:J3)^(1/7) - 1</f>
        <v>5.2667285863485791E-2</v>
      </c>
      <c r="G4" s="17"/>
      <c r="H4" s="8"/>
      <c r="I4" s="8"/>
      <c r="J4" s="18"/>
    </row>
    <row r="5" spans="1:10">
      <c r="A5" s="48"/>
      <c r="B5" s="61"/>
      <c r="C5" s="63" t="s">
        <v>12</v>
      </c>
      <c r="D5" s="61"/>
      <c r="E5" s="61"/>
      <c r="F5" s="16">
        <f>GEOMEAN(D3:J3) - 100%</f>
        <v>5.2667285863485791E-2</v>
      </c>
      <c r="G5" s="17"/>
      <c r="H5" s="8"/>
      <c r="I5" s="8"/>
      <c r="J5" s="18"/>
    </row>
    <row r="6" spans="1:10">
      <c r="A6" s="48"/>
      <c r="B6" s="61"/>
      <c r="C6" s="63" t="s">
        <v>13</v>
      </c>
      <c r="D6" s="61"/>
      <c r="E6" s="61"/>
      <c r="F6" s="19">
        <v>100000</v>
      </c>
      <c r="G6" s="8"/>
      <c r="H6" s="8"/>
      <c r="I6" s="8"/>
      <c r="J6" s="18"/>
    </row>
    <row r="7" spans="1:10" ht="15.6" thickBot="1">
      <c r="A7" s="49"/>
      <c r="B7" s="62"/>
      <c r="C7" s="20"/>
      <c r="D7" s="21"/>
      <c r="E7" s="21"/>
      <c r="F7" s="19"/>
      <c r="G7" s="9"/>
      <c r="H7" s="9"/>
      <c r="I7" s="9"/>
      <c r="J7" s="22"/>
    </row>
    <row r="8" spans="1:10">
      <c r="B8" s="10" t="s">
        <v>6</v>
      </c>
      <c r="C8" s="64" t="s">
        <v>14</v>
      </c>
      <c r="D8" s="65"/>
      <c r="E8" s="65"/>
      <c r="F8" s="11">
        <f>F6*(1+F4)^5</f>
        <v>129257.46433998668</v>
      </c>
    </row>
  </sheetData>
  <mergeCells count="6">
    <mergeCell ref="C8:E8"/>
    <mergeCell ref="A1:A7"/>
    <mergeCell ref="B1:B7"/>
    <mergeCell ref="C4:E4"/>
    <mergeCell ref="C5:E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" sqref="H1"/>
    </sheetView>
  </sheetViews>
  <sheetFormatPr defaultRowHeight="14.85"/>
  <cols>
    <col min="1" max="1" width="36.7109375" customWidth="1"/>
    <col min="3" max="3" width="19.85546875" customWidth="1"/>
    <col min="4" max="4" width="10.140625" customWidth="1"/>
    <col min="5" max="5" width="15.7109375" customWidth="1"/>
    <col min="7" max="7" width="19.140625" customWidth="1"/>
  </cols>
  <sheetData>
    <row r="1" spans="1:8" ht="101.7" thickBot="1">
      <c r="A1" s="30" t="s">
        <v>15</v>
      </c>
      <c r="B1" s="31" t="s">
        <v>0</v>
      </c>
      <c r="C1" s="32" t="s">
        <v>16</v>
      </c>
      <c r="D1" s="33">
        <f>'Задача №2'!D2:'Задача №2'!J2</f>
        <v>0.05</v>
      </c>
      <c r="E1" s="34" t="s">
        <v>17</v>
      </c>
      <c r="F1" s="74">
        <f>STDEV('Задача №2'!D2,'Задача №2'!J2)</f>
        <v>2.8284271247461877E-2</v>
      </c>
      <c r="G1" s="34" t="s">
        <v>18</v>
      </c>
      <c r="H1" s="34">
        <f xml:space="preserve"> D1/F1</f>
        <v>1.7677669529663704</v>
      </c>
    </row>
    <row r="2" spans="1:8">
      <c r="B2" s="10" t="s">
        <v>6</v>
      </c>
      <c r="C2" s="35" t="s">
        <v>18</v>
      </c>
      <c r="D2" s="73">
        <v>1.7677670000000001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6" sqref="E6:F7"/>
    </sheetView>
  </sheetViews>
  <sheetFormatPr defaultRowHeight="14.85"/>
  <cols>
    <col min="1" max="1" width="89.5703125" customWidth="1"/>
    <col min="3" max="3" width="17.5703125" customWidth="1"/>
  </cols>
  <sheetData>
    <row r="1" spans="1:6" ht="25.25">
      <c r="A1" s="47" t="s">
        <v>19</v>
      </c>
      <c r="B1" s="66" t="s">
        <v>5</v>
      </c>
      <c r="C1" s="36"/>
      <c r="D1" s="36" t="s">
        <v>20</v>
      </c>
      <c r="E1" s="36" t="s">
        <v>21</v>
      </c>
      <c r="F1" s="36" t="s">
        <v>22</v>
      </c>
    </row>
    <row r="2" spans="1:6">
      <c r="A2" s="48"/>
      <c r="B2" s="67"/>
      <c r="C2" s="36" t="s">
        <v>23</v>
      </c>
      <c r="D2" s="37">
        <v>0.3</v>
      </c>
      <c r="E2" s="37">
        <v>0.5</v>
      </c>
      <c r="F2" s="37">
        <v>0.2</v>
      </c>
    </row>
    <row r="3" spans="1:6">
      <c r="A3" s="48"/>
      <c r="B3" s="67"/>
      <c r="C3" s="36" t="s">
        <v>24</v>
      </c>
      <c r="D3" s="37">
        <v>0.01</v>
      </c>
      <c r="E3" s="37">
        <v>0.03</v>
      </c>
      <c r="F3" s="37">
        <v>0.1</v>
      </c>
    </row>
    <row r="4" spans="1:6">
      <c r="A4" s="48"/>
      <c r="B4" s="67"/>
      <c r="C4" s="36"/>
      <c r="D4" s="37"/>
      <c r="E4" s="37"/>
      <c r="F4" s="37"/>
    </row>
    <row r="5" spans="1:6" ht="38.6" customHeight="1" thickBot="1">
      <c r="A5" s="49"/>
      <c r="B5" s="68"/>
      <c r="C5" s="36"/>
      <c r="D5" s="37"/>
      <c r="E5" s="37"/>
      <c r="F5" s="37"/>
    </row>
    <row r="6" spans="1:6">
      <c r="B6" s="10" t="s">
        <v>6</v>
      </c>
      <c r="C6" s="69" t="s">
        <v>25</v>
      </c>
      <c r="D6" s="56"/>
      <c r="E6" s="77">
        <f>D3*D2/(D2*D3+E2*E3+F2*F3)</f>
        <v>7.8947368421052627E-2</v>
      </c>
      <c r="F6" s="78"/>
    </row>
    <row r="7" spans="1:6">
      <c r="B7" s="35"/>
      <c r="C7" s="58"/>
      <c r="D7" s="58"/>
      <c r="E7" s="78"/>
      <c r="F7" s="78"/>
    </row>
  </sheetData>
  <mergeCells count="4">
    <mergeCell ref="A1:A5"/>
    <mergeCell ref="B1:B5"/>
    <mergeCell ref="C6:D7"/>
    <mergeCell ref="E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8"/>
  <sheetViews>
    <sheetView topLeftCell="E16" workbookViewId="0">
      <selection activeCell="H38" sqref="H38"/>
    </sheetView>
  </sheetViews>
  <sheetFormatPr defaultRowHeight="14.85"/>
  <cols>
    <col min="3" max="3" width="11.85546875" customWidth="1"/>
    <col min="4" max="4" width="16.7109375" customWidth="1"/>
    <col min="6" max="6" width="12.85546875" customWidth="1"/>
    <col min="7" max="7" width="16.85546875" customWidth="1"/>
    <col min="8" max="8" width="17.42578125" customWidth="1"/>
    <col min="9" max="9" width="36.42578125" customWidth="1"/>
    <col min="22" max="22" width="12.5703125" customWidth="1"/>
  </cols>
  <sheetData>
    <row r="1" spans="1:20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>
      <c r="A2" s="39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>
      <c r="A3" s="39" t="s">
        <v>28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>
      <c r="A4" s="39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>
      <c r="A5" s="39" t="s">
        <v>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>
      <c r="A6" s="39" t="s">
        <v>31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9" spans="1:20">
      <c r="C9" s="2" t="s">
        <v>0</v>
      </c>
      <c r="D9" s="36" t="s">
        <v>32</v>
      </c>
      <c r="E9" s="26">
        <v>1</v>
      </c>
      <c r="F9" s="26">
        <v>2</v>
      </c>
      <c r="G9" s="26">
        <v>3</v>
      </c>
      <c r="H9" s="26">
        <v>4</v>
      </c>
      <c r="I9" s="26">
        <v>5</v>
      </c>
      <c r="J9" s="26">
        <v>6</v>
      </c>
      <c r="K9" s="26">
        <v>7</v>
      </c>
      <c r="L9" s="26">
        <v>8</v>
      </c>
      <c r="M9" s="26">
        <v>9</v>
      </c>
      <c r="N9" s="26">
        <v>10</v>
      </c>
      <c r="O9" s="26">
        <v>11</v>
      </c>
      <c r="P9" s="26">
        <v>12</v>
      </c>
    </row>
    <row r="10" spans="1:20">
      <c r="D10" s="36" t="s">
        <v>33</v>
      </c>
      <c r="E10" s="41">
        <v>12.1</v>
      </c>
      <c r="F10" s="41">
        <v>15.2</v>
      </c>
      <c r="G10" s="41">
        <v>15.3</v>
      </c>
      <c r="H10" s="41">
        <v>15.7</v>
      </c>
      <c r="I10" s="41">
        <v>15.2</v>
      </c>
      <c r="J10" s="41">
        <v>16.100000000000001</v>
      </c>
      <c r="K10" s="41">
        <v>16.5</v>
      </c>
      <c r="L10" s="41">
        <v>17.100000000000001</v>
      </c>
      <c r="M10" s="41">
        <v>17.2</v>
      </c>
      <c r="N10" s="41">
        <v>17</v>
      </c>
      <c r="O10" s="41">
        <v>16.8</v>
      </c>
      <c r="P10" s="41">
        <v>16.899999999999999</v>
      </c>
    </row>
    <row r="11" spans="1:20">
      <c r="D11" s="36" t="s">
        <v>34</v>
      </c>
      <c r="E11" s="42">
        <v>115</v>
      </c>
      <c r="F11" s="42">
        <v>119</v>
      </c>
      <c r="G11" s="42">
        <v>121</v>
      </c>
      <c r="H11" s="42">
        <v>130</v>
      </c>
      <c r="I11" s="42">
        <v>131</v>
      </c>
      <c r="J11" s="42">
        <v>150</v>
      </c>
      <c r="K11" s="42">
        <v>155</v>
      </c>
      <c r="L11" s="42">
        <v>172</v>
      </c>
      <c r="M11" s="42">
        <v>174</v>
      </c>
      <c r="N11" s="42">
        <v>168</v>
      </c>
      <c r="O11" s="41">
        <v>161</v>
      </c>
      <c r="P11" s="41">
        <v>159</v>
      </c>
    </row>
    <row r="12" spans="1:20">
      <c r="D12" s="43" t="s">
        <v>35</v>
      </c>
      <c r="E12" s="70">
        <f>CORREL(F10:P10,E11:O11)</f>
        <v>0.93090163437304796</v>
      </c>
      <c r="F12" s="67"/>
      <c r="G12" s="71" t="s">
        <v>36</v>
      </c>
      <c r="H12" s="67"/>
      <c r="I12" s="67"/>
      <c r="J12" s="29"/>
      <c r="K12" s="44"/>
      <c r="L12" s="44"/>
      <c r="M12" s="44"/>
      <c r="N12" s="44"/>
      <c r="O12" s="44"/>
      <c r="P12" s="44"/>
    </row>
    <row r="13" spans="1:20">
      <c r="D13" s="72" t="s">
        <v>37</v>
      </c>
      <c r="E13" s="32" t="s">
        <v>38</v>
      </c>
      <c r="F13" s="43" t="s">
        <v>39</v>
      </c>
      <c r="G13" s="67"/>
      <c r="H13" s="67"/>
      <c r="I13" s="67"/>
      <c r="J13" s="29"/>
      <c r="K13" s="44"/>
      <c r="L13" s="44"/>
      <c r="M13" s="44"/>
      <c r="N13" s="44"/>
      <c r="O13" s="44"/>
      <c r="P13" s="44"/>
    </row>
    <row r="14" spans="1:20">
      <c r="D14" s="68"/>
      <c r="E14" s="45">
        <f t="array" ref="E14:F14">LINEST(F10:P10,E11:O11)</f>
        <v>3.3134827821956758E-2</v>
      </c>
      <c r="F14" s="45">
        <v>11.465164981468821</v>
      </c>
      <c r="G14" s="68"/>
      <c r="H14" s="68"/>
      <c r="I14" s="68"/>
      <c r="J14" s="29"/>
      <c r="K14" s="46"/>
      <c r="L14" s="46"/>
      <c r="M14" s="46"/>
      <c r="N14" s="46"/>
      <c r="O14" s="46"/>
      <c r="P14" s="46"/>
    </row>
    <row r="20" spans="21:22">
      <c r="U20" s="3">
        <v>16.899999999999999</v>
      </c>
      <c r="V20" s="40">
        <v>16.733602605159899</v>
      </c>
    </row>
    <row r="21" spans="21:22">
      <c r="U21" s="1">
        <v>161</v>
      </c>
      <c r="V21" s="1">
        <v>159</v>
      </c>
    </row>
    <row r="38" spans="5:8">
      <c r="E38" s="75" t="s">
        <v>6</v>
      </c>
      <c r="F38" s="76" t="s">
        <v>40</v>
      </c>
      <c r="G38" s="76"/>
      <c r="H38" s="76"/>
    </row>
  </sheetData>
  <mergeCells count="3">
    <mergeCell ref="E12:F12"/>
    <mergeCell ref="G12:I14"/>
    <mergeCell ref="D13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№1</vt:lpstr>
      <vt:lpstr>Задача №2</vt:lpstr>
      <vt:lpstr>Задача №3</vt:lpstr>
      <vt:lpstr>Задача №4</vt:lpstr>
      <vt:lpstr>Задача №5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2023-08-07T17:46:54Z</dcterms:created>
  <dcterms:modified xsi:type="dcterms:W3CDTF">2023-08-07T22:51:43Z</dcterms:modified>
</cp:coreProperties>
</file>