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"/>
    </mc:Choice>
  </mc:AlternateContent>
  <bookViews>
    <workbookView xWindow="-28920" yWindow="-120" windowWidth="29040" windowHeight="15840"/>
  </bookViews>
  <sheets>
    <sheet name="Generation" sheetId="2" r:id="rId1"/>
  </sheets>
  <definedNames>
    <definedName name="solver_adj" localSheetId="0" hidden="1">Generation!$A$4:$C$4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Generation!$G$5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6" i="2" s="1"/>
  <c r="I5" i="2" s="1"/>
  <c r="H5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J4" i="2" l="1"/>
  <c r="J6" i="2" s="1"/>
  <c r="Z28" i="2"/>
  <c r="J5" i="2" l="1"/>
  <c r="K4" i="2"/>
  <c r="K6" i="2" s="1"/>
  <c r="L4" i="2" s="1"/>
  <c r="L6" i="2" s="1"/>
  <c r="K5" i="2" l="1"/>
  <c r="M4" i="2"/>
  <c r="M6" i="2" s="1"/>
  <c r="L5" i="2"/>
  <c r="C171" i="2"/>
  <c r="N4" i="2" l="1"/>
  <c r="N6" i="2" s="1"/>
  <c r="M5" i="2"/>
  <c r="Z97" i="2"/>
  <c r="Z99" i="2" s="1"/>
  <c r="Z98" i="2" s="1"/>
  <c r="AC96" i="2"/>
  <c r="AB96" i="2"/>
  <c r="AA96" i="2"/>
  <c r="Z96" i="2"/>
  <c r="Z166" i="2"/>
  <c r="Z168" i="2" s="1"/>
  <c r="Z167" i="2" s="1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Z143" i="2"/>
  <c r="Z145" i="2" s="1"/>
  <c r="AS142" i="2"/>
  <c r="AP142" i="2"/>
  <c r="AK142" i="2"/>
  <c r="AH142" i="2"/>
  <c r="AC142" i="2"/>
  <c r="Z142" i="2"/>
  <c r="AU142" i="2"/>
  <c r="AT142" i="2"/>
  <c r="AQ142" i="2"/>
  <c r="AM142" i="2"/>
  <c r="AL142" i="2"/>
  <c r="AI142" i="2"/>
  <c r="AE142" i="2"/>
  <c r="AD142" i="2"/>
  <c r="AA142" i="2"/>
  <c r="AX140" i="2"/>
  <c r="AX142" i="2" s="1"/>
  <c r="AW140" i="2"/>
  <c r="AW142" i="2" s="1"/>
  <c r="AV140" i="2"/>
  <c r="AV142" i="2" s="1"/>
  <c r="AU140" i="2"/>
  <c r="AD119" i="2"/>
  <c r="AU119" i="2"/>
  <c r="AS119" i="2"/>
  <c r="AQ119" i="2"/>
  <c r="AM119" i="2"/>
  <c r="AK119" i="2"/>
  <c r="AI119" i="2"/>
  <c r="AE119" i="2"/>
  <c r="AC119" i="2"/>
  <c r="AA119" i="2"/>
  <c r="AD97" i="2"/>
  <c r="AW96" i="2"/>
  <c r="AS96" i="2"/>
  <c r="AO96" i="2"/>
  <c r="AK96" i="2"/>
  <c r="AG96" i="2"/>
  <c r="AX96" i="2"/>
  <c r="AV96" i="2"/>
  <c r="AR96" i="2"/>
  <c r="AN96" i="2"/>
  <c r="AJ96" i="2"/>
  <c r="AF96" i="2"/>
  <c r="Z74" i="2"/>
  <c r="AQ73" i="2"/>
  <c r="AM73" i="2"/>
  <c r="AI73" i="2"/>
  <c r="AE73" i="2"/>
  <c r="AA73" i="2"/>
  <c r="AV73" i="2"/>
  <c r="AR73" i="2"/>
  <c r="AN73" i="2"/>
  <c r="AJ73" i="2"/>
  <c r="AF73" i="2"/>
  <c r="AB73" i="2"/>
  <c r="AX71" i="2"/>
  <c r="AX73" i="2" s="1"/>
  <c r="AW71" i="2"/>
  <c r="AV71" i="2"/>
  <c r="AU71" i="2"/>
  <c r="AT71" i="2"/>
  <c r="AT73" i="2" s="1"/>
  <c r="AS71" i="2"/>
  <c r="AW50" i="2"/>
  <c r="AV50" i="2"/>
  <c r="AS50" i="2"/>
  <c r="AR50" i="2"/>
  <c r="AO50" i="2"/>
  <c r="AN50" i="2"/>
  <c r="AK50" i="2"/>
  <c r="AJ50" i="2"/>
  <c r="AG50" i="2"/>
  <c r="AF50" i="2"/>
  <c r="AC50" i="2"/>
  <c r="AB50" i="2"/>
  <c r="Z51" i="2"/>
  <c r="Z30" i="2"/>
  <c r="Z29" i="2" s="1"/>
  <c r="AX27" i="2"/>
  <c r="AV27" i="2"/>
  <c r="AT27" i="2"/>
  <c r="AR27" i="2"/>
  <c r="AP27" i="2"/>
  <c r="AN27" i="2"/>
  <c r="AL27" i="2"/>
  <c r="AJ27" i="2"/>
  <c r="AH27" i="2"/>
  <c r="AF27" i="2"/>
  <c r="AD27" i="2"/>
  <c r="AB27" i="2"/>
  <c r="Z27" i="2"/>
  <c r="AW3" i="2"/>
  <c r="AU3" i="2"/>
  <c r="AS3" i="2"/>
  <c r="AQ3" i="2"/>
  <c r="AO3" i="2"/>
  <c r="AM3" i="2"/>
  <c r="AK3" i="2"/>
  <c r="AI3" i="2"/>
  <c r="AG3" i="2"/>
  <c r="AE3" i="2"/>
  <c r="AC3" i="2"/>
  <c r="AA3" i="2"/>
  <c r="N5" i="2" l="1"/>
  <c r="O4" i="2"/>
  <c r="O6" i="2" s="1"/>
  <c r="AA166" i="2"/>
  <c r="AA168" i="2" s="1"/>
  <c r="AA167" i="2" s="1"/>
  <c r="AA97" i="2"/>
  <c r="AA99" i="2" s="1"/>
  <c r="AA98" i="2" s="1"/>
  <c r="AD50" i="2"/>
  <c r="AL50" i="2"/>
  <c r="AT50" i="2"/>
  <c r="Z50" i="2"/>
  <c r="AH50" i="2"/>
  <c r="AP50" i="2"/>
  <c r="AX50" i="2"/>
  <c r="AH3" i="2"/>
  <c r="AP3" i="2"/>
  <c r="AX3" i="2"/>
  <c r="AG27" i="2"/>
  <c r="AO27" i="2"/>
  <c r="AW27" i="2"/>
  <c r="AB3" i="2"/>
  <c r="AJ3" i="2"/>
  <c r="AR3" i="2"/>
  <c r="AA27" i="2"/>
  <c r="AI27" i="2"/>
  <c r="AQ27" i="2"/>
  <c r="AD3" i="2"/>
  <c r="AL3" i="2"/>
  <c r="AT3" i="2"/>
  <c r="AC27" i="2"/>
  <c r="AK27" i="2"/>
  <c r="AS27" i="2"/>
  <c r="AF3" i="2"/>
  <c r="AN3" i="2"/>
  <c r="AV3" i="2"/>
  <c r="AA28" i="2"/>
  <c r="AA30" i="2" s="1"/>
  <c r="AA29" i="2" s="1"/>
  <c r="AE27" i="2"/>
  <c r="AM27" i="2"/>
  <c r="AU27" i="2"/>
  <c r="Z73" i="2"/>
  <c r="Z76" i="2"/>
  <c r="AD73" i="2"/>
  <c r="AC73" i="2"/>
  <c r="AH73" i="2"/>
  <c r="AG73" i="2"/>
  <c r="AL73" i="2"/>
  <c r="AK73" i="2"/>
  <c r="AP73" i="2"/>
  <c r="AO73" i="2"/>
  <c r="AS73" i="2"/>
  <c r="AU73" i="2"/>
  <c r="AA50" i="2"/>
  <c r="AE50" i="2"/>
  <c r="AI50" i="2"/>
  <c r="AM50" i="2"/>
  <c r="AQ50" i="2"/>
  <c r="AU50" i="2"/>
  <c r="Z53" i="2"/>
  <c r="AW73" i="2"/>
  <c r="AL119" i="2"/>
  <c r="AE96" i="2"/>
  <c r="AD96" i="2"/>
  <c r="AI96" i="2"/>
  <c r="AH96" i="2"/>
  <c r="AM96" i="2"/>
  <c r="AL96" i="2"/>
  <c r="AQ96" i="2"/>
  <c r="AP96" i="2"/>
  <c r="AU96" i="2"/>
  <c r="AT96" i="2"/>
  <c r="Z120" i="2"/>
  <c r="Z122" i="2" s="1"/>
  <c r="Z119" i="2"/>
  <c r="AG119" i="2"/>
  <c r="AH119" i="2"/>
  <c r="AO119" i="2"/>
  <c r="AP119" i="2"/>
  <c r="AW119" i="2"/>
  <c r="AX119" i="2"/>
  <c r="AT119" i="2"/>
  <c r="AF119" i="2"/>
  <c r="AN119" i="2"/>
  <c r="AV119" i="2"/>
  <c r="Z144" i="2"/>
  <c r="AA143" i="2"/>
  <c r="AA145" i="2" s="1"/>
  <c r="AB119" i="2"/>
  <c r="AJ119" i="2"/>
  <c r="AR119" i="2"/>
  <c r="AB142" i="2"/>
  <c r="AF142" i="2"/>
  <c r="AJ142" i="2"/>
  <c r="AN142" i="2"/>
  <c r="AR142" i="2"/>
  <c r="AG142" i="2"/>
  <c r="AO142" i="2"/>
  <c r="P4" i="2" l="1"/>
  <c r="P6" i="2" s="1"/>
  <c r="O5" i="2"/>
  <c r="AB97" i="2"/>
  <c r="AB99" i="2" s="1"/>
  <c r="AB98" i="2" s="1"/>
  <c r="AB166" i="2"/>
  <c r="AB168" i="2" s="1"/>
  <c r="AB167" i="2" s="1"/>
  <c r="Z121" i="2"/>
  <c r="AA120" i="2"/>
  <c r="AA122" i="2" s="1"/>
  <c r="Z52" i="2"/>
  <c r="AA51" i="2"/>
  <c r="AA53" i="2" s="1"/>
  <c r="Z75" i="2"/>
  <c r="AA74" i="2"/>
  <c r="AA76" i="2" s="1"/>
  <c r="AA144" i="2"/>
  <c r="AB143" i="2"/>
  <c r="AB145" i="2" s="1"/>
  <c r="AB28" i="2"/>
  <c r="AB30" i="2" s="1"/>
  <c r="Q4" i="2" l="1"/>
  <c r="Q6" i="2" s="1"/>
  <c r="P5" i="2"/>
  <c r="AC97" i="2"/>
  <c r="AC99" i="2" s="1"/>
  <c r="AC98" i="2" s="1"/>
  <c r="AA75" i="2"/>
  <c r="AB74" i="2"/>
  <c r="AB76" i="2" s="1"/>
  <c r="AC166" i="2"/>
  <c r="AC168" i="2" s="1"/>
  <c r="AC167" i="2" s="1"/>
  <c r="AA52" i="2"/>
  <c r="AB51" i="2"/>
  <c r="AB53" i="2" s="1"/>
  <c r="AB120" i="2"/>
  <c r="AB122" i="2" s="1"/>
  <c r="AA121" i="2"/>
  <c r="AC143" i="2"/>
  <c r="AC145" i="2" s="1"/>
  <c r="AB144" i="2"/>
  <c r="AC28" i="2"/>
  <c r="AC30" i="2" s="1"/>
  <c r="AB29" i="2"/>
  <c r="Q5" i="2" l="1"/>
  <c r="R4" i="2"/>
  <c r="R6" i="2" s="1"/>
  <c r="AD99" i="2"/>
  <c r="AD98" i="2" s="1"/>
  <c r="AB75" i="2"/>
  <c r="AC74" i="2"/>
  <c r="AC76" i="2" s="1"/>
  <c r="AC51" i="2"/>
  <c r="AC53" i="2" s="1"/>
  <c r="AB52" i="2"/>
  <c r="AD143" i="2"/>
  <c r="AD145" i="2" s="1"/>
  <c r="AC144" i="2"/>
  <c r="AD166" i="2"/>
  <c r="AD168" i="2" s="1"/>
  <c r="AD167" i="2" s="1"/>
  <c r="AB121" i="2"/>
  <c r="AC120" i="2"/>
  <c r="AC122" i="2" s="1"/>
  <c r="AC29" i="2"/>
  <c r="AD28" i="2"/>
  <c r="AD30" i="2" s="1"/>
  <c r="R5" i="2" l="1"/>
  <c r="S4" i="2"/>
  <c r="S6" i="2" s="1"/>
  <c r="AE97" i="2"/>
  <c r="AE99" i="2" s="1"/>
  <c r="AE98" i="2" s="1"/>
  <c r="AC75" i="2"/>
  <c r="AD74" i="2"/>
  <c r="AD76" i="2" s="1"/>
  <c r="AD120" i="2"/>
  <c r="AD122" i="2" s="1"/>
  <c r="AC121" i="2"/>
  <c r="AD144" i="2"/>
  <c r="AE143" i="2"/>
  <c r="AE145" i="2" s="1"/>
  <c r="AD51" i="2"/>
  <c r="AD53" i="2" s="1"/>
  <c r="AC52" i="2"/>
  <c r="AE166" i="2"/>
  <c r="AE168" i="2" s="1"/>
  <c r="AE167" i="2" s="1"/>
  <c r="AE28" i="2"/>
  <c r="AE30" i="2" s="1"/>
  <c r="AD29" i="2"/>
  <c r="T4" i="2" l="1"/>
  <c r="T6" i="2" s="1"/>
  <c r="S5" i="2"/>
  <c r="AF97" i="2"/>
  <c r="AF99" i="2" s="1"/>
  <c r="AF98" i="2" s="1"/>
  <c r="AD75" i="2"/>
  <c r="AE74" i="2"/>
  <c r="AE76" i="2" s="1"/>
  <c r="AF166" i="2"/>
  <c r="AF168" i="2" s="1"/>
  <c r="AF167" i="2" s="1"/>
  <c r="AD121" i="2"/>
  <c r="AE120" i="2"/>
  <c r="AE122" i="2" s="1"/>
  <c r="AE144" i="2"/>
  <c r="AF143" i="2"/>
  <c r="AF145" i="2" s="1"/>
  <c r="AD52" i="2"/>
  <c r="AE51" i="2"/>
  <c r="AE53" i="2" s="1"/>
  <c r="AE29" i="2"/>
  <c r="AF28" i="2"/>
  <c r="AF30" i="2" s="1"/>
  <c r="U4" i="2" l="1"/>
  <c r="U6" i="2" s="1"/>
  <c r="T5" i="2"/>
  <c r="AG97" i="2"/>
  <c r="AG99" i="2" s="1"/>
  <c r="AG98" i="2" s="1"/>
  <c r="AG143" i="2"/>
  <c r="AG145" i="2" s="1"/>
  <c r="AF144" i="2"/>
  <c r="AG166" i="2"/>
  <c r="AG168" i="2" s="1"/>
  <c r="AG167" i="2" s="1"/>
  <c r="AG28" i="2"/>
  <c r="AG30" i="2" s="1"/>
  <c r="AF29" i="2"/>
  <c r="AF120" i="2"/>
  <c r="AF122" i="2" s="1"/>
  <c r="AE121" i="2"/>
  <c r="AF51" i="2"/>
  <c r="AF53" i="2" s="1"/>
  <c r="AE52" i="2"/>
  <c r="AF74" i="2"/>
  <c r="AF76" i="2" s="1"/>
  <c r="AE75" i="2"/>
  <c r="V4" i="2" l="1"/>
  <c r="V6" i="2" s="1"/>
  <c r="U5" i="2"/>
  <c r="AH97" i="2"/>
  <c r="AH99" i="2" s="1"/>
  <c r="AH98" i="2" s="1"/>
  <c r="AG51" i="2"/>
  <c r="AG53" i="2" s="1"/>
  <c r="AF52" i="2"/>
  <c r="AH166" i="2"/>
  <c r="AH168" i="2" s="1"/>
  <c r="AH167" i="2" s="1"/>
  <c r="AH143" i="2"/>
  <c r="AH145" i="2" s="1"/>
  <c r="AG144" i="2"/>
  <c r="AF75" i="2"/>
  <c r="AG74" i="2"/>
  <c r="AG76" i="2" s="1"/>
  <c r="AG29" i="2"/>
  <c r="AH28" i="2"/>
  <c r="AH30" i="2" s="1"/>
  <c r="AF121" i="2"/>
  <c r="AG120" i="2"/>
  <c r="AG122" i="2" s="1"/>
  <c r="V5" i="2" l="1"/>
  <c r="W4" i="2"/>
  <c r="W6" i="2" s="1"/>
  <c r="AI97" i="2"/>
  <c r="AI99" i="2" s="1"/>
  <c r="AI98" i="2" s="1"/>
  <c r="AH120" i="2"/>
  <c r="AH122" i="2" s="1"/>
  <c r="AG121" i="2"/>
  <c r="AG75" i="2"/>
  <c r="AH74" i="2"/>
  <c r="AH76" i="2" s="1"/>
  <c r="AI166" i="2"/>
  <c r="AI168" i="2" s="1"/>
  <c r="AI167" i="2" s="1"/>
  <c r="AI28" i="2"/>
  <c r="AI30" i="2" s="1"/>
  <c r="AH29" i="2"/>
  <c r="AH51" i="2"/>
  <c r="AH53" i="2" s="1"/>
  <c r="AG52" i="2"/>
  <c r="AH144" i="2"/>
  <c r="AI143" i="2"/>
  <c r="AI145" i="2" s="1"/>
  <c r="X4" i="2" l="1"/>
  <c r="X6" i="2" s="1"/>
  <c r="W5" i="2"/>
  <c r="AJ97" i="2"/>
  <c r="AJ99" i="2" s="1"/>
  <c r="AJ98" i="2" s="1"/>
  <c r="AH52" i="2"/>
  <c r="AI51" i="2"/>
  <c r="AI53" i="2" s="1"/>
  <c r="AI144" i="2"/>
  <c r="AJ143" i="2"/>
  <c r="AJ145" i="2" s="1"/>
  <c r="AJ166" i="2"/>
  <c r="AJ168" i="2" s="1"/>
  <c r="AJ167" i="2" s="1"/>
  <c r="AH75" i="2"/>
  <c r="AI74" i="2"/>
  <c r="AI76" i="2" s="1"/>
  <c r="AI29" i="2"/>
  <c r="AJ28" i="2"/>
  <c r="AJ30" i="2" s="1"/>
  <c r="AH121" i="2"/>
  <c r="AI120" i="2"/>
  <c r="AI122" i="2" s="1"/>
  <c r="Y4" i="2" l="1"/>
  <c r="Y6" i="2" s="1"/>
  <c r="X5" i="2"/>
  <c r="AK97" i="2"/>
  <c r="AK99" i="2" s="1"/>
  <c r="AK98" i="2" s="1"/>
  <c r="AI52" i="2"/>
  <c r="AJ51" i="2"/>
  <c r="AJ53" i="2" s="1"/>
  <c r="AJ120" i="2"/>
  <c r="AJ122" i="2" s="1"/>
  <c r="AI121" i="2"/>
  <c r="AI75" i="2"/>
  <c r="AJ74" i="2"/>
  <c r="AJ76" i="2" s="1"/>
  <c r="AK143" i="2"/>
  <c r="AK145" i="2" s="1"/>
  <c r="AJ144" i="2"/>
  <c r="AK28" i="2"/>
  <c r="AK30" i="2" s="1"/>
  <c r="AJ29" i="2"/>
  <c r="AK166" i="2"/>
  <c r="AK168" i="2" s="1"/>
  <c r="AK167" i="2" s="1"/>
  <c r="Y5" i="2" l="1"/>
  <c r="Z4" i="2"/>
  <c r="Z6" i="2" s="1"/>
  <c r="AL97" i="2"/>
  <c r="AL99" i="2" s="1"/>
  <c r="AL98" i="2" s="1"/>
  <c r="AJ75" i="2"/>
  <c r="AK74" i="2"/>
  <c r="AK76" i="2" s="1"/>
  <c r="AK29" i="2"/>
  <c r="AL28" i="2"/>
  <c r="AL30" i="2" s="1"/>
  <c r="AL143" i="2"/>
  <c r="AL145" i="2" s="1"/>
  <c r="AK144" i="2"/>
  <c r="AL166" i="2"/>
  <c r="AL168" i="2" s="1"/>
  <c r="AL167" i="2" s="1"/>
  <c r="AJ121" i="2"/>
  <c r="AK120" i="2"/>
  <c r="AK122" i="2" s="1"/>
  <c r="AK51" i="2"/>
  <c r="AK53" i="2" s="1"/>
  <c r="AJ52" i="2"/>
  <c r="Z5" i="2" l="1"/>
  <c r="AA4" i="2"/>
  <c r="AA6" i="2" s="1"/>
  <c r="AM97" i="2"/>
  <c r="AM99" i="2" s="1"/>
  <c r="AM98" i="2" s="1"/>
  <c r="AL120" i="2"/>
  <c r="AL122" i="2" s="1"/>
  <c r="AK121" i="2"/>
  <c r="AL144" i="2"/>
  <c r="AM143" i="2"/>
  <c r="AM145" i="2" s="1"/>
  <c r="AL74" i="2"/>
  <c r="AL76" i="2" s="1"/>
  <c r="AK75" i="2"/>
  <c r="AM28" i="2"/>
  <c r="AM30" i="2" s="1"/>
  <c r="AL29" i="2"/>
  <c r="AL51" i="2"/>
  <c r="AL53" i="2" s="1"/>
  <c r="AK52" i="2"/>
  <c r="AM166" i="2"/>
  <c r="AM168" i="2" s="1"/>
  <c r="AM167" i="2" s="1"/>
  <c r="AB4" i="2" l="1"/>
  <c r="AB6" i="2" s="1"/>
  <c r="AA5" i="2"/>
  <c r="AN97" i="2"/>
  <c r="AN99" i="2" s="1"/>
  <c r="AN98" i="2" s="1"/>
  <c r="AN166" i="2"/>
  <c r="AN168" i="2" s="1"/>
  <c r="AN167" i="2" s="1"/>
  <c r="AL121" i="2"/>
  <c r="AM120" i="2"/>
  <c r="AM122" i="2" s="1"/>
  <c r="AM29" i="2"/>
  <c r="AN28" i="2"/>
  <c r="AN30" i="2" s="1"/>
  <c r="AL75" i="2"/>
  <c r="AM74" i="2"/>
  <c r="AM76" i="2" s="1"/>
  <c r="AM144" i="2"/>
  <c r="AN143" i="2"/>
  <c r="AN145" i="2" s="1"/>
  <c r="AL52" i="2"/>
  <c r="AM51" i="2"/>
  <c r="AM53" i="2" s="1"/>
  <c r="AC4" i="2" l="1"/>
  <c r="AC6" i="2" s="1"/>
  <c r="AB5" i="2"/>
  <c r="AO97" i="2"/>
  <c r="AO99" i="2" s="1"/>
  <c r="AO98" i="2" s="1"/>
  <c r="AN120" i="2"/>
  <c r="AN122" i="2" s="1"/>
  <c r="AM121" i="2"/>
  <c r="AO28" i="2"/>
  <c r="AO30" i="2" s="1"/>
  <c r="AN29" i="2"/>
  <c r="AN51" i="2"/>
  <c r="AN53" i="2" s="1"/>
  <c r="AM52" i="2"/>
  <c r="AO143" i="2"/>
  <c r="AO145" i="2" s="1"/>
  <c r="AN144" i="2"/>
  <c r="AO166" i="2"/>
  <c r="AO168" i="2" s="1"/>
  <c r="AO167" i="2" s="1"/>
  <c r="AN74" i="2"/>
  <c r="AN76" i="2" s="1"/>
  <c r="AM75" i="2"/>
  <c r="AC5" i="2" l="1"/>
  <c r="AD4" i="2"/>
  <c r="AD6" i="2" s="1"/>
  <c r="AP97" i="2"/>
  <c r="AP99" i="2" s="1"/>
  <c r="AP98" i="2" s="1"/>
  <c r="AP143" i="2"/>
  <c r="AP145" i="2" s="1"/>
  <c r="AO144" i="2"/>
  <c r="AN75" i="2"/>
  <c r="AO74" i="2"/>
  <c r="AO76" i="2" s="1"/>
  <c r="AP166" i="2"/>
  <c r="AP168" i="2" s="1"/>
  <c r="AP167" i="2" s="1"/>
  <c r="AO29" i="2"/>
  <c r="AP28" i="2"/>
  <c r="AP30" i="2" s="1"/>
  <c r="AO120" i="2"/>
  <c r="AO122" i="2" s="1"/>
  <c r="AN121" i="2"/>
  <c r="AO51" i="2"/>
  <c r="AO53" i="2" s="1"/>
  <c r="AN52" i="2"/>
  <c r="AD5" i="2" l="1"/>
  <c r="AE4" i="2"/>
  <c r="AE6" i="2" s="1"/>
  <c r="AQ97" i="2"/>
  <c r="AQ99" i="2" s="1"/>
  <c r="AQ98" i="2" s="1"/>
  <c r="AP144" i="2"/>
  <c r="AQ143" i="2"/>
  <c r="AQ145" i="2" s="1"/>
  <c r="AQ28" i="2"/>
  <c r="AQ30" i="2" s="1"/>
  <c r="AP29" i="2"/>
  <c r="AP120" i="2"/>
  <c r="AP122" i="2" s="1"/>
  <c r="AO121" i="2"/>
  <c r="AQ166" i="2"/>
  <c r="AQ168" i="2" s="1"/>
  <c r="AQ167" i="2" s="1"/>
  <c r="AP74" i="2"/>
  <c r="AP76" i="2" s="1"/>
  <c r="AO75" i="2"/>
  <c r="AP51" i="2"/>
  <c r="AP53" i="2" s="1"/>
  <c r="AO52" i="2"/>
  <c r="AE5" i="2" l="1"/>
  <c r="AF4" i="2"/>
  <c r="AF6" i="2" s="1"/>
  <c r="AR97" i="2"/>
  <c r="AR99" i="2" s="1"/>
  <c r="AR98" i="2" s="1"/>
  <c r="AP121" i="2"/>
  <c r="AQ120" i="2"/>
  <c r="AQ122" i="2" s="1"/>
  <c r="AQ29" i="2"/>
  <c r="AR28" i="2"/>
  <c r="AR30" i="2" s="1"/>
  <c r="AQ144" i="2"/>
  <c r="AR143" i="2"/>
  <c r="AR145" i="2" s="1"/>
  <c r="AP75" i="2"/>
  <c r="AQ74" i="2"/>
  <c r="AQ76" i="2" s="1"/>
  <c r="AP52" i="2"/>
  <c r="AQ51" i="2"/>
  <c r="AQ53" i="2" s="1"/>
  <c r="AR166" i="2"/>
  <c r="AR168" i="2" s="1"/>
  <c r="AR167" i="2" s="1"/>
  <c r="AG4" i="2" l="1"/>
  <c r="AG6" i="2" s="1"/>
  <c r="AF5" i="2"/>
  <c r="AS97" i="2"/>
  <c r="AS99" i="2" s="1"/>
  <c r="AS98" i="2" s="1"/>
  <c r="AS166" i="2"/>
  <c r="AS168" i="2" s="1"/>
  <c r="AS167" i="2" s="1"/>
  <c r="AR74" i="2"/>
  <c r="AR76" i="2" s="1"/>
  <c r="AQ75" i="2"/>
  <c r="AR120" i="2"/>
  <c r="AR122" i="2" s="1"/>
  <c r="AQ121" i="2"/>
  <c r="AQ52" i="2"/>
  <c r="AR51" i="2"/>
  <c r="AR53" i="2" s="1"/>
  <c r="AS143" i="2"/>
  <c r="AS145" i="2" s="1"/>
  <c r="AR144" i="2"/>
  <c r="AS28" i="2"/>
  <c r="AS30" i="2" s="1"/>
  <c r="AR29" i="2"/>
  <c r="AG5" i="2" l="1"/>
  <c r="AH4" i="2"/>
  <c r="AH6" i="2" s="1"/>
  <c r="AT97" i="2"/>
  <c r="AT99" i="2" s="1"/>
  <c r="AT98" i="2" s="1"/>
  <c r="AS29" i="2"/>
  <c r="AT28" i="2"/>
  <c r="AT30" i="2" s="1"/>
  <c r="AS51" i="2"/>
  <c r="AS53" i="2" s="1"/>
  <c r="AR52" i="2"/>
  <c r="AT166" i="2"/>
  <c r="AT168" i="2" s="1"/>
  <c r="AT167" i="2" s="1"/>
  <c r="AR75" i="2"/>
  <c r="AS74" i="2"/>
  <c r="AS76" i="2" s="1"/>
  <c r="AT143" i="2"/>
  <c r="AT145" i="2" s="1"/>
  <c r="AS144" i="2"/>
  <c r="AS120" i="2"/>
  <c r="AS122" i="2" s="1"/>
  <c r="AR121" i="2"/>
  <c r="AI4" i="2" l="1"/>
  <c r="AI6" i="2" s="1"/>
  <c r="AH5" i="2"/>
  <c r="AU97" i="2"/>
  <c r="AU99" i="2" s="1"/>
  <c r="AU98" i="2" s="1"/>
  <c r="AU28" i="2"/>
  <c r="AU30" i="2" s="1"/>
  <c r="AT29" i="2"/>
  <c r="AT74" i="2"/>
  <c r="AT76" i="2" s="1"/>
  <c r="AS75" i="2"/>
  <c r="AT51" i="2"/>
  <c r="AT53" i="2" s="1"/>
  <c r="AS52" i="2"/>
  <c r="AT120" i="2"/>
  <c r="AT122" i="2" s="1"/>
  <c r="AS121" i="2"/>
  <c r="AT144" i="2"/>
  <c r="AU143" i="2"/>
  <c r="AU145" i="2" s="1"/>
  <c r="AU166" i="2"/>
  <c r="AU168" i="2" s="1"/>
  <c r="AU167" i="2" s="1"/>
  <c r="AI5" i="2" l="1"/>
  <c r="AJ4" i="2"/>
  <c r="AJ6" i="2" s="1"/>
  <c r="AV97" i="2"/>
  <c r="AV99" i="2" s="1"/>
  <c r="AV98" i="2" s="1"/>
  <c r="AV166" i="2"/>
  <c r="AV168" i="2" s="1"/>
  <c r="AV167" i="2" s="1"/>
  <c r="AT52" i="2"/>
  <c r="AU51" i="2"/>
  <c r="AU53" i="2" s="1"/>
  <c r="AU144" i="2"/>
  <c r="AV143" i="2"/>
  <c r="AV145" i="2" s="1"/>
  <c r="AT121" i="2"/>
  <c r="AU120" i="2"/>
  <c r="AU122" i="2" s="1"/>
  <c r="AU29" i="2"/>
  <c r="AV28" i="2"/>
  <c r="AV30" i="2" s="1"/>
  <c r="AT75" i="2"/>
  <c r="AU74" i="2"/>
  <c r="AU76" i="2" s="1"/>
  <c r="AJ5" i="2" l="1"/>
  <c r="AK4" i="2"/>
  <c r="AK6" i="2" s="1"/>
  <c r="AW97" i="2"/>
  <c r="AW99" i="2" s="1"/>
  <c r="AW98" i="2" s="1"/>
  <c r="AV120" i="2"/>
  <c r="AV122" i="2" s="1"/>
  <c r="AU121" i="2"/>
  <c r="AW166" i="2"/>
  <c r="AW168" i="2" s="1"/>
  <c r="AW167" i="2" s="1"/>
  <c r="AV74" i="2"/>
  <c r="AV76" i="2" s="1"/>
  <c r="AU75" i="2"/>
  <c r="AV51" i="2"/>
  <c r="AV53" i="2" s="1"/>
  <c r="AU52" i="2"/>
  <c r="AW143" i="2"/>
  <c r="AW145" i="2" s="1"/>
  <c r="AV144" i="2"/>
  <c r="AW28" i="2"/>
  <c r="AW30" i="2" s="1"/>
  <c r="AV29" i="2"/>
  <c r="AL4" i="2" l="1"/>
  <c r="AL6" i="2" s="1"/>
  <c r="AK5" i="2"/>
  <c r="AX97" i="2"/>
  <c r="AX99" i="2" s="1"/>
  <c r="AX98" i="2" s="1"/>
  <c r="AX143" i="2"/>
  <c r="AX145" i="2" s="1"/>
  <c r="AW144" i="2"/>
  <c r="AV75" i="2"/>
  <c r="AW74" i="2"/>
  <c r="AW76" i="2" s="1"/>
  <c r="AW120" i="2"/>
  <c r="AW122" i="2" s="1"/>
  <c r="AV121" i="2"/>
  <c r="AX166" i="2"/>
  <c r="AX168" i="2" s="1"/>
  <c r="AX167" i="2" s="1"/>
  <c r="AW29" i="2"/>
  <c r="AX28" i="2"/>
  <c r="AX30" i="2" s="1"/>
  <c r="AW51" i="2"/>
  <c r="AW53" i="2" s="1"/>
  <c r="AV52" i="2"/>
  <c r="AL5" i="2" l="1"/>
  <c r="AM4" i="2"/>
  <c r="AM6" i="2" s="1"/>
  <c r="F98" i="2"/>
  <c r="AY97" i="2"/>
  <c r="AY99" i="2" s="1"/>
  <c r="AZ97" i="2" s="1"/>
  <c r="AZ99" i="2" s="1"/>
  <c r="BA97" i="2" s="1"/>
  <c r="BA99" i="2" s="1"/>
  <c r="BB97" i="2" s="1"/>
  <c r="BB99" i="2" s="1"/>
  <c r="BC97" i="2" s="1"/>
  <c r="BC99" i="2" s="1"/>
  <c r="AX120" i="2"/>
  <c r="AX122" i="2" s="1"/>
  <c r="AW121" i="2"/>
  <c r="AX51" i="2"/>
  <c r="AX53" i="2" s="1"/>
  <c r="AW52" i="2"/>
  <c r="F167" i="2"/>
  <c r="AY166" i="2"/>
  <c r="AY168" i="2" s="1"/>
  <c r="AX74" i="2"/>
  <c r="AX76" i="2" s="1"/>
  <c r="AW75" i="2"/>
  <c r="AY28" i="2"/>
  <c r="AY30" i="2" s="1"/>
  <c r="AX29" i="2"/>
  <c r="F29" i="2" s="1"/>
  <c r="AX144" i="2"/>
  <c r="F144" i="2" s="1"/>
  <c r="AY143" i="2"/>
  <c r="AY145" i="2" s="1"/>
  <c r="AN4" i="2" l="1"/>
  <c r="AN6" i="2" s="1"/>
  <c r="AM5" i="2"/>
  <c r="AX52" i="2"/>
  <c r="F52" i="2" s="1"/>
  <c r="AY51" i="2"/>
  <c r="AY53" i="2" s="1"/>
  <c r="AZ166" i="2"/>
  <c r="AZ168" i="2" s="1"/>
  <c r="AX121" i="2"/>
  <c r="F121" i="2" s="1"/>
  <c r="AY120" i="2"/>
  <c r="AY122" i="2" s="1"/>
  <c r="AZ143" i="2"/>
  <c r="AZ145" i="2" s="1"/>
  <c r="BD97" i="2"/>
  <c r="BD99" i="2" s="1"/>
  <c r="AY29" i="2"/>
  <c r="AZ28" i="2"/>
  <c r="AZ30" i="2" s="1"/>
  <c r="AX75" i="2"/>
  <c r="F75" i="2" s="1"/>
  <c r="AY74" i="2"/>
  <c r="AY76" i="2" s="1"/>
  <c r="AO4" i="2" l="1"/>
  <c r="AO6" i="2" s="1"/>
  <c r="AN5" i="2"/>
  <c r="BE97" i="2"/>
  <c r="BE99" i="2" s="1"/>
  <c r="BA143" i="2"/>
  <c r="BA145" i="2" s="1"/>
  <c r="AZ120" i="2"/>
  <c r="AZ122" i="2" s="1"/>
  <c r="AZ51" i="2"/>
  <c r="AZ53" i="2" s="1"/>
  <c r="AZ74" i="2"/>
  <c r="AZ76" i="2" s="1"/>
  <c r="BA166" i="2"/>
  <c r="BA168" i="2" s="1"/>
  <c r="BA28" i="2"/>
  <c r="BA30" i="2" s="1"/>
  <c r="AZ29" i="2"/>
  <c r="AO5" i="2" l="1"/>
  <c r="AP4" i="2"/>
  <c r="AP6" i="2" s="1"/>
  <c r="BA74" i="2"/>
  <c r="BA76" i="2" s="1"/>
  <c r="BB143" i="2"/>
  <c r="BB145" i="2" s="1"/>
  <c r="BA29" i="2"/>
  <c r="BB28" i="2"/>
  <c r="BB30" i="2" s="1"/>
  <c r="BA51" i="2"/>
  <c r="BA53" i="2" s="1"/>
  <c r="BB166" i="2"/>
  <c r="BB168" i="2" s="1"/>
  <c r="BA120" i="2"/>
  <c r="BA122" i="2" s="1"/>
  <c r="BF97" i="2"/>
  <c r="BF99" i="2" s="1"/>
  <c r="AP5" i="2" l="1"/>
  <c r="AQ4" i="2"/>
  <c r="AQ6" i="2" s="1"/>
  <c r="BC166" i="2"/>
  <c r="BC168" i="2" s="1"/>
  <c r="BB51" i="2"/>
  <c r="BB53" i="2" s="1"/>
  <c r="BC143" i="2"/>
  <c r="BC145" i="2" s="1"/>
  <c r="BB120" i="2"/>
  <c r="BB122" i="2" s="1"/>
  <c r="BB74" i="2"/>
  <c r="BB76" i="2" s="1"/>
  <c r="BG97" i="2"/>
  <c r="BG99" i="2" s="1"/>
  <c r="BC28" i="2"/>
  <c r="BC30" i="2" s="1"/>
  <c r="BB29" i="2"/>
  <c r="AQ5" i="2" l="1"/>
  <c r="AR4" i="2"/>
  <c r="AR6" i="2" s="1"/>
  <c r="BC29" i="2"/>
  <c r="BD28" i="2"/>
  <c r="BD30" i="2" s="1"/>
  <c r="BD143" i="2"/>
  <c r="BD145" i="2" s="1"/>
  <c r="BH97" i="2"/>
  <c r="BH99" i="2" s="1"/>
  <c r="BH100" i="2" s="1"/>
  <c r="BD166" i="2"/>
  <c r="BD168" i="2" s="1"/>
  <c r="BC51" i="2"/>
  <c r="BC53" i="2" s="1"/>
  <c r="BC74" i="2"/>
  <c r="BC76" i="2" s="1"/>
  <c r="BC120" i="2"/>
  <c r="BC122" i="2" s="1"/>
  <c r="AR5" i="2" l="1"/>
  <c r="AS4" i="2"/>
  <c r="AS6" i="2" s="1"/>
  <c r="BD120" i="2"/>
  <c r="BD122" i="2" s="1"/>
  <c r="BD74" i="2"/>
  <c r="BD76" i="2" s="1"/>
  <c r="BE28" i="2"/>
  <c r="BE30" i="2" s="1"/>
  <c r="BD29" i="2"/>
  <c r="BI97" i="2"/>
  <c r="BI99" i="2" s="1"/>
  <c r="BE166" i="2"/>
  <c r="BE168" i="2" s="1"/>
  <c r="BD51" i="2"/>
  <c r="BD53" i="2" s="1"/>
  <c r="BE143" i="2"/>
  <c r="BE145" i="2" s="1"/>
  <c r="AS5" i="2" l="1"/>
  <c r="AT4" i="2"/>
  <c r="AT6" i="2" s="1"/>
  <c r="BF166" i="2"/>
  <c r="BF168" i="2" s="1"/>
  <c r="BE74" i="2"/>
  <c r="BE76" i="2" s="1"/>
  <c r="BJ97" i="2"/>
  <c r="BJ99" i="2" s="1"/>
  <c r="BE51" i="2"/>
  <c r="BE53" i="2" s="1"/>
  <c r="BE29" i="2"/>
  <c r="BF28" i="2"/>
  <c r="BF30" i="2" s="1"/>
  <c r="BE120" i="2"/>
  <c r="BE122" i="2" s="1"/>
  <c r="BF143" i="2"/>
  <c r="BF145" i="2" s="1"/>
  <c r="AT5" i="2" l="1"/>
  <c r="AU4" i="2"/>
  <c r="AU6" i="2" s="1"/>
  <c r="BG143" i="2"/>
  <c r="BG145" i="2" s="1"/>
  <c r="BG28" i="2"/>
  <c r="BG30" i="2" s="1"/>
  <c r="BF29" i="2"/>
  <c r="BF74" i="2"/>
  <c r="BF76" i="2" s="1"/>
  <c r="BF51" i="2"/>
  <c r="BF53" i="2" s="1"/>
  <c r="BG166" i="2"/>
  <c r="BG168" i="2" s="1"/>
  <c r="BF120" i="2"/>
  <c r="BF122" i="2" s="1"/>
  <c r="BK97" i="2"/>
  <c r="BK99" i="2" s="1"/>
  <c r="AU5" i="2" l="1"/>
  <c r="AV4" i="2"/>
  <c r="AV6" i="2" s="1"/>
  <c r="BL97" i="2"/>
  <c r="BL99" i="2" s="1"/>
  <c r="BG120" i="2"/>
  <c r="BG122" i="2" s="1"/>
  <c r="BG74" i="2"/>
  <c r="BG76" i="2" s="1"/>
  <c r="BG29" i="2"/>
  <c r="BH28" i="2"/>
  <c r="BH30" i="2" s="1"/>
  <c r="BH32" i="2" s="1"/>
  <c r="BG51" i="2"/>
  <c r="BG53" i="2" s="1"/>
  <c r="BH166" i="2"/>
  <c r="BH168" i="2" s="1"/>
  <c r="BH143" i="2"/>
  <c r="BH145" i="2" s="1"/>
  <c r="BH147" i="2" s="1"/>
  <c r="AV5" i="2" l="1"/>
  <c r="AW4" i="2"/>
  <c r="AW6" i="2" s="1"/>
  <c r="BH51" i="2"/>
  <c r="BH53" i="2" s="1"/>
  <c r="BH55" i="2" s="1"/>
  <c r="BH74" i="2"/>
  <c r="BH76" i="2" s="1"/>
  <c r="BH78" i="2" s="1"/>
  <c r="BH120" i="2"/>
  <c r="BH122" i="2" s="1"/>
  <c r="BI28" i="2"/>
  <c r="BI30" i="2" s="1"/>
  <c r="BH29" i="2"/>
  <c r="BM97" i="2"/>
  <c r="BM99" i="2" s="1"/>
  <c r="BI143" i="2"/>
  <c r="BI145" i="2" s="1"/>
  <c r="BI166" i="2"/>
  <c r="BI168" i="2" s="1"/>
  <c r="AX4" i="2" l="1"/>
  <c r="AX6" i="2" s="1"/>
  <c r="AW5" i="2"/>
  <c r="BJ166" i="2"/>
  <c r="BJ168" i="2" s="1"/>
  <c r="BI74" i="2"/>
  <c r="BI76" i="2" s="1"/>
  <c r="BI29" i="2"/>
  <c r="BJ28" i="2"/>
  <c r="BJ30" i="2" s="1"/>
  <c r="BI51" i="2"/>
  <c r="BI53" i="2" s="1"/>
  <c r="BJ143" i="2"/>
  <c r="BJ145" i="2" s="1"/>
  <c r="BI120" i="2"/>
  <c r="BI122" i="2" s="1"/>
  <c r="BN97" i="2"/>
  <c r="BN99" i="2" s="1"/>
  <c r="AY4" i="2" l="1"/>
  <c r="AY6" i="2" s="1"/>
  <c r="AZ4" i="2" s="1"/>
  <c r="AZ6" i="2" s="1"/>
  <c r="BA4" i="2" s="1"/>
  <c r="BA6" i="2" s="1"/>
  <c r="BB4" i="2" s="1"/>
  <c r="BB6" i="2" s="1"/>
  <c r="BC4" i="2" s="1"/>
  <c r="BC6" i="2" s="1"/>
  <c r="BD4" i="2" s="1"/>
  <c r="BD6" i="2" s="1"/>
  <c r="BE4" i="2" s="1"/>
  <c r="BE6" i="2" s="1"/>
  <c r="BF4" i="2" s="1"/>
  <c r="BF6" i="2" s="1"/>
  <c r="BG4" i="2" s="1"/>
  <c r="BG6" i="2" s="1"/>
  <c r="BH4" i="2" s="1"/>
  <c r="BH6" i="2" s="1"/>
  <c r="AX5" i="2"/>
  <c r="G5" i="2" s="1"/>
  <c r="BJ74" i="2"/>
  <c r="BJ76" i="2" s="1"/>
  <c r="BK143" i="2"/>
  <c r="BK145" i="2" s="1"/>
  <c r="BO97" i="2"/>
  <c r="BO99" i="2" s="1"/>
  <c r="BJ51" i="2"/>
  <c r="BJ53" i="2" s="1"/>
  <c r="BK166" i="2"/>
  <c r="BK168" i="2" s="1"/>
  <c r="BK28" i="2"/>
  <c r="BK30" i="2" s="1"/>
  <c r="BJ29" i="2"/>
  <c r="BJ120" i="2"/>
  <c r="BJ122" i="2" s="1"/>
  <c r="BH7" i="2" l="1"/>
  <c r="BI4" i="2"/>
  <c r="BI6" i="2" s="1"/>
  <c r="BJ4" i="2" s="1"/>
  <c r="BJ6" i="2" s="1"/>
  <c r="BK4" i="2" s="1"/>
  <c r="BK6" i="2" s="1"/>
  <c r="BK29" i="2"/>
  <c r="BL28" i="2"/>
  <c r="BL30" i="2" s="1"/>
  <c r="BL166" i="2"/>
  <c r="BL168" i="2" s="1"/>
  <c r="BK120" i="2"/>
  <c r="BK122" i="2" s="1"/>
  <c r="BP97" i="2"/>
  <c r="BP99" i="2" s="1"/>
  <c r="BK51" i="2"/>
  <c r="BK53" i="2" s="1"/>
  <c r="BL143" i="2"/>
  <c r="BL145" i="2" s="1"/>
  <c r="BK74" i="2"/>
  <c r="BK76" i="2" s="1"/>
  <c r="BM28" i="2" l="1"/>
  <c r="BM30" i="2" s="1"/>
  <c r="BL29" i="2"/>
  <c r="BL74" i="2"/>
  <c r="BL76" i="2" s="1"/>
  <c r="BL51" i="2"/>
  <c r="BL53" i="2" s="1"/>
  <c r="BQ97" i="2"/>
  <c r="BQ99" i="2" s="1"/>
  <c r="BM166" i="2"/>
  <c r="BM168" i="2" s="1"/>
  <c r="BM143" i="2"/>
  <c r="BM145" i="2" s="1"/>
  <c r="BL4" i="2"/>
  <c r="BL6" i="2" s="1"/>
  <c r="BL120" i="2"/>
  <c r="BL122" i="2" s="1"/>
  <c r="BM51" i="2" l="1"/>
  <c r="BM53" i="2" s="1"/>
  <c r="BM120" i="2"/>
  <c r="BM122" i="2" s="1"/>
  <c r="BN143" i="2"/>
  <c r="BN145" i="2" s="1"/>
  <c r="BR97" i="2"/>
  <c r="BR99" i="2" s="1"/>
  <c r="BR100" i="2" s="1"/>
  <c r="BM74" i="2"/>
  <c r="BM76" i="2" s="1"/>
  <c r="BM4" i="2"/>
  <c r="BM6" i="2" s="1"/>
  <c r="BN166" i="2"/>
  <c r="BN168" i="2" s="1"/>
  <c r="BM29" i="2"/>
  <c r="BN28" i="2"/>
  <c r="BN30" i="2" s="1"/>
  <c r="BO166" i="2" l="1"/>
  <c r="BO168" i="2" s="1"/>
  <c r="BS97" i="2"/>
  <c r="BS99" i="2" s="1"/>
  <c r="BN4" i="2"/>
  <c r="BN6" i="2" s="1"/>
  <c r="BO143" i="2"/>
  <c r="BO145" i="2" s="1"/>
  <c r="BN120" i="2"/>
  <c r="BN122" i="2" s="1"/>
  <c r="BN51" i="2"/>
  <c r="BN53" i="2" s="1"/>
  <c r="BO28" i="2"/>
  <c r="BO30" i="2" s="1"/>
  <c r="BN29" i="2"/>
  <c r="BN74" i="2"/>
  <c r="BN76" i="2" s="1"/>
  <c r="BO120" i="2" l="1"/>
  <c r="BO122" i="2" s="1"/>
  <c r="BT97" i="2"/>
  <c r="BT99" i="2" s="1"/>
  <c r="BO74" i="2"/>
  <c r="BO76" i="2" s="1"/>
  <c r="BO4" i="2"/>
  <c r="BO6" i="2" s="1"/>
  <c r="BP166" i="2"/>
  <c r="BP168" i="2" s="1"/>
  <c r="BO51" i="2"/>
  <c r="BO53" i="2" s="1"/>
  <c r="BP143" i="2"/>
  <c r="BP145" i="2" s="1"/>
  <c r="BO29" i="2"/>
  <c r="BP28" i="2"/>
  <c r="BP30" i="2" s="1"/>
  <c r="BQ143" i="2" l="1"/>
  <c r="BQ145" i="2" s="1"/>
  <c r="BP74" i="2"/>
  <c r="BP76" i="2" s="1"/>
  <c r="BQ28" i="2"/>
  <c r="BQ30" i="2" s="1"/>
  <c r="BP29" i="2"/>
  <c r="BU97" i="2"/>
  <c r="BU99" i="2" s="1"/>
  <c r="BP4" i="2"/>
  <c r="BP6" i="2" s="1"/>
  <c r="BQ166" i="2"/>
  <c r="BQ168" i="2" s="1"/>
  <c r="BP120" i="2"/>
  <c r="BP122" i="2" s="1"/>
  <c r="BP51" i="2"/>
  <c r="BP53" i="2" s="1"/>
  <c r="BR166" i="2" l="1"/>
  <c r="BR168" i="2" s="1"/>
  <c r="BQ29" i="2"/>
  <c r="BR28" i="2"/>
  <c r="BR30" i="2" s="1"/>
  <c r="BR32" i="2" s="1"/>
  <c r="BQ74" i="2"/>
  <c r="BQ76" i="2" s="1"/>
  <c r="BQ120" i="2"/>
  <c r="BQ122" i="2" s="1"/>
  <c r="BV97" i="2"/>
  <c r="BV99" i="2" s="1"/>
  <c r="BR143" i="2"/>
  <c r="BR145" i="2" s="1"/>
  <c r="BR147" i="2" s="1"/>
  <c r="BQ4" i="2"/>
  <c r="BQ6" i="2" s="1"/>
  <c r="BQ51" i="2"/>
  <c r="BQ53" i="2" s="1"/>
  <c r="BW97" i="2" l="1"/>
  <c r="BW99" i="2" s="1"/>
  <c r="BR51" i="2"/>
  <c r="BR53" i="2" s="1"/>
  <c r="BR55" i="2" s="1"/>
  <c r="BR4" i="2"/>
  <c r="BR6" i="2" s="1"/>
  <c r="BR7" i="2" s="1"/>
  <c r="BS143" i="2"/>
  <c r="BS145" i="2" s="1"/>
  <c r="BR74" i="2"/>
  <c r="BR76" i="2" s="1"/>
  <c r="BR78" i="2" s="1"/>
  <c r="BS166" i="2"/>
  <c r="BS168" i="2" s="1"/>
  <c r="BR120" i="2"/>
  <c r="BR122" i="2" s="1"/>
  <c r="BS28" i="2"/>
  <c r="BS30" i="2" s="1"/>
  <c r="BR29" i="2"/>
  <c r="BS120" i="2" l="1"/>
  <c r="BS122" i="2" s="1"/>
  <c r="BT166" i="2"/>
  <c r="BT168" i="2" s="1"/>
  <c r="BS29" i="2"/>
  <c r="BT28" i="2"/>
  <c r="BT30" i="2" s="1"/>
  <c r="BT143" i="2"/>
  <c r="BT145" i="2" s="1"/>
  <c r="BS51" i="2"/>
  <c r="BS53" i="2" s="1"/>
  <c r="BS74" i="2"/>
  <c r="BS76" i="2" s="1"/>
  <c r="BS4" i="2"/>
  <c r="BS6" i="2" s="1"/>
  <c r="BX97" i="2"/>
  <c r="BX99" i="2" s="1"/>
  <c r="BU28" i="2" l="1"/>
  <c r="BU30" i="2" s="1"/>
  <c r="BT29" i="2"/>
  <c r="BU166" i="2"/>
  <c r="BU168" i="2" s="1"/>
  <c r="BT120" i="2"/>
  <c r="BT122" i="2" s="1"/>
  <c r="BT74" i="2"/>
  <c r="BT76" i="2" s="1"/>
  <c r="BT4" i="2"/>
  <c r="BT6" i="2" s="1"/>
  <c r="BY97" i="2"/>
  <c r="BY99" i="2" s="1"/>
  <c r="BU143" i="2"/>
  <c r="BU145" i="2" s="1"/>
  <c r="BT51" i="2"/>
  <c r="BT53" i="2" s="1"/>
  <c r="BU4" i="2" l="1"/>
  <c r="BU6" i="2" s="1"/>
  <c r="BV166" i="2"/>
  <c r="BV168" i="2" s="1"/>
  <c r="BU29" i="2"/>
  <c r="BV28" i="2"/>
  <c r="BV30" i="2" s="1"/>
  <c r="BU51" i="2"/>
  <c r="BU53" i="2" s="1"/>
  <c r="BZ97" i="2"/>
  <c r="BZ99" i="2" s="1"/>
  <c r="BU74" i="2"/>
  <c r="BU76" i="2" s="1"/>
  <c r="BU120" i="2"/>
  <c r="BU122" i="2" s="1"/>
  <c r="BV143" i="2"/>
  <c r="BV145" i="2" s="1"/>
  <c r="BW143" i="2" l="1"/>
  <c r="BW145" i="2" s="1"/>
  <c r="BV4" i="2"/>
  <c r="BV6" i="2" s="1"/>
  <c r="BV74" i="2"/>
  <c r="BV76" i="2" s="1"/>
  <c r="BV51" i="2"/>
  <c r="BV53" i="2" s="1"/>
  <c r="BW166" i="2"/>
  <c r="BW168" i="2" s="1"/>
  <c r="BV120" i="2"/>
  <c r="BV122" i="2" s="1"/>
  <c r="CA97" i="2"/>
  <c r="CA99" i="2" s="1"/>
  <c r="BW28" i="2"/>
  <c r="BW30" i="2" s="1"/>
  <c r="BV29" i="2"/>
  <c r="BW29" i="2" l="1"/>
  <c r="BX28" i="2"/>
  <c r="BX30" i="2" s="1"/>
  <c r="CB97" i="2"/>
  <c r="CB99" i="2" s="1"/>
  <c r="CB100" i="2" s="1"/>
  <c r="BX166" i="2"/>
  <c r="BX168" i="2" s="1"/>
  <c r="BW120" i="2"/>
  <c r="BW122" i="2" s="1"/>
  <c r="BW51" i="2"/>
  <c r="BW53" i="2" s="1"/>
  <c r="BW4" i="2"/>
  <c r="BW6" i="2" s="1"/>
  <c r="BW74" i="2"/>
  <c r="BW76" i="2" s="1"/>
  <c r="BX143" i="2"/>
  <c r="BX145" i="2" s="1"/>
  <c r="BX51" i="2" l="1"/>
  <c r="BX53" i="2" s="1"/>
  <c r="BX74" i="2"/>
  <c r="BX76" i="2" s="1"/>
  <c r="BY143" i="2"/>
  <c r="BY145" i="2" s="1"/>
  <c r="BX4" i="2"/>
  <c r="BX6" i="2" s="1"/>
  <c r="BX120" i="2"/>
  <c r="BX122" i="2" s="1"/>
  <c r="BY166" i="2"/>
  <c r="BY168" i="2" s="1"/>
  <c r="BY28" i="2"/>
  <c r="BY30" i="2" s="1"/>
  <c r="BX29" i="2"/>
  <c r="BY29" i="2" l="1"/>
  <c r="BZ28" i="2"/>
  <c r="BZ30" i="2" s="1"/>
  <c r="BY74" i="2"/>
  <c r="BY76" i="2" s="1"/>
  <c r="BZ143" i="2"/>
  <c r="BZ145" i="2" s="1"/>
  <c r="BY51" i="2"/>
  <c r="BY53" i="2" s="1"/>
  <c r="BZ166" i="2"/>
  <c r="BZ168" i="2" s="1"/>
  <c r="BY4" i="2"/>
  <c r="BY6" i="2" s="1"/>
  <c r="BY120" i="2"/>
  <c r="BY122" i="2" s="1"/>
  <c r="CA143" i="2" l="1"/>
  <c r="CA145" i="2" s="1"/>
  <c r="BZ4" i="2"/>
  <c r="BZ6" i="2" s="1"/>
  <c r="CA166" i="2"/>
  <c r="CA168" i="2" s="1"/>
  <c r="BZ51" i="2"/>
  <c r="BZ53" i="2" s="1"/>
  <c r="BZ120" i="2"/>
  <c r="BZ122" i="2" s="1"/>
  <c r="CA28" i="2"/>
  <c r="CA30" i="2" s="1"/>
  <c r="BZ29" i="2"/>
  <c r="BZ74" i="2"/>
  <c r="BZ76" i="2" s="1"/>
  <c r="CA51" i="2" l="1"/>
  <c r="CA53" i="2" s="1"/>
  <c r="CB166" i="2"/>
  <c r="CB168" i="2" s="1"/>
  <c r="CA29" i="2"/>
  <c r="CB28" i="2"/>
  <c r="CB30" i="2" s="1"/>
  <c r="CA4" i="2"/>
  <c r="CA6" i="2" s="1"/>
  <c r="CA74" i="2"/>
  <c r="CA76" i="2" s="1"/>
  <c r="CA120" i="2"/>
  <c r="CA122" i="2" s="1"/>
  <c r="CB143" i="2"/>
  <c r="CB145" i="2" s="1"/>
  <c r="CB147" i="2" s="1"/>
  <c r="CB29" i="2" l="1"/>
  <c r="CB32" i="2"/>
  <c r="CB51" i="2"/>
  <c r="CB53" i="2" s="1"/>
  <c r="CB55" i="2" s="1"/>
  <c r="CB4" i="2"/>
  <c r="CB6" i="2" s="1"/>
  <c r="CB7" i="2" s="1"/>
  <c r="CB74" i="2"/>
  <c r="CB76" i="2" s="1"/>
  <c r="CB78" i="2" s="1"/>
  <c r="CB120" i="2"/>
  <c r="CB122" i="2" s="1"/>
</calcChain>
</file>

<file path=xl/sharedStrings.xml><?xml version="1.0" encoding="utf-8"?>
<sst xmlns="http://schemas.openxmlformats.org/spreadsheetml/2006/main" count="86" uniqueCount="24">
  <si>
    <t>p</t>
  </si>
  <si>
    <t>q</t>
  </si>
  <si>
    <t>m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</si>
  <si>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</si>
  <si>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</si>
  <si>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</si>
  <si>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</si>
  <si>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</si>
  <si>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</si>
  <si>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</si>
  <si>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</si>
  <si>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</si>
  <si>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</si>
  <si>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</si>
  <si>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</si>
  <si>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</si>
  <si>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</si>
  <si>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</si>
  <si>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</si>
  <si>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Wind Generation (TW*h)</t>
  </si>
  <si>
    <t>Year</t>
  </si>
  <si>
    <t>Generation (TW*h)</t>
  </si>
  <si>
    <t>Мировые данные</t>
  </si>
  <si>
    <t>Prognose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</si>
</sst>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5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5" borderId="0" xfId="0" applyFill="1"/>
    <xf numFmtId="2" fontId="0" fillId="5" borderId="0" xfId="0" applyNumberFormat="1" applyFill="1"/>
    <xf numFmtId="0" fontId="0" fillId="5" borderId="0" xfId="0" applyFill="1" applyBorder="1" applyAlignment="1"/>
    <xf numFmtId="165" fontId="4" fillId="5" borderId="3" xfId="3" applyNumberFormat="1" applyFont="1" applyFill="1" applyBorder="1" applyAlignment="1">
      <alignment horizontal="right"/>
    </xf>
    <xf numFmtId="0" fontId="0" fillId="0" borderId="0" xfId="0" applyNumberForma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868766404199475"/>
          <c:y val="0.17634259259259263"/>
          <c:w val="0.8151898869784134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Generation!$Z$2:$AX$2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Generation!$Z$6:$AX$6</c:f>
              <c:numCache>
                <c:formatCode>General</c:formatCode>
                <c:ptCount val="25"/>
                <c:pt idx="0">
                  <c:v>15.322293561163194</c:v>
                </c:pt>
                <c:pt idx="1">
                  <c:v>19.300141283038947</c:v>
                </c:pt>
                <c:pt idx="2">
                  <c:v>24.285425281287754</c:v>
                </c:pt>
                <c:pt idx="3">
                  <c:v>30.528361650524023</c:v>
                </c:pt>
                <c:pt idx="4">
                  <c:v>38.338489967484662</c:v>
                </c:pt>
                <c:pt idx="5">
                  <c:v>48.097122610620325</c:v>
                </c:pt>
                <c:pt idx="6">
                  <c:v>60.271469188169668</c:v>
                </c:pt>
                <c:pt idx="7">
                  <c:v>75.430077050349979</c:v>
                </c:pt>
                <c:pt idx="8">
                  <c:v>94.258766307923281</c:v>
                </c:pt>
                <c:pt idx="9">
                  <c:v>117.57551913855434</c:v>
                </c:pt>
                <c:pt idx="10">
                  <c:v>146.34172704275522</c:v>
                </c:pt>
                <c:pt idx="11">
                  <c:v>181.66574136471482</c:v>
                </c:pt>
                <c:pt idx="12">
                  <c:v>224.79281530853171</c:v>
                </c:pt>
                <c:pt idx="13">
                  <c:v>277.07343643229456</c:v>
                </c:pt>
                <c:pt idx="14">
                  <c:v>339.90020559608354</c:v>
                </c:pt>
                <c:pt idx="15">
                  <c:v>414.60279970975898</c:v>
                </c:pt>
                <c:pt idx="16">
                  <c:v>502.29278560754909</c:v>
                </c:pt>
                <c:pt idx="17">
                  <c:v>603.65730411391633</c:v>
                </c:pt>
                <c:pt idx="18">
                  <c:v>718.71494946802386</c:v>
                </c:pt>
                <c:pt idx="19">
                  <c:v>846.56877027671612</c:v>
                </c:pt>
                <c:pt idx="20">
                  <c:v>985.21611200319967</c:v>
                </c:pt>
                <c:pt idx="21">
                  <c:v>1131.4924075268243</c:v>
                </c:pt>
                <c:pt idx="22">
                  <c:v>1281.2201544061409</c:v>
                </c:pt>
                <c:pt idx="23">
                  <c:v>1429.5920348850195</c:v>
                </c:pt>
                <c:pt idx="24">
                  <c:v>1571.7415442730985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57968"/>
        <c:axId val="-29957424"/>
      </c:lineChart>
      <c:catAx>
        <c:axId val="-299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57424"/>
        <c:crosses val="autoZero"/>
        <c:auto val="1"/>
        <c:lblAlgn val="ctr"/>
        <c:lblOffset val="100"/>
        <c:noMultiLvlLbl val="0"/>
      </c:catAx>
      <c:valAx>
        <c:axId val="-299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Generation!$Z$118:$AX$118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Generation!$Z$122:$AX$122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67760"/>
        <c:axId val="-30790672"/>
      </c:lineChart>
      <c:catAx>
        <c:axId val="-299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790672"/>
        <c:crosses val="autoZero"/>
        <c:auto val="1"/>
        <c:lblAlgn val="ctr"/>
        <c:lblOffset val="100"/>
        <c:noMultiLvlLbl val="0"/>
      </c:catAx>
      <c:valAx>
        <c:axId val="-307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Generation!$Z$118:$AX$118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Generation!$Z$122:$CB$122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767280"/>
        <c:axId val="-31362592"/>
      </c:lineChart>
      <c:catAx>
        <c:axId val="-307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1362592"/>
        <c:crosses val="autoZero"/>
        <c:auto val="1"/>
        <c:lblAlgn val="ctr"/>
        <c:lblOffset val="100"/>
        <c:noMultiLvlLbl val="0"/>
      </c:catAx>
      <c:valAx>
        <c:axId val="-313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7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Generation!$Z$141:$AX$141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Generation!$Z$145:$AX$145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908432"/>
        <c:axId val="-1396337408"/>
      </c:lineChart>
      <c:catAx>
        <c:axId val="-479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37408"/>
        <c:crosses val="autoZero"/>
        <c:auto val="1"/>
        <c:lblAlgn val="ctr"/>
        <c:lblOffset val="100"/>
        <c:noMultiLvlLbl val="0"/>
      </c:catAx>
      <c:valAx>
        <c:axId val="-13963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79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Generation!$Z$141:$AX$141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Generation!$Z$145:$CB$145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6329792"/>
        <c:axId val="-1396329248"/>
      </c:lineChart>
      <c:catAx>
        <c:axId val="-139632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29248"/>
        <c:crosses val="autoZero"/>
        <c:auto val="1"/>
        <c:lblAlgn val="ctr"/>
        <c:lblOffset val="100"/>
        <c:noMultiLvlLbl val="0"/>
      </c:catAx>
      <c:valAx>
        <c:axId val="-1396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Generation!$Z$164:$AX$164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Generation!$Z$168:$AX$168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6339040"/>
        <c:axId val="-1396338496"/>
      </c:lineChart>
      <c:catAx>
        <c:axId val="-13963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38496"/>
        <c:crosses val="autoZero"/>
        <c:auto val="1"/>
        <c:lblAlgn val="ctr"/>
        <c:lblOffset val="100"/>
        <c:noMultiLvlLbl val="0"/>
      </c:catAx>
      <c:valAx>
        <c:axId val="-13963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Generation!$Z$164:$AX$164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Generation!$Z$168:$CB$168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6318368"/>
        <c:axId val="-1396325984"/>
      </c:lineChart>
      <c:catAx>
        <c:axId val="-13963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25984"/>
        <c:crosses val="autoZero"/>
        <c:auto val="1"/>
        <c:lblAlgn val="ctr"/>
        <c:lblOffset val="100"/>
        <c:noMultiLvlLbl val="0"/>
      </c:catAx>
      <c:valAx>
        <c:axId val="-13963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66804461942257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Generation!$H$1:$AX$1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Generation!$H$2:$AX$2</c:f>
              <c:numCache>
                <c:formatCode>General</c:formatCode>
                <c:ptCount val="43"/>
                <c:pt idx="0">
                  <c:v>3.0000000000000001E-3</c:v>
                </c:pt>
                <c:pt idx="1">
                  <c:v>6.0000000000000001E-3</c:v>
                </c:pt>
                <c:pt idx="2">
                  <c:v>1.0500000000000001E-2</c:v>
                </c:pt>
                <c:pt idx="3">
                  <c:v>1.0500000000000001E-2</c:v>
                </c:pt>
                <c:pt idx="4">
                  <c:v>1.8499999999999999E-2</c:v>
                </c:pt>
                <c:pt idx="5">
                  <c:v>0.32794949494949499</c:v>
                </c:pt>
                <c:pt idx="6">
                  <c:v>4.47555555555555E-2</c:v>
                </c:pt>
                <c:pt idx="7">
                  <c:v>6.4220202020201997E-2</c:v>
                </c:pt>
                <c:pt idx="8">
                  <c:v>0.138831313131313</c:v>
                </c:pt>
                <c:pt idx="9">
                  <c:v>0.19537676767676801</c:v>
                </c:pt>
                <c:pt idx="10">
                  <c:v>0.33157979797979797</c:v>
                </c:pt>
                <c:pt idx="11">
                  <c:v>2.6497767676767698</c:v>
                </c:pt>
                <c:pt idx="12">
                  <c:v>3.6324705158989898</c:v>
                </c:pt>
                <c:pt idx="13">
                  <c:v>4.0867066747070702</c:v>
                </c:pt>
                <c:pt idx="14">
                  <c:v>4.7332120191515203</c:v>
                </c:pt>
                <c:pt idx="15">
                  <c:v>5.6975688193939398</c:v>
                </c:pt>
                <c:pt idx="16">
                  <c:v>7.12292984424242</c:v>
                </c:pt>
                <c:pt idx="17" formatCode="[&gt;0.05]0.0;[=0]\-;\^">
                  <c:v>8.2619234436363644</c:v>
                </c:pt>
                <c:pt idx="18" formatCode="[&gt;0.05]0.0;[=0]\-;\^">
                  <c:v>9.2046006605959612</c:v>
                </c:pt>
                <c:pt idx="19" formatCode="[&gt;0.05]0.0;[=0]\-;\^">
                  <c:v>12.017816469777779</c:v>
                </c:pt>
                <c:pt idx="20" formatCode="[&gt;0.05]0.0;[=0]\-;\^">
                  <c:v>15.921260267804952</c:v>
                </c:pt>
                <c:pt idx="21" formatCode="[&gt;0.05]0.0;[=0]\-;\^">
                  <c:v>21.216174006609396</c:v>
                </c:pt>
                <c:pt idx="22" formatCode="[&gt;0.05]0.0;[=0]\-;\^">
                  <c:v>31.42043456413095</c:v>
                </c:pt>
                <c:pt idx="23" formatCode="[&gt;0.05]0.0;[=0]\-;\^">
                  <c:v>38.390451947142061</c:v>
                </c:pt>
                <c:pt idx="24" formatCode="[&gt;0.05]0.0;[=0]\-;\^">
                  <c:v>52.330781986707123</c:v>
                </c:pt>
                <c:pt idx="25" formatCode="[&gt;0.05]0.0;[=0]\-;\^">
                  <c:v>62.911395301683939</c:v>
                </c:pt>
                <c:pt idx="26" formatCode="[&gt;0.05]0.0;[=0]\-;\^">
                  <c:v>85.116192428273166</c:v>
                </c:pt>
                <c:pt idx="27" formatCode="[&gt;0.05]0.0;[=0]\-;\^">
                  <c:v>104.08387975788209</c:v>
                </c:pt>
                <c:pt idx="28" formatCode="[&gt;0.05]0.0;[=0]\-;\^">
                  <c:v>132.85921603002876</c:v>
                </c:pt>
                <c:pt idx="29" formatCode="[&gt;0.05]0.0;[=0]\-;\^">
                  <c:v>170.68262058027867</c:v>
                </c:pt>
                <c:pt idx="30" formatCode="[&gt;0.05]0.0;[=0]\-;\^">
                  <c:v>220.60004515399677</c:v>
                </c:pt>
                <c:pt idx="31" formatCode="[&gt;0.05]0.0;[=0]\-;\^">
                  <c:v>276.02052629907718</c:v>
                </c:pt>
                <c:pt idx="32" formatCode="[&gt;0.05]0.0;[=0]\-;\^">
                  <c:v>346.46502193807811</c:v>
                </c:pt>
                <c:pt idx="33" formatCode="[&gt;0.05]0.0;[=0]\-;\^">
                  <c:v>440.38509198030556</c:v>
                </c:pt>
                <c:pt idx="34" formatCode="[&gt;0.05]0.0;[=0]\-;\^">
                  <c:v>530.55442135112025</c:v>
                </c:pt>
                <c:pt idx="35" formatCode="[&gt;0.05]0.0;[=0]\-;\^">
                  <c:v>635.49205101167001</c:v>
                </c:pt>
                <c:pt idx="36" formatCode="[&gt;0.05]0.0;[=0]\-;\^">
                  <c:v>705.80586078881231</c:v>
                </c:pt>
                <c:pt idx="37" formatCode="[&gt;0.05]0.0;[=0]\-;\^">
                  <c:v>831.42968828186997</c:v>
                </c:pt>
                <c:pt idx="38" formatCode="[&gt;0.05]0.0;[=0]\-;\^">
                  <c:v>962.22739540937869</c:v>
                </c:pt>
                <c:pt idx="39" formatCode="[&gt;0.05]0.0;[=0]\-;\^">
                  <c:v>1140.3109490425286</c:v>
                </c:pt>
                <c:pt idx="40" formatCode="[&gt;0.05]0.0;[=0]\-;\^">
                  <c:v>1269.5205357108334</c:v>
                </c:pt>
                <c:pt idx="41" formatCode="[&gt;0.05]0.0;[=0]\-;\^">
                  <c:v>1418.1700462665481</c:v>
                </c:pt>
                <c:pt idx="42" formatCode="[&gt;0.05]0.0;[=0]\-;\^">
                  <c:v>1591.2135122192983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Generation!$H$1:$AX$1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Generation!$H$6:$AX$6</c:f>
              <c:numCache>
                <c:formatCode>General</c:formatCode>
                <c:ptCount val="43"/>
                <c:pt idx="0">
                  <c:v>3.0000000000000001E-3</c:v>
                </c:pt>
                <c:pt idx="1">
                  <c:v>6.8449711346978206E-2</c:v>
                </c:pt>
                <c:pt idx="2">
                  <c:v>0.15072476486328898</c:v>
                </c:pt>
                <c:pt idx="3">
                  <c:v>0.2541491581223731</c:v>
                </c:pt>
                <c:pt idx="4">
                  <c:v>0.38415734848780603</c:v>
                </c:pt>
                <c:pt idx="5">
                  <c:v>0.54757898247876458</c:v>
                </c:pt>
                <c:pt idx="6">
                  <c:v>0.75299636969596484</c:v>
                </c:pt>
                <c:pt idx="7">
                  <c:v>1.0111931344483676</c:v>
                </c:pt>
                <c:pt idx="8">
                  <c:v>1.3357170605771178</c:v>
                </c:pt>
                <c:pt idx="9">
                  <c:v>1.7435858146814078</c:v>
                </c:pt>
                <c:pt idx="10">
                  <c:v>2.2561712172796899</c:v>
                </c:pt>
                <c:pt idx="11">
                  <c:v>2.9003062861675031</c:v>
                </c:pt>
                <c:pt idx="12">
                  <c:v>3.7096696760435077</c:v>
                </c:pt>
                <c:pt idx="13">
                  <c:v>4.7265146554757713</c:v>
                </c:pt>
                <c:pt idx="14">
                  <c:v>6.0038246245477431</c:v>
                </c:pt>
                <c:pt idx="15">
                  <c:v>7.6079944939624475</c:v>
                </c:pt>
                <c:pt idx="16">
                  <c:v>9.6221568843018037</c:v>
                </c:pt>
                <c:pt idx="17">
                  <c:v>12.150293474921101</c:v>
                </c:pt>
                <c:pt idx="18">
                  <c:v>15.322293561163194</c:v>
                </c:pt>
                <c:pt idx="19">
                  <c:v>19.300141283038947</c:v>
                </c:pt>
                <c:pt idx="20">
                  <c:v>24.285425281287754</c:v>
                </c:pt>
                <c:pt idx="21">
                  <c:v>30.528361650524023</c:v>
                </c:pt>
                <c:pt idx="22">
                  <c:v>38.338489967484662</c:v>
                </c:pt>
                <c:pt idx="23">
                  <c:v>48.097122610620325</c:v>
                </c:pt>
                <c:pt idx="24">
                  <c:v>60.271469188169668</c:v>
                </c:pt>
                <c:pt idx="25">
                  <c:v>75.430077050349979</c:v>
                </c:pt>
                <c:pt idx="26">
                  <c:v>94.258766307923281</c:v>
                </c:pt>
                <c:pt idx="27">
                  <c:v>117.57551913855434</c:v>
                </c:pt>
                <c:pt idx="28">
                  <c:v>146.34172704275522</c:v>
                </c:pt>
                <c:pt idx="29">
                  <c:v>181.66574136471482</c:v>
                </c:pt>
                <c:pt idx="30">
                  <c:v>224.79281530853171</c:v>
                </c:pt>
                <c:pt idx="31">
                  <c:v>277.07343643229456</c:v>
                </c:pt>
                <c:pt idx="32">
                  <c:v>339.90020559608354</c:v>
                </c:pt>
                <c:pt idx="33">
                  <c:v>414.60279970975898</c:v>
                </c:pt>
                <c:pt idx="34">
                  <c:v>502.29278560754909</c:v>
                </c:pt>
                <c:pt idx="35">
                  <c:v>603.65730411391633</c:v>
                </c:pt>
                <c:pt idx="36">
                  <c:v>718.71494946802386</c:v>
                </c:pt>
                <c:pt idx="37">
                  <c:v>846.56877027671612</c:v>
                </c:pt>
                <c:pt idx="38">
                  <c:v>985.21611200319967</c:v>
                </c:pt>
                <c:pt idx="39">
                  <c:v>1131.4924075268243</c:v>
                </c:pt>
                <c:pt idx="40">
                  <c:v>1281.2201544061409</c:v>
                </c:pt>
                <c:pt idx="41">
                  <c:v>1429.5920348850195</c:v>
                </c:pt>
                <c:pt idx="42">
                  <c:v>1571.7415442730985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6320544"/>
        <c:axId val="-1396340672"/>
      </c:lineChart>
      <c:catAx>
        <c:axId val="-13963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40672"/>
        <c:crosses val="autoZero"/>
        <c:auto val="1"/>
        <c:lblAlgn val="ctr"/>
        <c:lblOffset val="100"/>
        <c:noMultiLvlLbl val="0"/>
      </c:catAx>
      <c:valAx>
        <c:axId val="-13963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Generation!$H$1:$CB$1</c:f>
              <c:numCache>
                <c:formatCode>General</c:formatCode>
                <c:ptCount val="7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  <c:pt idx="47">
                  <c:v>2025</c:v>
                </c:pt>
                <c:pt idx="48">
                  <c:v>2026</c:v>
                </c:pt>
                <c:pt idx="49">
                  <c:v>2027</c:v>
                </c:pt>
                <c:pt idx="50">
                  <c:v>2028</c:v>
                </c:pt>
                <c:pt idx="51">
                  <c:v>2029</c:v>
                </c:pt>
                <c:pt idx="52">
                  <c:v>2030</c:v>
                </c:pt>
                <c:pt idx="53">
                  <c:v>2031</c:v>
                </c:pt>
                <c:pt idx="54">
                  <c:v>2032</c:v>
                </c:pt>
                <c:pt idx="55">
                  <c:v>2033</c:v>
                </c:pt>
                <c:pt idx="56">
                  <c:v>2034</c:v>
                </c:pt>
                <c:pt idx="57">
                  <c:v>2035</c:v>
                </c:pt>
                <c:pt idx="58">
                  <c:v>2036</c:v>
                </c:pt>
                <c:pt idx="59">
                  <c:v>2037</c:v>
                </c:pt>
                <c:pt idx="60">
                  <c:v>2038</c:v>
                </c:pt>
                <c:pt idx="61">
                  <c:v>2039</c:v>
                </c:pt>
                <c:pt idx="62">
                  <c:v>2040</c:v>
                </c:pt>
                <c:pt idx="63">
                  <c:v>2041</c:v>
                </c:pt>
                <c:pt idx="64">
                  <c:v>2042</c:v>
                </c:pt>
                <c:pt idx="65">
                  <c:v>2043</c:v>
                </c:pt>
                <c:pt idx="66">
                  <c:v>2044</c:v>
                </c:pt>
                <c:pt idx="67">
                  <c:v>2045</c:v>
                </c:pt>
                <c:pt idx="68">
                  <c:v>2046</c:v>
                </c:pt>
                <c:pt idx="69">
                  <c:v>2047</c:v>
                </c:pt>
                <c:pt idx="70">
                  <c:v>2048</c:v>
                </c:pt>
                <c:pt idx="71">
                  <c:v>2049</c:v>
                </c:pt>
                <c:pt idx="72">
                  <c:v>2050</c:v>
                </c:pt>
              </c:numCache>
            </c:numRef>
          </c:cat>
          <c:val>
            <c:numRef>
              <c:f>Generation!$H$2:$CB$2</c:f>
              <c:numCache>
                <c:formatCode>General</c:formatCode>
                <c:ptCount val="73"/>
                <c:pt idx="0">
                  <c:v>3.0000000000000001E-3</c:v>
                </c:pt>
                <c:pt idx="1">
                  <c:v>6.0000000000000001E-3</c:v>
                </c:pt>
                <c:pt idx="2">
                  <c:v>1.0500000000000001E-2</c:v>
                </c:pt>
                <c:pt idx="3">
                  <c:v>1.0500000000000001E-2</c:v>
                </c:pt>
                <c:pt idx="4">
                  <c:v>1.8499999999999999E-2</c:v>
                </c:pt>
                <c:pt idx="5">
                  <c:v>0.32794949494949499</c:v>
                </c:pt>
                <c:pt idx="6">
                  <c:v>4.47555555555555E-2</c:v>
                </c:pt>
                <c:pt idx="7">
                  <c:v>6.4220202020201997E-2</c:v>
                </c:pt>
                <c:pt idx="8">
                  <c:v>0.138831313131313</c:v>
                </c:pt>
                <c:pt idx="9">
                  <c:v>0.19537676767676801</c:v>
                </c:pt>
                <c:pt idx="10">
                  <c:v>0.33157979797979797</c:v>
                </c:pt>
                <c:pt idx="11">
                  <c:v>2.6497767676767698</c:v>
                </c:pt>
                <c:pt idx="12">
                  <c:v>3.6324705158989898</c:v>
                </c:pt>
                <c:pt idx="13">
                  <c:v>4.0867066747070702</c:v>
                </c:pt>
                <c:pt idx="14">
                  <c:v>4.7332120191515203</c:v>
                </c:pt>
                <c:pt idx="15">
                  <c:v>5.6975688193939398</c:v>
                </c:pt>
                <c:pt idx="16">
                  <c:v>7.12292984424242</c:v>
                </c:pt>
                <c:pt idx="17" formatCode="[&gt;0.05]0.0;[=0]\-;\^">
                  <c:v>8.2619234436363644</c:v>
                </c:pt>
                <c:pt idx="18" formatCode="[&gt;0.05]0.0;[=0]\-;\^">
                  <c:v>9.2046006605959612</c:v>
                </c:pt>
                <c:pt idx="19" formatCode="[&gt;0.05]0.0;[=0]\-;\^">
                  <c:v>12.017816469777779</c:v>
                </c:pt>
                <c:pt idx="20" formatCode="[&gt;0.05]0.0;[=0]\-;\^">
                  <c:v>15.921260267804952</c:v>
                </c:pt>
                <c:pt idx="21" formatCode="[&gt;0.05]0.0;[=0]\-;\^">
                  <c:v>21.216174006609396</c:v>
                </c:pt>
                <c:pt idx="22" formatCode="[&gt;0.05]0.0;[=0]\-;\^">
                  <c:v>31.42043456413095</c:v>
                </c:pt>
                <c:pt idx="23" formatCode="[&gt;0.05]0.0;[=0]\-;\^">
                  <c:v>38.390451947142061</c:v>
                </c:pt>
                <c:pt idx="24" formatCode="[&gt;0.05]0.0;[=0]\-;\^">
                  <c:v>52.330781986707123</c:v>
                </c:pt>
                <c:pt idx="25" formatCode="[&gt;0.05]0.0;[=0]\-;\^">
                  <c:v>62.911395301683939</c:v>
                </c:pt>
                <c:pt idx="26" formatCode="[&gt;0.05]0.0;[=0]\-;\^">
                  <c:v>85.116192428273166</c:v>
                </c:pt>
                <c:pt idx="27" formatCode="[&gt;0.05]0.0;[=0]\-;\^">
                  <c:v>104.08387975788209</c:v>
                </c:pt>
                <c:pt idx="28" formatCode="[&gt;0.05]0.0;[=0]\-;\^">
                  <c:v>132.85921603002876</c:v>
                </c:pt>
                <c:pt idx="29" formatCode="[&gt;0.05]0.0;[=0]\-;\^">
                  <c:v>170.68262058027867</c:v>
                </c:pt>
                <c:pt idx="30" formatCode="[&gt;0.05]0.0;[=0]\-;\^">
                  <c:v>220.60004515399677</c:v>
                </c:pt>
                <c:pt idx="31" formatCode="[&gt;0.05]0.0;[=0]\-;\^">
                  <c:v>276.02052629907718</c:v>
                </c:pt>
                <c:pt idx="32" formatCode="[&gt;0.05]0.0;[=0]\-;\^">
                  <c:v>346.46502193807811</c:v>
                </c:pt>
                <c:pt idx="33" formatCode="[&gt;0.05]0.0;[=0]\-;\^">
                  <c:v>440.38509198030556</c:v>
                </c:pt>
                <c:pt idx="34" formatCode="[&gt;0.05]0.0;[=0]\-;\^">
                  <c:v>530.55442135112025</c:v>
                </c:pt>
                <c:pt idx="35" formatCode="[&gt;0.05]0.0;[=0]\-;\^">
                  <c:v>635.49205101167001</c:v>
                </c:pt>
                <c:pt idx="36" formatCode="[&gt;0.05]0.0;[=0]\-;\^">
                  <c:v>705.80586078881231</c:v>
                </c:pt>
                <c:pt idx="37" formatCode="[&gt;0.05]0.0;[=0]\-;\^">
                  <c:v>831.42968828186997</c:v>
                </c:pt>
                <c:pt idx="38" formatCode="[&gt;0.05]0.0;[=0]\-;\^">
                  <c:v>962.22739540937869</c:v>
                </c:pt>
                <c:pt idx="39" formatCode="[&gt;0.05]0.0;[=0]\-;\^">
                  <c:v>1140.3109490425286</c:v>
                </c:pt>
                <c:pt idx="40" formatCode="[&gt;0.05]0.0;[=0]\-;\^">
                  <c:v>1269.5205357108334</c:v>
                </c:pt>
                <c:pt idx="41" formatCode="[&gt;0.05]0.0;[=0]\-;\^">
                  <c:v>1418.1700462665481</c:v>
                </c:pt>
                <c:pt idx="42" formatCode="[&gt;0.05]0.0;[=0]\-;\^">
                  <c:v>1591.2135122192983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Generation!$H$1:$CB$1</c:f>
              <c:numCache>
                <c:formatCode>General</c:formatCode>
                <c:ptCount val="7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  <c:pt idx="47">
                  <c:v>2025</c:v>
                </c:pt>
                <c:pt idx="48">
                  <c:v>2026</c:v>
                </c:pt>
                <c:pt idx="49">
                  <c:v>2027</c:v>
                </c:pt>
                <c:pt idx="50">
                  <c:v>2028</c:v>
                </c:pt>
                <c:pt idx="51">
                  <c:v>2029</c:v>
                </c:pt>
                <c:pt idx="52">
                  <c:v>2030</c:v>
                </c:pt>
                <c:pt idx="53">
                  <c:v>2031</c:v>
                </c:pt>
                <c:pt idx="54">
                  <c:v>2032</c:v>
                </c:pt>
                <c:pt idx="55">
                  <c:v>2033</c:v>
                </c:pt>
                <c:pt idx="56">
                  <c:v>2034</c:v>
                </c:pt>
                <c:pt idx="57">
                  <c:v>2035</c:v>
                </c:pt>
                <c:pt idx="58">
                  <c:v>2036</c:v>
                </c:pt>
                <c:pt idx="59">
                  <c:v>2037</c:v>
                </c:pt>
                <c:pt idx="60">
                  <c:v>2038</c:v>
                </c:pt>
                <c:pt idx="61">
                  <c:v>2039</c:v>
                </c:pt>
                <c:pt idx="62">
                  <c:v>2040</c:v>
                </c:pt>
                <c:pt idx="63">
                  <c:v>2041</c:v>
                </c:pt>
                <c:pt idx="64">
                  <c:v>2042</c:v>
                </c:pt>
                <c:pt idx="65">
                  <c:v>2043</c:v>
                </c:pt>
                <c:pt idx="66">
                  <c:v>2044</c:v>
                </c:pt>
                <c:pt idx="67">
                  <c:v>2045</c:v>
                </c:pt>
                <c:pt idx="68">
                  <c:v>2046</c:v>
                </c:pt>
                <c:pt idx="69">
                  <c:v>2047</c:v>
                </c:pt>
                <c:pt idx="70">
                  <c:v>2048</c:v>
                </c:pt>
                <c:pt idx="71">
                  <c:v>2049</c:v>
                </c:pt>
                <c:pt idx="72">
                  <c:v>2050</c:v>
                </c:pt>
              </c:numCache>
            </c:numRef>
          </c:cat>
          <c:val>
            <c:numRef>
              <c:f>Generation!$H$6:$CB$6</c:f>
              <c:numCache>
                <c:formatCode>General</c:formatCode>
                <c:ptCount val="73"/>
                <c:pt idx="0">
                  <c:v>3.0000000000000001E-3</c:v>
                </c:pt>
                <c:pt idx="1">
                  <c:v>6.8449711346978206E-2</c:v>
                </c:pt>
                <c:pt idx="2">
                  <c:v>0.15072476486328898</c:v>
                </c:pt>
                <c:pt idx="3">
                  <c:v>0.2541491581223731</c:v>
                </c:pt>
                <c:pt idx="4">
                  <c:v>0.38415734848780603</c:v>
                </c:pt>
                <c:pt idx="5">
                  <c:v>0.54757898247876458</c:v>
                </c:pt>
                <c:pt idx="6">
                  <c:v>0.75299636969596484</c:v>
                </c:pt>
                <c:pt idx="7">
                  <c:v>1.0111931344483676</c:v>
                </c:pt>
                <c:pt idx="8">
                  <c:v>1.3357170605771178</c:v>
                </c:pt>
                <c:pt idx="9">
                  <c:v>1.7435858146814078</c:v>
                </c:pt>
                <c:pt idx="10">
                  <c:v>2.2561712172796899</c:v>
                </c:pt>
                <c:pt idx="11">
                  <c:v>2.9003062861675031</c:v>
                </c:pt>
                <c:pt idx="12">
                  <c:v>3.7096696760435077</c:v>
                </c:pt>
                <c:pt idx="13">
                  <c:v>4.7265146554757713</c:v>
                </c:pt>
                <c:pt idx="14">
                  <c:v>6.0038246245477431</c:v>
                </c:pt>
                <c:pt idx="15">
                  <c:v>7.6079944939624475</c:v>
                </c:pt>
                <c:pt idx="16">
                  <c:v>9.6221568843018037</c:v>
                </c:pt>
                <c:pt idx="17">
                  <c:v>12.150293474921101</c:v>
                </c:pt>
                <c:pt idx="18">
                  <c:v>15.322293561163194</c:v>
                </c:pt>
                <c:pt idx="19">
                  <c:v>19.300141283038947</c:v>
                </c:pt>
                <c:pt idx="20">
                  <c:v>24.285425281287754</c:v>
                </c:pt>
                <c:pt idx="21">
                  <c:v>30.528361650524023</c:v>
                </c:pt>
                <c:pt idx="22">
                  <c:v>38.338489967484662</c:v>
                </c:pt>
                <c:pt idx="23">
                  <c:v>48.097122610620325</c:v>
                </c:pt>
                <c:pt idx="24">
                  <c:v>60.271469188169668</c:v>
                </c:pt>
                <c:pt idx="25">
                  <c:v>75.430077050349979</c:v>
                </c:pt>
                <c:pt idx="26">
                  <c:v>94.258766307923281</c:v>
                </c:pt>
                <c:pt idx="27">
                  <c:v>117.57551913855434</c:v>
                </c:pt>
                <c:pt idx="28">
                  <c:v>146.34172704275522</c:v>
                </c:pt>
                <c:pt idx="29">
                  <c:v>181.66574136471482</c:v>
                </c:pt>
                <c:pt idx="30">
                  <c:v>224.79281530853171</c:v>
                </c:pt>
                <c:pt idx="31">
                  <c:v>277.07343643229456</c:v>
                </c:pt>
                <c:pt idx="32">
                  <c:v>339.90020559608354</c:v>
                </c:pt>
                <c:pt idx="33">
                  <c:v>414.60279970975898</c:v>
                </c:pt>
                <c:pt idx="34">
                  <c:v>502.29278560754909</c:v>
                </c:pt>
                <c:pt idx="35">
                  <c:v>603.65730411391633</c:v>
                </c:pt>
                <c:pt idx="36">
                  <c:v>718.71494946802386</c:v>
                </c:pt>
                <c:pt idx="37">
                  <c:v>846.56877027671612</c:v>
                </c:pt>
                <c:pt idx="38">
                  <c:v>985.21611200319967</c:v>
                </c:pt>
                <c:pt idx="39">
                  <c:v>1131.4924075268243</c:v>
                </c:pt>
                <c:pt idx="40">
                  <c:v>1281.2201544061409</c:v>
                </c:pt>
                <c:pt idx="41">
                  <c:v>1429.5920348850195</c:v>
                </c:pt>
                <c:pt idx="42">
                  <c:v>1571.7415442730985</c:v>
                </c:pt>
                <c:pt idx="43">
                  <c:v>1703.3742824586425</c:v>
                </c:pt>
                <c:pt idx="44">
                  <c:v>1821.2930415797889</c:v>
                </c:pt>
                <c:pt idx="45">
                  <c:v>1923.6806462337945</c:v>
                </c:pt>
                <c:pt idx="46">
                  <c:v>2010.094585717784</c:v>
                </c:pt>
                <c:pt idx="47">
                  <c:v>2081.2272898865599</c:v>
                </c:pt>
                <c:pt idx="48">
                  <c:v>2138.5448896399835</c:v>
                </c:pt>
                <c:pt idx="49">
                  <c:v>2183.9183757814217</c:v>
                </c:pt>
                <c:pt idx="50">
                  <c:v>2219.3227546602957</c:v>
                </c:pt>
                <c:pt idx="51">
                  <c:v>2246.6328979587042</c:v>
                </c:pt>
                <c:pt idx="52">
                  <c:v>2267.5104041012596</c:v>
                </c:pt>
                <c:pt idx="53">
                  <c:v>2283.359446011229</c:v>
                </c:pt>
                <c:pt idx="54">
                  <c:v>2295.3269505686585</c:v>
                </c:pt>
                <c:pt idx="55">
                  <c:v>2304.3268122545951</c:v>
                </c:pt>
                <c:pt idx="56">
                  <c:v>2311.0741174565119</c:v>
                </c:pt>
                <c:pt idx="57">
                  <c:v>2316.1209337092309</c:v>
                </c:pt>
                <c:pt idx="58">
                  <c:v>2319.8892608701763</c:v>
                </c:pt>
                <c:pt idx="59">
                  <c:v>2322.6993091172735</c:v>
                </c:pt>
                <c:pt idx="60">
                  <c:v>2324.7927280146851</c:v>
                </c:pt>
                <c:pt idx="61">
                  <c:v>2326.3511428545926</c:v>
                </c:pt>
                <c:pt idx="62">
                  <c:v>2327.5106540517936</c:v>
                </c:pt>
                <c:pt idx="63">
                  <c:v>2328.3730203730224</c:v>
                </c:pt>
                <c:pt idx="64">
                  <c:v>2329.0141980227058</c:v>
                </c:pt>
                <c:pt idx="65">
                  <c:v>2329.4908134297339</c:v>
                </c:pt>
                <c:pt idx="66">
                  <c:v>2329.8450437537731</c:v>
                </c:pt>
                <c:pt idx="67">
                  <c:v>2330.1082825154363</c:v>
                </c:pt>
                <c:pt idx="68">
                  <c:v>2330.303884895683</c:v>
                </c:pt>
                <c:pt idx="69">
                  <c:v>2330.449219438568</c:v>
                </c:pt>
                <c:pt idx="70">
                  <c:v>2330.5571990052586</c:v>
                </c:pt>
                <c:pt idx="71">
                  <c:v>2330.637421835238</c:v>
                </c:pt>
                <c:pt idx="72">
                  <c:v>2330.6970212836959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6330880"/>
        <c:axId val="-1396317824"/>
      </c:lineChart>
      <c:catAx>
        <c:axId val="-13963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17824"/>
        <c:crosses val="autoZero"/>
        <c:auto val="1"/>
        <c:lblAlgn val="ctr"/>
        <c:lblOffset val="100"/>
        <c:noMultiLvlLbl val="0"/>
      </c:catAx>
      <c:valAx>
        <c:axId val="-13963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63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Generation!$Z$1:$CB$1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Generation!$Z$2:$AX$2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Generation!$Z$1:$CB$1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Generation!$Z$6:$CB$6</c:f>
              <c:numCache>
                <c:formatCode>General</c:formatCode>
                <c:ptCount val="55"/>
                <c:pt idx="0">
                  <c:v>15.322293561163194</c:v>
                </c:pt>
                <c:pt idx="1">
                  <c:v>19.300141283038947</c:v>
                </c:pt>
                <c:pt idx="2">
                  <c:v>24.285425281287754</c:v>
                </c:pt>
                <c:pt idx="3">
                  <c:v>30.528361650524023</c:v>
                </c:pt>
                <c:pt idx="4">
                  <c:v>38.338489967484662</c:v>
                </c:pt>
                <c:pt idx="5">
                  <c:v>48.097122610620325</c:v>
                </c:pt>
                <c:pt idx="6">
                  <c:v>60.271469188169668</c:v>
                </c:pt>
                <c:pt idx="7">
                  <c:v>75.430077050349979</c:v>
                </c:pt>
                <c:pt idx="8">
                  <c:v>94.258766307923281</c:v>
                </c:pt>
                <c:pt idx="9">
                  <c:v>117.57551913855434</c:v>
                </c:pt>
                <c:pt idx="10">
                  <c:v>146.34172704275522</c:v>
                </c:pt>
                <c:pt idx="11">
                  <c:v>181.66574136471482</c:v>
                </c:pt>
                <c:pt idx="12">
                  <c:v>224.79281530853171</c:v>
                </c:pt>
                <c:pt idx="13">
                  <c:v>277.07343643229456</c:v>
                </c:pt>
                <c:pt idx="14">
                  <c:v>339.90020559608354</c:v>
                </c:pt>
                <c:pt idx="15">
                  <c:v>414.60279970975898</c:v>
                </c:pt>
                <c:pt idx="16">
                  <c:v>502.29278560754909</c:v>
                </c:pt>
                <c:pt idx="17">
                  <c:v>603.65730411391633</c:v>
                </c:pt>
                <c:pt idx="18">
                  <c:v>718.71494946802386</c:v>
                </c:pt>
                <c:pt idx="19">
                  <c:v>846.56877027671612</c:v>
                </c:pt>
                <c:pt idx="20">
                  <c:v>985.21611200319967</c:v>
                </c:pt>
                <c:pt idx="21">
                  <c:v>1131.4924075268243</c:v>
                </c:pt>
                <c:pt idx="22">
                  <c:v>1281.2201544061409</c:v>
                </c:pt>
                <c:pt idx="23">
                  <c:v>1429.5920348850195</c:v>
                </c:pt>
                <c:pt idx="24">
                  <c:v>1571.7415442730985</c:v>
                </c:pt>
                <c:pt idx="25">
                  <c:v>1703.3742824586425</c:v>
                </c:pt>
                <c:pt idx="26">
                  <c:v>1821.2930415797889</c:v>
                </c:pt>
                <c:pt idx="27">
                  <c:v>1923.6806462337945</c:v>
                </c:pt>
                <c:pt idx="28">
                  <c:v>2010.094585717784</c:v>
                </c:pt>
                <c:pt idx="29">
                  <c:v>2081.2272898865599</c:v>
                </c:pt>
                <c:pt idx="30">
                  <c:v>2138.5448896399835</c:v>
                </c:pt>
                <c:pt idx="31">
                  <c:v>2183.9183757814217</c:v>
                </c:pt>
                <c:pt idx="32">
                  <c:v>2219.3227546602957</c:v>
                </c:pt>
                <c:pt idx="33">
                  <c:v>2246.6328979587042</c:v>
                </c:pt>
                <c:pt idx="34">
                  <c:v>2267.5104041012596</c:v>
                </c:pt>
                <c:pt idx="35">
                  <c:v>2283.359446011229</c:v>
                </c:pt>
                <c:pt idx="36">
                  <c:v>2295.3269505686585</c:v>
                </c:pt>
                <c:pt idx="37">
                  <c:v>2304.3268122545951</c:v>
                </c:pt>
                <c:pt idx="38">
                  <c:v>2311.0741174565119</c:v>
                </c:pt>
                <c:pt idx="39">
                  <c:v>2316.1209337092309</c:v>
                </c:pt>
                <c:pt idx="40">
                  <c:v>2319.8892608701763</c:v>
                </c:pt>
                <c:pt idx="41">
                  <c:v>2322.6993091172735</c:v>
                </c:pt>
                <c:pt idx="42">
                  <c:v>2324.7927280146851</c:v>
                </c:pt>
                <c:pt idx="43">
                  <c:v>2326.3511428545926</c:v>
                </c:pt>
                <c:pt idx="44">
                  <c:v>2327.5106540517936</c:v>
                </c:pt>
                <c:pt idx="45">
                  <c:v>2328.3730203730224</c:v>
                </c:pt>
                <c:pt idx="46">
                  <c:v>2329.0141980227058</c:v>
                </c:pt>
                <c:pt idx="47">
                  <c:v>2329.4908134297339</c:v>
                </c:pt>
                <c:pt idx="48">
                  <c:v>2329.8450437537731</c:v>
                </c:pt>
                <c:pt idx="49">
                  <c:v>2330.1082825154363</c:v>
                </c:pt>
                <c:pt idx="50">
                  <c:v>2330.303884895683</c:v>
                </c:pt>
                <c:pt idx="51">
                  <c:v>2330.449219438568</c:v>
                </c:pt>
                <c:pt idx="52">
                  <c:v>2330.5571990052586</c:v>
                </c:pt>
                <c:pt idx="53">
                  <c:v>2330.637421835238</c:v>
                </c:pt>
                <c:pt idx="54">
                  <c:v>2330.6970212836959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44368"/>
        <c:axId val="-29948720"/>
      </c:lineChart>
      <c:catAx>
        <c:axId val="-299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48720"/>
        <c:crosses val="autoZero"/>
        <c:auto val="1"/>
        <c:lblAlgn val="ctr"/>
        <c:lblOffset val="100"/>
        <c:noMultiLvlLbl val="0"/>
      </c:catAx>
      <c:valAx>
        <c:axId val="-299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Generation!$Z$26:$AX$26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Generation!$Z$30:$AX$30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55792"/>
        <c:axId val="-29954160"/>
      </c:lineChart>
      <c:catAx>
        <c:axId val="-299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54160"/>
        <c:crosses val="autoZero"/>
        <c:auto val="1"/>
        <c:lblAlgn val="ctr"/>
        <c:lblOffset val="100"/>
        <c:noMultiLvlLbl val="0"/>
      </c:catAx>
      <c:valAx>
        <c:axId val="-299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Generation!$Z$1:$CB$1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Generation!$Z$26:$AX$26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Generation!$Z$1:$CB$1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Generation!$Z$30:$CB$30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55248"/>
        <c:axId val="-29954704"/>
      </c:lineChart>
      <c:catAx>
        <c:axId val="-299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54704"/>
        <c:crosses val="autoZero"/>
        <c:auto val="1"/>
        <c:lblAlgn val="ctr"/>
        <c:lblOffset val="100"/>
        <c:noMultiLvlLbl val="0"/>
      </c:catAx>
      <c:valAx>
        <c:axId val="-299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Generation!$Z$49:$AX$49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Generation!$Z$53:$AX$53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51440"/>
        <c:axId val="-29943824"/>
      </c:lineChart>
      <c:catAx>
        <c:axId val="-299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43824"/>
        <c:crosses val="autoZero"/>
        <c:auto val="1"/>
        <c:lblAlgn val="ctr"/>
        <c:lblOffset val="100"/>
        <c:noMultiLvlLbl val="0"/>
      </c:catAx>
      <c:valAx>
        <c:axId val="-299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Generation!$Z$49:$AX$49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Generation!$Z$53:$CB$53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48176"/>
        <c:axId val="-29947088"/>
      </c:lineChart>
      <c:catAx>
        <c:axId val="-2994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47088"/>
        <c:crosses val="autoZero"/>
        <c:auto val="1"/>
        <c:lblAlgn val="ctr"/>
        <c:lblOffset val="100"/>
        <c:noMultiLvlLbl val="0"/>
      </c:catAx>
      <c:valAx>
        <c:axId val="-299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Generation!$Z$72:$AX$72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Generation!$Z$1:$AX$1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Generation!$Z$76:$AX$76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69392"/>
        <c:axId val="-29943280"/>
      </c:lineChart>
      <c:catAx>
        <c:axId val="-29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43280"/>
        <c:crosses val="autoZero"/>
        <c:auto val="1"/>
        <c:lblAlgn val="ctr"/>
        <c:lblOffset val="100"/>
        <c:noMultiLvlLbl val="0"/>
      </c:catAx>
      <c:valAx>
        <c:axId val="-299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Generation!$Z$72:$AX$72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Generation!$Z$76:$CB$76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42736"/>
        <c:axId val="-29940016"/>
      </c:lineChart>
      <c:catAx>
        <c:axId val="-2994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40016"/>
        <c:crosses val="autoZero"/>
        <c:auto val="1"/>
        <c:lblAlgn val="ctr"/>
        <c:lblOffset val="100"/>
        <c:noMultiLvlLbl val="0"/>
      </c:catAx>
      <c:valAx>
        <c:axId val="-29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Generation!$Z$95:$AX$95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Generation!$Z$99:$AX$99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38384"/>
        <c:axId val="-29969936"/>
      </c:lineChart>
      <c:catAx>
        <c:axId val="-2993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69936"/>
        <c:crosses val="autoZero"/>
        <c:auto val="1"/>
        <c:lblAlgn val="ctr"/>
        <c:lblOffset val="100"/>
        <c:noMultiLvlLbl val="0"/>
      </c:catAx>
      <c:valAx>
        <c:axId val="-299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99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171450</xdr:rowOff>
    </xdr:from>
    <xdr:to>
      <xdr:col>5</xdr:col>
      <xdr:colOff>28575</xdr:colOff>
      <xdr:row>21</xdr:row>
      <xdr:rowOff>57150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6</xdr:row>
      <xdr:rowOff>171450</xdr:rowOff>
    </xdr:from>
    <xdr:to>
      <xdr:col>13</xdr:col>
      <xdr:colOff>714375</xdr:colOff>
      <xdr:row>21</xdr:row>
      <xdr:rowOff>57150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4</xdr:col>
      <xdr:colOff>219075</xdr:colOff>
      <xdr:row>45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30</xdr:row>
      <xdr:rowOff>190500</xdr:rowOff>
    </xdr:from>
    <xdr:to>
      <xdr:col>25</xdr:col>
      <xdr:colOff>447675</xdr:colOff>
      <xdr:row>45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53</xdr:row>
      <xdr:rowOff>28575</xdr:rowOff>
    </xdr:from>
    <xdr:to>
      <xdr:col>4</xdr:col>
      <xdr:colOff>219075</xdr:colOff>
      <xdr:row>67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54</xdr:row>
      <xdr:rowOff>171450</xdr:rowOff>
    </xdr:from>
    <xdr:to>
      <xdr:col>25</xdr:col>
      <xdr:colOff>790575</xdr:colOff>
      <xdr:row>69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4</xdr:col>
      <xdr:colOff>219075</xdr:colOff>
      <xdr:row>90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78</xdr:row>
      <xdr:rowOff>95250</xdr:rowOff>
    </xdr:from>
    <xdr:to>
      <xdr:col>26</xdr:col>
      <xdr:colOff>161925</xdr:colOff>
      <xdr:row>92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171450</xdr:rowOff>
    </xdr:from>
    <xdr:to>
      <xdr:col>4</xdr:col>
      <xdr:colOff>219075</xdr:colOff>
      <xdr:row>114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122</xdr:row>
      <xdr:rowOff>0</xdr:rowOff>
    </xdr:from>
    <xdr:to>
      <xdr:col>4</xdr:col>
      <xdr:colOff>228600</xdr:colOff>
      <xdr:row>136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122</xdr:row>
      <xdr:rowOff>0</xdr:rowOff>
    </xdr:from>
    <xdr:to>
      <xdr:col>26</xdr:col>
      <xdr:colOff>419100</xdr:colOff>
      <xdr:row>136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4</xdr:col>
      <xdr:colOff>219075</xdr:colOff>
      <xdr:row>159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147</xdr:row>
      <xdr:rowOff>19050</xdr:rowOff>
    </xdr:from>
    <xdr:to>
      <xdr:col>26</xdr:col>
      <xdr:colOff>257175</xdr:colOff>
      <xdr:row>161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171</xdr:row>
      <xdr:rowOff>0</xdr:rowOff>
    </xdr:from>
    <xdr:to>
      <xdr:col>4</xdr:col>
      <xdr:colOff>219075</xdr:colOff>
      <xdr:row>185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171</xdr:row>
      <xdr:rowOff>0</xdr:rowOff>
    </xdr:from>
    <xdr:to>
      <xdr:col>26</xdr:col>
      <xdr:colOff>400050</xdr:colOff>
      <xdr:row>185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9</xdr:row>
      <xdr:rowOff>4762</xdr:rowOff>
    </xdr:from>
    <xdr:to>
      <xdr:col>18</xdr:col>
      <xdr:colOff>447675</xdr:colOff>
      <xdr:row>23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133350</xdr:colOff>
      <xdr:row>9</xdr:row>
      <xdr:rowOff>4762</xdr:rowOff>
    </xdr:from>
    <xdr:to>
      <xdr:col>23</xdr:col>
      <xdr:colOff>704850</xdr:colOff>
      <xdr:row>23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71"/>
  <sheetViews>
    <sheetView tabSelected="1" zoomScaleNormal="100" workbookViewId="0">
      <selection activeCell="G5" sqref="G5"/>
    </sheetView>
  </sheetViews>
  <sheetFormatPr defaultRowHeight="15" x14ac:dyDescent="0.25"/>
  <cols>
    <col min="1" max="1" width="13.5703125" customWidth="1"/>
    <col min="2" max="2" width="13.85546875" customWidth="1"/>
    <col min="3" max="3" width="12" bestFit="1" customWidth="1"/>
    <col min="4" max="4" width="3.7109375" customWidth="1"/>
    <col min="5" max="5" width="13.85546875" customWidth="1"/>
    <col min="6" max="6" width="12" bestFit="1" customWidth="1"/>
    <col min="7" max="7" width="20.140625" bestFit="1" customWidth="1"/>
    <col min="8" max="9" width="6" bestFit="1" customWidth="1"/>
    <col min="10" max="12" width="7" bestFit="1" customWidth="1"/>
    <col min="13" max="24" width="12" bestFit="1" customWidth="1"/>
    <col min="25" max="25" width="9" customWidth="1"/>
    <col min="26" max="26" width="12.7109375" bestFit="1" customWidth="1"/>
    <col min="30" max="30" width="12" bestFit="1" customWidth="1"/>
    <col min="60" max="60" width="9.140625" style="20"/>
    <col min="70" max="70" width="9.140625" style="20"/>
    <col min="80" max="80" width="9.140625" style="20"/>
  </cols>
  <sheetData>
    <row r="1" spans="1:80" s="11" customFormat="1" x14ac:dyDescent="0.25">
      <c r="G1" s="11" t="s">
        <v>20</v>
      </c>
      <c r="H1" s="11">
        <v>1978</v>
      </c>
      <c r="I1" s="11">
        <v>1979</v>
      </c>
      <c r="J1" s="11">
        <v>1980</v>
      </c>
      <c r="K1" s="11">
        <v>1981</v>
      </c>
      <c r="L1" s="11">
        <v>1982</v>
      </c>
      <c r="M1" s="11">
        <v>1983</v>
      </c>
      <c r="N1" s="11">
        <v>1984</v>
      </c>
      <c r="O1" s="11">
        <v>1985</v>
      </c>
      <c r="P1" s="11">
        <v>1986</v>
      </c>
      <c r="Q1" s="11">
        <v>1987</v>
      </c>
      <c r="R1" s="11">
        <v>1988</v>
      </c>
      <c r="S1" s="11">
        <v>1989</v>
      </c>
      <c r="T1" s="11">
        <v>1990</v>
      </c>
      <c r="U1" s="11">
        <v>1991</v>
      </c>
      <c r="V1" s="11">
        <v>1992</v>
      </c>
      <c r="W1" s="11">
        <v>1993</v>
      </c>
      <c r="X1" s="11">
        <v>1994</v>
      </c>
      <c r="Y1" s="11">
        <v>1995</v>
      </c>
      <c r="Z1" s="11">
        <v>1996</v>
      </c>
      <c r="AA1" s="11">
        <v>1997</v>
      </c>
      <c r="AB1" s="11">
        <v>1998</v>
      </c>
      <c r="AC1" s="11">
        <v>1999</v>
      </c>
      <c r="AD1" s="11">
        <v>2000</v>
      </c>
      <c r="AE1" s="11">
        <v>2001</v>
      </c>
      <c r="AF1" s="11">
        <v>2002</v>
      </c>
      <c r="AG1" s="11">
        <v>2003</v>
      </c>
      <c r="AH1" s="11">
        <v>2004</v>
      </c>
      <c r="AI1" s="11">
        <v>2005</v>
      </c>
      <c r="AJ1" s="11">
        <v>2006</v>
      </c>
      <c r="AK1" s="11">
        <v>2007</v>
      </c>
      <c r="AL1" s="11">
        <v>2008</v>
      </c>
      <c r="AM1" s="11">
        <v>2009</v>
      </c>
      <c r="AN1" s="11">
        <v>2010</v>
      </c>
      <c r="AO1" s="11">
        <v>2011</v>
      </c>
      <c r="AP1" s="11">
        <v>2012</v>
      </c>
      <c r="AQ1" s="11">
        <v>2013</v>
      </c>
      <c r="AR1" s="11">
        <v>2014</v>
      </c>
      <c r="AS1" s="11">
        <v>2015</v>
      </c>
      <c r="AT1" s="11">
        <v>2016</v>
      </c>
      <c r="AU1" s="11">
        <v>2017</v>
      </c>
      <c r="AV1" s="11">
        <v>2018</v>
      </c>
      <c r="AW1" s="11">
        <v>2019</v>
      </c>
      <c r="AX1" s="11">
        <v>2020</v>
      </c>
      <c r="AY1" s="11">
        <v>2021</v>
      </c>
      <c r="AZ1" s="11">
        <v>2022</v>
      </c>
      <c r="BA1" s="11">
        <v>2023</v>
      </c>
      <c r="BB1" s="11">
        <v>2024</v>
      </c>
      <c r="BC1" s="11">
        <v>2025</v>
      </c>
      <c r="BD1" s="11">
        <v>2026</v>
      </c>
      <c r="BE1" s="11">
        <v>2027</v>
      </c>
      <c r="BF1" s="11">
        <v>2028</v>
      </c>
      <c r="BG1" s="11">
        <v>2029</v>
      </c>
      <c r="BH1" s="20">
        <v>2030</v>
      </c>
      <c r="BI1" s="11">
        <v>2031</v>
      </c>
      <c r="BJ1" s="11">
        <v>2032</v>
      </c>
      <c r="BK1" s="11">
        <v>2033</v>
      </c>
      <c r="BL1" s="11">
        <v>2034</v>
      </c>
      <c r="BM1" s="11">
        <v>2035</v>
      </c>
      <c r="BN1" s="11">
        <v>2036</v>
      </c>
      <c r="BO1" s="11">
        <v>2037</v>
      </c>
      <c r="BP1" s="11">
        <v>2038</v>
      </c>
      <c r="BQ1" s="11">
        <v>2039</v>
      </c>
      <c r="BR1" s="20">
        <v>2040</v>
      </c>
      <c r="BS1" s="11">
        <v>2041</v>
      </c>
      <c r="BT1" s="11">
        <v>2042</v>
      </c>
      <c r="BU1" s="11">
        <v>2043</v>
      </c>
      <c r="BV1" s="11">
        <v>2044</v>
      </c>
      <c r="BW1" s="11">
        <v>2045</v>
      </c>
      <c r="BX1" s="11">
        <v>2046</v>
      </c>
      <c r="BY1" s="11">
        <v>2047</v>
      </c>
      <c r="BZ1" s="11">
        <v>2048</v>
      </c>
      <c r="CA1" s="11">
        <v>2049</v>
      </c>
      <c r="CB1" s="20">
        <v>2050</v>
      </c>
    </row>
    <row r="2" spans="1:80" x14ac:dyDescent="0.25">
      <c r="A2" t="s">
        <v>22</v>
      </c>
      <c r="G2" t="s">
        <v>21</v>
      </c>
      <c r="H2">
        <v>3.0000000000000001E-3</v>
      </c>
      <c r="I2">
        <v>6.0000000000000001E-3</v>
      </c>
      <c r="J2">
        <v>1.0500000000000001E-2</v>
      </c>
      <c r="K2">
        <v>1.0500000000000001E-2</v>
      </c>
      <c r="L2">
        <v>1.8499999999999999E-2</v>
      </c>
      <c r="M2">
        <v>0.32794949494949499</v>
      </c>
      <c r="N2">
        <v>4.47555555555555E-2</v>
      </c>
      <c r="O2">
        <v>6.4220202020201997E-2</v>
      </c>
      <c r="P2">
        <v>0.138831313131313</v>
      </c>
      <c r="Q2">
        <v>0.19537676767676801</v>
      </c>
      <c r="R2">
        <v>0.33157979797979797</v>
      </c>
      <c r="S2">
        <v>2.6497767676767698</v>
      </c>
      <c r="T2">
        <v>3.6324705158989898</v>
      </c>
      <c r="U2">
        <v>4.0867066747070702</v>
      </c>
      <c r="V2">
        <v>4.7332120191515203</v>
      </c>
      <c r="W2">
        <v>5.6975688193939398</v>
      </c>
      <c r="X2">
        <v>7.12292984424242</v>
      </c>
      <c r="Y2" s="12">
        <v>8.2619234436363644</v>
      </c>
      <c r="Z2" s="12">
        <v>9.2046006605959612</v>
      </c>
      <c r="AA2" s="12">
        <v>12.017816469777779</v>
      </c>
      <c r="AB2" s="12">
        <v>15.921260267804952</v>
      </c>
      <c r="AC2" s="12">
        <v>21.216174006609396</v>
      </c>
      <c r="AD2" s="12">
        <v>31.42043456413095</v>
      </c>
      <c r="AE2" s="12">
        <v>38.390451947142061</v>
      </c>
      <c r="AF2" s="12">
        <v>52.330781986707123</v>
      </c>
      <c r="AG2" s="12">
        <v>62.911395301683939</v>
      </c>
      <c r="AH2" s="12">
        <v>85.116192428273166</v>
      </c>
      <c r="AI2" s="12">
        <v>104.08387975788209</v>
      </c>
      <c r="AJ2" s="12">
        <v>132.85921603002876</v>
      </c>
      <c r="AK2" s="12">
        <v>170.68262058027867</v>
      </c>
      <c r="AL2" s="12">
        <v>220.60004515399677</v>
      </c>
      <c r="AM2" s="12">
        <v>276.02052629907718</v>
      </c>
      <c r="AN2" s="12">
        <v>346.46502193807811</v>
      </c>
      <c r="AO2" s="12">
        <v>440.38509198030556</v>
      </c>
      <c r="AP2" s="12">
        <v>530.55442135112025</v>
      </c>
      <c r="AQ2" s="12">
        <v>635.49205101167001</v>
      </c>
      <c r="AR2" s="12">
        <v>705.80586078881231</v>
      </c>
      <c r="AS2" s="12">
        <v>831.42968828186997</v>
      </c>
      <c r="AT2" s="12">
        <v>962.22739540937869</v>
      </c>
      <c r="AU2" s="12">
        <v>1140.3109490425286</v>
      </c>
      <c r="AV2" s="12">
        <v>1269.5205357108334</v>
      </c>
      <c r="AW2" s="12">
        <v>1418.1700462665481</v>
      </c>
      <c r="AX2" s="12">
        <v>1591.2135122192983</v>
      </c>
    </row>
    <row r="3" spans="1:80" x14ac:dyDescent="0.25">
      <c r="A3" s="2" t="s">
        <v>0</v>
      </c>
      <c r="B3" s="2" t="s">
        <v>1</v>
      </c>
      <c r="C3" s="2" t="s">
        <v>2</v>
      </c>
      <c r="G3" t="s">
        <v>4</v>
      </c>
      <c r="H3">
        <v>0</v>
      </c>
      <c r="I3">
        <f t="shared" ref="I3" si="0">I2-H2</f>
        <v>3.0000000000000001E-3</v>
      </c>
      <c r="J3">
        <f t="shared" ref="J3" si="1">J2-I2</f>
        <v>4.5000000000000005E-3</v>
      </c>
      <c r="K3">
        <f t="shared" ref="K3" si="2">K2-J2</f>
        <v>0</v>
      </c>
      <c r="L3">
        <f t="shared" ref="L3" si="3">L2-K2</f>
        <v>7.9999999999999984E-3</v>
      </c>
      <c r="M3">
        <f t="shared" ref="M3" si="4">M2-L2</f>
        <v>0.30944949494949497</v>
      </c>
      <c r="N3">
        <f t="shared" ref="N3" si="5">N2-M2</f>
        <v>-0.2831939393939395</v>
      </c>
      <c r="O3">
        <f t="shared" ref="O3" si="6">O2-N2</f>
        <v>1.9464646464646497E-2</v>
      </c>
      <c r="P3">
        <f t="shared" ref="P3" si="7">P2-O2</f>
        <v>7.4611111111111003E-2</v>
      </c>
      <c r="Q3">
        <f t="shared" ref="Q3" si="8">Q2-P2</f>
        <v>5.6545454545455009E-2</v>
      </c>
      <c r="R3">
        <f t="shared" ref="R3" si="9">R2-Q2</f>
        <v>0.13620303030302996</v>
      </c>
      <c r="S3">
        <f t="shared" ref="S3" si="10">S2-R2</f>
        <v>2.318196969696972</v>
      </c>
      <c r="T3">
        <f t="shared" ref="T3" si="11">T2-S2</f>
        <v>0.98269374822222</v>
      </c>
      <c r="U3">
        <f t="shared" ref="U3" si="12">U2-T2</f>
        <v>0.45423615880808033</v>
      </c>
      <c r="V3">
        <f t="shared" ref="V3" si="13">V2-U2</f>
        <v>0.64650534444445018</v>
      </c>
      <c r="W3">
        <f t="shared" ref="W3" si="14">W2-V2</f>
        <v>0.96435680024241943</v>
      </c>
      <c r="X3">
        <f t="shared" ref="X3" si="15">X2-W2</f>
        <v>1.4253610248484803</v>
      </c>
      <c r="Y3">
        <f t="shared" ref="Y3" si="16">Y2-X2</f>
        <v>1.1389935993939444</v>
      </c>
      <c r="Z3">
        <f t="shared" ref="Z3" si="17">Z2-Y2</f>
        <v>0.94267721695959672</v>
      </c>
      <c r="AA3">
        <f t="shared" ref="AA3:AX3" si="18">AA2-Z2</f>
        <v>2.813215809181818</v>
      </c>
      <c r="AB3">
        <f t="shared" si="18"/>
        <v>3.9034437980271726</v>
      </c>
      <c r="AC3">
        <f t="shared" si="18"/>
        <v>5.2949137388044445</v>
      </c>
      <c r="AD3">
        <f t="shared" si="18"/>
        <v>10.204260557521554</v>
      </c>
      <c r="AE3">
        <f t="shared" si="18"/>
        <v>6.9700173830111112</v>
      </c>
      <c r="AF3">
        <f t="shared" si="18"/>
        <v>13.940330039565062</v>
      </c>
      <c r="AG3">
        <f t="shared" si="18"/>
        <v>10.580613314976816</v>
      </c>
      <c r="AH3">
        <f t="shared" si="18"/>
        <v>22.204797126589227</v>
      </c>
      <c r="AI3">
        <f t="shared" si="18"/>
        <v>18.967687329608921</v>
      </c>
      <c r="AJ3">
        <f t="shared" si="18"/>
        <v>28.775336272146674</v>
      </c>
      <c r="AK3">
        <f t="shared" si="18"/>
        <v>37.823404550249904</v>
      </c>
      <c r="AL3">
        <f t="shared" si="18"/>
        <v>49.917424573718108</v>
      </c>
      <c r="AM3">
        <f t="shared" si="18"/>
        <v>55.420481145080402</v>
      </c>
      <c r="AN3">
        <f t="shared" si="18"/>
        <v>70.444495639000934</v>
      </c>
      <c r="AO3">
        <f t="shared" si="18"/>
        <v>93.920070042227451</v>
      </c>
      <c r="AP3">
        <f t="shared" si="18"/>
        <v>90.169329370814694</v>
      </c>
      <c r="AQ3">
        <f t="shared" si="18"/>
        <v>104.93762966054976</v>
      </c>
      <c r="AR3">
        <f t="shared" si="18"/>
        <v>70.313809777142296</v>
      </c>
      <c r="AS3">
        <f t="shared" si="18"/>
        <v>125.62382749305766</v>
      </c>
      <c r="AT3">
        <f t="shared" si="18"/>
        <v>130.79770712750872</v>
      </c>
      <c r="AU3">
        <f t="shared" si="18"/>
        <v>178.0835536331499</v>
      </c>
      <c r="AV3">
        <f t="shared" si="18"/>
        <v>129.20958666830484</v>
      </c>
      <c r="AW3">
        <f t="shared" si="18"/>
        <v>148.64951055571464</v>
      </c>
      <c r="AX3">
        <f t="shared" si="18"/>
        <v>173.04346595275024</v>
      </c>
    </row>
    <row r="4" spans="1:80" x14ac:dyDescent="0.25">
      <c r="A4" s="3">
        <v>2.7748648223587643E-5</v>
      </c>
      <c r="B4" s="3">
        <v>0.2571084546304292</v>
      </c>
      <c r="C4" s="3">
        <v>2330.8692265162058</v>
      </c>
      <c r="G4" t="s">
        <v>6</v>
      </c>
      <c r="H4">
        <v>0</v>
      </c>
      <c r="I4">
        <f t="shared" ref="I4:Y4" si="19">$A4*$C4+($B4-$A4)*H6-($B4/$C4)*(H6^2)</f>
        <v>6.5449711346978204E-2</v>
      </c>
      <c r="J4">
        <f t="shared" si="19"/>
        <v>8.2275053516310773E-2</v>
      </c>
      <c r="K4">
        <f t="shared" si="19"/>
        <v>0.10342439325908413</v>
      </c>
      <c r="L4">
        <f t="shared" si="19"/>
        <v>0.1300081903654329</v>
      </c>
      <c r="M4">
        <f t="shared" si="19"/>
        <v>0.16342163399095858</v>
      </c>
      <c r="N4">
        <f t="shared" si="19"/>
        <v>0.20541738721720026</v>
      </c>
      <c r="O4">
        <f t="shared" si="19"/>
        <v>0.25819676475240277</v>
      </c>
      <c r="P4">
        <f t="shared" si="19"/>
        <v>0.32452392612875014</v>
      </c>
      <c r="Q4">
        <f t="shared" si="19"/>
        <v>0.40786875410428997</v>
      </c>
      <c r="R4">
        <f t="shared" si="19"/>
        <v>0.512585402598282</v>
      </c>
      <c r="S4">
        <f t="shared" si="19"/>
        <v>0.64413506888781302</v>
      </c>
      <c r="T4">
        <f t="shared" si="19"/>
        <v>0.80936338987600476</v>
      </c>
      <c r="U4">
        <f t="shared" si="19"/>
        <v>1.016844979432264</v>
      </c>
      <c r="V4">
        <f t="shared" si="19"/>
        <v>1.277309969071972</v>
      </c>
      <c r="W4">
        <f t="shared" si="19"/>
        <v>1.6041698694147042</v>
      </c>
      <c r="X4">
        <f t="shared" si="19"/>
        <v>2.0141623903393566</v>
      </c>
      <c r="Y4">
        <f t="shared" si="19"/>
        <v>2.5281365906192979</v>
      </c>
      <c r="Z4">
        <f>$A4*$C4+($B4-$A4)*Y6-($B4/$C4)*(Y6^2)</f>
        <v>3.1720000862420936</v>
      </c>
      <c r="AA4">
        <f>$A4*$C4+($B4-$A4)*Z6-($B4/$C4)*(Z6^2)</f>
        <v>3.9778477218757522</v>
      </c>
      <c r="AB4">
        <f>$A4*$C4+($B4-$A4)*AA6-($B4/$C4)*(AA6^2)</f>
        <v>4.985283998248808</v>
      </c>
      <c r="AC4">
        <f t="shared" ref="AC4:CB4" si="20">$A4*$C4+($B4-$A4)*AB6-($B4/$C4)*(AB6^2)</f>
        <v>6.2429363692362685</v>
      </c>
      <c r="AD4">
        <f t="shared" si="20"/>
        <v>7.8101283169606406</v>
      </c>
      <c r="AE4">
        <f t="shared" si="20"/>
        <v>9.7586326431356625</v>
      </c>
      <c r="AF4">
        <f t="shared" si="20"/>
        <v>12.174346577549345</v>
      </c>
      <c r="AG4">
        <f t="shared" si="20"/>
        <v>15.158607862180311</v>
      </c>
      <c r="AH4">
        <f t="shared" si="20"/>
        <v>18.828689257573298</v>
      </c>
      <c r="AI4">
        <f t="shared" si="20"/>
        <v>23.316752830631064</v>
      </c>
      <c r="AJ4">
        <f t="shared" si="20"/>
        <v>28.766207904200883</v>
      </c>
      <c r="AK4">
        <f t="shared" si="20"/>
        <v>35.324014321959588</v>
      </c>
      <c r="AL4">
        <f t="shared" si="20"/>
        <v>43.127073943816889</v>
      </c>
      <c r="AM4">
        <f t="shared" si="20"/>
        <v>52.280621123762835</v>
      </c>
      <c r="AN4">
        <f t="shared" si="20"/>
        <v>62.826769163788967</v>
      </c>
      <c r="AO4">
        <f t="shared" si="20"/>
        <v>74.702594113675445</v>
      </c>
      <c r="AP4">
        <f t="shared" si="20"/>
        <v>87.689985897790109</v>
      </c>
      <c r="AQ4">
        <f t="shared" si="20"/>
        <v>101.36451850636729</v>
      </c>
      <c r="AR4">
        <f t="shared" si="20"/>
        <v>115.05764535410759</v>
      </c>
      <c r="AS4">
        <f t="shared" si="20"/>
        <v>127.8538208086923</v>
      </c>
      <c r="AT4">
        <f t="shared" si="20"/>
        <v>138.64734172648349</v>
      </c>
      <c r="AU4">
        <f t="shared" si="20"/>
        <v>146.27629552362461</v>
      </c>
      <c r="AV4">
        <f t="shared" si="20"/>
        <v>149.72774687931656</v>
      </c>
      <c r="AW4">
        <f t="shared" si="20"/>
        <v>148.37188047887861</v>
      </c>
      <c r="AX4">
        <f t="shared" si="20"/>
        <v>142.14950938807903</v>
      </c>
      <c r="AY4">
        <f>$A4*$C4+($B4-$A4)*AX6-($B4/$C4)*(AX6^2)</f>
        <v>131.63273818554393</v>
      </c>
      <c r="AZ4">
        <f t="shared" si="20"/>
        <v>117.91875912114642</v>
      </c>
      <c r="BA4">
        <f t="shared" si="20"/>
        <v>102.38760465400566</v>
      </c>
      <c r="BB4">
        <f t="shared" si="20"/>
        <v>86.413939483989395</v>
      </c>
      <c r="BC4">
        <f t="shared" si="20"/>
        <v>71.132704168776058</v>
      </c>
      <c r="BD4">
        <f t="shared" si="20"/>
        <v>57.317599753423451</v>
      </c>
      <c r="BE4">
        <f t="shared" si="20"/>
        <v>45.373486141438377</v>
      </c>
      <c r="BF4">
        <f t="shared" si="20"/>
        <v>35.404378878873899</v>
      </c>
      <c r="BG4">
        <f t="shared" si="20"/>
        <v>27.310143298408775</v>
      </c>
      <c r="BH4" s="20">
        <f t="shared" si="20"/>
        <v>20.877506142555262</v>
      </c>
      <c r="BI4">
        <f t="shared" si="20"/>
        <v>15.849041909969174</v>
      </c>
      <c r="BJ4">
        <f t="shared" si="20"/>
        <v>11.967504557429493</v>
      </c>
      <c r="BK4">
        <f t="shared" si="20"/>
        <v>8.9998616859364802</v>
      </c>
      <c r="BL4">
        <f t="shared" si="20"/>
        <v>6.7473052019170154</v>
      </c>
      <c r="BM4">
        <f t="shared" si="20"/>
        <v>5.0468162527189406</v>
      </c>
      <c r="BN4">
        <f t="shared" si="20"/>
        <v>3.7683271609454323</v>
      </c>
      <c r="BO4">
        <f t="shared" si="20"/>
        <v>2.8100482470973702</v>
      </c>
      <c r="BP4">
        <f t="shared" si="20"/>
        <v>2.093418897411766</v>
      </c>
      <c r="BQ4">
        <f t="shared" si="20"/>
        <v>1.5584148399077549</v>
      </c>
      <c r="BR4" s="20">
        <f t="shared" si="20"/>
        <v>1.1595111972010272</v>
      </c>
      <c r="BS4">
        <f t="shared" si="20"/>
        <v>0.8623663212287056</v>
      </c>
      <c r="BT4">
        <f t="shared" si="20"/>
        <v>0.64117764968329993</v>
      </c>
      <c r="BU4">
        <f t="shared" si="20"/>
        <v>0.47661540702779348</v>
      </c>
      <c r="BV4">
        <f t="shared" si="20"/>
        <v>0.35423032403923571</v>
      </c>
      <c r="BW4">
        <f t="shared" si="20"/>
        <v>0.26323876166293303</v>
      </c>
      <c r="BX4">
        <f t="shared" si="20"/>
        <v>0.19560238024655519</v>
      </c>
      <c r="BY4">
        <f t="shared" si="20"/>
        <v>0.14533454288505254</v>
      </c>
      <c r="BZ4">
        <f t="shared" si="20"/>
        <v>0.10797956669046016</v>
      </c>
      <c r="CA4">
        <f t="shared" si="20"/>
        <v>8.0222829979561538E-2</v>
      </c>
      <c r="CB4" s="20">
        <f t="shared" si="20"/>
        <v>5.95994484581297E-2</v>
      </c>
    </row>
    <row r="5" spans="1:80" x14ac:dyDescent="0.25">
      <c r="F5" t="s">
        <v>5</v>
      </c>
      <c r="G5">
        <f>SUM(Z5:AX5)</f>
        <v>5364.2704949607496</v>
      </c>
      <c r="H5">
        <f t="shared" ref="H5:Y5" si="21">(H6-H2)^2</f>
        <v>0</v>
      </c>
      <c r="I5">
        <f t="shared" si="21"/>
        <v>3.8999664473208986E-3</v>
      </c>
      <c r="J5">
        <f t="shared" si="21"/>
        <v>1.9662984680964682E-2</v>
      </c>
      <c r="K5">
        <f t="shared" si="21"/>
        <v>5.9364912253741166E-2</v>
      </c>
      <c r="L5">
        <f t="shared" si="21"/>
        <v>0.13370529650313281</v>
      </c>
      <c r="M5">
        <f t="shared" si="21"/>
        <v>4.8237111792369586E-2</v>
      </c>
      <c r="N5">
        <f t="shared" si="21"/>
        <v>0.50160505081426976</v>
      </c>
      <c r="O5">
        <f t="shared" si="21"/>
        <v>0.89675773475159914</v>
      </c>
      <c r="P5">
        <f t="shared" si="21"/>
        <v>1.4325354924389029</v>
      </c>
      <c r="Q5">
        <f t="shared" si="21"/>
        <v>2.3969512532270154</v>
      </c>
      <c r="R5">
        <f t="shared" si="21"/>
        <v>3.704052131242773</v>
      </c>
      <c r="S5">
        <f t="shared" si="21"/>
        <v>6.2765039635198652E-2</v>
      </c>
      <c r="T5">
        <f t="shared" si="21"/>
        <v>5.9597103270189189E-3</v>
      </c>
      <c r="U5">
        <f t="shared" si="21"/>
        <v>0.40935425225532268</v>
      </c>
      <c r="V5">
        <f t="shared" si="21"/>
        <v>1.6144563929917775</v>
      </c>
      <c r="W5">
        <f t="shared" si="21"/>
        <v>3.6497262580505381</v>
      </c>
      <c r="X5">
        <f t="shared" si="21"/>
        <v>6.246135797763988</v>
      </c>
      <c r="Y5">
        <f t="shared" si="21"/>
        <v>15.119421500193264</v>
      </c>
      <c r="Z5">
        <f>(Z6-Z2)^2</f>
        <v>37.426166425650727</v>
      </c>
      <c r="AA5">
        <f>(AA6-AA2)^2</f>
        <v>53.032254685839305</v>
      </c>
      <c r="AB5">
        <f t="shared" ref="AB5:AX5" si="22">(AB6-AB2)^2</f>
        <v>69.959256372769772</v>
      </c>
      <c r="AC5">
        <f t="shared" si="22"/>
        <v>86.716838715476243</v>
      </c>
      <c r="AD5">
        <f t="shared" si="22"/>
        <v>47.859490563871489</v>
      </c>
      <c r="AE5">
        <f t="shared" si="22"/>
        <v>94.21945536922955</v>
      </c>
      <c r="AF5">
        <f t="shared" si="22"/>
        <v>63.054513231471063</v>
      </c>
      <c r="AG5">
        <f t="shared" si="22"/>
        <v>156.71739272438424</v>
      </c>
      <c r="AH5">
        <f t="shared" si="22"/>
        <v>83.586657144860553</v>
      </c>
      <c r="AI5">
        <f t="shared" si="22"/>
        <v>182.02433317810639</v>
      </c>
      <c r="AJ5">
        <f t="shared" si="22"/>
        <v>181.77810320829033</v>
      </c>
      <c r="AK5">
        <f t="shared" si="22"/>
        <v>120.62894216551342</v>
      </c>
      <c r="AL5">
        <f t="shared" si="22"/>
        <v>17.579321568758949</v>
      </c>
      <c r="AM5">
        <f t="shared" si="22"/>
        <v>1.1086197486318428</v>
      </c>
      <c r="AN5">
        <f t="shared" si="22"/>
        <v>43.096813604118992</v>
      </c>
      <c r="AO5">
        <f t="shared" si="22"/>
        <v>664.7265947238858</v>
      </c>
      <c r="AP5">
        <f t="shared" si="22"/>
        <v>798.72005490229913</v>
      </c>
      <c r="AQ5">
        <f t="shared" si="22"/>
        <v>1013.4511100440382</v>
      </c>
      <c r="AR5">
        <f t="shared" si="22"/>
        <v>166.64457052774779</v>
      </c>
      <c r="AS5">
        <f t="shared" si="22"/>
        <v>229.19180364667491</v>
      </c>
      <c r="AT5">
        <f t="shared" si="22"/>
        <v>528.48109063102015</v>
      </c>
      <c r="AU5">
        <f t="shared" si="22"/>
        <v>77.76667446419998</v>
      </c>
      <c r="AV5">
        <f t="shared" si="22"/>
        <v>136.88107761558726</v>
      </c>
      <c r="AW5">
        <f t="shared" si="22"/>
        <v>130.46182400049156</v>
      </c>
      <c r="AX5">
        <f t="shared" si="22"/>
        <v>379.15753569783288</v>
      </c>
    </row>
    <row r="6" spans="1:80" x14ac:dyDescent="0.25">
      <c r="G6" t="s">
        <v>23</v>
      </c>
      <c r="H6">
        <v>3.0000000000000001E-3</v>
      </c>
      <c r="I6">
        <f t="shared" ref="I6:Y6" si="23">H6+I4</f>
        <v>6.8449711346978206E-2</v>
      </c>
      <c r="J6">
        <f t="shared" si="23"/>
        <v>0.15072476486328898</v>
      </c>
      <c r="K6">
        <f t="shared" si="23"/>
        <v>0.2541491581223731</v>
      </c>
      <c r="L6">
        <f t="shared" si="23"/>
        <v>0.38415734848780603</v>
      </c>
      <c r="M6">
        <f t="shared" si="23"/>
        <v>0.54757898247876458</v>
      </c>
      <c r="N6">
        <f t="shared" si="23"/>
        <v>0.75299636969596484</v>
      </c>
      <c r="O6">
        <f t="shared" si="23"/>
        <v>1.0111931344483676</v>
      </c>
      <c r="P6">
        <f t="shared" si="23"/>
        <v>1.3357170605771178</v>
      </c>
      <c r="Q6">
        <f t="shared" si="23"/>
        <v>1.7435858146814078</v>
      </c>
      <c r="R6">
        <f t="shared" si="23"/>
        <v>2.2561712172796899</v>
      </c>
      <c r="S6">
        <f t="shared" si="23"/>
        <v>2.9003062861675031</v>
      </c>
      <c r="T6">
        <f t="shared" si="23"/>
        <v>3.7096696760435077</v>
      </c>
      <c r="U6">
        <f t="shared" si="23"/>
        <v>4.7265146554757713</v>
      </c>
      <c r="V6">
        <f t="shared" si="23"/>
        <v>6.0038246245477431</v>
      </c>
      <c r="W6">
        <f t="shared" si="23"/>
        <v>7.6079944939624475</v>
      </c>
      <c r="X6">
        <f t="shared" si="23"/>
        <v>9.6221568843018037</v>
      </c>
      <c r="Y6">
        <f t="shared" si="23"/>
        <v>12.150293474921101</v>
      </c>
      <c r="Z6">
        <f>Y6+Z4</f>
        <v>15.322293561163194</v>
      </c>
      <c r="AA6">
        <f>Z6+AA4</f>
        <v>19.300141283038947</v>
      </c>
      <c r="AB6">
        <f t="shared" ref="AB6:CB6" si="24">AA6+AB4</f>
        <v>24.285425281287754</v>
      </c>
      <c r="AC6">
        <f t="shared" si="24"/>
        <v>30.528361650524023</v>
      </c>
      <c r="AD6">
        <f>AC6+AD4</f>
        <v>38.338489967484662</v>
      </c>
      <c r="AE6">
        <f t="shared" si="24"/>
        <v>48.097122610620325</v>
      </c>
      <c r="AF6">
        <f t="shared" si="24"/>
        <v>60.271469188169668</v>
      </c>
      <c r="AG6">
        <f t="shared" si="24"/>
        <v>75.430077050349979</v>
      </c>
      <c r="AH6">
        <f t="shared" si="24"/>
        <v>94.258766307923281</v>
      </c>
      <c r="AI6">
        <f t="shared" si="24"/>
        <v>117.57551913855434</v>
      </c>
      <c r="AJ6">
        <f t="shared" si="24"/>
        <v>146.34172704275522</v>
      </c>
      <c r="AK6">
        <f t="shared" si="24"/>
        <v>181.66574136471482</v>
      </c>
      <c r="AL6">
        <f t="shared" si="24"/>
        <v>224.79281530853171</v>
      </c>
      <c r="AM6">
        <f t="shared" si="24"/>
        <v>277.07343643229456</v>
      </c>
      <c r="AN6">
        <f t="shared" si="24"/>
        <v>339.90020559608354</v>
      </c>
      <c r="AO6">
        <f t="shared" si="24"/>
        <v>414.60279970975898</v>
      </c>
      <c r="AP6">
        <f t="shared" si="24"/>
        <v>502.29278560754909</v>
      </c>
      <c r="AQ6">
        <f t="shared" si="24"/>
        <v>603.65730411391633</v>
      </c>
      <c r="AR6">
        <f t="shared" si="24"/>
        <v>718.71494946802386</v>
      </c>
      <c r="AS6">
        <f t="shared" si="24"/>
        <v>846.56877027671612</v>
      </c>
      <c r="AT6">
        <f t="shared" si="24"/>
        <v>985.21611200319967</v>
      </c>
      <c r="AU6">
        <f t="shared" si="24"/>
        <v>1131.4924075268243</v>
      </c>
      <c r="AV6">
        <f t="shared" si="24"/>
        <v>1281.2201544061409</v>
      </c>
      <c r="AW6">
        <f t="shared" si="24"/>
        <v>1429.5920348850195</v>
      </c>
      <c r="AX6">
        <f t="shared" si="24"/>
        <v>1571.7415442730985</v>
      </c>
      <c r="AY6">
        <f t="shared" si="24"/>
        <v>1703.3742824586425</v>
      </c>
      <c r="AZ6">
        <f t="shared" si="24"/>
        <v>1821.2930415797889</v>
      </c>
      <c r="BA6">
        <f t="shared" si="24"/>
        <v>1923.6806462337945</v>
      </c>
      <c r="BB6">
        <f t="shared" si="24"/>
        <v>2010.094585717784</v>
      </c>
      <c r="BC6">
        <f t="shared" si="24"/>
        <v>2081.2272898865599</v>
      </c>
      <c r="BD6">
        <f t="shared" si="24"/>
        <v>2138.5448896399835</v>
      </c>
      <c r="BE6">
        <f t="shared" si="24"/>
        <v>2183.9183757814217</v>
      </c>
      <c r="BF6">
        <f t="shared" si="24"/>
        <v>2219.3227546602957</v>
      </c>
      <c r="BG6">
        <f t="shared" si="24"/>
        <v>2246.6328979587042</v>
      </c>
      <c r="BH6" s="20">
        <f t="shared" si="24"/>
        <v>2267.5104041012596</v>
      </c>
      <c r="BI6">
        <f t="shared" si="24"/>
        <v>2283.359446011229</v>
      </c>
      <c r="BJ6">
        <f t="shared" si="24"/>
        <v>2295.3269505686585</v>
      </c>
      <c r="BK6">
        <f t="shared" si="24"/>
        <v>2304.3268122545951</v>
      </c>
      <c r="BL6">
        <f t="shared" si="24"/>
        <v>2311.0741174565119</v>
      </c>
      <c r="BM6">
        <f t="shared" si="24"/>
        <v>2316.1209337092309</v>
      </c>
      <c r="BN6">
        <f t="shared" si="24"/>
        <v>2319.8892608701763</v>
      </c>
      <c r="BO6">
        <f t="shared" si="24"/>
        <v>2322.6993091172735</v>
      </c>
      <c r="BP6">
        <f t="shared" si="24"/>
        <v>2324.7927280146851</v>
      </c>
      <c r="BQ6">
        <f t="shared" si="24"/>
        <v>2326.3511428545926</v>
      </c>
      <c r="BR6" s="20">
        <f t="shared" si="24"/>
        <v>2327.5106540517936</v>
      </c>
      <c r="BS6">
        <f t="shared" si="24"/>
        <v>2328.3730203730224</v>
      </c>
      <c r="BT6">
        <f t="shared" si="24"/>
        <v>2329.0141980227058</v>
      </c>
      <c r="BU6">
        <f t="shared" si="24"/>
        <v>2329.4908134297339</v>
      </c>
      <c r="BV6">
        <f t="shared" si="24"/>
        <v>2329.8450437537731</v>
      </c>
      <c r="BW6">
        <f t="shared" si="24"/>
        <v>2330.1082825154363</v>
      </c>
      <c r="BX6">
        <f t="shared" si="24"/>
        <v>2330.303884895683</v>
      </c>
      <c r="BY6">
        <f t="shared" si="24"/>
        <v>2330.449219438568</v>
      </c>
      <c r="BZ6">
        <f t="shared" si="24"/>
        <v>2330.5571990052586</v>
      </c>
      <c r="CA6">
        <f t="shared" si="24"/>
        <v>2330.637421835238</v>
      </c>
      <c r="CB6" s="20">
        <f t="shared" si="24"/>
        <v>2330.6970212836959</v>
      </c>
    </row>
    <row r="7" spans="1:80" x14ac:dyDescent="0.25">
      <c r="BH7" s="20" t="e">
        <f>BH6/#REF!*100</f>
        <v>#REF!</v>
      </c>
      <c r="BR7" s="20" t="e">
        <f>BR6/#REF!*100</f>
        <v>#REF!</v>
      </c>
      <c r="CB7" s="20" t="e">
        <f>CB6/#REF!*100</f>
        <v>#REF!</v>
      </c>
    </row>
    <row r="12" spans="1:80" x14ac:dyDescent="0.25">
      <c r="AI12" s="24"/>
    </row>
    <row r="25" spans="1:80" x14ac:dyDescent="0.25">
      <c r="A25" s="1" t="s">
        <v>10</v>
      </c>
      <c r="B25" t="s">
        <v>3</v>
      </c>
      <c r="Y25">
        <v>1000</v>
      </c>
      <c r="Z25">
        <v>2000</v>
      </c>
      <c r="AA25" s="4">
        <v>4810</v>
      </c>
      <c r="AB25" s="4">
        <v>6383.1</v>
      </c>
      <c r="AC25" s="4">
        <v>9279.7999999999993</v>
      </c>
      <c r="AD25" s="4">
        <v>12749.885</v>
      </c>
      <c r="AE25" s="4">
        <v>17411.902999999998</v>
      </c>
      <c r="AF25" s="4">
        <v>23307.081000000002</v>
      </c>
      <c r="AG25" s="4">
        <v>28169.936000000002</v>
      </c>
      <c r="AH25" s="4">
        <v>34337.372000000003</v>
      </c>
      <c r="AI25" s="4">
        <v>40701.314999999995</v>
      </c>
      <c r="AJ25" s="4">
        <v>47973.924999999996</v>
      </c>
      <c r="AK25" s="4">
        <v>56482.856</v>
      </c>
      <c r="AL25" s="4">
        <v>64415.552000000003</v>
      </c>
      <c r="AM25" s="4">
        <v>76595.795000000013</v>
      </c>
      <c r="AN25" s="4">
        <v>86236.38900000001</v>
      </c>
      <c r="AO25" s="4">
        <v>96439.362999999998</v>
      </c>
      <c r="AP25" s="4">
        <v>109443.61</v>
      </c>
      <c r="AQ25" s="4">
        <v>121014.38599999998</v>
      </c>
      <c r="AR25" s="4">
        <v>133814.39199999999</v>
      </c>
      <c r="AS25" s="4">
        <v>147536</v>
      </c>
      <c r="AT25" s="4">
        <v>161507</v>
      </c>
      <c r="AU25" s="4">
        <v>177140.15</v>
      </c>
      <c r="AV25" s="4">
        <v>188968.35</v>
      </c>
      <c r="AW25" s="4">
        <v>203902.15</v>
      </c>
      <c r="AX25" s="4">
        <v>216579</v>
      </c>
    </row>
    <row r="26" spans="1:80" x14ac:dyDescent="0.25">
      <c r="A26" t="s">
        <v>9</v>
      </c>
      <c r="B26" t="s">
        <v>19</v>
      </c>
      <c r="Y26" s="13">
        <v>3.8630292012121203</v>
      </c>
      <c r="Z26" s="13">
        <v>4.8285852452525244</v>
      </c>
      <c r="AA26" s="13">
        <v>7.2954929555555559</v>
      </c>
      <c r="AB26" s="13">
        <v>11.176479135151517</v>
      </c>
      <c r="AC26" s="13">
        <v>14.244321766767678</v>
      </c>
      <c r="AD26" s="13">
        <v>22.454714202828281</v>
      </c>
      <c r="AE26" s="13">
        <v>26.934286655353535</v>
      </c>
      <c r="AF26" s="13">
        <v>36.425949314747477</v>
      </c>
      <c r="AG26" s="13">
        <v>44.531152285656574</v>
      </c>
      <c r="AH26" s="13">
        <v>59.296786859595969</v>
      </c>
      <c r="AI26" s="13">
        <v>71.096749365191272</v>
      </c>
      <c r="AJ26" s="13">
        <v>83.164139878364807</v>
      </c>
      <c r="AK26" s="13">
        <v>105.71319376702102</v>
      </c>
      <c r="AL26" s="13">
        <v>121.35390149753569</v>
      </c>
      <c r="AM26" s="13">
        <v>135.38322861318696</v>
      </c>
      <c r="AN26" s="13">
        <v>153.44349686417544</v>
      </c>
      <c r="AO26" s="13">
        <v>186.65740323090515</v>
      </c>
      <c r="AP26" s="13">
        <v>215.03240506403205</v>
      </c>
      <c r="AQ26" s="13">
        <v>248.11525575332092</v>
      </c>
      <c r="AR26" s="13">
        <v>264.81501995990652</v>
      </c>
      <c r="AS26" s="13">
        <v>318.93123001945844</v>
      </c>
      <c r="AT26" s="13">
        <v>322.86787634830216</v>
      </c>
      <c r="AU26" s="13">
        <v>384.21652140632875</v>
      </c>
      <c r="AV26" s="13">
        <v>403.2175947741743</v>
      </c>
      <c r="AW26" s="13">
        <v>460.02981280932892</v>
      </c>
      <c r="AX26" s="13">
        <v>510.13807100777274</v>
      </c>
    </row>
    <row r="27" spans="1:80" x14ac:dyDescent="0.25">
      <c r="A27" s="2" t="s">
        <v>0</v>
      </c>
      <c r="B27" s="2" t="s">
        <v>1</v>
      </c>
      <c r="C27" s="2" t="s">
        <v>2</v>
      </c>
      <c r="G27" t="s">
        <v>4</v>
      </c>
      <c r="Z27">
        <f>Z26-Y26</f>
        <v>0.96555604404040407</v>
      </c>
      <c r="AA27">
        <f t="shared" ref="AA27:AX27" si="25">AA26-Z26</f>
        <v>2.4669077103030315</v>
      </c>
      <c r="AB27">
        <f t="shared" si="25"/>
        <v>3.8809861795959613</v>
      </c>
      <c r="AC27">
        <f t="shared" si="25"/>
        <v>3.0678426316161609</v>
      </c>
      <c r="AD27">
        <f t="shared" si="25"/>
        <v>8.2103924360606033</v>
      </c>
      <c r="AE27">
        <f t="shared" si="25"/>
        <v>4.4795724525252538</v>
      </c>
      <c r="AF27">
        <f t="shared" si="25"/>
        <v>9.4916626593939419</v>
      </c>
      <c r="AG27">
        <f t="shared" si="25"/>
        <v>8.1052029709090974</v>
      </c>
      <c r="AH27">
        <f t="shared" si="25"/>
        <v>14.765634573939394</v>
      </c>
      <c r="AI27">
        <f t="shared" si="25"/>
        <v>11.799962505595303</v>
      </c>
      <c r="AJ27">
        <f t="shared" si="25"/>
        <v>12.067390513173535</v>
      </c>
      <c r="AK27">
        <f t="shared" si="25"/>
        <v>22.549053888656218</v>
      </c>
      <c r="AL27">
        <f t="shared" si="25"/>
        <v>15.640707730514663</v>
      </c>
      <c r="AM27">
        <f t="shared" si="25"/>
        <v>14.02932711565127</v>
      </c>
      <c r="AN27">
        <f t="shared" si="25"/>
        <v>18.060268250988486</v>
      </c>
      <c r="AO27">
        <f t="shared" si="25"/>
        <v>33.213906366729702</v>
      </c>
      <c r="AP27">
        <f t="shared" si="25"/>
        <v>28.375001833126902</v>
      </c>
      <c r="AQ27">
        <f t="shared" si="25"/>
        <v>33.082850689288875</v>
      </c>
      <c r="AR27">
        <f t="shared" si="25"/>
        <v>16.699764206585598</v>
      </c>
      <c r="AS27">
        <f t="shared" si="25"/>
        <v>54.116210059551918</v>
      </c>
      <c r="AT27">
        <f t="shared" si="25"/>
        <v>3.9366463288437217</v>
      </c>
      <c r="AU27">
        <f t="shared" si="25"/>
        <v>61.348645058026591</v>
      </c>
      <c r="AV27">
        <f t="shared" si="25"/>
        <v>19.001073367845549</v>
      </c>
      <c r="AW27">
        <f t="shared" si="25"/>
        <v>56.812218035154615</v>
      </c>
      <c r="AX27">
        <f t="shared" si="25"/>
        <v>50.108258198443821</v>
      </c>
    </row>
    <row r="28" spans="1:80" x14ac:dyDescent="0.25">
      <c r="A28" s="3">
        <v>2.6905792193026024E-3</v>
      </c>
      <c r="B28" s="3">
        <v>0.16567796010190705</v>
      </c>
      <c r="C28" s="3">
        <v>968.8619048751317</v>
      </c>
      <c r="G28" t="s">
        <v>6</v>
      </c>
      <c r="Z28">
        <f>$A28*$C28+($B28-$A28)*Y26-($B28/$C28)*(Y26^2)</f>
        <v>3.2338728476793666</v>
      </c>
      <c r="AA28">
        <f>$A28*$C28+($B28-$A28)*Z30-($B28/$C28)*(Z30^2)</f>
        <v>3.7548924619360968</v>
      </c>
      <c r="AB28">
        <f t="shared" ref="AB28:CB28" si="26">$A28*$C28+($B28-$A28)*AA30-($B28/$C28)*(AA30^2)</f>
        <v>4.3553677529804053</v>
      </c>
      <c r="AC28">
        <f t="shared" si="26"/>
        <v>5.0458295601053429</v>
      </c>
      <c r="AD28">
        <f t="shared" si="26"/>
        <v>5.8376393012389745</v>
      </c>
      <c r="AE28">
        <f t="shared" si="26"/>
        <v>6.7428382349871248</v>
      </c>
      <c r="AF28">
        <f t="shared" si="26"/>
        <v>7.7738937420239314</v>
      </c>
      <c r="AG28">
        <f t="shared" si="26"/>
        <v>8.9433112753293678</v>
      </c>
      <c r="AH28">
        <f t="shared" si="26"/>
        <v>10.263076765829531</v>
      </c>
      <c r="AI28">
        <f t="shared" si="26"/>
        <v>11.74389273574122</v>
      </c>
      <c r="AJ28">
        <f t="shared" si="26"/>
        <v>13.394174175934294</v>
      </c>
      <c r="AK28">
        <f t="shared" si="26"/>
        <v>15.218780109966378</v>
      </c>
      <c r="AL28">
        <f t="shared" si="26"/>
        <v>17.217477048210608</v>
      </c>
      <c r="AM28">
        <f t="shared" si="26"/>
        <v>19.383164824083543</v>
      </c>
      <c r="AN28">
        <f t="shared" si="26"/>
        <v>21.699946567238904</v>
      </c>
      <c r="AO28">
        <f t="shared" si="26"/>
        <v>24.14119362521993</v>
      </c>
      <c r="AP28">
        <f t="shared" si="26"/>
        <v>26.667839549116426</v>
      </c>
      <c r="AQ28">
        <f t="shared" si="26"/>
        <v>29.227224246649065</v>
      </c>
      <c r="AR28">
        <f t="shared" si="26"/>
        <v>31.752880232474336</v>
      </c>
      <c r="AS28">
        <f t="shared" si="26"/>
        <v>34.165678107796907</v>
      </c>
      <c r="AT28">
        <f t="shared" si="26"/>
        <v>36.376692611327371</v>
      </c>
      <c r="AU28">
        <f t="shared" si="26"/>
        <v>38.291982195717679</v>
      </c>
      <c r="AV28">
        <f t="shared" si="26"/>
        <v>39.819181987976435</v>
      </c>
      <c r="AW28">
        <f t="shared" si="26"/>
        <v>40.875417676481547</v>
      </c>
      <c r="AX28">
        <f t="shared" si="26"/>
        <v>41.395631343564773</v>
      </c>
      <c r="AY28">
        <f t="shared" si="26"/>
        <v>41.340088417204157</v>
      </c>
      <c r="AZ28">
        <f t="shared" si="26"/>
        <v>40.699739291016186</v>
      </c>
      <c r="BA28">
        <f t="shared" si="26"/>
        <v>39.498331232272541</v>
      </c>
      <c r="BB28">
        <f t="shared" si="26"/>
        <v>37.790703916311969</v>
      </c>
      <c r="BC28">
        <f t="shared" si="26"/>
        <v>35.657436512226255</v>
      </c>
      <c r="BD28">
        <f t="shared" si="26"/>
        <v>33.19673980647741</v>
      </c>
      <c r="BE28">
        <f t="shared" si="26"/>
        <v>30.514987576502349</v>
      </c>
      <c r="BF28">
        <f t="shared" si="26"/>
        <v>27.717419987205787</v>
      </c>
      <c r="BG28">
        <f t="shared" si="26"/>
        <v>24.900321936693089</v>
      </c>
      <c r="BH28" s="20">
        <f t="shared" si="26"/>
        <v>22.145496054510076</v>
      </c>
      <c r="BI28">
        <f t="shared" si="26"/>
        <v>19.517288357125096</v>
      </c>
      <c r="BJ28">
        <f t="shared" si="26"/>
        <v>17.061944119163016</v>
      </c>
      <c r="BK28">
        <f t="shared" si="26"/>
        <v>14.808765961775094</v>
      </c>
      <c r="BL28">
        <f t="shared" si="26"/>
        <v>12.772432161719337</v>
      </c>
      <c r="BM28">
        <f t="shared" si="26"/>
        <v>10.955871284369323</v>
      </c>
      <c r="BN28">
        <f t="shared" si="26"/>
        <v>9.3532164459427349</v>
      </c>
      <c r="BO28">
        <f t="shared" si="26"/>
        <v>7.9525194839581559</v>
      </c>
      <c r="BP28">
        <f t="shared" si="26"/>
        <v>6.7380506947571916</v>
      </c>
      <c r="BQ28">
        <f t="shared" si="26"/>
        <v>5.6921226365785174</v>
      </c>
      <c r="BR28" s="20">
        <f t="shared" si="26"/>
        <v>4.7964518218584544</v>
      </c>
      <c r="BS28">
        <f t="shared" si="26"/>
        <v>4.0331144283727554</v>
      </c>
      <c r="BT28">
        <f t="shared" si="26"/>
        <v>3.3851698141708937</v>
      </c>
      <c r="BU28">
        <f t="shared" si="26"/>
        <v>2.8370272388070532</v>
      </c>
      <c r="BV28">
        <f t="shared" si="26"/>
        <v>2.3746238487806011</v>
      </c>
      <c r="BW28">
        <f t="shared" si="26"/>
        <v>1.9854707080985179</v>
      </c>
      <c r="BX28">
        <f t="shared" si="26"/>
        <v>1.6586116061229461</v>
      </c>
      <c r="BY28">
        <f t="shared" si="26"/>
        <v>1.3845282861341275</v>
      </c>
      <c r="BZ28">
        <f t="shared" si="26"/>
        <v>1.1550163755447045</v>
      </c>
      <c r="CA28">
        <f t="shared" si="26"/>
        <v>0.96304884400547053</v>
      </c>
      <c r="CB28" s="20">
        <f t="shared" si="26"/>
        <v>0.80263813816534935</v>
      </c>
    </row>
    <row r="29" spans="1:80" x14ac:dyDescent="0.25">
      <c r="E29" t="s">
        <v>5</v>
      </c>
      <c r="F29">
        <f>SUM(Z29:AX29)</f>
        <v>1294.4645554769456</v>
      </c>
      <c r="Z29">
        <f>(Z30-Z26)^2</f>
        <v>5.1452611216708775</v>
      </c>
      <c r="AA29">
        <f>(AA30-AA26)^2</f>
        <v>12.647280752030237</v>
      </c>
      <c r="AB29">
        <f t="shared" ref="AB29:CB29" si="27">(AB30-AB26)^2</f>
        <v>16.246406483635912</v>
      </c>
      <c r="AC29">
        <f t="shared" si="27"/>
        <v>36.104115855638732</v>
      </c>
      <c r="AD29">
        <f t="shared" si="27"/>
        <v>13.219891866042211</v>
      </c>
      <c r="AE29">
        <f t="shared" si="27"/>
        <v>34.800356584445048</v>
      </c>
      <c r="AF29">
        <f t="shared" si="27"/>
        <v>17.484221261591653</v>
      </c>
      <c r="AG29">
        <f t="shared" si="27"/>
        <v>25.195602030431171</v>
      </c>
      <c r="AH29">
        <f t="shared" si="27"/>
        <v>0.26725207064863443</v>
      </c>
      <c r="AI29">
        <f t="shared" si="27"/>
        <v>0.2124237529174961</v>
      </c>
      <c r="AJ29">
        <f t="shared" si="27"/>
        <v>3.1957932632097648</v>
      </c>
      <c r="AK29">
        <f t="shared" si="27"/>
        <v>30.720366007940243</v>
      </c>
      <c r="AL29">
        <f t="shared" si="27"/>
        <v>15.727778117728015</v>
      </c>
      <c r="AM29">
        <f t="shared" si="27"/>
        <v>1.9265757133525798</v>
      </c>
      <c r="AN29">
        <f t="shared" si="27"/>
        <v>25.277664124936702</v>
      </c>
      <c r="AO29">
        <f t="shared" si="27"/>
        <v>16.362211080140085</v>
      </c>
      <c r="AP29">
        <f t="shared" si="27"/>
        <v>33.087635555254067</v>
      </c>
      <c r="AQ29">
        <f t="shared" si="27"/>
        <v>92.310046197587383</v>
      </c>
      <c r="AR29">
        <f t="shared" si="27"/>
        <v>29.65133889836634</v>
      </c>
      <c r="AS29">
        <f t="shared" si="27"/>
        <v>210.40162928579647</v>
      </c>
      <c r="AT29">
        <f t="shared" si="27"/>
        <v>321.65771924720025</v>
      </c>
      <c r="AU29">
        <f t="shared" si="27"/>
        <v>26.23328835254275</v>
      </c>
      <c r="AV29">
        <f t="shared" si="27"/>
        <v>246.37271569408068</v>
      </c>
      <c r="AW29">
        <f t="shared" si="27"/>
        <v>5.7857553860619908E-2</v>
      </c>
      <c r="AX29">
        <f t="shared" si="27"/>
        <v>80.159124605897745</v>
      </c>
      <c r="AY29">
        <f t="shared" si="27"/>
        <v>294333.37193368794</v>
      </c>
      <c r="AZ29">
        <f t="shared" si="27"/>
        <v>340151.09255284281</v>
      </c>
      <c r="BA29">
        <f t="shared" si="27"/>
        <v>387784.01832497725</v>
      </c>
      <c r="BB29">
        <f t="shared" si="27"/>
        <v>436278.44173034607</v>
      </c>
      <c r="BC29">
        <f t="shared" si="27"/>
        <v>484654.35022142011</v>
      </c>
      <c r="BD29">
        <f t="shared" si="27"/>
        <v>531977.60263078648</v>
      </c>
      <c r="BE29">
        <f t="shared" si="27"/>
        <v>577422.07480213547</v>
      </c>
      <c r="BF29">
        <f t="shared" si="27"/>
        <v>620314.31907017028</v>
      </c>
      <c r="BG29">
        <f t="shared" si="27"/>
        <v>660157.34989264666</v>
      </c>
      <c r="BH29" s="20">
        <f t="shared" si="27"/>
        <v>696634.23395538202</v>
      </c>
      <c r="BI29">
        <f t="shared" si="27"/>
        <v>729595.21856595622</v>
      </c>
      <c r="BJ29">
        <f t="shared" si="27"/>
        <v>759033.70699266531</v>
      </c>
      <c r="BK29">
        <f t="shared" si="27"/>
        <v>785056.55279864895</v>
      </c>
      <c r="BL29">
        <f t="shared" si="27"/>
        <v>807853.31051502295</v>
      </c>
      <c r="BM29">
        <f t="shared" si="27"/>
        <v>827667.76054583851</v>
      </c>
      <c r="BN29">
        <f t="shared" si="27"/>
        <v>844773.65388603881</v>
      </c>
      <c r="BO29">
        <f t="shared" si="27"/>
        <v>859455.46733739844</v>
      </c>
      <c r="BP29">
        <f t="shared" si="27"/>
        <v>871994.13386729348</v>
      </c>
      <c r="BQ29">
        <f t="shared" si="27"/>
        <v>882657.21364501887</v>
      </c>
      <c r="BR29" s="20">
        <f t="shared" si="27"/>
        <v>891692.73706678126</v>
      </c>
      <c r="BS29">
        <f t="shared" si="27"/>
        <v>899325.90133321239</v>
      </c>
      <c r="BT29">
        <f t="shared" si="27"/>
        <v>905757.86301050999</v>
      </c>
      <c r="BU29">
        <f t="shared" si="27"/>
        <v>911165.98382469057</v>
      </c>
      <c r="BV29">
        <f t="shared" si="27"/>
        <v>915705.01775266929</v>
      </c>
      <c r="BW29">
        <f t="shared" si="27"/>
        <v>919508.85205277917</v>
      </c>
      <c r="BX29">
        <f t="shared" si="27"/>
        <v>922692.52235818561</v>
      </c>
      <c r="BY29">
        <f t="shared" si="27"/>
        <v>925354.30877372425</v>
      </c>
      <c r="BZ29">
        <f t="shared" si="27"/>
        <v>927577.78665355209</v>
      </c>
      <c r="CA29">
        <f t="shared" si="27"/>
        <v>929433.75497567514</v>
      </c>
      <c r="CB29" s="20">
        <f t="shared" si="27"/>
        <v>930982.00022625865</v>
      </c>
    </row>
    <row r="30" spans="1:80" x14ac:dyDescent="0.25">
      <c r="G30" t="s">
        <v>7</v>
      </c>
      <c r="Z30">
        <f>Y26+Z28</f>
        <v>7.0969020488914865</v>
      </c>
      <c r="AA30">
        <f>Z30+AA28</f>
        <v>10.851794510827583</v>
      </c>
      <c r="AB30">
        <f t="shared" ref="AB30:CB30" si="28">AA30+AB28</f>
        <v>15.207162263807987</v>
      </c>
      <c r="AC30">
        <f t="shared" si="28"/>
        <v>20.25299182391333</v>
      </c>
      <c r="AD30">
        <f t="shared" si="28"/>
        <v>26.090631125152306</v>
      </c>
      <c r="AE30">
        <f t="shared" si="28"/>
        <v>32.833469360139432</v>
      </c>
      <c r="AF30">
        <f t="shared" si="28"/>
        <v>40.607363102163362</v>
      </c>
      <c r="AG30">
        <f t="shared" si="28"/>
        <v>49.550674377492726</v>
      </c>
      <c r="AH30">
        <f t="shared" si="28"/>
        <v>59.813751143322257</v>
      </c>
      <c r="AI30">
        <f t="shared" si="28"/>
        <v>71.557643879063477</v>
      </c>
      <c r="AJ30">
        <f t="shared" si="28"/>
        <v>84.951818054997773</v>
      </c>
      <c r="AK30">
        <f t="shared" si="28"/>
        <v>100.17059816496415</v>
      </c>
      <c r="AL30">
        <f t="shared" si="28"/>
        <v>117.38807521317476</v>
      </c>
      <c r="AM30">
        <f t="shared" si="28"/>
        <v>136.77124003725831</v>
      </c>
      <c r="AN30">
        <f t="shared" si="28"/>
        <v>158.47118660449721</v>
      </c>
      <c r="AO30">
        <f t="shared" si="28"/>
        <v>182.61238022971713</v>
      </c>
      <c r="AP30">
        <f t="shared" si="28"/>
        <v>209.28021977883355</v>
      </c>
      <c r="AQ30">
        <f t="shared" si="28"/>
        <v>238.50744402548261</v>
      </c>
      <c r="AR30">
        <f t="shared" si="28"/>
        <v>270.26032425795694</v>
      </c>
      <c r="AS30">
        <f t="shared" si="28"/>
        <v>304.42600236575385</v>
      </c>
      <c r="AT30">
        <f t="shared" si="28"/>
        <v>340.80269497708122</v>
      </c>
      <c r="AU30">
        <f t="shared" si="28"/>
        <v>379.09467717279892</v>
      </c>
      <c r="AV30">
        <f t="shared" si="28"/>
        <v>418.91385916077536</v>
      </c>
      <c r="AW30">
        <f t="shared" si="28"/>
        <v>459.78927683725692</v>
      </c>
      <c r="AX30">
        <f t="shared" si="28"/>
        <v>501.18490818082171</v>
      </c>
      <c r="AY30">
        <f t="shared" si="28"/>
        <v>542.52499659802584</v>
      </c>
      <c r="AZ30">
        <f t="shared" si="28"/>
        <v>583.22473588904199</v>
      </c>
      <c r="BA30">
        <f t="shared" si="28"/>
        <v>622.72306712131456</v>
      </c>
      <c r="BB30">
        <f t="shared" si="28"/>
        <v>660.5137710376265</v>
      </c>
      <c r="BC30">
        <f t="shared" si="28"/>
        <v>696.17120754985274</v>
      </c>
      <c r="BD30">
        <f t="shared" si="28"/>
        <v>729.36794735633021</v>
      </c>
      <c r="BE30">
        <f t="shared" si="28"/>
        <v>759.88293493283254</v>
      </c>
      <c r="BF30">
        <f t="shared" si="28"/>
        <v>787.60035492003828</v>
      </c>
      <c r="BG30">
        <f t="shared" si="28"/>
        <v>812.50067685673139</v>
      </c>
      <c r="BH30" s="20">
        <f t="shared" si="28"/>
        <v>834.64617291124148</v>
      </c>
      <c r="BI30">
        <f t="shared" si="28"/>
        <v>854.16346126836652</v>
      </c>
      <c r="BJ30">
        <f t="shared" si="28"/>
        <v>871.22540538752958</v>
      </c>
      <c r="BK30">
        <f t="shared" si="28"/>
        <v>886.03417134930464</v>
      </c>
      <c r="BL30">
        <f t="shared" si="28"/>
        <v>898.80660351102392</v>
      </c>
      <c r="BM30">
        <f t="shared" si="28"/>
        <v>909.76247479539325</v>
      </c>
      <c r="BN30">
        <f t="shared" si="28"/>
        <v>919.11569124133598</v>
      </c>
      <c r="BO30">
        <f t="shared" si="28"/>
        <v>927.06821072529419</v>
      </c>
      <c r="BP30">
        <f t="shared" si="28"/>
        <v>933.80626142005144</v>
      </c>
      <c r="BQ30">
        <f t="shared" si="28"/>
        <v>939.4983840566299</v>
      </c>
      <c r="BR30" s="20">
        <f t="shared" si="28"/>
        <v>944.29483587848836</v>
      </c>
      <c r="BS30">
        <f t="shared" si="28"/>
        <v>948.32795030686111</v>
      </c>
      <c r="BT30">
        <f t="shared" si="28"/>
        <v>951.71312012103203</v>
      </c>
      <c r="BU30">
        <f t="shared" si="28"/>
        <v>954.55014735983912</v>
      </c>
      <c r="BV30">
        <f t="shared" si="28"/>
        <v>956.92477120861975</v>
      </c>
      <c r="BW30">
        <f t="shared" si="28"/>
        <v>958.91024191671829</v>
      </c>
      <c r="BX30">
        <f t="shared" si="28"/>
        <v>960.56885352284121</v>
      </c>
      <c r="BY30">
        <f t="shared" si="28"/>
        <v>961.95338180897534</v>
      </c>
      <c r="BZ30">
        <f t="shared" si="28"/>
        <v>963.10839818452007</v>
      </c>
      <c r="CA30">
        <f t="shared" si="28"/>
        <v>964.07144702852554</v>
      </c>
      <c r="CB30" s="20">
        <f t="shared" si="28"/>
        <v>964.87408516669086</v>
      </c>
    </row>
    <row r="31" spans="1:80" ht="15.75" thickBot="1" x14ac:dyDescent="0.3">
      <c r="Y31" s="13">
        <v>3279.5872674551047</v>
      </c>
      <c r="Z31" s="13">
        <v>3353.8645483195742</v>
      </c>
      <c r="AA31" s="13">
        <v>3389.1954359582633</v>
      </c>
      <c r="AB31" s="13">
        <v>3466.419162501134</v>
      </c>
      <c r="AC31" s="13">
        <v>3509.426879354744</v>
      </c>
      <c r="AD31" s="13">
        <v>3620.282802920206</v>
      </c>
      <c r="AE31" s="13">
        <v>3685.09839405308</v>
      </c>
      <c r="AF31" s="13">
        <v>3718.5687734869302</v>
      </c>
      <c r="AG31" s="13">
        <v>3811.5890006202449</v>
      </c>
      <c r="AH31" s="13">
        <v>3898.0596491890105</v>
      </c>
      <c r="AI31" s="13">
        <v>3959.8737967021243</v>
      </c>
      <c r="AJ31" s="13">
        <v>4015.7944209034954</v>
      </c>
      <c r="AK31" s="13">
        <v>4064.6933003428198</v>
      </c>
      <c r="AL31" s="13">
        <v>4088.5649178656095</v>
      </c>
      <c r="AM31" s="13">
        <v>3894.6916920245994</v>
      </c>
      <c r="AN31" s="13">
        <v>4065.7631151077262</v>
      </c>
      <c r="AO31" s="13">
        <v>4019.4227670596542</v>
      </c>
      <c r="AP31" s="13">
        <v>4053.1153044757712</v>
      </c>
      <c r="AQ31" s="13">
        <v>4022.2013980101078</v>
      </c>
      <c r="AR31" s="13">
        <v>3939.2468151679482</v>
      </c>
      <c r="AS31" s="13">
        <v>3982.6592487862745</v>
      </c>
      <c r="AT31" s="13">
        <v>4021.4099450953349</v>
      </c>
      <c r="AU31" s="13">
        <v>4061.2572954544958</v>
      </c>
      <c r="AV31" s="13">
        <v>4065.5325005176987</v>
      </c>
      <c r="AW31" s="13">
        <v>3992.114841372254</v>
      </c>
      <c r="AX31" s="13">
        <v>3871.3105317782547</v>
      </c>
      <c r="AY31" s="18">
        <v>4204.8718861555899</v>
      </c>
      <c r="AZ31" s="18">
        <v>4231.8716731513778</v>
      </c>
      <c r="BA31" s="18">
        <v>4258.8714601471729</v>
      </c>
      <c r="BB31" s="18">
        <v>4285.8712471429608</v>
      </c>
      <c r="BC31" s="18">
        <v>4312.8710341387559</v>
      </c>
      <c r="BD31" s="18">
        <v>4339.8708211345438</v>
      </c>
      <c r="BE31" s="18">
        <v>4366.870608130339</v>
      </c>
      <c r="BF31" s="18">
        <v>4393.8703951261268</v>
      </c>
      <c r="BG31" s="18">
        <v>4420.870182121922</v>
      </c>
      <c r="BH31" s="22">
        <v>4447.8699691177098</v>
      </c>
      <c r="BI31" s="18">
        <v>4474.869756113505</v>
      </c>
      <c r="BJ31" s="18">
        <v>4501.8695431092929</v>
      </c>
      <c r="BK31" s="18">
        <v>4528.869330105088</v>
      </c>
      <c r="BL31" s="18">
        <v>4555.8691171008759</v>
      </c>
      <c r="BM31" s="18">
        <v>4582.868904096671</v>
      </c>
      <c r="BN31" s="18">
        <v>4609.8686910924589</v>
      </c>
      <c r="BO31" s="18">
        <v>4636.8684780882541</v>
      </c>
      <c r="BP31" s="18">
        <v>4663.8682650840419</v>
      </c>
      <c r="BQ31" s="18">
        <v>4690.8680520798371</v>
      </c>
      <c r="BR31" s="22">
        <v>4717.8678390756249</v>
      </c>
      <c r="BS31" s="19">
        <v>4744.8676260714201</v>
      </c>
      <c r="BT31">
        <v>4771.867413067208</v>
      </c>
      <c r="BU31">
        <v>4798.8672000630031</v>
      </c>
      <c r="BV31">
        <v>4825.866987058791</v>
      </c>
      <c r="BW31">
        <v>4852.8667740545861</v>
      </c>
      <c r="BX31">
        <v>4879.866561050374</v>
      </c>
      <c r="BY31">
        <v>4906.8663480461692</v>
      </c>
      <c r="BZ31">
        <v>4933.866135041957</v>
      </c>
      <c r="CA31">
        <v>4960.8659220377449</v>
      </c>
      <c r="CB31" s="20">
        <v>4987.86570903354</v>
      </c>
    </row>
    <row r="32" spans="1:80" x14ac:dyDescent="0.25">
      <c r="BH32" s="20">
        <f>BH30/BH31*100</f>
        <v>18.765075838689679</v>
      </c>
      <c r="BR32" s="20">
        <f>BR30/BR31*100</f>
        <v>20.015288009074556</v>
      </c>
      <c r="CB32" s="20">
        <f>CB30/CB31*100</f>
        <v>19.344427886645068</v>
      </c>
    </row>
    <row r="48" spans="1:50" x14ac:dyDescent="0.25">
      <c r="A48" s="1" t="s">
        <v>11</v>
      </c>
      <c r="B48" t="s">
        <v>3</v>
      </c>
      <c r="Y48">
        <v>500</v>
      </c>
      <c r="Z48">
        <v>1000</v>
      </c>
      <c r="AA48" s="4">
        <v>1639</v>
      </c>
      <c r="AB48" s="4">
        <v>2226</v>
      </c>
      <c r="AC48" s="4">
        <v>2573</v>
      </c>
      <c r="AD48" s="4">
        <v>2533</v>
      </c>
      <c r="AE48" s="4">
        <v>4095</v>
      </c>
      <c r="AF48" s="4">
        <v>4705</v>
      </c>
      <c r="AG48" s="4">
        <v>6364</v>
      </c>
      <c r="AH48" s="4">
        <v>6918</v>
      </c>
      <c r="AI48" s="4">
        <v>9401</v>
      </c>
      <c r="AJ48" s="4">
        <v>12853</v>
      </c>
      <c r="AK48" s="4">
        <v>18456</v>
      </c>
      <c r="AL48" s="4">
        <v>27088</v>
      </c>
      <c r="AM48" s="4">
        <v>38003</v>
      </c>
      <c r="AN48" s="4">
        <v>43621</v>
      </c>
      <c r="AO48" s="4">
        <v>51542</v>
      </c>
      <c r="AP48" s="4">
        <v>67091</v>
      </c>
      <c r="AQ48" s="4">
        <v>69896</v>
      </c>
      <c r="AR48" s="4">
        <v>76495</v>
      </c>
      <c r="AS48" s="4">
        <v>87058.02</v>
      </c>
      <c r="AT48" s="4">
        <v>97310</v>
      </c>
      <c r="AU48" s="4">
        <v>104198.98</v>
      </c>
      <c r="AV48" s="4">
        <v>112108.77499999999</v>
      </c>
      <c r="AW48" s="4">
        <v>123574.875</v>
      </c>
      <c r="AX48" s="4">
        <v>139449</v>
      </c>
    </row>
    <row r="49" spans="1:80" x14ac:dyDescent="0.25">
      <c r="A49" t="s">
        <v>9</v>
      </c>
      <c r="B49" t="s">
        <v>19</v>
      </c>
      <c r="Y49" s="13">
        <v>3.2622151515151523</v>
      </c>
      <c r="Z49" s="13">
        <v>3.3347363636363632</v>
      </c>
      <c r="AA49" s="13">
        <v>3.3952474747474746</v>
      </c>
      <c r="AB49" s="13">
        <v>3.1332585858585857</v>
      </c>
      <c r="AC49" s="13">
        <v>4.7123313131313127</v>
      </c>
      <c r="AD49" s="13">
        <v>5.9327585858585872</v>
      </c>
      <c r="AE49" s="13">
        <v>7.1523848484848482</v>
      </c>
      <c r="AF49" s="13">
        <v>10.884868686868689</v>
      </c>
      <c r="AG49" s="13">
        <v>12.009470707070708</v>
      </c>
      <c r="AH49" s="13">
        <v>15.251607070707072</v>
      </c>
      <c r="AI49" s="13">
        <v>19.561453535353532</v>
      </c>
      <c r="AJ49" s="13">
        <v>29.350714141414144</v>
      </c>
      <c r="AK49" s="13">
        <v>38.023112060606067</v>
      </c>
      <c r="AL49" s="13">
        <v>59.965837373737379</v>
      </c>
      <c r="AM49" s="13">
        <v>81.870460858585858</v>
      </c>
      <c r="AN49" s="13">
        <v>105.57163232323234</v>
      </c>
      <c r="AO49" s="13">
        <v>133.22739916666669</v>
      </c>
      <c r="AP49" s="13">
        <v>157.2439426010101</v>
      </c>
      <c r="AQ49" s="13">
        <v>184.86508328282827</v>
      </c>
      <c r="AR49" s="13">
        <v>202.73345020202018</v>
      </c>
      <c r="AS49" s="13">
        <v>228.35648361111112</v>
      </c>
      <c r="AT49" s="13">
        <v>270.59662805555553</v>
      </c>
      <c r="AU49" s="13">
        <v>299.00480590909092</v>
      </c>
      <c r="AV49" s="13">
        <v>321.65474747474747</v>
      </c>
      <c r="AW49" s="13">
        <v>348.25753233661374</v>
      </c>
      <c r="AX49" s="13">
        <v>396.72829813165941</v>
      </c>
    </row>
    <row r="50" spans="1:80" x14ac:dyDescent="0.25">
      <c r="A50" s="2" t="s">
        <v>0</v>
      </c>
      <c r="B50" s="2" t="s">
        <v>1</v>
      </c>
      <c r="C50" s="2" t="s">
        <v>2</v>
      </c>
      <c r="G50" t="s">
        <v>4</v>
      </c>
      <c r="Z50">
        <f>Z49-Y49</f>
        <v>7.2521212121210876E-2</v>
      </c>
      <c r="AA50">
        <f t="shared" ref="AA50:AX50" si="29">AA49-Z49</f>
        <v>6.0511111111111404E-2</v>
      </c>
      <c r="AB50">
        <f t="shared" si="29"/>
        <v>-0.26198888888888883</v>
      </c>
      <c r="AC50">
        <f t="shared" si="29"/>
        <v>1.579072727272727</v>
      </c>
      <c r="AD50">
        <f t="shared" si="29"/>
        <v>1.2204272727272745</v>
      </c>
      <c r="AE50">
        <f t="shared" si="29"/>
        <v>1.2196262626262611</v>
      </c>
      <c r="AF50">
        <f t="shared" si="29"/>
        <v>3.7324838383838408</v>
      </c>
      <c r="AG50">
        <f t="shared" si="29"/>
        <v>1.124602020202019</v>
      </c>
      <c r="AH50">
        <f t="shared" si="29"/>
        <v>3.242136363636364</v>
      </c>
      <c r="AI50">
        <f t="shared" si="29"/>
        <v>4.3098464646464603</v>
      </c>
      <c r="AJ50">
        <f t="shared" si="29"/>
        <v>9.789260606060612</v>
      </c>
      <c r="AK50">
        <f t="shared" si="29"/>
        <v>8.6723979191919227</v>
      </c>
      <c r="AL50">
        <f t="shared" si="29"/>
        <v>21.942725313131312</v>
      </c>
      <c r="AM50">
        <f t="shared" si="29"/>
        <v>21.904623484848479</v>
      </c>
      <c r="AN50">
        <f t="shared" si="29"/>
        <v>23.701171464646478</v>
      </c>
      <c r="AO50">
        <f t="shared" si="29"/>
        <v>27.65576684343435</v>
      </c>
      <c r="AP50">
        <f t="shared" si="29"/>
        <v>24.016543434343419</v>
      </c>
      <c r="AQ50">
        <f t="shared" si="29"/>
        <v>27.621140681818162</v>
      </c>
      <c r="AR50">
        <f t="shared" si="29"/>
        <v>17.868366919191914</v>
      </c>
      <c r="AS50">
        <f t="shared" si="29"/>
        <v>25.623033409090937</v>
      </c>
      <c r="AT50">
        <f t="shared" si="29"/>
        <v>42.240144444444411</v>
      </c>
      <c r="AU50">
        <f t="shared" si="29"/>
        <v>28.408177853535392</v>
      </c>
      <c r="AV50">
        <f t="shared" si="29"/>
        <v>22.649941565656547</v>
      </c>
      <c r="AW50">
        <f t="shared" si="29"/>
        <v>26.602784861866269</v>
      </c>
      <c r="AX50">
        <f t="shared" si="29"/>
        <v>48.470765795045679</v>
      </c>
    </row>
    <row r="51" spans="1:80" x14ac:dyDescent="0.25">
      <c r="A51" s="3">
        <v>0</v>
      </c>
      <c r="B51" s="3">
        <v>0.27142727855352822</v>
      </c>
      <c r="C51" s="3">
        <v>479.23280934799271</v>
      </c>
      <c r="G51" t="s">
        <v>6</v>
      </c>
      <c r="Z51">
        <f>$A51*$C51+($B51-$A51)*Y49-($B51/$C51)*(Y49^2)</f>
        <v>0.87942675098244283</v>
      </c>
      <c r="AA51">
        <f>$A51*$C51+($B51-$A51)*Z53-($B51/$C51)*(Z53^2)</f>
        <v>1.1144393837300088</v>
      </c>
      <c r="AB51">
        <f t="shared" ref="AB51:CB51" si="30">$A51*$C51+($B51-$A51)*AA53-($B51/$C51)*(AA53^2)</f>
        <v>1.4109968389211733</v>
      </c>
      <c r="AC51">
        <f t="shared" si="30"/>
        <v>1.7844513752996498</v>
      </c>
      <c r="AD51">
        <f t="shared" si="30"/>
        <v>2.2535201519696786</v>
      </c>
      <c r="AE51">
        <f t="shared" si="30"/>
        <v>2.8407365722985229</v>
      </c>
      <c r="AF51">
        <f t="shared" si="30"/>
        <v>3.5727720033726289</v>
      </c>
      <c r="AG51">
        <f t="shared" si="30"/>
        <v>4.4804691921249216</v>
      </c>
      <c r="AH51">
        <f t="shared" si="30"/>
        <v>5.598339359530633</v>
      </c>
      <c r="AI51">
        <f t="shared" si="30"/>
        <v>6.9631587241687996</v>
      </c>
      <c r="AJ51">
        <f t="shared" si="30"/>
        <v>8.6111676042086174</v>
      </c>
      <c r="AK51">
        <f t="shared" si="30"/>
        <v>10.573260935242612</v>
      </c>
      <c r="AL51">
        <f t="shared" si="30"/>
        <v>12.867540690427466</v>
      </c>
      <c r="AM51">
        <f t="shared" si="30"/>
        <v>15.488819321153548</v>
      </c>
      <c r="AN51">
        <f t="shared" si="30"/>
        <v>18.395327875135415</v>
      </c>
      <c r="AO51">
        <f t="shared" si="30"/>
        <v>21.494219154684966</v>
      </c>
      <c r="AP51">
        <f t="shared" si="30"/>
        <v>24.629541958505438</v>
      </c>
      <c r="AQ51">
        <f t="shared" si="30"/>
        <v>27.57879833453519</v>
      </c>
      <c r="AR51">
        <f t="shared" si="30"/>
        <v>30.065715803352628</v>
      </c>
      <c r="AS51">
        <f t="shared" si="30"/>
        <v>31.795286631237996</v>
      </c>
      <c r="AT51">
        <f t="shared" si="30"/>
        <v>32.510349617442529</v>
      </c>
      <c r="AU51">
        <f t="shared" si="30"/>
        <v>32.057423393837247</v>
      </c>
      <c r="AV51">
        <f t="shared" si="30"/>
        <v>30.438473202491096</v>
      </c>
      <c r="AW51">
        <f t="shared" si="30"/>
        <v>27.823871756561566</v>
      </c>
      <c r="AX51">
        <f t="shared" si="30"/>
        <v>24.51571159427634</v>
      </c>
      <c r="AY51">
        <f t="shared" si="30"/>
        <v>20.874135567589789</v>
      </c>
      <c r="AZ51">
        <f t="shared" si="30"/>
        <v>17.236852022383246</v>
      </c>
      <c r="BA51">
        <f t="shared" si="30"/>
        <v>13.861297290527503</v>
      </c>
      <c r="BB51">
        <f t="shared" si="30"/>
        <v>10.902645968053648</v>
      </c>
      <c r="BC51">
        <f t="shared" si="30"/>
        <v>8.4225916633142219</v>
      </c>
      <c r="BD51">
        <f t="shared" si="30"/>
        <v>6.4144933373821971</v>
      </c>
      <c r="BE51">
        <f t="shared" si="30"/>
        <v>4.831258389710186</v>
      </c>
      <c r="BF51">
        <f t="shared" si="30"/>
        <v>3.608027887785056</v>
      </c>
      <c r="BG51">
        <f t="shared" si="30"/>
        <v>2.6772624089885966</v>
      </c>
      <c r="BH51" s="20">
        <f t="shared" si="30"/>
        <v>1.9770764864573067</v>
      </c>
      <c r="BI51">
        <f t="shared" si="30"/>
        <v>1.4547987683708925</v>
      </c>
      <c r="BJ51">
        <f t="shared" si="30"/>
        <v>1.0676616652386173</v>
      </c>
      <c r="BK51">
        <f t="shared" si="30"/>
        <v>0.78202044301681894</v>
      </c>
      <c r="BL51">
        <f t="shared" si="30"/>
        <v>0.57198015052685491</v>
      </c>
      <c r="BM51">
        <f t="shared" si="30"/>
        <v>0.41791524918573941</v>
      </c>
      <c r="BN51">
        <f t="shared" si="30"/>
        <v>0.30511397402850093</v>
      </c>
      <c r="BO51">
        <f t="shared" si="30"/>
        <v>0.22263442213335338</v>
      </c>
      <c r="BP51">
        <f t="shared" si="30"/>
        <v>0.16238450488614831</v>
      </c>
      <c r="BQ51">
        <f t="shared" si="30"/>
        <v>0.11840416926591502</v>
      </c>
      <c r="BR51" s="20">
        <f t="shared" si="30"/>
        <v>8.6316669109152144E-2</v>
      </c>
      <c r="BS51">
        <f t="shared" si="30"/>
        <v>6.2914865064954029E-2</v>
      </c>
      <c r="BT51">
        <f t="shared" si="30"/>
        <v>4.5852339808959641E-2</v>
      </c>
      <c r="BU51">
        <f t="shared" si="30"/>
        <v>3.3414350497054102E-2</v>
      </c>
      <c r="BV51">
        <f t="shared" si="30"/>
        <v>2.4348812711338041E-2</v>
      </c>
      <c r="BW51">
        <f t="shared" si="30"/>
        <v>1.7742019642554396E-2</v>
      </c>
      <c r="BX51">
        <f t="shared" si="30"/>
        <v>1.2927487109777758E-2</v>
      </c>
      <c r="BY51">
        <f t="shared" si="30"/>
        <v>9.4192173289684433E-3</v>
      </c>
      <c r="BZ51">
        <f t="shared" si="30"/>
        <v>6.8629048453772157E-3</v>
      </c>
      <c r="CA51">
        <f t="shared" si="30"/>
        <v>5.0002951563783427E-3</v>
      </c>
      <c r="CB51" s="20">
        <f t="shared" si="30"/>
        <v>3.6431688387494887E-3</v>
      </c>
    </row>
    <row r="52" spans="1:80" x14ac:dyDescent="0.25">
      <c r="E52" t="s">
        <v>5</v>
      </c>
      <c r="F52">
        <f>SUM(Z52:AX52)</f>
        <v>1880.4015926827469</v>
      </c>
      <c r="Z52">
        <f>(Z53-Z49)^2</f>
        <v>0.6510965486449346</v>
      </c>
      <c r="AA52">
        <f t="shared" ref="AA52:AX52" si="31">(AA53-AA49)^2</f>
        <v>3.4627024739476635</v>
      </c>
      <c r="AB52">
        <f t="shared" si="31"/>
        <v>12.487880536269138</v>
      </c>
      <c r="AC52">
        <f t="shared" si="31"/>
        <v>13.981603084035591</v>
      </c>
      <c r="AD52">
        <f t="shared" si="31"/>
        <v>22.774762023963774</v>
      </c>
      <c r="AE52">
        <f t="shared" si="31"/>
        <v>40.875581157602404</v>
      </c>
      <c r="AF52">
        <f t="shared" si="31"/>
        <v>38.858885296322683</v>
      </c>
      <c r="AG52">
        <f t="shared" si="31"/>
        <v>91.959597954594983</v>
      </c>
      <c r="AH52">
        <f t="shared" si="31"/>
        <v>142.70117502606942</v>
      </c>
      <c r="AI52">
        <f t="shared" si="31"/>
        <v>213.13290234319666</v>
      </c>
      <c r="AJ52">
        <f t="shared" si="31"/>
        <v>180.12267642482078</v>
      </c>
      <c r="AK52">
        <f t="shared" si="31"/>
        <v>234.75884174462919</v>
      </c>
      <c r="AL52">
        <f t="shared" si="31"/>
        <v>39.020728173928283</v>
      </c>
      <c r="AM52">
        <f t="shared" si="31"/>
        <v>2.8610641181634842E-2</v>
      </c>
      <c r="AN52">
        <f t="shared" si="31"/>
        <v>29.975519805096557</v>
      </c>
      <c r="AO52">
        <f t="shared" si="31"/>
        <v>135.40901853151951</v>
      </c>
      <c r="AP52">
        <f t="shared" si="31"/>
        <v>121.51842438102432</v>
      </c>
      <c r="AQ52">
        <f t="shared" si="31"/>
        <v>122.45374233588066</v>
      </c>
      <c r="AR52">
        <f t="shared" si="31"/>
        <v>1.2802175248825587</v>
      </c>
      <c r="AS52">
        <f t="shared" si="31"/>
        <v>53.344328778677955</v>
      </c>
      <c r="AT52">
        <f t="shared" si="31"/>
        <v>5.8858380895408819</v>
      </c>
      <c r="AU52">
        <f t="shared" si="31"/>
        <v>1.4961470862899326</v>
      </c>
      <c r="AV52">
        <f t="shared" si="31"/>
        <v>81.210782875285119</v>
      </c>
      <c r="AW52">
        <f t="shared" si="31"/>
        <v>104.70997984854623</v>
      </c>
      <c r="AX52">
        <f t="shared" si="31"/>
        <v>188.30054999679655</v>
      </c>
    </row>
    <row r="53" spans="1:80" x14ac:dyDescent="0.25">
      <c r="G53" t="s">
        <v>7</v>
      </c>
      <c r="Z53">
        <f>Y49+Z51</f>
        <v>4.1416419024975948</v>
      </c>
      <c r="AA53">
        <f>Z53+AA51</f>
        <v>5.2560812862276034</v>
      </c>
      <c r="AB53">
        <f t="shared" ref="AB53:CB53" si="32">AA53+AB51</f>
        <v>6.6670781251487767</v>
      </c>
      <c r="AC53">
        <f t="shared" si="32"/>
        <v>8.4515295004484265</v>
      </c>
      <c r="AD53">
        <f t="shared" si="32"/>
        <v>10.705049652418104</v>
      </c>
      <c r="AE53">
        <f t="shared" si="32"/>
        <v>13.545786224716627</v>
      </c>
      <c r="AF53">
        <f t="shared" si="32"/>
        <v>17.118558228089256</v>
      </c>
      <c r="AG53">
        <f t="shared" si="32"/>
        <v>21.599027420214178</v>
      </c>
      <c r="AH53">
        <f t="shared" si="32"/>
        <v>27.197366779744812</v>
      </c>
      <c r="AI53">
        <f t="shared" si="32"/>
        <v>34.160525503913611</v>
      </c>
      <c r="AJ53">
        <f t="shared" si="32"/>
        <v>42.771693108122228</v>
      </c>
      <c r="AK53">
        <f t="shared" si="32"/>
        <v>53.344954043364837</v>
      </c>
      <c r="AL53">
        <f t="shared" si="32"/>
        <v>66.212494733792298</v>
      </c>
      <c r="AM53">
        <f t="shared" si="32"/>
        <v>81.70131405494584</v>
      </c>
      <c r="AN53">
        <f t="shared" si="32"/>
        <v>100.09664193008126</v>
      </c>
      <c r="AO53">
        <f t="shared" si="32"/>
        <v>121.59086108476623</v>
      </c>
      <c r="AP53">
        <f t="shared" si="32"/>
        <v>146.22040304327166</v>
      </c>
      <c r="AQ53">
        <f t="shared" si="32"/>
        <v>173.79920137780684</v>
      </c>
      <c r="AR53">
        <f t="shared" si="32"/>
        <v>203.86491718115946</v>
      </c>
      <c r="AS53">
        <f t="shared" si="32"/>
        <v>235.66020381239744</v>
      </c>
      <c r="AT53">
        <f t="shared" si="32"/>
        <v>268.17055342983997</v>
      </c>
      <c r="AU53">
        <f t="shared" si="32"/>
        <v>300.22797682367724</v>
      </c>
      <c r="AV53">
        <f t="shared" si="32"/>
        <v>330.66645002616832</v>
      </c>
      <c r="AW53">
        <f t="shared" si="32"/>
        <v>358.49032178272989</v>
      </c>
      <c r="AX53">
        <f t="shared" si="32"/>
        <v>383.00603337700625</v>
      </c>
      <c r="AY53">
        <f t="shared" si="32"/>
        <v>403.88016894459605</v>
      </c>
      <c r="AZ53">
        <f t="shared" si="32"/>
        <v>421.11702096697928</v>
      </c>
      <c r="BA53">
        <f t="shared" si="32"/>
        <v>434.97831825750677</v>
      </c>
      <c r="BB53">
        <f t="shared" si="32"/>
        <v>445.88096422556043</v>
      </c>
      <c r="BC53">
        <f t="shared" si="32"/>
        <v>454.30355588887466</v>
      </c>
      <c r="BD53">
        <f t="shared" si="32"/>
        <v>460.71804922625688</v>
      </c>
      <c r="BE53">
        <f t="shared" si="32"/>
        <v>465.54930761596705</v>
      </c>
      <c r="BF53">
        <f t="shared" si="32"/>
        <v>469.15733550375211</v>
      </c>
      <c r="BG53">
        <f t="shared" si="32"/>
        <v>471.83459791274072</v>
      </c>
      <c r="BH53" s="20">
        <f t="shared" si="32"/>
        <v>473.81167439919801</v>
      </c>
      <c r="BI53">
        <f t="shared" si="32"/>
        <v>475.2664731675689</v>
      </c>
      <c r="BJ53">
        <f t="shared" si="32"/>
        <v>476.33413483280754</v>
      </c>
      <c r="BK53">
        <f t="shared" si="32"/>
        <v>477.11615527582433</v>
      </c>
      <c r="BL53">
        <f t="shared" si="32"/>
        <v>477.68813542635121</v>
      </c>
      <c r="BM53">
        <f t="shared" si="32"/>
        <v>478.10605067553695</v>
      </c>
      <c r="BN53">
        <f t="shared" si="32"/>
        <v>478.41116464956542</v>
      </c>
      <c r="BO53">
        <f t="shared" si="32"/>
        <v>478.63379907169877</v>
      </c>
      <c r="BP53">
        <f t="shared" si="32"/>
        <v>478.79618357658489</v>
      </c>
      <c r="BQ53">
        <f t="shared" si="32"/>
        <v>478.91458774585078</v>
      </c>
      <c r="BR53" s="20">
        <f t="shared" si="32"/>
        <v>479.0009044149599</v>
      </c>
      <c r="BS53">
        <f t="shared" si="32"/>
        <v>479.06381928002486</v>
      </c>
      <c r="BT53">
        <f t="shared" si="32"/>
        <v>479.10967161983382</v>
      </c>
      <c r="BU53">
        <f t="shared" si="32"/>
        <v>479.14308597033084</v>
      </c>
      <c r="BV53">
        <f t="shared" si="32"/>
        <v>479.16743478304215</v>
      </c>
      <c r="BW53">
        <f t="shared" si="32"/>
        <v>479.18517680268474</v>
      </c>
      <c r="BX53">
        <f t="shared" si="32"/>
        <v>479.19810428979451</v>
      </c>
      <c r="BY53">
        <f t="shared" si="32"/>
        <v>479.20752350712348</v>
      </c>
      <c r="BZ53">
        <f t="shared" si="32"/>
        <v>479.21438641196886</v>
      </c>
      <c r="CA53">
        <f t="shared" si="32"/>
        <v>479.21938670712524</v>
      </c>
      <c r="CB53" s="20">
        <f t="shared" si="32"/>
        <v>479.22302987596402</v>
      </c>
    </row>
    <row r="54" spans="1:80" x14ac:dyDescent="0.25">
      <c r="Y54" s="13">
        <v>4275.5561884487679</v>
      </c>
      <c r="Z54" s="13">
        <v>4391.5987717897888</v>
      </c>
      <c r="AA54" s="13">
        <v>4455.4672148912568</v>
      </c>
      <c r="AB54" s="13">
        <v>4598.8588276484097</v>
      </c>
      <c r="AC54" s="13">
        <v>4703.8499375533911</v>
      </c>
      <c r="AD54" s="13">
        <v>4859.6972742964008</v>
      </c>
      <c r="AE54" s="13">
        <v>4782.4346345142831</v>
      </c>
      <c r="AF54" s="13">
        <v>4927.2897643303531</v>
      </c>
      <c r="AG54" s="13">
        <v>4951.1515550891481</v>
      </c>
      <c r="AH54" s="13">
        <v>5065.5889503359149</v>
      </c>
      <c r="AI54" s="13">
        <v>5194.9977869588347</v>
      </c>
      <c r="AJ54" s="13">
        <v>5199.1990426205793</v>
      </c>
      <c r="AK54" s="13">
        <v>5332.1705129239563</v>
      </c>
      <c r="AL54" s="13">
        <v>5294.5059596649744</v>
      </c>
      <c r="AM54" s="13">
        <v>5088.1235176240189</v>
      </c>
      <c r="AN54" s="13">
        <v>5276.829680161859</v>
      </c>
      <c r="AO54" s="13">
        <v>5293.8020100029016</v>
      </c>
      <c r="AP54" s="13">
        <v>5243.5144795593178</v>
      </c>
      <c r="AQ54" s="13">
        <v>5283.0917609132375</v>
      </c>
      <c r="AR54" s="13">
        <v>5314.1945857069304</v>
      </c>
      <c r="AS54" s="13">
        <v>5318.3684425366982</v>
      </c>
      <c r="AT54" s="13">
        <v>5331.097285294396</v>
      </c>
      <c r="AU54" s="13">
        <v>5287.7169185814255</v>
      </c>
      <c r="AV54" s="13">
        <v>5452.4571053206073</v>
      </c>
      <c r="AW54" s="13">
        <v>5382.4197809858879</v>
      </c>
      <c r="AX54" s="13">
        <v>5243.6383246846699</v>
      </c>
      <c r="AY54">
        <v>5584.0762945534807</v>
      </c>
      <c r="AZ54">
        <v>5622.9320305818255</v>
      </c>
      <c r="BA54">
        <v>5661.7877666101849</v>
      </c>
      <c r="BB54">
        <v>5700.6435026385443</v>
      </c>
      <c r="BC54">
        <v>5739.4992386668891</v>
      </c>
      <c r="BD54">
        <v>5778.3549746952485</v>
      </c>
      <c r="BE54">
        <v>5817.2107107236079</v>
      </c>
      <c r="BF54">
        <v>5856.0664467519528</v>
      </c>
      <c r="BG54">
        <v>5894.9221827803121</v>
      </c>
      <c r="BH54" s="20">
        <v>5933.777918808657</v>
      </c>
      <c r="BI54">
        <v>5972.6336548370164</v>
      </c>
      <c r="BJ54">
        <v>6011.4893908653758</v>
      </c>
      <c r="BK54">
        <v>6050.3451268937206</v>
      </c>
      <c r="BL54">
        <v>6089.20086292208</v>
      </c>
      <c r="BM54">
        <v>6128.0565989504394</v>
      </c>
      <c r="BN54">
        <v>6166.9123349787842</v>
      </c>
      <c r="BO54">
        <v>6205.7680710071436</v>
      </c>
      <c r="BP54">
        <v>6244.623807035503</v>
      </c>
      <c r="BQ54">
        <v>6283.4795430638478</v>
      </c>
      <c r="BR54" s="20">
        <v>6322.3352790922072</v>
      </c>
      <c r="BS54">
        <v>6361.1910151205666</v>
      </c>
      <c r="BT54">
        <v>6400.0467511489114</v>
      </c>
      <c r="BU54">
        <v>6438.9024871772708</v>
      </c>
      <c r="BV54">
        <v>6477.7582232056156</v>
      </c>
      <c r="BW54">
        <v>6516.613959233975</v>
      </c>
      <c r="BX54">
        <v>6555.4696952623344</v>
      </c>
      <c r="BY54">
        <v>6594.3254312906793</v>
      </c>
      <c r="BZ54">
        <v>6633.1811673190387</v>
      </c>
      <c r="CA54">
        <v>6672.036903347398</v>
      </c>
      <c r="CB54" s="20">
        <v>6710.8926393757429</v>
      </c>
    </row>
    <row r="55" spans="1:80" x14ac:dyDescent="0.25">
      <c r="BH55" s="20">
        <f>BH53/BH54*100</f>
        <v>7.9849917014475444</v>
      </c>
      <c r="BR55" s="20">
        <f>BR53/BR54*100</f>
        <v>7.5763287340834804</v>
      </c>
      <c r="CB55" s="20">
        <f>CB53/CB54*100</f>
        <v>7.1409729767416161</v>
      </c>
    </row>
    <row r="71" spans="1:80" x14ac:dyDescent="0.25">
      <c r="A71" s="1" t="s">
        <v>12</v>
      </c>
      <c r="B71" t="s">
        <v>3</v>
      </c>
      <c r="Y71">
        <v>10</v>
      </c>
      <c r="Z71">
        <v>20</v>
      </c>
      <c r="AA71" s="4">
        <v>42</v>
      </c>
      <c r="AB71" s="5">
        <v>66</v>
      </c>
      <c r="AC71" s="5">
        <v>78</v>
      </c>
      <c r="AD71" s="5">
        <v>90.4</v>
      </c>
      <c r="AE71" s="5">
        <v>133.89999999999998</v>
      </c>
      <c r="AF71" s="5">
        <v>136.19999999999999</v>
      </c>
      <c r="AG71" s="5">
        <v>152.5</v>
      </c>
      <c r="AH71" s="5">
        <v>196.39999999999998</v>
      </c>
      <c r="AI71" s="5">
        <v>193.1</v>
      </c>
      <c r="AJ71" s="5">
        <v>411</v>
      </c>
      <c r="AK71" s="5">
        <v>445.2</v>
      </c>
      <c r="AL71" s="5">
        <v>613.20000000000005</v>
      </c>
      <c r="AM71" s="5">
        <v>1106.9000000000001</v>
      </c>
      <c r="AN71" s="5">
        <v>1488.9</v>
      </c>
      <c r="AO71" s="5">
        <v>2197.1999999999998</v>
      </c>
      <c r="AP71" s="5">
        <v>3071.3</v>
      </c>
      <c r="AQ71" s="5">
        <v>3619.1000000000004</v>
      </c>
      <c r="AR71" s="5">
        <v>7481.4</v>
      </c>
      <c r="AS71" s="5">
        <f>9943+1302</f>
        <v>11245</v>
      </c>
      <c r="AT71" s="5">
        <f>12947+1544</f>
        <v>14491</v>
      </c>
      <c r="AU71" s="5">
        <f>15727+1600</f>
        <v>17327</v>
      </c>
      <c r="AV71" s="5">
        <f>1709+19140</f>
        <v>20849</v>
      </c>
      <c r="AW71" s="5">
        <f>20698+1948</f>
        <v>22646</v>
      </c>
      <c r="AX71" s="5">
        <f>1931+24493</f>
        <v>26424</v>
      </c>
    </row>
    <row r="72" spans="1:80" x14ac:dyDescent="0.25">
      <c r="A72" t="s">
        <v>9</v>
      </c>
      <c r="B72" t="s">
        <v>19</v>
      </c>
      <c r="Y72" s="14">
        <v>7.7777777777777784E-3</v>
      </c>
      <c r="Z72" s="14">
        <v>4.1973985222222218E-2</v>
      </c>
      <c r="AA72" s="14">
        <v>0.102925997979798</v>
      </c>
      <c r="AB72" s="14">
        <v>0.1113723801988889</v>
      </c>
      <c r="AC72" s="14">
        <v>0.14847192031646464</v>
      </c>
      <c r="AD72" s="14">
        <v>0.25211479573939394</v>
      </c>
      <c r="AE72" s="14">
        <v>0.32099102532626267</v>
      </c>
      <c r="AF72" s="14">
        <v>0.45886673841212122</v>
      </c>
      <c r="AG72" s="14">
        <v>0.44309745380303034</v>
      </c>
      <c r="AH72" s="14">
        <v>0.5434144919363636</v>
      </c>
      <c r="AI72" s="14">
        <v>0.53230114051212118</v>
      </c>
      <c r="AJ72" s="14">
        <v>0.77378927034757561</v>
      </c>
      <c r="AK72" s="14">
        <v>1.161459974647495</v>
      </c>
      <c r="AL72" s="14">
        <v>1.6704335559913965</v>
      </c>
      <c r="AM72" s="14">
        <v>2.0779276128222435</v>
      </c>
      <c r="AN72" s="14">
        <v>3.4491277666709861</v>
      </c>
      <c r="AO72" s="14">
        <v>4.3243590147934068</v>
      </c>
      <c r="AP72" s="14">
        <v>7.8041473519527491</v>
      </c>
      <c r="AQ72" s="14">
        <v>10.196910547083306</v>
      </c>
      <c r="AR72" s="14">
        <v>18.58168150222464</v>
      </c>
      <c r="AS72" s="14">
        <v>31.460386821823096</v>
      </c>
      <c r="AT72" s="14">
        <v>45.177003491396867</v>
      </c>
      <c r="AU72" s="14">
        <v>56.131776704677499</v>
      </c>
      <c r="AV72" s="14">
        <v>65.758986944865185</v>
      </c>
      <c r="AW72" s="14">
        <v>78.764940088184588</v>
      </c>
      <c r="AX72" s="14">
        <v>85.418426049307428</v>
      </c>
    </row>
    <row r="73" spans="1:80" x14ac:dyDescent="0.25">
      <c r="A73" s="2" t="s">
        <v>0</v>
      </c>
      <c r="B73" s="2" t="s">
        <v>1</v>
      </c>
      <c r="C73" s="2" t="s">
        <v>2</v>
      </c>
      <c r="G73" t="s">
        <v>4</v>
      </c>
      <c r="Z73">
        <f>Z72-Y72</f>
        <v>3.4196207444444439E-2</v>
      </c>
      <c r="AA73">
        <f t="shared" ref="AA73:AX73" si="33">AA72-Z72</f>
        <v>6.095201275757578E-2</v>
      </c>
      <c r="AB73">
        <f t="shared" si="33"/>
        <v>8.4463822190909005E-3</v>
      </c>
      <c r="AC73">
        <f t="shared" si="33"/>
        <v>3.7099540117575741E-2</v>
      </c>
      <c r="AD73">
        <f t="shared" si="33"/>
        <v>0.1036428754229293</v>
      </c>
      <c r="AE73">
        <f t="shared" si="33"/>
        <v>6.8876229586868731E-2</v>
      </c>
      <c r="AF73">
        <f t="shared" si="33"/>
        <v>0.13787571308585855</v>
      </c>
      <c r="AG73">
        <f t="shared" si="33"/>
        <v>-1.5769284609090883E-2</v>
      </c>
      <c r="AH73">
        <f t="shared" si="33"/>
        <v>0.10031703813333326</v>
      </c>
      <c r="AI73">
        <f t="shared" si="33"/>
        <v>-1.1113351424242413E-2</v>
      </c>
      <c r="AJ73">
        <f t="shared" si="33"/>
        <v>0.24148812983545442</v>
      </c>
      <c r="AK73">
        <f t="shared" si="33"/>
        <v>0.38767070429991934</v>
      </c>
      <c r="AL73">
        <f t="shared" si="33"/>
        <v>0.50897358134390158</v>
      </c>
      <c r="AM73">
        <f t="shared" si="33"/>
        <v>0.40749405683084694</v>
      </c>
      <c r="AN73">
        <f t="shared" si="33"/>
        <v>1.3712001538487426</v>
      </c>
      <c r="AO73">
        <f t="shared" si="33"/>
        <v>0.8752312481224207</v>
      </c>
      <c r="AP73">
        <f t="shared" si="33"/>
        <v>3.4797883371593423</v>
      </c>
      <c r="AQ73">
        <f t="shared" si="33"/>
        <v>2.3927631951305566</v>
      </c>
      <c r="AR73">
        <f t="shared" si="33"/>
        <v>8.3847709551413345</v>
      </c>
      <c r="AS73">
        <f t="shared" si="33"/>
        <v>12.878705319598456</v>
      </c>
      <c r="AT73">
        <f t="shared" si="33"/>
        <v>13.716616669573771</v>
      </c>
      <c r="AU73">
        <f t="shared" si="33"/>
        <v>10.954773213280632</v>
      </c>
      <c r="AV73">
        <f t="shared" si="33"/>
        <v>9.6272102401876865</v>
      </c>
      <c r="AW73">
        <f t="shared" si="33"/>
        <v>13.005953143319402</v>
      </c>
      <c r="AX73">
        <f t="shared" si="33"/>
        <v>6.6534859611228399</v>
      </c>
    </row>
    <row r="74" spans="1:80" x14ac:dyDescent="0.25">
      <c r="A74" s="3">
        <v>0</v>
      </c>
      <c r="B74" s="3">
        <v>0.53431512341708898</v>
      </c>
      <c r="C74" s="3">
        <v>93.3138680129546</v>
      </c>
      <c r="G74" t="s">
        <v>6</v>
      </c>
      <c r="Z74">
        <f>$A74*$C74+($B74-$A74)*Y72-($B74/$C74)*(Y72^2)</f>
        <v>4.1554379056446952E-3</v>
      </c>
      <c r="AA74">
        <f>$A74*$C74+($B74-$A74)*Z76-($B74/$C74)*(Z76^2)</f>
        <v>6.3752822190092E-3</v>
      </c>
      <c r="AB74">
        <f t="shared" ref="AB74:CB74" si="34">$A74*$C74+($B74-$A74)*AA76-($B74/$C74)*(AA76^2)</f>
        <v>9.7805879551514947E-3</v>
      </c>
      <c r="AC74">
        <f t="shared" si="34"/>
        <v>1.5003905582027037E-2</v>
      </c>
      <c r="AD74">
        <f t="shared" si="34"/>
        <v>2.3014603825307345E-2</v>
      </c>
      <c r="AE74">
        <f t="shared" si="34"/>
        <v>3.5297264080521348E-2</v>
      </c>
      <c r="AF74">
        <f t="shared" si="34"/>
        <v>5.4123269799671719E-2</v>
      </c>
      <c r="AG74">
        <f t="shared" si="34"/>
        <v>8.2962525332968745E-2</v>
      </c>
      <c r="AH74">
        <f t="shared" si="34"/>
        <v>0.1271034812944235</v>
      </c>
      <c r="AI74">
        <f t="shared" si="34"/>
        <v>0.19457714405043997</v>
      </c>
      <c r="AJ74">
        <f t="shared" si="34"/>
        <v>0.29751121459251001</v>
      </c>
      <c r="AK74">
        <f t="shared" si="34"/>
        <v>0.45406057263518512</v>
      </c>
      <c r="AL74">
        <f t="shared" si="34"/>
        <v>0.69103160462854407</v>
      </c>
      <c r="AM74">
        <f t="shared" si="34"/>
        <v>1.0471452043576117</v>
      </c>
      <c r="AN74">
        <f t="shared" si="34"/>
        <v>1.5763550070137391</v>
      </c>
      <c r="AO74">
        <f t="shared" si="34"/>
        <v>2.3493384016791277</v>
      </c>
      <c r="AP74">
        <f t="shared" si="34"/>
        <v>3.448553248695557</v>
      </c>
      <c r="AQ74">
        <f t="shared" si="34"/>
        <v>4.9475841690351663</v>
      </c>
      <c r="AR74">
        <f t="shared" si="34"/>
        <v>6.8603584277520619</v>
      </c>
      <c r="AS74">
        <f t="shared" si="34"/>
        <v>9.0487815940962335</v>
      </c>
      <c r="AT74">
        <f t="shared" si="34"/>
        <v>11.110996520513645</v>
      </c>
      <c r="AU74">
        <f t="shared" si="34"/>
        <v>12.36059323017102</v>
      </c>
      <c r="AV74">
        <f t="shared" si="34"/>
        <v>12.089482926898359</v>
      </c>
      <c r="AW74">
        <f t="shared" si="34"/>
        <v>10.131777928979506</v>
      </c>
      <c r="AX74">
        <f t="shared" si="34"/>
        <v>7.2019365363360919</v>
      </c>
      <c r="AY74">
        <f t="shared" si="34"/>
        <v>4.4045149428490262</v>
      </c>
      <c r="AZ74">
        <f t="shared" si="34"/>
        <v>2.4009678896369167</v>
      </c>
      <c r="BA74">
        <f t="shared" si="34"/>
        <v>1.2152426378857868</v>
      </c>
      <c r="BB74">
        <f t="shared" si="34"/>
        <v>0.58992806454877922</v>
      </c>
      <c r="BC74">
        <f t="shared" si="34"/>
        <v>0.28027727311530271</v>
      </c>
      <c r="BD74">
        <f t="shared" si="34"/>
        <v>0.13176433210773553</v>
      </c>
      <c r="BE74">
        <f t="shared" si="34"/>
        <v>6.16343485198243E-2</v>
      </c>
      <c r="BF74">
        <f t="shared" si="34"/>
        <v>2.8761952683360903E-2</v>
      </c>
      <c r="BG74">
        <f t="shared" si="34"/>
        <v>1.3407010275109599E-2</v>
      </c>
      <c r="BH74" s="20">
        <f t="shared" si="34"/>
        <v>6.2462662700824012E-3</v>
      </c>
      <c r="BI74">
        <f t="shared" si="34"/>
        <v>2.9094046653526107E-3</v>
      </c>
      <c r="BJ74">
        <f t="shared" si="34"/>
        <v>1.3549987174954481E-3</v>
      </c>
      <c r="BK74">
        <f t="shared" si="34"/>
        <v>6.3103125008012739E-4</v>
      </c>
      <c r="BL74">
        <f t="shared" si="34"/>
        <v>2.9386796446573271E-4</v>
      </c>
      <c r="BM74">
        <f t="shared" si="34"/>
        <v>1.3685122321049903E-4</v>
      </c>
      <c r="BN74">
        <f t="shared" si="34"/>
        <v>6.3729839162363078E-5</v>
      </c>
      <c r="BO74">
        <f t="shared" si="34"/>
        <v>2.9678086086448729E-5</v>
      </c>
      <c r="BP74">
        <f t="shared" si="34"/>
        <v>1.3820649684248565E-5</v>
      </c>
      <c r="BQ74">
        <f t="shared" si="34"/>
        <v>6.4360705422927822E-6</v>
      </c>
      <c r="BR74" s="20">
        <f t="shared" si="34"/>
        <v>2.9971813688689508E-6</v>
      </c>
      <c r="BS74">
        <f t="shared" si="34"/>
        <v>1.3957421742816223E-6</v>
      </c>
      <c r="BT74">
        <f t="shared" si="34"/>
        <v>6.4997605164762717E-7</v>
      </c>
      <c r="BU74">
        <f t="shared" si="34"/>
        <v>3.0268401474131679E-7</v>
      </c>
      <c r="BV74">
        <f t="shared" si="34"/>
        <v>1.4095537181901818E-7</v>
      </c>
      <c r="BW74">
        <f t="shared" si="34"/>
        <v>6.5640797686228325E-8</v>
      </c>
      <c r="BX74">
        <f t="shared" si="34"/>
        <v>3.0567925080049463E-8</v>
      </c>
      <c r="BY74">
        <f t="shared" si="34"/>
        <v>1.4235027379072562E-8</v>
      </c>
      <c r="BZ74">
        <f t="shared" si="34"/>
        <v>6.6290297695559275E-9</v>
      </c>
      <c r="CA74">
        <f t="shared" si="34"/>
        <v>3.0870310752106889E-9</v>
      </c>
      <c r="CB74" s="20">
        <f t="shared" si="34"/>
        <v>1.4375984846992651E-9</v>
      </c>
    </row>
    <row r="75" spans="1:80" x14ac:dyDescent="0.25">
      <c r="E75" t="s">
        <v>5</v>
      </c>
      <c r="F75">
        <f>SUM(Z75:AX75)</f>
        <v>72.361158927190189</v>
      </c>
      <c r="Z75">
        <f>(Z76-Z72)^2</f>
        <v>9.024478344832785E-4</v>
      </c>
      <c r="AA75">
        <f t="shared" ref="AA75:AX75" si="35">(AA76-AA72)^2</f>
        <v>7.1601213193430895E-3</v>
      </c>
      <c r="AB75">
        <f t="shared" si="35"/>
        <v>6.9361071163405669E-3</v>
      </c>
      <c r="AC75">
        <f t="shared" si="35"/>
        <v>1.1104718651233145E-2</v>
      </c>
      <c r="AD75">
        <f t="shared" si="35"/>
        <v>3.4598678628352052E-2</v>
      </c>
      <c r="AE75">
        <f t="shared" si="35"/>
        <v>4.8218084290157878E-2</v>
      </c>
      <c r="AF75">
        <f t="shared" si="35"/>
        <v>9.2014311872044133E-2</v>
      </c>
      <c r="AG75">
        <f t="shared" si="35"/>
        <v>4.1863942330000764E-2</v>
      </c>
      <c r="AH75">
        <f t="shared" si="35"/>
        <v>3.1620079066242278E-2</v>
      </c>
      <c r="AI75">
        <f t="shared" si="35"/>
        <v>7.7674466520460386E-4</v>
      </c>
      <c r="AJ75">
        <f t="shared" si="35"/>
        <v>7.0380730445030581E-3</v>
      </c>
      <c r="AK75">
        <f t="shared" si="35"/>
        <v>2.2585007862251642E-2</v>
      </c>
      <c r="AL75">
        <f t="shared" si="35"/>
        <v>0.11045061717660207</v>
      </c>
      <c r="AM75">
        <f t="shared" si="35"/>
        <v>0.9447689597489437</v>
      </c>
      <c r="AN75">
        <f t="shared" si="35"/>
        <v>1.385675333600682</v>
      </c>
      <c r="AO75">
        <f t="shared" si="35"/>
        <v>7.0291492038552166</v>
      </c>
      <c r="AP75">
        <f t="shared" si="35"/>
        <v>6.8645005112836674</v>
      </c>
      <c r="AQ75">
        <f t="shared" si="35"/>
        <v>26.778970633703079</v>
      </c>
      <c r="AR75">
        <f t="shared" si="35"/>
        <v>13.325621867176682</v>
      </c>
      <c r="AS75">
        <f t="shared" si="35"/>
        <v>3.2218849022904887E-2</v>
      </c>
      <c r="AT75">
        <f t="shared" si="35"/>
        <v>7.7568725069334477</v>
      </c>
      <c r="AU75">
        <f t="shared" si="35"/>
        <v>1.902458089220914</v>
      </c>
      <c r="AV75">
        <f t="shared" si="35"/>
        <v>1.1728380064737103</v>
      </c>
      <c r="AW75">
        <f t="shared" si="35"/>
        <v>3.2083929882010018</v>
      </c>
      <c r="AX75">
        <f t="shared" si="35"/>
        <v>1.5444230441131763</v>
      </c>
    </row>
    <row r="76" spans="1:80" x14ac:dyDescent="0.25">
      <c r="G76" t="s">
        <v>7</v>
      </c>
      <c r="Z76">
        <f>Y72+Z74</f>
        <v>1.1933215683422474E-2</v>
      </c>
      <c r="AA76">
        <f>Z76+AA74</f>
        <v>1.8308497902431674E-2</v>
      </c>
      <c r="AB76">
        <f t="shared" ref="AB76:CB76" si="36">AA76+AB74</f>
        <v>2.8089085857583171E-2</v>
      </c>
      <c r="AC76">
        <f t="shared" si="36"/>
        <v>4.3092991439610207E-2</v>
      </c>
      <c r="AD76">
        <f t="shared" si="36"/>
        <v>6.6107595264917551E-2</v>
      </c>
      <c r="AE76">
        <f t="shared" si="36"/>
        <v>0.1014048593454389</v>
      </c>
      <c r="AF76">
        <f t="shared" si="36"/>
        <v>0.15552812914511061</v>
      </c>
      <c r="AG76">
        <f t="shared" si="36"/>
        <v>0.23849065447807935</v>
      </c>
      <c r="AH76">
        <f t="shared" si="36"/>
        <v>0.36559413577250288</v>
      </c>
      <c r="AI76">
        <f t="shared" si="36"/>
        <v>0.56017127982294279</v>
      </c>
      <c r="AJ76">
        <f t="shared" si="36"/>
        <v>0.85768249441545286</v>
      </c>
      <c r="AK76">
        <f t="shared" si="36"/>
        <v>1.311743067050638</v>
      </c>
      <c r="AL76">
        <f t="shared" si="36"/>
        <v>2.0027746716791821</v>
      </c>
      <c r="AM76">
        <f t="shared" si="36"/>
        <v>3.0499198760367938</v>
      </c>
      <c r="AN76">
        <f t="shared" si="36"/>
        <v>4.6262748830505327</v>
      </c>
      <c r="AO76">
        <f t="shared" si="36"/>
        <v>6.9756132847296604</v>
      </c>
      <c r="AP76">
        <f t="shared" si="36"/>
        <v>10.424166533425218</v>
      </c>
      <c r="AQ76">
        <f t="shared" si="36"/>
        <v>15.371750702460385</v>
      </c>
      <c r="AR76">
        <f t="shared" si="36"/>
        <v>22.232109130212447</v>
      </c>
      <c r="AS76">
        <f t="shared" si="36"/>
        <v>31.28089072430868</v>
      </c>
      <c r="AT76">
        <f t="shared" si="36"/>
        <v>42.391887244822328</v>
      </c>
      <c r="AU76">
        <f t="shared" si="36"/>
        <v>54.752480474993348</v>
      </c>
      <c r="AV76">
        <f t="shared" si="36"/>
        <v>66.841963401891704</v>
      </c>
      <c r="AW76">
        <f t="shared" si="36"/>
        <v>76.973741330871206</v>
      </c>
      <c r="AX76">
        <f t="shared" si="36"/>
        <v>84.175677867207298</v>
      </c>
      <c r="AY76">
        <f t="shared" si="36"/>
        <v>88.580192810056332</v>
      </c>
      <c r="AZ76">
        <f t="shared" si="36"/>
        <v>90.981160699693248</v>
      </c>
      <c r="BA76">
        <f t="shared" si="36"/>
        <v>92.196403337579028</v>
      </c>
      <c r="BB76">
        <f t="shared" si="36"/>
        <v>92.786331402127814</v>
      </c>
      <c r="BC76">
        <f t="shared" si="36"/>
        <v>93.066608675243117</v>
      </c>
      <c r="BD76">
        <f t="shared" si="36"/>
        <v>93.198373007350853</v>
      </c>
      <c r="BE76">
        <f t="shared" si="36"/>
        <v>93.26000735587067</v>
      </c>
      <c r="BF76">
        <f t="shared" si="36"/>
        <v>93.288769308554038</v>
      </c>
      <c r="BG76">
        <f t="shared" si="36"/>
        <v>93.30217631882914</v>
      </c>
      <c r="BH76" s="20">
        <f t="shared" si="36"/>
        <v>93.308422585099223</v>
      </c>
      <c r="BI76">
        <f t="shared" si="36"/>
        <v>93.311331989764568</v>
      </c>
      <c r="BJ76">
        <f t="shared" si="36"/>
        <v>93.312686988482056</v>
      </c>
      <c r="BK76">
        <f t="shared" si="36"/>
        <v>93.313318019732137</v>
      </c>
      <c r="BL76">
        <f t="shared" si="36"/>
        <v>93.313611887696595</v>
      </c>
      <c r="BM76">
        <f t="shared" si="36"/>
        <v>93.313748738919799</v>
      </c>
      <c r="BN76">
        <f t="shared" si="36"/>
        <v>93.313812468758954</v>
      </c>
      <c r="BO76">
        <f t="shared" si="36"/>
        <v>93.313842146845047</v>
      </c>
      <c r="BP76">
        <f t="shared" si="36"/>
        <v>93.313855967494732</v>
      </c>
      <c r="BQ76">
        <f t="shared" si="36"/>
        <v>93.313862403565281</v>
      </c>
      <c r="BR76" s="20">
        <f t="shared" si="36"/>
        <v>93.31386540074665</v>
      </c>
      <c r="BS76">
        <f t="shared" si="36"/>
        <v>93.313866796488824</v>
      </c>
      <c r="BT76">
        <f t="shared" si="36"/>
        <v>93.313867446464883</v>
      </c>
      <c r="BU76">
        <f t="shared" si="36"/>
        <v>93.313867749148898</v>
      </c>
      <c r="BV76">
        <f t="shared" si="36"/>
        <v>93.313867890104262</v>
      </c>
      <c r="BW76">
        <f t="shared" si="36"/>
        <v>93.313867955745053</v>
      </c>
      <c r="BX76">
        <f t="shared" si="36"/>
        <v>93.313867986312971</v>
      </c>
      <c r="BY76">
        <f t="shared" si="36"/>
        <v>93.313868000547998</v>
      </c>
      <c r="BZ76">
        <f t="shared" si="36"/>
        <v>93.313868007177035</v>
      </c>
      <c r="CA76">
        <f t="shared" si="36"/>
        <v>93.313868010264059</v>
      </c>
      <c r="CB76" s="20">
        <f t="shared" si="36"/>
        <v>93.313868011701658</v>
      </c>
    </row>
    <row r="77" spans="1:80" x14ac:dyDescent="0.25">
      <c r="Y77" s="13">
        <v>646.38183155765239</v>
      </c>
      <c r="Z77" s="13">
        <v>678.80317052749797</v>
      </c>
      <c r="AA77" s="13">
        <v>717.64845498935608</v>
      </c>
      <c r="AB77" s="13">
        <v>748.88587506002966</v>
      </c>
      <c r="AC77" s="13">
        <v>772.43450234271961</v>
      </c>
      <c r="AD77" s="13">
        <v>808.71059503613253</v>
      </c>
      <c r="AE77" s="13">
        <v>796.38397277499735</v>
      </c>
      <c r="AF77" s="13">
        <v>821.29021156033969</v>
      </c>
      <c r="AG77" s="13">
        <v>861.15662687543238</v>
      </c>
      <c r="AH77" s="13">
        <v>901.88126180026916</v>
      </c>
      <c r="AI77" s="13">
        <v>943.20567730518565</v>
      </c>
      <c r="AJ77" s="13">
        <v>988.38035061178005</v>
      </c>
      <c r="AK77" s="13">
        <v>1034.1779315046826</v>
      </c>
      <c r="AL77" s="13">
        <v>1071.683082722775</v>
      </c>
      <c r="AM77" s="13">
        <v>1082.959838888992</v>
      </c>
      <c r="AN77" s="13">
        <v>1140.4749223317278</v>
      </c>
      <c r="AO77" s="13">
        <v>1181.0938783987008</v>
      </c>
      <c r="AP77" s="13">
        <v>1231.4220722424873</v>
      </c>
      <c r="AQ77" s="13">
        <v>1267.6083129664305</v>
      </c>
      <c r="AR77" s="13">
        <v>1287.2595770561854</v>
      </c>
      <c r="AS77" s="13">
        <v>1296.6052914385396</v>
      </c>
      <c r="AT77" s="13">
        <v>1305.5915334632732</v>
      </c>
      <c r="AU77" s="13">
        <v>1306.7945653093072</v>
      </c>
      <c r="AV77" s="13">
        <v>1330.8906010904684</v>
      </c>
      <c r="AW77" s="13">
        <v>1339.0142397315162</v>
      </c>
      <c r="AX77" s="13">
        <v>1282.8212026570106</v>
      </c>
      <c r="AY77">
        <v>1442.4828830736005</v>
      </c>
      <c r="AZ77">
        <v>1472.8560892834939</v>
      </c>
      <c r="BA77">
        <v>1503.2292954933801</v>
      </c>
      <c r="BB77">
        <v>1533.6025017032662</v>
      </c>
      <c r="BC77">
        <v>1563.9757079131523</v>
      </c>
      <c r="BD77">
        <v>1594.3489141230384</v>
      </c>
      <c r="BE77">
        <v>1624.7221203329245</v>
      </c>
      <c r="BF77">
        <v>1655.0953265428107</v>
      </c>
      <c r="BG77">
        <v>1685.4685327526968</v>
      </c>
      <c r="BH77" s="20">
        <v>1715.8417389625829</v>
      </c>
      <c r="BI77">
        <v>1746.214945172469</v>
      </c>
      <c r="BJ77">
        <v>1776.5881513823551</v>
      </c>
      <c r="BK77">
        <v>1806.9613575922485</v>
      </c>
      <c r="BL77">
        <v>1837.3345638021347</v>
      </c>
      <c r="BM77">
        <v>1867.7077700120208</v>
      </c>
      <c r="BN77">
        <v>1898.0809762219069</v>
      </c>
      <c r="BO77">
        <v>1928.454182431793</v>
      </c>
      <c r="BP77">
        <v>1958.8273886416791</v>
      </c>
      <c r="BQ77">
        <v>1989.2005948515653</v>
      </c>
      <c r="BR77" s="20">
        <v>2019.5738010614514</v>
      </c>
      <c r="BS77">
        <v>2049.9470072713375</v>
      </c>
      <c r="BT77">
        <v>2080.3202134812236</v>
      </c>
      <c r="BU77">
        <v>2110.693419691117</v>
      </c>
      <c r="BV77">
        <v>2141.0666259010031</v>
      </c>
      <c r="BW77">
        <v>2171.4398321108893</v>
      </c>
      <c r="BX77">
        <v>2201.8130383207754</v>
      </c>
      <c r="BY77">
        <v>2232.1862445306615</v>
      </c>
      <c r="BZ77">
        <v>2262.5594507405476</v>
      </c>
      <c r="CA77">
        <v>2292.9326569504337</v>
      </c>
      <c r="CB77" s="20">
        <v>2323.3058631603199</v>
      </c>
    </row>
    <row r="78" spans="1:80" x14ac:dyDescent="0.25">
      <c r="BH78" s="20">
        <f>BH76/BH77*100</f>
        <v>5.4380552976590097</v>
      </c>
      <c r="BR78" s="20">
        <f>BR76/BR77*100</f>
        <v>4.6204731588270054</v>
      </c>
      <c r="CB78" s="20">
        <f>CB76/CB77*100</f>
        <v>4.0164263126668018</v>
      </c>
    </row>
    <row r="94" spans="1:80" s="7" customFormat="1" x14ac:dyDescent="0.25">
      <c r="A94" s="6" t="s">
        <v>13</v>
      </c>
      <c r="AA94" s="8"/>
      <c r="AB94" s="9"/>
      <c r="AC94" s="9">
        <v>2</v>
      </c>
      <c r="AD94" s="9">
        <v>3</v>
      </c>
      <c r="AE94" s="9">
        <v>3</v>
      </c>
      <c r="AF94" s="9">
        <v>7</v>
      </c>
      <c r="AG94" s="9">
        <v>9</v>
      </c>
      <c r="AH94" s="9">
        <v>9</v>
      </c>
      <c r="AI94" s="9">
        <v>12.600000000000001</v>
      </c>
      <c r="AJ94" s="9">
        <v>12.599999999999994</v>
      </c>
      <c r="AK94" s="9">
        <v>12.599999999999994</v>
      </c>
      <c r="AL94" s="9">
        <v>12.600000000000023</v>
      </c>
      <c r="AM94" s="9">
        <v>14.600000000000023</v>
      </c>
      <c r="AN94" s="9">
        <v>14.64</v>
      </c>
      <c r="AO94" s="9">
        <v>12.64</v>
      </c>
      <c r="AP94" s="9">
        <v>14.14</v>
      </c>
      <c r="AQ94" s="9">
        <v>19.34</v>
      </c>
      <c r="AR94" s="9">
        <v>68.150000000000006</v>
      </c>
      <c r="AS94" s="9">
        <v>93.9</v>
      </c>
      <c r="AT94" s="9">
        <v>148.9</v>
      </c>
      <c r="AU94" s="9">
        <v>163.9</v>
      </c>
      <c r="AV94" s="9">
        <v>263.89999999999998</v>
      </c>
      <c r="AW94" s="9">
        <v>476.9</v>
      </c>
      <c r="AX94" s="9">
        <v>1522</v>
      </c>
      <c r="BH94" s="21"/>
      <c r="BR94" s="21"/>
      <c r="CB94" s="21"/>
    </row>
    <row r="95" spans="1:80" s="7" customFormat="1" x14ac:dyDescent="0.25">
      <c r="A95" s="7" t="s">
        <v>9</v>
      </c>
      <c r="B95" t="s">
        <v>19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1.9E-3</v>
      </c>
      <c r="AE95" s="15">
        <v>3.0999999999999999E-3</v>
      </c>
      <c r="AF95" s="15">
        <v>6.1999999999999998E-3</v>
      </c>
      <c r="AG95" s="15">
        <v>8.6E-3</v>
      </c>
      <c r="AH95" s="15">
        <v>8.0101010101010107E-3</v>
      </c>
      <c r="AI95" s="15">
        <v>7.8000000000000005E-3</v>
      </c>
      <c r="AJ95" s="15">
        <v>8.7999999999999988E-3</v>
      </c>
      <c r="AK95" s="15">
        <v>1.0499999999999999E-2</v>
      </c>
      <c r="AL95" s="15">
        <v>8.0999999999999996E-3</v>
      </c>
      <c r="AM95" s="15">
        <v>1.12E-2</v>
      </c>
      <c r="AN95" s="15">
        <v>9.7859999999999996E-3</v>
      </c>
      <c r="AO95" s="15">
        <v>1.2539000000000002E-2</v>
      </c>
      <c r="AP95" s="15">
        <v>1.8116E-2</v>
      </c>
      <c r="AQ95" s="15">
        <v>2.11217E-2</v>
      </c>
      <c r="AR95" s="15">
        <v>0.12567120000000001</v>
      </c>
      <c r="AS95" s="15">
        <v>0.32905929999999994</v>
      </c>
      <c r="AT95" s="15">
        <v>0.52390329999999996</v>
      </c>
      <c r="AU95" s="15">
        <v>0.60696369999999999</v>
      </c>
      <c r="AV95" s="15">
        <v>0.82907509999999995</v>
      </c>
      <c r="AW95" s="15">
        <v>1.3396433999999999</v>
      </c>
      <c r="AX95" s="15">
        <v>2.5985886210108728</v>
      </c>
      <c r="BH95" s="21"/>
      <c r="BR95" s="21"/>
      <c r="CB95" s="21"/>
    </row>
    <row r="96" spans="1:80" x14ac:dyDescent="0.25">
      <c r="A96" s="2" t="s">
        <v>0</v>
      </c>
      <c r="B96" s="2" t="s">
        <v>1</v>
      </c>
      <c r="C96" s="2" t="s">
        <v>2</v>
      </c>
      <c r="G96" t="s">
        <v>4</v>
      </c>
      <c r="Z96">
        <f>Z95-Y95</f>
        <v>0</v>
      </c>
      <c r="AA96">
        <f t="shared" ref="AA96" si="37">AA95-Z95</f>
        <v>0</v>
      </c>
      <c r="AB96">
        <f t="shared" ref="AB96" si="38">AB95-AA95</f>
        <v>0</v>
      </c>
      <c r="AC96">
        <f t="shared" ref="AC96" si="39">AC95-AB95</f>
        <v>0</v>
      </c>
      <c r="AD96">
        <f t="shared" ref="AD96:AX96" si="40">AD95-AC95</f>
        <v>1.9E-3</v>
      </c>
      <c r="AE96">
        <f t="shared" si="40"/>
        <v>1.1999999999999999E-3</v>
      </c>
      <c r="AF96">
        <f t="shared" si="40"/>
        <v>3.0999999999999999E-3</v>
      </c>
      <c r="AG96">
        <f t="shared" si="40"/>
        <v>2.4000000000000002E-3</v>
      </c>
      <c r="AH96">
        <f t="shared" si="40"/>
        <v>-5.8989898989898933E-4</v>
      </c>
      <c r="AI96">
        <f t="shared" si="40"/>
        <v>-2.1010101010101017E-4</v>
      </c>
      <c r="AJ96">
        <f t="shared" si="40"/>
        <v>9.9999999999999829E-4</v>
      </c>
      <c r="AK96">
        <f t="shared" si="40"/>
        <v>1.7000000000000001E-3</v>
      </c>
      <c r="AL96">
        <f t="shared" si="40"/>
        <v>-2.3999999999999994E-3</v>
      </c>
      <c r="AM96">
        <f t="shared" si="40"/>
        <v>3.1000000000000003E-3</v>
      </c>
      <c r="AN96">
        <f t="shared" si="40"/>
        <v>-1.4140000000000003E-3</v>
      </c>
      <c r="AO96">
        <f t="shared" si="40"/>
        <v>2.753000000000002E-3</v>
      </c>
      <c r="AP96">
        <f t="shared" si="40"/>
        <v>5.5769999999999986E-3</v>
      </c>
      <c r="AQ96">
        <f t="shared" si="40"/>
        <v>3.0057E-3</v>
      </c>
      <c r="AR96">
        <f t="shared" si="40"/>
        <v>0.10454950000000002</v>
      </c>
      <c r="AS96">
        <f t="shared" si="40"/>
        <v>0.20338809999999993</v>
      </c>
      <c r="AT96">
        <f t="shared" si="40"/>
        <v>0.19484400000000002</v>
      </c>
      <c r="AU96">
        <f t="shared" si="40"/>
        <v>8.3060400000000034E-2</v>
      </c>
      <c r="AV96">
        <f t="shared" si="40"/>
        <v>0.22211139999999996</v>
      </c>
      <c r="AW96">
        <f t="shared" si="40"/>
        <v>0.51056829999999997</v>
      </c>
      <c r="AX96">
        <f t="shared" si="40"/>
        <v>1.2589452210108729</v>
      </c>
    </row>
    <row r="97" spans="1:80" x14ac:dyDescent="0.25">
      <c r="A97" s="3">
        <v>5.7746983975598849E-7</v>
      </c>
      <c r="B97" s="3">
        <v>0.69028094286584596</v>
      </c>
      <c r="C97" s="3">
        <v>11.280392225222418</v>
      </c>
      <c r="G97" t="s">
        <v>6</v>
      </c>
      <c r="Z97">
        <f>$A97*$C97+($B97-$A97)*Y95-($B97/$C97)*(Y95^2)</f>
        <v>6.5140862906838877E-6</v>
      </c>
      <c r="AA97">
        <f>$A97*$C97+($B97-$A97)*Z99-($B97/$C97)*(Z99^2)</f>
        <v>1.1010629559016484E-5</v>
      </c>
      <c r="AB97">
        <f t="shared" ref="AB97" si="41">$A97*$C97+($B97-$A97)*AA99-($B97/$C97)*(AA99^2)</f>
        <v>1.861103475755E-5</v>
      </c>
      <c r="AC97">
        <f t="shared" ref="AC97" si="42">$A97*$C97+($B97-$A97)*AB99-($B97/$C97)*(AB99^2)</f>
        <v>3.1457805518368303E-5</v>
      </c>
      <c r="AD97">
        <f>$A97*$C97+($B97-$A97)*AC95-($B97/$C97)*(AC95^2)</f>
        <v>6.5140862906838877E-6</v>
      </c>
      <c r="AE97">
        <f t="shared" ref="AE97:CB97" si="43">$A97*$C97+($B97-$A97)*AD99-($B97/$C97)*(AD99^2)</f>
        <v>5.7668800708046319E-5</v>
      </c>
      <c r="AF97">
        <f t="shared" si="43"/>
        <v>9.7475714982957535E-5</v>
      </c>
      <c r="AG97">
        <f t="shared" si="43"/>
        <v>1.6475913366419129E-4</v>
      </c>
      <c r="AH97">
        <f t="shared" si="43"/>
        <v>2.7848284484517638E-4</v>
      </c>
      <c r="AI97">
        <f t="shared" si="43"/>
        <v>4.7069591021094034E-4</v>
      </c>
      <c r="AJ97">
        <f t="shared" si="43"/>
        <v>7.9555575742236168E-4</v>
      </c>
      <c r="AK97">
        <f t="shared" si="43"/>
        <v>1.3445622402023614E-3</v>
      </c>
      <c r="AL97">
        <f t="shared" si="43"/>
        <v>2.2722574956409287E-3</v>
      </c>
      <c r="AM97">
        <f t="shared" si="43"/>
        <v>3.839523217929206E-3</v>
      </c>
      <c r="AN97">
        <f t="shared" si="43"/>
        <v>6.4863580229539168E-3</v>
      </c>
      <c r="AO97">
        <f t="shared" si="43"/>
        <v>1.09537308554931E-2</v>
      </c>
      <c r="AP97">
        <f t="shared" si="43"/>
        <v>1.8486243600202231E-2</v>
      </c>
      <c r="AQ97">
        <f t="shared" si="43"/>
        <v>3.1165308983131988E-2</v>
      </c>
      <c r="AR97">
        <f t="shared" si="43"/>
        <v>5.244580971516051E-2</v>
      </c>
      <c r="AS97">
        <f t="shared" si="43"/>
        <v>8.798886706342525E-2</v>
      </c>
      <c r="AT97">
        <f t="shared" si="43"/>
        <v>0.14686367228178868</v>
      </c>
      <c r="AU97">
        <f t="shared" si="43"/>
        <v>0.24302195653584474</v>
      </c>
      <c r="AV97">
        <f t="shared" si="43"/>
        <v>0.39634133275788008</v>
      </c>
      <c r="AW97">
        <f t="shared" si="43"/>
        <v>0.63088122249031686</v>
      </c>
      <c r="AX97">
        <f t="shared" si="43"/>
        <v>0.96455654546103609</v>
      </c>
      <c r="AY97">
        <f t="shared" si="43"/>
        <v>1.3805446550492206</v>
      </c>
      <c r="AZ97">
        <f t="shared" si="43"/>
        <v>1.7778242539694511</v>
      </c>
      <c r="BA97">
        <f t="shared" si="43"/>
        <v>1.9458289123635431</v>
      </c>
      <c r="BB97">
        <f t="shared" si="43"/>
        <v>1.6863305887800268</v>
      </c>
      <c r="BC97">
        <f t="shared" si="43"/>
        <v>1.0866309081431096</v>
      </c>
      <c r="BD97">
        <f t="shared" si="43"/>
        <v>0.51581300063570357</v>
      </c>
      <c r="BE97">
        <f t="shared" si="43"/>
        <v>0.19427159168620367</v>
      </c>
      <c r="BF97">
        <f t="shared" si="43"/>
        <v>6.4727335978619571E-2</v>
      </c>
      <c r="BG97">
        <f t="shared" si="43"/>
        <v>2.0539971186829931E-2</v>
      </c>
      <c r="BH97" s="20">
        <f t="shared" si="43"/>
        <v>6.4107908737094377E-3</v>
      </c>
      <c r="BI97">
        <f t="shared" si="43"/>
        <v>1.9903181501312872E-3</v>
      </c>
      <c r="BJ97">
        <f t="shared" si="43"/>
        <v>6.1689842817536089E-4</v>
      </c>
      <c r="BK97">
        <f t="shared" si="43"/>
        <v>1.9110903422525638E-4</v>
      </c>
      <c r="BL97">
        <f t="shared" si="43"/>
        <v>5.9194240177973256E-5</v>
      </c>
      <c r="BM97">
        <f t="shared" si="43"/>
        <v>1.8333956906424476E-5</v>
      </c>
      <c r="BN97">
        <f t="shared" si="43"/>
        <v>5.6784042854474137E-6</v>
      </c>
      <c r="BO97">
        <f t="shared" si="43"/>
        <v>1.7587104856886526E-6</v>
      </c>
      <c r="BP97">
        <f t="shared" si="43"/>
        <v>5.447054967078202E-7</v>
      </c>
      <c r="BQ97">
        <f t="shared" si="43"/>
        <v>1.6870539276681029E-7</v>
      </c>
      <c r="BR97" s="20">
        <f t="shared" si="43"/>
        <v>5.2251181159590487E-8</v>
      </c>
      <c r="BS97">
        <f t="shared" si="43"/>
        <v>1.6183157036664397E-8</v>
      </c>
      <c r="BT97">
        <f t="shared" si="43"/>
        <v>5.0122235251137681E-9</v>
      </c>
      <c r="BU97">
        <f t="shared" si="43"/>
        <v>1.5523777818771123E-9</v>
      </c>
      <c r="BV97">
        <f t="shared" si="43"/>
        <v>4.8079940029310819E-10</v>
      </c>
      <c r="BW97">
        <f t="shared" si="43"/>
        <v>1.489137702037624E-10</v>
      </c>
      <c r="BX97">
        <f t="shared" si="43"/>
        <v>4.6121328978188103E-11</v>
      </c>
      <c r="BY97">
        <f t="shared" si="43"/>
        <v>1.4284573524037114E-11</v>
      </c>
      <c r="BZ97">
        <f t="shared" si="43"/>
        <v>4.4249048869460239E-12</v>
      </c>
      <c r="CA97">
        <f t="shared" si="43"/>
        <v>1.3704593015972932E-12</v>
      </c>
      <c r="CB97" s="20">
        <f t="shared" si="43"/>
        <v>4.2454928461665986E-13</v>
      </c>
    </row>
    <row r="98" spans="1:80" x14ac:dyDescent="0.25">
      <c r="E98" t="s">
        <v>17</v>
      </c>
      <c r="F98">
        <f>SUM(Z98:AX98)</f>
        <v>0.89861846709132698</v>
      </c>
      <c r="Z98">
        <f>ABS(Z99-Z95)</f>
        <v>6.5140862906838877E-6</v>
      </c>
      <c r="AA98">
        <f t="shared" ref="AA98:AX98" si="44">ABS(AA99-AA95)</f>
        <v>1.7524715849700372E-5</v>
      </c>
      <c r="AB98">
        <f t="shared" si="44"/>
        <v>3.6135750607250372E-5</v>
      </c>
      <c r="AC98">
        <f t="shared" si="44"/>
        <v>6.7593556125618675E-5</v>
      </c>
      <c r="AD98">
        <f t="shared" si="44"/>
        <v>1.8258923575836974E-3</v>
      </c>
      <c r="AE98">
        <f t="shared" si="44"/>
        <v>2.9682235568756509E-3</v>
      </c>
      <c r="AF98">
        <f t="shared" si="44"/>
        <v>5.9707478418926929E-3</v>
      </c>
      <c r="AG98">
        <f t="shared" si="44"/>
        <v>8.2059887082285028E-3</v>
      </c>
      <c r="AH98">
        <f t="shared" si="44"/>
        <v>7.3376068734843369E-3</v>
      </c>
      <c r="AI98">
        <f t="shared" si="44"/>
        <v>6.6568099531723861E-3</v>
      </c>
      <c r="AJ98">
        <f t="shared" si="44"/>
        <v>6.8612541957500228E-3</v>
      </c>
      <c r="AK98">
        <f t="shared" si="44"/>
        <v>7.2166919555476617E-3</v>
      </c>
      <c r="AL98">
        <f t="shared" si="44"/>
        <v>2.5444344599067342E-3</v>
      </c>
      <c r="AM98">
        <f t="shared" si="44"/>
        <v>1.8049112419775293E-3</v>
      </c>
      <c r="AN98">
        <f t="shared" si="44"/>
        <v>6.0954467809763886E-3</v>
      </c>
      <c r="AO98">
        <f t="shared" si="44"/>
        <v>1.4296177636469488E-2</v>
      </c>
      <c r="AP98">
        <f t="shared" si="44"/>
        <v>2.7205421236671724E-2</v>
      </c>
      <c r="AQ98">
        <f t="shared" si="44"/>
        <v>5.5365030219803706E-2</v>
      </c>
      <c r="AR98">
        <f t="shared" si="44"/>
        <v>3.2613399349642191E-3</v>
      </c>
      <c r="AS98">
        <f t="shared" si="44"/>
        <v>0.11213789300161048</v>
      </c>
      <c r="AT98">
        <f t="shared" si="44"/>
        <v>0.16011822071982185</v>
      </c>
      <c r="AU98">
        <f t="shared" si="44"/>
        <v>1.5666418397708437E-4</v>
      </c>
      <c r="AV98">
        <f t="shared" si="44"/>
        <v>0.17407326857390293</v>
      </c>
      <c r="AW98">
        <f t="shared" si="44"/>
        <v>0.29438619106421982</v>
      </c>
      <c r="AX98">
        <f t="shared" si="44"/>
        <v>2.484485616793819E-6</v>
      </c>
    </row>
    <row r="99" spans="1:80" x14ac:dyDescent="0.25">
      <c r="G99" t="s">
        <v>7</v>
      </c>
      <c r="Z99">
        <f>Y95+Z97</f>
        <v>6.5140862906838877E-6</v>
      </c>
      <c r="AA99">
        <f>Z99+AA97</f>
        <v>1.7524715849700372E-5</v>
      </c>
      <c r="AB99">
        <f t="shared" ref="AB99" si="45">AA99+AB97</f>
        <v>3.6135750607250372E-5</v>
      </c>
      <c r="AC99">
        <f t="shared" ref="AC99" si="46">AB99+AC97</f>
        <v>6.7593556125618675E-5</v>
      </c>
      <c r="AD99">
        <f t="shared" ref="AD99:CB99" si="47">AC99+AD97</f>
        <v>7.4107642416302568E-5</v>
      </c>
      <c r="AE99">
        <f t="shared" si="47"/>
        <v>1.3177644312434888E-4</v>
      </c>
      <c r="AF99">
        <f t="shared" si="47"/>
        <v>2.2925215810730643E-4</v>
      </c>
      <c r="AG99">
        <f t="shared" si="47"/>
        <v>3.9401129177149769E-4</v>
      </c>
      <c r="AH99">
        <f t="shared" si="47"/>
        <v>6.7249413661667407E-4</v>
      </c>
      <c r="AI99">
        <f t="shared" si="47"/>
        <v>1.1431900468276144E-3</v>
      </c>
      <c r="AJ99">
        <f t="shared" si="47"/>
        <v>1.938745804249976E-3</v>
      </c>
      <c r="AK99">
        <f t="shared" si="47"/>
        <v>3.2833080444523372E-3</v>
      </c>
      <c r="AL99">
        <f t="shared" si="47"/>
        <v>5.5555655400932654E-3</v>
      </c>
      <c r="AM99">
        <f t="shared" si="47"/>
        <v>9.3950887580224705E-3</v>
      </c>
      <c r="AN99">
        <f t="shared" si="47"/>
        <v>1.5881446780976388E-2</v>
      </c>
      <c r="AO99">
        <f t="shared" si="47"/>
        <v>2.683517763646949E-2</v>
      </c>
      <c r="AP99">
        <f t="shared" si="47"/>
        <v>4.5321421236671725E-2</v>
      </c>
      <c r="AQ99">
        <f t="shared" si="47"/>
        <v>7.6486730219803706E-2</v>
      </c>
      <c r="AR99">
        <f t="shared" si="47"/>
        <v>0.12893253993496423</v>
      </c>
      <c r="AS99">
        <f t="shared" si="47"/>
        <v>0.21692140699838947</v>
      </c>
      <c r="AT99">
        <f t="shared" si="47"/>
        <v>0.36378507928017811</v>
      </c>
      <c r="AU99">
        <f t="shared" si="47"/>
        <v>0.60680703581602291</v>
      </c>
      <c r="AV99">
        <f t="shared" si="47"/>
        <v>1.0031483685739029</v>
      </c>
      <c r="AW99">
        <f t="shared" si="47"/>
        <v>1.6340295910642197</v>
      </c>
      <c r="AX99">
        <f t="shared" si="47"/>
        <v>2.5985861365252561</v>
      </c>
      <c r="AY99">
        <f t="shared" si="47"/>
        <v>3.9791307915744767</v>
      </c>
      <c r="AZ99">
        <f t="shared" si="47"/>
        <v>5.7569550455439273</v>
      </c>
      <c r="BA99">
        <f t="shared" si="47"/>
        <v>7.7027839579074708</v>
      </c>
      <c r="BB99">
        <f t="shared" si="47"/>
        <v>9.3891145466874981</v>
      </c>
      <c r="BC99">
        <f t="shared" si="47"/>
        <v>10.475745454830609</v>
      </c>
      <c r="BD99">
        <f t="shared" si="47"/>
        <v>10.991558455466311</v>
      </c>
      <c r="BE99">
        <f t="shared" si="47"/>
        <v>11.185830047152514</v>
      </c>
      <c r="BF99">
        <f t="shared" si="47"/>
        <v>11.250557383131135</v>
      </c>
      <c r="BG99">
        <f t="shared" si="47"/>
        <v>11.271097354317964</v>
      </c>
      <c r="BH99" s="20">
        <f t="shared" si="47"/>
        <v>11.277508145191675</v>
      </c>
      <c r="BI99">
        <f t="shared" si="47"/>
        <v>11.279498463341806</v>
      </c>
      <c r="BJ99">
        <f t="shared" si="47"/>
        <v>11.280115361769981</v>
      </c>
      <c r="BK99">
        <f t="shared" si="47"/>
        <v>11.280306470804206</v>
      </c>
      <c r="BL99">
        <f t="shared" si="47"/>
        <v>11.280365665044384</v>
      </c>
      <c r="BM99">
        <f t="shared" si="47"/>
        <v>11.280383999001291</v>
      </c>
      <c r="BN99">
        <f t="shared" si="47"/>
        <v>11.280389677405577</v>
      </c>
      <c r="BO99">
        <f t="shared" si="47"/>
        <v>11.280391436116062</v>
      </c>
      <c r="BP99">
        <f t="shared" si="47"/>
        <v>11.280391980821559</v>
      </c>
      <c r="BQ99">
        <f t="shared" si="47"/>
        <v>11.280392149526952</v>
      </c>
      <c r="BR99" s="20">
        <f t="shared" si="47"/>
        <v>11.280392201778133</v>
      </c>
      <c r="BS99">
        <f t="shared" si="47"/>
        <v>11.280392217961289</v>
      </c>
      <c r="BT99">
        <f t="shared" si="47"/>
        <v>11.280392222973513</v>
      </c>
      <c r="BU99">
        <f t="shared" si="47"/>
        <v>11.28039222452589</v>
      </c>
      <c r="BV99">
        <f t="shared" si="47"/>
        <v>11.28039222500669</v>
      </c>
      <c r="BW99">
        <f t="shared" si="47"/>
        <v>11.280392225155603</v>
      </c>
      <c r="BX99">
        <f t="shared" si="47"/>
        <v>11.280392225201725</v>
      </c>
      <c r="BY99">
        <f t="shared" si="47"/>
        <v>11.280392225216008</v>
      </c>
      <c r="BZ99">
        <f t="shared" si="47"/>
        <v>11.280392225220433</v>
      </c>
      <c r="CA99">
        <f t="shared" si="47"/>
        <v>11.280392225221803</v>
      </c>
      <c r="CB99" s="20">
        <f t="shared" si="47"/>
        <v>11.280392225222228</v>
      </c>
    </row>
    <row r="100" spans="1:80" x14ac:dyDescent="0.25">
      <c r="BH100" s="20">
        <f>BH98/BH99*100</f>
        <v>0</v>
      </c>
      <c r="BR100" s="20">
        <f>BR98/BR99*100</f>
        <v>0</v>
      </c>
      <c r="CB100" s="20">
        <f>CB98/CB99*100</f>
        <v>0</v>
      </c>
    </row>
    <row r="117" spans="1:80" x14ac:dyDescent="0.25">
      <c r="A117" s="1" t="s">
        <v>14</v>
      </c>
      <c r="B117" t="s">
        <v>3</v>
      </c>
      <c r="Y117">
        <v>2</v>
      </c>
      <c r="Z117">
        <v>4</v>
      </c>
      <c r="AA117" s="4">
        <v>6</v>
      </c>
      <c r="AB117" s="4">
        <v>10</v>
      </c>
      <c r="AC117" s="4">
        <v>64</v>
      </c>
      <c r="AD117" s="4">
        <v>133.4</v>
      </c>
      <c r="AE117" s="4">
        <v>133.4</v>
      </c>
      <c r="AF117" s="4">
        <v>139.66</v>
      </c>
      <c r="AG117" s="4">
        <v>150.24</v>
      </c>
      <c r="AH117" s="4">
        <v>226.16</v>
      </c>
      <c r="AI117" s="4">
        <v>226.38</v>
      </c>
      <c r="AJ117" s="4">
        <v>311.08000000000004</v>
      </c>
      <c r="AK117" s="4">
        <v>451.92</v>
      </c>
      <c r="AL117" s="4">
        <v>537.12</v>
      </c>
      <c r="AM117" s="4">
        <v>724.05000000000007</v>
      </c>
      <c r="AN117" s="4">
        <v>846.47699999999998</v>
      </c>
      <c r="AO117" s="4">
        <v>976.68200000000002</v>
      </c>
      <c r="AP117" s="4">
        <v>1109.9740000000002</v>
      </c>
      <c r="AQ117" s="4">
        <v>1724.204</v>
      </c>
      <c r="AR117" s="4">
        <v>2382.768</v>
      </c>
      <c r="AS117" s="4">
        <v>3322</v>
      </c>
      <c r="AT117" s="4">
        <v>3829</v>
      </c>
      <c r="AU117" s="4">
        <v>4581</v>
      </c>
      <c r="AV117" s="4">
        <v>5469</v>
      </c>
      <c r="AW117" s="4">
        <v>5769</v>
      </c>
      <c r="AX117" s="4">
        <v>6491</v>
      </c>
    </row>
    <row r="118" spans="1:80" x14ac:dyDescent="0.25">
      <c r="A118" t="s">
        <v>8</v>
      </c>
      <c r="B118" t="s">
        <v>19</v>
      </c>
      <c r="Y118" s="16">
        <v>6.3E-3</v>
      </c>
      <c r="Z118" s="16">
        <v>7.0999999999999995E-3</v>
      </c>
      <c r="AA118" s="16">
        <v>7.2000000000000007E-3</v>
      </c>
      <c r="AB118" s="16">
        <v>7.6E-3</v>
      </c>
      <c r="AC118" s="16">
        <v>1.9799999999999998E-2</v>
      </c>
      <c r="AD118" s="13">
        <v>0.17549999999999999</v>
      </c>
      <c r="AE118" s="13">
        <v>0.41558</v>
      </c>
      <c r="AF118" s="13">
        <v>0.44358400000000003</v>
      </c>
      <c r="AG118" s="13">
        <v>0.53559899999999994</v>
      </c>
      <c r="AH118" s="13">
        <v>0.76828050505050505</v>
      </c>
      <c r="AI118" s="13">
        <v>0.78038211111111122</v>
      </c>
      <c r="AJ118" s="13">
        <v>0.85256560606060605</v>
      </c>
      <c r="AK118" s="13">
        <v>1.0162233636393438</v>
      </c>
      <c r="AL118" s="13">
        <v>1.3117781313131314</v>
      </c>
      <c r="AM118" s="13">
        <v>1.5892309393954298</v>
      </c>
      <c r="AN118" s="13">
        <v>2.2845824343391428</v>
      </c>
      <c r="AO118" s="13">
        <v>2.3865039393796339</v>
      </c>
      <c r="AP118" s="13">
        <v>2.5156302404970825</v>
      </c>
      <c r="AQ118" s="13">
        <v>3.5934473025557492</v>
      </c>
      <c r="AR118" s="13">
        <v>5.0600728342123169</v>
      </c>
      <c r="AS118" s="13">
        <v>8.9106862826232405</v>
      </c>
      <c r="AT118" s="13">
        <v>11.176370672793865</v>
      </c>
      <c r="AU118" s="13">
        <v>12.457774095742918</v>
      </c>
      <c r="AV118" s="13">
        <v>14.770723351762967</v>
      </c>
      <c r="AW118" s="13">
        <v>18.857729132981873</v>
      </c>
      <c r="AX118" s="13">
        <v>21.789843068502105</v>
      </c>
    </row>
    <row r="119" spans="1:80" x14ac:dyDescent="0.25">
      <c r="A119" s="2" t="s">
        <v>0</v>
      </c>
      <c r="B119" s="2" t="s">
        <v>1</v>
      </c>
      <c r="C119" s="2" t="s">
        <v>2</v>
      </c>
      <c r="G119" t="s">
        <v>4</v>
      </c>
      <c r="Z119">
        <f>Z118-Y118</f>
        <v>7.999999999999995E-4</v>
      </c>
      <c r="AA119">
        <f t="shared" ref="AA119:AX119" si="48">AA118-Z118</f>
        <v>1.0000000000000113E-4</v>
      </c>
      <c r="AB119">
        <f t="shared" si="48"/>
        <v>3.9999999999999931E-4</v>
      </c>
      <c r="AC119">
        <f t="shared" si="48"/>
        <v>1.2199999999999999E-2</v>
      </c>
      <c r="AD119">
        <f t="shared" si="48"/>
        <v>0.15570000000000001</v>
      </c>
      <c r="AE119">
        <f t="shared" si="48"/>
        <v>0.24008000000000002</v>
      </c>
      <c r="AF119">
        <f t="shared" si="48"/>
        <v>2.8004000000000029E-2</v>
      </c>
      <c r="AG119">
        <f t="shared" si="48"/>
        <v>9.2014999999999902E-2</v>
      </c>
      <c r="AH119">
        <f t="shared" si="48"/>
        <v>0.23268150505050511</v>
      </c>
      <c r="AI119">
        <f t="shared" si="48"/>
        <v>1.2101606060606174E-2</v>
      </c>
      <c r="AJ119">
        <f t="shared" si="48"/>
        <v>7.2183494949494831E-2</v>
      </c>
      <c r="AK119">
        <f t="shared" si="48"/>
        <v>0.16365775757873779</v>
      </c>
      <c r="AL119">
        <f t="shared" si="48"/>
        <v>0.29555476767378752</v>
      </c>
      <c r="AM119">
        <f t="shared" si="48"/>
        <v>0.27745280808229844</v>
      </c>
      <c r="AN119">
        <f t="shared" si="48"/>
        <v>0.69535149494371296</v>
      </c>
      <c r="AO119">
        <f t="shared" si="48"/>
        <v>0.10192150504049113</v>
      </c>
      <c r="AP119">
        <f t="shared" si="48"/>
        <v>0.12912630111744861</v>
      </c>
      <c r="AQ119">
        <f t="shared" si="48"/>
        <v>1.0778170620586667</v>
      </c>
      <c r="AR119">
        <f t="shared" si="48"/>
        <v>1.4666255316565677</v>
      </c>
      <c r="AS119">
        <f t="shared" si="48"/>
        <v>3.8506134484109236</v>
      </c>
      <c r="AT119">
        <f t="shared" si="48"/>
        <v>2.265684390170625</v>
      </c>
      <c r="AU119">
        <f t="shared" si="48"/>
        <v>1.2814034229490527</v>
      </c>
      <c r="AV119">
        <f t="shared" si="48"/>
        <v>2.3129492560200493</v>
      </c>
      <c r="AW119">
        <f t="shared" si="48"/>
        <v>4.087005781218906</v>
      </c>
      <c r="AX119">
        <f t="shared" si="48"/>
        <v>2.9321139355202313</v>
      </c>
    </row>
    <row r="120" spans="1:80" x14ac:dyDescent="0.25">
      <c r="A120" s="3">
        <v>2.2533652307979928E-4</v>
      </c>
      <c r="B120" s="3">
        <v>0.31830267832574222</v>
      </c>
      <c r="C120" s="3">
        <v>43.108694061832864</v>
      </c>
      <c r="G120" t="s">
        <v>6</v>
      </c>
      <c r="Z120">
        <f>$A120*$C120+($B120-$A120)*Y118-($B120/$C120)*(Y118^2)</f>
        <v>1.1717557427774411E-2</v>
      </c>
      <c r="AA120">
        <f>$A120*$C120+($B120-$A120)*Z122-($B120/$C120)*(Z122^2)</f>
        <v>1.544254301109948E-2</v>
      </c>
      <c r="AB120">
        <f t="shared" ref="AB120:CB120" si="49">$A120*$C120+($B120-$A120)*AA122-($B120/$C120)*(AA122^2)</f>
        <v>2.0348596381665574E-2</v>
      </c>
      <c r="AC120">
        <f t="shared" si="49"/>
        <v>2.6807911830153498E-2</v>
      </c>
      <c r="AD120">
        <f t="shared" si="49"/>
        <v>3.5308292722439204E-2</v>
      </c>
      <c r="AE120">
        <f t="shared" si="49"/>
        <v>4.6487820932297211E-2</v>
      </c>
      <c r="AF120">
        <f t="shared" si="49"/>
        <v>6.1179003155933692E-2</v>
      </c>
      <c r="AG120">
        <f t="shared" si="49"/>
        <v>8.0464288510700074E-2</v>
      </c>
      <c r="AH120">
        <f t="shared" si="49"/>
        <v>0.10574466623787755</v>
      </c>
      <c r="AI120">
        <f t="shared" si="49"/>
        <v>0.13882227685941878</v>
      </c>
      <c r="AJ120">
        <f t="shared" si="49"/>
        <v>0.18199608917902632</v>
      </c>
      <c r="AK120">
        <f t="shared" si="49"/>
        <v>0.23816586477643539</v>
      </c>
      <c r="AL120">
        <f t="shared" si="49"/>
        <v>0.31093254159792055</v>
      </c>
      <c r="AM120">
        <f t="shared" si="49"/>
        <v>0.40467093642041224</v>
      </c>
      <c r="AN120">
        <f t="shared" si="49"/>
        <v>0.52453090821327952</v>
      </c>
      <c r="AO120">
        <f t="shared" si="49"/>
        <v>0.67629355876474562</v>
      </c>
      <c r="AP120">
        <f t="shared" si="49"/>
        <v>0.86596933793470676</v>
      </c>
      <c r="AQ120">
        <f t="shared" si="49"/>
        <v>1.0989809343149435</v>
      </c>
      <c r="AR120">
        <f t="shared" si="49"/>
        <v>1.3787456380606851</v>
      </c>
      <c r="AS120">
        <f t="shared" si="49"/>
        <v>1.7045053693017294</v>
      </c>
      <c r="AT120">
        <f t="shared" si="49"/>
        <v>2.0684286262991174</v>
      </c>
      <c r="AU120">
        <f t="shared" si="49"/>
        <v>2.4524290159615649</v>
      </c>
      <c r="AV120">
        <f t="shared" si="49"/>
        <v>2.8258544980436735</v>
      </c>
      <c r="AW120">
        <f t="shared" si="49"/>
        <v>3.1460074637976083</v>
      </c>
      <c r="AX120">
        <f t="shared" si="49"/>
        <v>3.3637100379863947</v>
      </c>
      <c r="AY120">
        <f t="shared" si="49"/>
        <v>3.4347976185119182</v>
      </c>
      <c r="AZ120">
        <f t="shared" si="49"/>
        <v>3.3349665370403043</v>
      </c>
      <c r="BA120">
        <f t="shared" si="49"/>
        <v>3.0713351476412933</v>
      </c>
      <c r="BB120">
        <f t="shared" si="49"/>
        <v>2.6832625980065554</v>
      </c>
      <c r="BC120">
        <f t="shared" si="49"/>
        <v>2.2302114065307812</v>
      </c>
      <c r="BD120">
        <f t="shared" si="49"/>
        <v>1.7727434448566104</v>
      </c>
      <c r="BE120">
        <f t="shared" si="49"/>
        <v>1.3567162796683601</v>
      </c>
      <c r="BF120">
        <f t="shared" si="49"/>
        <v>1.0069725753027523</v>
      </c>
      <c r="BG120">
        <f t="shared" si="49"/>
        <v>0.72981370541940827</v>
      </c>
      <c r="BH120" s="20">
        <f t="shared" si="49"/>
        <v>0.51958087658267615</v>
      </c>
      <c r="BI120">
        <f t="shared" si="49"/>
        <v>0.36511526286007268</v>
      </c>
      <c r="BJ120">
        <f t="shared" si="49"/>
        <v>0.25418549619836384</v>
      </c>
      <c r="BK120">
        <f t="shared" si="49"/>
        <v>0.17579622159904496</v>
      </c>
      <c r="BL120">
        <f t="shared" si="49"/>
        <v>0.12102359722592482</v>
      </c>
      <c r="BM120">
        <f t="shared" si="49"/>
        <v>8.3051176137683314E-2</v>
      </c>
      <c r="BN120">
        <f t="shared" si="49"/>
        <v>5.6867855699010761E-2</v>
      </c>
      <c r="BO120">
        <f t="shared" si="49"/>
        <v>3.8880528603517206E-2</v>
      </c>
      <c r="BP120">
        <f t="shared" si="49"/>
        <v>2.6555113025960253E-2</v>
      </c>
      <c r="BQ120">
        <f t="shared" si="49"/>
        <v>1.8124115154343201E-2</v>
      </c>
      <c r="BR120" s="20">
        <f t="shared" si="49"/>
        <v>1.2363900442396769E-2</v>
      </c>
      <c r="BS120">
        <f t="shared" si="49"/>
        <v>8.4316165501583384E-3</v>
      </c>
      <c r="BT120">
        <f t="shared" si="49"/>
        <v>5.748683509940733E-3</v>
      </c>
      <c r="BU120">
        <f t="shared" si="49"/>
        <v>3.918855518820763E-3</v>
      </c>
      <c r="BV120">
        <f t="shared" si="49"/>
        <v>2.67118905202679E-3</v>
      </c>
      <c r="BW120">
        <f t="shared" si="49"/>
        <v>1.8206186867804064E-3</v>
      </c>
      <c r="BX120">
        <f t="shared" si="49"/>
        <v>1.240829848939029E-3</v>
      </c>
      <c r="BY120">
        <f t="shared" si="49"/>
        <v>8.4565079936282928E-4</v>
      </c>
      <c r="BZ120">
        <f t="shared" si="49"/>
        <v>5.7631520504308753E-4</v>
      </c>
      <c r="CA120">
        <f t="shared" si="49"/>
        <v>3.9275561355900379E-4</v>
      </c>
      <c r="CB120" s="20">
        <f t="shared" si="49"/>
        <v>2.6765796045502555E-4</v>
      </c>
    </row>
    <row r="121" spans="1:80" x14ac:dyDescent="0.25">
      <c r="E121" t="s">
        <v>18</v>
      </c>
      <c r="F121">
        <f>SUM(Z121:AX121)</f>
        <v>9.1270998872316884</v>
      </c>
      <c r="Z121">
        <f>ABS(Z122-Z118)</f>
        <v>1.0917557427774411E-2</v>
      </c>
      <c r="AA121">
        <f t="shared" ref="AA121:AX121" si="50">ABS(AA122-AA118)</f>
        <v>2.6260100438873887E-2</v>
      </c>
      <c r="AB121">
        <f t="shared" si="50"/>
        <v>4.6208696820539456E-2</v>
      </c>
      <c r="AC121">
        <f t="shared" si="50"/>
        <v>6.0816608650692952E-2</v>
      </c>
      <c r="AD121">
        <f t="shared" si="50"/>
        <v>5.9575098626867828E-2</v>
      </c>
      <c r="AE121">
        <f t="shared" si="50"/>
        <v>0.25316727769457065</v>
      </c>
      <c r="AF121">
        <f t="shared" si="50"/>
        <v>0.21999227453863698</v>
      </c>
      <c r="AG121">
        <f t="shared" si="50"/>
        <v>0.23154298602793683</v>
      </c>
      <c r="AH121">
        <f t="shared" si="50"/>
        <v>0.3584798248405644</v>
      </c>
      <c r="AI121">
        <f t="shared" si="50"/>
        <v>0.23175915404175174</v>
      </c>
      <c r="AJ121">
        <f t="shared" si="50"/>
        <v>0.12194655981222025</v>
      </c>
      <c r="AK121">
        <f t="shared" si="50"/>
        <v>4.7438452614522619E-2</v>
      </c>
      <c r="AL121">
        <f t="shared" si="50"/>
        <v>3.2060678690389643E-2</v>
      </c>
      <c r="AM121">
        <f t="shared" si="50"/>
        <v>9.5157449647724102E-2</v>
      </c>
      <c r="AN121">
        <f t="shared" si="50"/>
        <v>7.566313708270922E-2</v>
      </c>
      <c r="AO121">
        <f t="shared" si="50"/>
        <v>0.49870891664154549</v>
      </c>
      <c r="AP121">
        <f t="shared" si="50"/>
        <v>1.2355519534588035</v>
      </c>
      <c r="AQ121">
        <f t="shared" si="50"/>
        <v>1.2567158257150806</v>
      </c>
      <c r="AR121">
        <f t="shared" si="50"/>
        <v>1.1688359321191975</v>
      </c>
      <c r="AS121">
        <f t="shared" si="50"/>
        <v>0.97727214698999632</v>
      </c>
      <c r="AT121">
        <f t="shared" si="50"/>
        <v>1.174527910861503</v>
      </c>
      <c r="AU121">
        <f t="shared" si="50"/>
        <v>3.5023178489907991E-3</v>
      </c>
      <c r="AV121">
        <f t="shared" si="50"/>
        <v>0.5094029241746334</v>
      </c>
      <c r="AW121">
        <f t="shared" si="50"/>
        <v>0.43159539324666341</v>
      </c>
      <c r="AX121">
        <f t="shared" si="50"/>
        <v>7.0921949912872151E-7</v>
      </c>
    </row>
    <row r="122" spans="1:80" x14ac:dyDescent="0.25">
      <c r="G122" t="s">
        <v>7</v>
      </c>
      <c r="Z122">
        <f>Y118+Z120</f>
        <v>1.801755742777441E-2</v>
      </c>
      <c r="AA122">
        <f>Z122+AA120</f>
        <v>3.3460100438873888E-2</v>
      </c>
      <c r="AB122">
        <f t="shared" ref="AB122:CB122" si="51">AA122+AB120</f>
        <v>5.3808696820539459E-2</v>
      </c>
      <c r="AC122">
        <f t="shared" si="51"/>
        <v>8.061660865069295E-2</v>
      </c>
      <c r="AD122">
        <f t="shared" si="51"/>
        <v>0.11592490137313216</v>
      </c>
      <c r="AE122">
        <f t="shared" si="51"/>
        <v>0.16241272230542936</v>
      </c>
      <c r="AF122">
        <f t="shared" si="51"/>
        <v>0.22359172546136305</v>
      </c>
      <c r="AG122">
        <f t="shared" si="51"/>
        <v>0.30405601397206311</v>
      </c>
      <c r="AH122">
        <f t="shared" si="51"/>
        <v>0.40980068020994065</v>
      </c>
      <c r="AI122">
        <f t="shared" si="51"/>
        <v>0.54862295706935948</v>
      </c>
      <c r="AJ122">
        <f t="shared" si="51"/>
        <v>0.73061904624838581</v>
      </c>
      <c r="AK122">
        <f t="shared" si="51"/>
        <v>0.96878491102482123</v>
      </c>
      <c r="AL122">
        <f t="shared" si="51"/>
        <v>1.2797174526227417</v>
      </c>
      <c r="AM122">
        <f t="shared" si="51"/>
        <v>1.6843883890431539</v>
      </c>
      <c r="AN122">
        <f t="shared" si="51"/>
        <v>2.2089192972564335</v>
      </c>
      <c r="AO122">
        <f t="shared" si="51"/>
        <v>2.8852128560211794</v>
      </c>
      <c r="AP122">
        <f t="shared" si="51"/>
        <v>3.751182193955886</v>
      </c>
      <c r="AQ122">
        <f t="shared" si="51"/>
        <v>4.8501631282708297</v>
      </c>
      <c r="AR122">
        <f t="shared" si="51"/>
        <v>6.2289087663315144</v>
      </c>
      <c r="AS122">
        <f t="shared" si="51"/>
        <v>7.9334141356332442</v>
      </c>
      <c r="AT122">
        <f t="shared" si="51"/>
        <v>10.001842761932362</v>
      </c>
      <c r="AU122">
        <f t="shared" si="51"/>
        <v>12.454271777893927</v>
      </c>
      <c r="AV122">
        <f t="shared" si="51"/>
        <v>15.280126275937601</v>
      </c>
      <c r="AW122">
        <f t="shared" si="51"/>
        <v>18.42613373973521</v>
      </c>
      <c r="AX122">
        <f t="shared" si="51"/>
        <v>21.789843777721604</v>
      </c>
      <c r="AY122">
        <f t="shared" si="51"/>
        <v>25.224641396233523</v>
      </c>
      <c r="AZ122">
        <f t="shared" si="51"/>
        <v>28.559607933273828</v>
      </c>
      <c r="BA122">
        <f t="shared" si="51"/>
        <v>31.63094308091512</v>
      </c>
      <c r="BB122">
        <f t="shared" si="51"/>
        <v>34.314205678921674</v>
      </c>
      <c r="BC122">
        <f t="shared" si="51"/>
        <v>36.544417085452451</v>
      </c>
      <c r="BD122">
        <f t="shared" si="51"/>
        <v>38.31716053030906</v>
      </c>
      <c r="BE122">
        <f t="shared" si="51"/>
        <v>39.673876809977422</v>
      </c>
      <c r="BF122">
        <f t="shared" si="51"/>
        <v>40.680849385280176</v>
      </c>
      <c r="BG122">
        <f t="shared" si="51"/>
        <v>41.410663090699586</v>
      </c>
      <c r="BH122" s="20">
        <f t="shared" si="51"/>
        <v>41.930243967282266</v>
      </c>
      <c r="BI122">
        <f t="shared" si="51"/>
        <v>42.295359230142338</v>
      </c>
      <c r="BJ122">
        <f t="shared" si="51"/>
        <v>42.549544726340699</v>
      </c>
      <c r="BK122">
        <f t="shared" si="51"/>
        <v>42.725340947939742</v>
      </c>
      <c r="BL122">
        <f t="shared" si="51"/>
        <v>42.84636454516567</v>
      </c>
      <c r="BM122">
        <f t="shared" si="51"/>
        <v>42.929415721303357</v>
      </c>
      <c r="BN122">
        <f t="shared" si="51"/>
        <v>42.986283577002368</v>
      </c>
      <c r="BO122">
        <f t="shared" si="51"/>
        <v>43.025164105605882</v>
      </c>
      <c r="BP122">
        <f t="shared" si="51"/>
        <v>43.051719218631845</v>
      </c>
      <c r="BQ122">
        <f t="shared" si="51"/>
        <v>43.069843333786189</v>
      </c>
      <c r="BR122" s="20">
        <f t="shared" si="51"/>
        <v>43.082207234228584</v>
      </c>
      <c r="BS122">
        <f t="shared" si="51"/>
        <v>43.090638850778745</v>
      </c>
      <c r="BT122">
        <f t="shared" si="51"/>
        <v>43.096387534288688</v>
      </c>
      <c r="BU122">
        <f t="shared" si="51"/>
        <v>43.100306389807507</v>
      </c>
      <c r="BV122">
        <f t="shared" si="51"/>
        <v>43.102977578859537</v>
      </c>
      <c r="BW122">
        <f t="shared" si="51"/>
        <v>43.104798197546316</v>
      </c>
      <c r="BX122">
        <f t="shared" si="51"/>
        <v>43.106039027395255</v>
      </c>
      <c r="BY122">
        <f t="shared" si="51"/>
        <v>43.106884678194618</v>
      </c>
      <c r="BZ122">
        <f t="shared" si="51"/>
        <v>43.107460993399663</v>
      </c>
      <c r="CA122">
        <f t="shared" si="51"/>
        <v>43.107853749013223</v>
      </c>
      <c r="CB122" s="20">
        <f t="shared" si="51"/>
        <v>43.10812140697368</v>
      </c>
    </row>
    <row r="140" spans="1:80" x14ac:dyDescent="0.25">
      <c r="A140" s="1" t="s">
        <v>15</v>
      </c>
      <c r="B140" t="s">
        <v>3</v>
      </c>
      <c r="Y140">
        <v>200</v>
      </c>
      <c r="Z140">
        <v>500</v>
      </c>
      <c r="AA140" s="10">
        <v>1117.075</v>
      </c>
      <c r="AB140" s="10">
        <v>1242.075</v>
      </c>
      <c r="AC140" s="10">
        <v>1422.7550000000001</v>
      </c>
      <c r="AD140" s="10">
        <v>1777.6</v>
      </c>
      <c r="AE140" s="10">
        <v>2149.6</v>
      </c>
      <c r="AF140" s="10">
        <v>2619.3000000000002</v>
      </c>
      <c r="AG140" s="10">
        <v>3483.9</v>
      </c>
      <c r="AH140" s="10">
        <v>5140.3</v>
      </c>
      <c r="AI140" s="10">
        <v>7810.5999999999995</v>
      </c>
      <c r="AJ140" s="10">
        <v>11523.5</v>
      </c>
      <c r="AK140" s="10">
        <v>15603.699999999999</v>
      </c>
      <c r="AL140" s="10">
        <v>22797.854000000007</v>
      </c>
      <c r="AM140" s="10">
        <v>33557.454000000005</v>
      </c>
      <c r="AN140" s="10">
        <v>48519.153999999995</v>
      </c>
      <c r="AO140" s="10">
        <v>68725.641000000003</v>
      </c>
      <c r="AP140" s="10">
        <v>86039.701999999976</v>
      </c>
      <c r="AQ140" s="10">
        <v>103430.299</v>
      </c>
      <c r="AR140" s="10">
        <v>128811.58899999999</v>
      </c>
      <c r="AS140" s="10">
        <v>166703.59099999999</v>
      </c>
      <c r="AT140" s="10">
        <v>189152.21600000001</v>
      </c>
      <c r="AU140" s="10">
        <f>205015-112-1+5557</f>
        <v>210459</v>
      </c>
      <c r="AV140" s="10">
        <f>6421+229262-121-1</f>
        <v>235561</v>
      </c>
      <c r="AW140" s="10">
        <f>257520-284-1+7876</f>
        <v>265111</v>
      </c>
      <c r="AX140" s="10">
        <f>10295+332088-486-1</f>
        <v>341896</v>
      </c>
    </row>
    <row r="141" spans="1:80" x14ac:dyDescent="0.25">
      <c r="A141" t="s">
        <v>8</v>
      </c>
      <c r="B141" t="s">
        <v>19</v>
      </c>
      <c r="Y141" s="13">
        <v>1.1216013131313129</v>
      </c>
      <c r="Z141" s="13">
        <v>0.99120506648484863</v>
      </c>
      <c r="AA141" s="13">
        <v>1.2139500414949493</v>
      </c>
      <c r="AB141" s="13">
        <v>1.4895501665959596</v>
      </c>
      <c r="AC141" s="13">
        <v>2.0532490063939393</v>
      </c>
      <c r="AD141" s="13">
        <v>2.5639469797046872</v>
      </c>
      <c r="AE141" s="13">
        <v>3.5174094179774134</v>
      </c>
      <c r="AF141" s="13">
        <v>4.0670132466788278</v>
      </c>
      <c r="AG141" s="13">
        <v>5.340875855153624</v>
      </c>
      <c r="AH141" s="13">
        <v>9.1866933999731586</v>
      </c>
      <c r="AI141" s="13">
        <v>12.019193605714049</v>
      </c>
      <c r="AJ141" s="13">
        <v>18.569807133841692</v>
      </c>
      <c r="AK141" s="13">
        <v>24.603131414364725</v>
      </c>
      <c r="AL141" s="13">
        <v>36.079894595419162</v>
      </c>
      <c r="AM141" s="13">
        <v>54.847978275086589</v>
      </c>
      <c r="AN141" s="13">
        <v>81.484196549660197</v>
      </c>
      <c r="AO141" s="13">
        <v>113.55108762856062</v>
      </c>
      <c r="AP141" s="13">
        <v>147.72358009362827</v>
      </c>
      <c r="AQ141" s="13">
        <v>188.47214342588194</v>
      </c>
      <c r="AR141" s="13">
        <v>214.27268709044878</v>
      </c>
      <c r="AS141" s="13">
        <v>243.0600532468541</v>
      </c>
      <c r="AT141" s="13">
        <v>311.20761354133009</v>
      </c>
      <c r="AU141" s="13">
        <v>387.09777822668809</v>
      </c>
      <c r="AV141" s="13">
        <v>461.95175806528346</v>
      </c>
      <c r="AW141" s="13">
        <v>509.36830709449487</v>
      </c>
      <c r="AX141" s="13">
        <v>572.63610606139696</v>
      </c>
    </row>
    <row r="142" spans="1:80" x14ac:dyDescent="0.25">
      <c r="A142" s="2" t="s">
        <v>0</v>
      </c>
      <c r="B142" s="2" t="s">
        <v>1</v>
      </c>
      <c r="C142" s="2" t="s">
        <v>2</v>
      </c>
      <c r="G142" t="s">
        <v>4</v>
      </c>
      <c r="Z142">
        <f>Z141-Y141</f>
        <v>-0.13039624664646432</v>
      </c>
      <c r="AA142">
        <f t="shared" ref="AA142:AX142" si="52">AA141-Z141</f>
        <v>0.22274497501010071</v>
      </c>
      <c r="AB142">
        <f t="shared" si="52"/>
        <v>0.27560012510101028</v>
      </c>
      <c r="AC142">
        <f t="shared" si="52"/>
        <v>0.56369883979797963</v>
      </c>
      <c r="AD142">
        <f t="shared" si="52"/>
        <v>0.51069797331074795</v>
      </c>
      <c r="AE142">
        <f t="shared" si="52"/>
        <v>0.95346243827272614</v>
      </c>
      <c r="AF142">
        <f t="shared" si="52"/>
        <v>0.54960382870141444</v>
      </c>
      <c r="AG142">
        <f t="shared" si="52"/>
        <v>1.2738626084747962</v>
      </c>
      <c r="AH142">
        <f t="shared" si="52"/>
        <v>3.8458175448195346</v>
      </c>
      <c r="AI142">
        <f t="shared" si="52"/>
        <v>2.8325002057408906</v>
      </c>
      <c r="AJ142">
        <f t="shared" si="52"/>
        <v>6.5506135281276432</v>
      </c>
      <c r="AK142">
        <f t="shared" si="52"/>
        <v>6.0333242805230327</v>
      </c>
      <c r="AL142">
        <f t="shared" si="52"/>
        <v>11.476763181054437</v>
      </c>
      <c r="AM142">
        <f t="shared" si="52"/>
        <v>18.768083679667427</v>
      </c>
      <c r="AN142">
        <f t="shared" si="52"/>
        <v>26.636218274573608</v>
      </c>
      <c r="AO142">
        <f t="shared" si="52"/>
        <v>32.066891078900426</v>
      </c>
      <c r="AP142">
        <f t="shared" si="52"/>
        <v>34.172492465067648</v>
      </c>
      <c r="AQ142">
        <f t="shared" si="52"/>
        <v>40.748563332253667</v>
      </c>
      <c r="AR142">
        <f t="shared" si="52"/>
        <v>25.800543664566845</v>
      </c>
      <c r="AS142">
        <f t="shared" si="52"/>
        <v>28.787366156405312</v>
      </c>
      <c r="AT142">
        <f t="shared" si="52"/>
        <v>68.147560294475994</v>
      </c>
      <c r="AU142">
        <f t="shared" si="52"/>
        <v>75.890164685358002</v>
      </c>
      <c r="AV142">
        <f t="shared" si="52"/>
        <v>74.853979838595365</v>
      </c>
      <c r="AW142">
        <f t="shared" si="52"/>
        <v>47.41654902921141</v>
      </c>
      <c r="AX142">
        <f t="shared" si="52"/>
        <v>63.267798966902092</v>
      </c>
    </row>
    <row r="143" spans="1:80" x14ac:dyDescent="0.25">
      <c r="A143" s="3">
        <v>1.1094664646720289E-7</v>
      </c>
      <c r="B143" s="3">
        <v>0.3349636856555781</v>
      </c>
      <c r="C143" s="3">
        <v>774.10216831522348</v>
      </c>
      <c r="G143" t="s">
        <v>6</v>
      </c>
      <c r="Z143">
        <f>$A143*$C143+($B143-$A143)*Y141-($B143/$C143)*(Y141^2)</f>
        <v>0.37523712149847788</v>
      </c>
      <c r="AA143">
        <f>$A143*$C143+($B143-$A143)*Z145-($B143/$C143)*(Z145^2)</f>
        <v>0.50050273355797947</v>
      </c>
      <c r="AB143">
        <f t="shared" ref="AB143:CB143" si="53">$A143*$C143+($B143-$A143)*AA145-($B143/$C143)*(AA145^2)</f>
        <v>0.66739617062319789</v>
      </c>
      <c r="AC143">
        <f t="shared" si="53"/>
        <v>0.88960321292302036</v>
      </c>
      <c r="AD143">
        <f t="shared" si="53"/>
        <v>1.185193898230821</v>
      </c>
      <c r="AE143">
        <f t="shared" si="53"/>
        <v>1.5779371841033782</v>
      </c>
      <c r="AF143">
        <f t="shared" si="53"/>
        <v>2.0989390159860353</v>
      </c>
      <c r="AG143">
        <f t="shared" si="53"/>
        <v>2.7886252725921152</v>
      </c>
      <c r="AH143">
        <f t="shared" si="53"/>
        <v>3.6990364922815315</v>
      </c>
      <c r="AI143">
        <f t="shared" si="53"/>
        <v>4.8962882351253434</v>
      </c>
      <c r="AJ143">
        <f t="shared" si="53"/>
        <v>6.4628386788812113</v>
      </c>
      <c r="AK143">
        <f t="shared" si="53"/>
        <v>8.4988351265923079</v>
      </c>
      <c r="AL143">
        <f t="shared" si="53"/>
        <v>11.121211838250954</v>
      </c>
      <c r="AM143">
        <f t="shared" si="53"/>
        <v>14.458324442746568</v>
      </c>
      <c r="AN143">
        <f t="shared" si="53"/>
        <v>18.636762400003022</v>
      </c>
      <c r="AO143">
        <f t="shared" si="53"/>
        <v>23.755873083691601</v>
      </c>
      <c r="AP143">
        <f t="shared" si="53"/>
        <v>29.845317878670812</v>
      </c>
      <c r="AQ143">
        <f t="shared" si="53"/>
        <v>36.803466684715204</v>
      </c>
      <c r="AR143">
        <f t="shared" si="53"/>
        <v>44.322437729616418</v>
      </c>
      <c r="AS143">
        <f t="shared" si="53"/>
        <v>51.821635807484235</v>
      </c>
      <c r="AT143">
        <f t="shared" si="53"/>
        <v>58.433749228089283</v>
      </c>
      <c r="AU143">
        <f t="shared" si="53"/>
        <v>63.101717626575621</v>
      </c>
      <c r="AV143">
        <f t="shared" si="53"/>
        <v>64.824071727260133</v>
      </c>
      <c r="AW143">
        <f t="shared" si="53"/>
        <v>63.005095068926281</v>
      </c>
      <c r="AX143">
        <f t="shared" si="53"/>
        <v>57.752140894014772</v>
      </c>
      <c r="AY143">
        <f t="shared" si="53"/>
        <v>49.919411616192576</v>
      </c>
      <c r="AZ143">
        <f t="shared" si="53"/>
        <v>40.823222492305405</v>
      </c>
      <c r="BA143">
        <f t="shared" si="53"/>
        <v>31.781574872354497</v>
      </c>
      <c r="BB143">
        <f t="shared" si="53"/>
        <v>23.744016163591397</v>
      </c>
      <c r="BC143">
        <f t="shared" si="53"/>
        <v>17.168667261840852</v>
      </c>
      <c r="BD143">
        <f t="shared" si="53"/>
        <v>12.110262871498577</v>
      </c>
      <c r="BE143">
        <f t="shared" si="53"/>
        <v>8.3887868843210356</v>
      </c>
      <c r="BF143">
        <f t="shared" si="53"/>
        <v>5.736507896848849</v>
      </c>
      <c r="BG143">
        <f t="shared" si="53"/>
        <v>3.8877361318930639</v>
      </c>
      <c r="BH143" s="20">
        <f t="shared" si="53"/>
        <v>2.6185991576434731</v>
      </c>
      <c r="BI143">
        <f t="shared" si="53"/>
        <v>1.7563948873670938</v>
      </c>
      <c r="BJ143">
        <f t="shared" si="53"/>
        <v>1.1747563579416465</v>
      </c>
      <c r="BK143">
        <f t="shared" si="53"/>
        <v>0.78424019953047264</v>
      </c>
      <c r="BL143">
        <f t="shared" si="53"/>
        <v>0.52287584927415764</v>
      </c>
      <c r="BM143">
        <f t="shared" si="53"/>
        <v>0.34832086087584457</v>
      </c>
      <c r="BN143">
        <f t="shared" si="53"/>
        <v>0.23190737128197725</v>
      </c>
      <c r="BO143">
        <f t="shared" si="53"/>
        <v>0.15434260118945531</v>
      </c>
      <c r="BP143">
        <f t="shared" si="53"/>
        <v>0.10269469275215215</v>
      </c>
      <c r="BQ143">
        <f t="shared" si="53"/>
        <v>6.8318383461303256E-2</v>
      </c>
      <c r="BR143" s="20">
        <f t="shared" si="53"/>
        <v>4.544424076851783E-2</v>
      </c>
      <c r="BS143">
        <f t="shared" si="53"/>
        <v>3.0226508327473312E-2</v>
      </c>
      <c r="BT143">
        <f t="shared" si="53"/>
        <v>2.0103687790253844E-2</v>
      </c>
      <c r="BU143">
        <f t="shared" si="53"/>
        <v>1.3370549597368608E-2</v>
      </c>
      <c r="BV143">
        <f t="shared" si="53"/>
        <v>8.892284089711211E-3</v>
      </c>
      <c r="BW143">
        <f t="shared" si="53"/>
        <v>5.9138609370279482E-3</v>
      </c>
      <c r="BX143">
        <f t="shared" si="53"/>
        <v>3.9330068529466189E-3</v>
      </c>
      <c r="BY143">
        <f t="shared" si="53"/>
        <v>2.6156252176861017E-3</v>
      </c>
      <c r="BZ143">
        <f t="shared" si="53"/>
        <v>1.7395001799513921E-3</v>
      </c>
      <c r="CA143">
        <f t="shared" si="53"/>
        <v>1.156837103962971E-3</v>
      </c>
      <c r="CB143" s="20">
        <f t="shared" si="53"/>
        <v>7.693414341360949E-4</v>
      </c>
    </row>
    <row r="144" spans="1:80" x14ac:dyDescent="0.25">
      <c r="E144" t="s">
        <v>5</v>
      </c>
      <c r="F144">
        <f>SUM(Z144:AX144)</f>
        <v>164.77724483719777</v>
      </c>
      <c r="Z144">
        <f>ABS(Z145-Z141)</f>
        <v>0.50563336814494209</v>
      </c>
      <c r="AA144">
        <f t="shared" ref="AA144:AX144" si="54">ABS(AA145-AA141)</f>
        <v>0.78339112669282085</v>
      </c>
      <c r="AB144">
        <f t="shared" si="54"/>
        <v>1.1751871722150087</v>
      </c>
      <c r="AC144">
        <f t="shared" si="54"/>
        <v>1.5010915453400493</v>
      </c>
      <c r="AD144">
        <f t="shared" si="54"/>
        <v>2.1755874702601221</v>
      </c>
      <c r="AE144">
        <f t="shared" si="54"/>
        <v>2.8000622160907742</v>
      </c>
      <c r="AF144">
        <f t="shared" si="54"/>
        <v>4.349397403375395</v>
      </c>
      <c r="AG144">
        <f t="shared" si="54"/>
        <v>5.8641600674927146</v>
      </c>
      <c r="AH144">
        <f t="shared" si="54"/>
        <v>5.7173790149547123</v>
      </c>
      <c r="AI144">
        <f t="shared" si="54"/>
        <v>7.7811670443391652</v>
      </c>
      <c r="AJ144">
        <f t="shared" si="54"/>
        <v>7.6933921950927342</v>
      </c>
      <c r="AK144">
        <f t="shared" si="54"/>
        <v>10.158903041162006</v>
      </c>
      <c r="AL144">
        <f t="shared" si="54"/>
        <v>9.8033516983585258</v>
      </c>
      <c r="AM144">
        <f t="shared" si="54"/>
        <v>5.4935924614376646</v>
      </c>
      <c r="AN144">
        <f t="shared" si="54"/>
        <v>2.5058634131329143</v>
      </c>
      <c r="AO144">
        <f t="shared" si="54"/>
        <v>10.816881408341743</v>
      </c>
      <c r="AP144">
        <f t="shared" si="54"/>
        <v>15.144055994738579</v>
      </c>
      <c r="AQ144">
        <f t="shared" si="54"/>
        <v>19.089152642277043</v>
      </c>
      <c r="AR144">
        <f t="shared" si="54"/>
        <v>0.56725857722747719</v>
      </c>
      <c r="AS144">
        <f t="shared" si="54"/>
        <v>22.467011073851467</v>
      </c>
      <c r="AT144">
        <f t="shared" si="54"/>
        <v>12.753200007464727</v>
      </c>
      <c r="AU144">
        <f t="shared" si="54"/>
        <v>3.5247051317639944E-2</v>
      </c>
      <c r="AV144">
        <f t="shared" si="54"/>
        <v>10.0651551626529</v>
      </c>
      <c r="AW144">
        <f t="shared" si="54"/>
        <v>5.5233908770619564</v>
      </c>
      <c r="AX144">
        <f t="shared" si="54"/>
        <v>7.7328041746795861E-3</v>
      </c>
    </row>
    <row r="145" spans="7:80" x14ac:dyDescent="0.25">
      <c r="G145" t="s">
        <v>7</v>
      </c>
      <c r="Z145" s="17">
        <f>Y141+Z143</f>
        <v>1.4968384346297907</v>
      </c>
      <c r="AA145" s="17">
        <f>Z145+AA143</f>
        <v>1.9973411681877702</v>
      </c>
      <c r="AB145">
        <f t="shared" ref="AB145:CB145" si="55">AA145+AB143</f>
        <v>2.6647373388109683</v>
      </c>
      <c r="AC145">
        <f t="shared" si="55"/>
        <v>3.5543405517339886</v>
      </c>
      <c r="AD145">
        <f t="shared" si="55"/>
        <v>4.7395344499648093</v>
      </c>
      <c r="AE145">
        <f>AD145+AE143</f>
        <v>6.3174716340681876</v>
      </c>
      <c r="AF145">
        <f t="shared" si="55"/>
        <v>8.4164106500542228</v>
      </c>
      <c r="AG145">
        <f t="shared" si="55"/>
        <v>11.205035922646339</v>
      </c>
      <c r="AH145">
        <f t="shared" si="55"/>
        <v>14.904072414927871</v>
      </c>
      <c r="AI145">
        <f t="shared" si="55"/>
        <v>19.800360650053214</v>
      </c>
      <c r="AJ145">
        <f t="shared" si="55"/>
        <v>26.263199328934427</v>
      </c>
      <c r="AK145">
        <f t="shared" si="55"/>
        <v>34.762034455526731</v>
      </c>
      <c r="AL145">
        <f t="shared" si="55"/>
        <v>45.883246293777688</v>
      </c>
      <c r="AM145">
        <f t="shared" si="55"/>
        <v>60.341570736524254</v>
      </c>
      <c r="AN145">
        <f t="shared" si="55"/>
        <v>78.978333136527283</v>
      </c>
      <c r="AO145">
        <f t="shared" si="55"/>
        <v>102.73420622021888</v>
      </c>
      <c r="AP145">
        <f t="shared" si="55"/>
        <v>132.57952409888969</v>
      </c>
      <c r="AQ145">
        <f t="shared" si="55"/>
        <v>169.3829907836049</v>
      </c>
      <c r="AR145">
        <f t="shared" si="55"/>
        <v>213.70542851322131</v>
      </c>
      <c r="AS145">
        <f t="shared" si="55"/>
        <v>265.52706432070556</v>
      </c>
      <c r="AT145">
        <f t="shared" si="55"/>
        <v>323.96081354879482</v>
      </c>
      <c r="AU145">
        <f t="shared" si="55"/>
        <v>387.06253117537045</v>
      </c>
      <c r="AV145">
        <f t="shared" si="55"/>
        <v>451.88660290263056</v>
      </c>
      <c r="AW145">
        <f t="shared" si="55"/>
        <v>514.89169797155682</v>
      </c>
      <c r="AX145">
        <f t="shared" si="55"/>
        <v>572.64383886557164</v>
      </c>
      <c r="AY145">
        <f t="shared" si="55"/>
        <v>622.56325048176427</v>
      </c>
      <c r="AZ145">
        <f t="shared" si="55"/>
        <v>663.38647297406965</v>
      </c>
      <c r="BA145">
        <f t="shared" si="55"/>
        <v>695.16804784642409</v>
      </c>
      <c r="BB145">
        <f t="shared" si="55"/>
        <v>718.91206401001546</v>
      </c>
      <c r="BC145">
        <f t="shared" si="55"/>
        <v>736.08073127185628</v>
      </c>
      <c r="BD145">
        <f t="shared" si="55"/>
        <v>748.19099414335483</v>
      </c>
      <c r="BE145">
        <f t="shared" si="55"/>
        <v>756.57978102767584</v>
      </c>
      <c r="BF145">
        <f t="shared" si="55"/>
        <v>762.31628892452466</v>
      </c>
      <c r="BG145">
        <f t="shared" si="55"/>
        <v>766.20402505641778</v>
      </c>
      <c r="BH145" s="20">
        <f t="shared" si="55"/>
        <v>768.82262421406131</v>
      </c>
      <c r="BI145">
        <f t="shared" si="55"/>
        <v>770.57901910142846</v>
      </c>
      <c r="BJ145">
        <f t="shared" si="55"/>
        <v>771.7537754593701</v>
      </c>
      <c r="BK145">
        <f t="shared" si="55"/>
        <v>772.53801565890058</v>
      </c>
      <c r="BL145">
        <f t="shared" si="55"/>
        <v>773.06089150817479</v>
      </c>
      <c r="BM145">
        <f t="shared" si="55"/>
        <v>773.40921236905069</v>
      </c>
      <c r="BN145">
        <f t="shared" si="55"/>
        <v>773.64111974033267</v>
      </c>
      <c r="BO145">
        <f t="shared" si="55"/>
        <v>773.79546234152212</v>
      </c>
      <c r="BP145">
        <f t="shared" si="55"/>
        <v>773.89815703427428</v>
      </c>
      <c r="BQ145">
        <f t="shared" si="55"/>
        <v>773.96647541773564</v>
      </c>
      <c r="BR145" s="20">
        <f t="shared" si="55"/>
        <v>774.01191965850421</v>
      </c>
      <c r="BS145">
        <f t="shared" si="55"/>
        <v>774.04214616683169</v>
      </c>
      <c r="BT145">
        <f t="shared" si="55"/>
        <v>774.062249854622</v>
      </c>
      <c r="BU145">
        <f t="shared" si="55"/>
        <v>774.07562040421931</v>
      </c>
      <c r="BV145">
        <f t="shared" si="55"/>
        <v>774.08451268830902</v>
      </c>
      <c r="BW145">
        <f t="shared" si="55"/>
        <v>774.0904265492461</v>
      </c>
      <c r="BX145">
        <f t="shared" si="55"/>
        <v>774.09435955609911</v>
      </c>
      <c r="BY145">
        <f t="shared" si="55"/>
        <v>774.09697518131679</v>
      </c>
      <c r="BZ145">
        <f t="shared" si="55"/>
        <v>774.09871468149674</v>
      </c>
      <c r="CA145">
        <f t="shared" si="55"/>
        <v>774.09987151860071</v>
      </c>
      <c r="CB145" s="20">
        <f t="shared" si="55"/>
        <v>774.1006408600349</v>
      </c>
    </row>
    <row r="146" spans="7:80" x14ac:dyDescent="0.25">
      <c r="Y146" s="13">
        <v>3395.2965092790796</v>
      </c>
      <c r="Z146" s="13">
        <v>3571.3638398133576</v>
      </c>
      <c r="AA146" s="13">
        <v>3742.3628717879924</v>
      </c>
      <c r="AB146" s="13">
        <v>3849.1260941945284</v>
      </c>
      <c r="AC146" s="13">
        <v>4039.029469931932</v>
      </c>
      <c r="AD146" s="13">
        <v>4285.6996914477604</v>
      </c>
      <c r="AE146" s="13">
        <v>4477.9927908606405</v>
      </c>
      <c r="AF146" s="13">
        <v>4762.2399844710872</v>
      </c>
      <c r="AG146" s="13">
        <v>5098.7070601212999</v>
      </c>
      <c r="AH146" s="13">
        <v>5567.6127045873291</v>
      </c>
      <c r="AI146" s="13">
        <v>5971.2672236212438</v>
      </c>
      <c r="AJ146" s="13">
        <v>6456.8205788810665</v>
      </c>
      <c r="AK146" s="13">
        <v>7014.7262483131844</v>
      </c>
      <c r="AL146" s="13">
        <v>7302.2071619711114</v>
      </c>
      <c r="AM146" s="13">
        <v>7537.4936704025613</v>
      </c>
      <c r="AN146" s="13">
        <v>8257.6957616609307</v>
      </c>
      <c r="AO146" s="13">
        <v>8875.0603971072105</v>
      </c>
      <c r="AP146" s="13">
        <v>9278.1357349535974</v>
      </c>
      <c r="AQ146" s="13">
        <v>9812.30958998403</v>
      </c>
      <c r="AR146" s="13">
        <v>10333.718002425348</v>
      </c>
      <c r="AS146" s="13">
        <v>10433.851989073068</v>
      </c>
      <c r="AT146" s="13">
        <v>10947.576023781043</v>
      </c>
      <c r="AU146" s="13">
        <v>11569.799775152249</v>
      </c>
      <c r="AV146" s="13">
        <v>12339.297222214054</v>
      </c>
      <c r="AW146" s="13">
        <v>12741.571018825523</v>
      </c>
      <c r="AX146" s="13">
        <v>12919.334135027793</v>
      </c>
      <c r="AY146" s="13">
        <v>12919.334135027793</v>
      </c>
      <c r="AZ146" s="13">
        <v>12919.334135027793</v>
      </c>
      <c r="BA146" s="13">
        <v>12919.334135027793</v>
      </c>
      <c r="BB146" s="13">
        <v>12919.334135027793</v>
      </c>
      <c r="BC146" s="13">
        <v>12919.334135027793</v>
      </c>
      <c r="BD146" s="13">
        <v>12919.334135027793</v>
      </c>
      <c r="BE146" s="13">
        <v>12919.334135027793</v>
      </c>
      <c r="BF146" s="13">
        <v>12919.334135027793</v>
      </c>
      <c r="BG146" s="13">
        <v>12919.334135027793</v>
      </c>
      <c r="BH146" s="23">
        <v>12919.334135027793</v>
      </c>
      <c r="BI146" s="13">
        <v>12919.334135027793</v>
      </c>
      <c r="BJ146" s="13">
        <v>12919.334135027793</v>
      </c>
      <c r="BK146" s="13">
        <v>12919.334135027793</v>
      </c>
      <c r="BL146" s="13">
        <v>12919.334135027793</v>
      </c>
      <c r="BM146" s="13">
        <v>12919.334135027793</v>
      </c>
      <c r="BN146" s="13">
        <v>12919.334135027793</v>
      </c>
      <c r="BO146" s="13">
        <v>12919.334135027793</v>
      </c>
      <c r="BP146" s="13">
        <v>12919.334135027793</v>
      </c>
      <c r="BQ146" s="13">
        <v>12919.334135027793</v>
      </c>
      <c r="BR146" s="23">
        <v>12919.334135027793</v>
      </c>
      <c r="BS146" s="13">
        <v>12919.334135027793</v>
      </c>
      <c r="BT146" s="13">
        <v>12919.334135027793</v>
      </c>
      <c r="BU146" s="13">
        <v>12919.334135027793</v>
      </c>
      <c r="BV146" s="13">
        <v>12919.334135027793</v>
      </c>
      <c r="BW146" s="13">
        <v>12919.334135027793</v>
      </c>
      <c r="BX146" s="13">
        <v>12919.334135027793</v>
      </c>
      <c r="BY146" s="13">
        <v>12919.334135027793</v>
      </c>
      <c r="BZ146" s="13">
        <v>12919.334135027793</v>
      </c>
      <c r="CA146" s="13">
        <v>12919.334135027793</v>
      </c>
      <c r="CB146" s="23">
        <v>12919.334135027793</v>
      </c>
    </row>
    <row r="147" spans="7:80" x14ac:dyDescent="0.25">
      <c r="BH147" s="20">
        <f>BH145/BH146*100</f>
        <v>5.9509462034082405</v>
      </c>
      <c r="BR147" s="20">
        <f>BR145/BR146*100</f>
        <v>5.9911130989324715</v>
      </c>
      <c r="CB147" s="20">
        <f>CB145/CB146*100</f>
        <v>5.991799830931221</v>
      </c>
    </row>
    <row r="163" spans="1:80" x14ac:dyDescent="0.25">
      <c r="A163" s="1" t="s">
        <v>16</v>
      </c>
      <c r="B163" t="s">
        <v>3</v>
      </c>
      <c r="Y163">
        <v>4</v>
      </c>
      <c r="Z163">
        <v>7</v>
      </c>
      <c r="AA163" s="4">
        <v>9</v>
      </c>
      <c r="AB163" s="4">
        <v>9</v>
      </c>
      <c r="AC163" s="4">
        <v>9</v>
      </c>
      <c r="AD163" s="4">
        <v>12.4</v>
      </c>
      <c r="AE163" s="4">
        <v>12.4</v>
      </c>
      <c r="AF163" s="4">
        <v>19.399999999999999</v>
      </c>
      <c r="AG163" s="4">
        <v>23.4</v>
      </c>
      <c r="AH163" s="4">
        <v>32.9</v>
      </c>
      <c r="AI163" s="4">
        <v>45</v>
      </c>
      <c r="AJ163" s="4">
        <v>55</v>
      </c>
      <c r="AK163" s="4">
        <v>71</v>
      </c>
      <c r="AL163" s="4">
        <v>71.7</v>
      </c>
      <c r="AM163" s="4">
        <v>100.7</v>
      </c>
      <c r="AN163" s="4">
        <v>103.7</v>
      </c>
      <c r="AO163" s="4">
        <v>106.9</v>
      </c>
      <c r="AP163" s="4">
        <v>115.3</v>
      </c>
      <c r="AQ163" s="4">
        <v>119.2</v>
      </c>
      <c r="AR163" s="4">
        <v>162.19999999999999</v>
      </c>
      <c r="AS163" s="4">
        <v>286.21999999999997</v>
      </c>
      <c r="AT163" s="4">
        <v>423</v>
      </c>
      <c r="AU163" s="4">
        <v>504</v>
      </c>
      <c r="AV163" s="4">
        <v>609</v>
      </c>
      <c r="AW163" s="4">
        <v>769</v>
      </c>
      <c r="AX163" s="4">
        <v>915</v>
      </c>
    </row>
    <row r="164" spans="1:80" x14ac:dyDescent="0.25">
      <c r="A164" t="s">
        <v>8</v>
      </c>
      <c r="B164" t="s">
        <v>19</v>
      </c>
      <c r="Y164" s="15">
        <v>1E-3</v>
      </c>
      <c r="Z164" s="15">
        <v>1E-3</v>
      </c>
      <c r="AA164" s="15">
        <v>3.0000000000000001E-3</v>
      </c>
      <c r="AB164" s="15">
        <v>3.0000000000000001E-3</v>
      </c>
      <c r="AC164" s="15">
        <v>3.8000000000000006E-2</v>
      </c>
      <c r="AD164" s="15">
        <v>3.95E-2</v>
      </c>
      <c r="AE164" s="15">
        <v>4.6700000000000005E-2</v>
      </c>
      <c r="AF164" s="15">
        <v>4.4300000000000006E-2</v>
      </c>
      <c r="AG164" s="15">
        <v>4.2600000000000006E-2</v>
      </c>
      <c r="AH164" s="15">
        <v>6.1400000000000003E-2</v>
      </c>
      <c r="AI164" s="15">
        <v>8.6000000000000007E-2</v>
      </c>
      <c r="AJ164" s="15">
        <v>0.1394</v>
      </c>
      <c r="AK164" s="15">
        <v>0.155</v>
      </c>
      <c r="AL164" s="15">
        <v>0.21010000000000001</v>
      </c>
      <c r="AM164" s="15">
        <v>0.24049999999999999</v>
      </c>
      <c r="AN164" s="15">
        <v>0.22220000000000001</v>
      </c>
      <c r="AO164" s="15">
        <v>0.2258</v>
      </c>
      <c r="AP164" s="15">
        <v>0.21660000000000001</v>
      </c>
      <c r="AQ164" s="15">
        <v>0.22808900000000001</v>
      </c>
      <c r="AR164" s="15">
        <v>0.217278</v>
      </c>
      <c r="AS164" s="15">
        <v>0.38178899999999999</v>
      </c>
      <c r="AT164" s="15">
        <v>0.67800000000000005</v>
      </c>
      <c r="AU164" s="15">
        <v>0.79532899999999995</v>
      </c>
      <c r="AV164" s="15">
        <v>1.33765</v>
      </c>
      <c r="AW164" s="15">
        <v>1.5520814049442262</v>
      </c>
      <c r="AX164" s="15">
        <v>1.9041792796486179</v>
      </c>
    </row>
    <row r="165" spans="1:80" x14ac:dyDescent="0.25">
      <c r="A165" s="2" t="s">
        <v>0</v>
      </c>
      <c r="B165" s="2" t="s">
        <v>1</v>
      </c>
      <c r="C165" s="2" t="s">
        <v>2</v>
      </c>
      <c r="G165" t="s">
        <v>4</v>
      </c>
      <c r="Z165">
        <f>Z164-Y164</f>
        <v>0</v>
      </c>
      <c r="AA165">
        <f t="shared" ref="AA165:AX165" si="56">AA164-Z164</f>
        <v>2E-3</v>
      </c>
      <c r="AB165">
        <f t="shared" si="56"/>
        <v>0</v>
      </c>
      <c r="AC165">
        <f t="shared" si="56"/>
        <v>3.5000000000000003E-2</v>
      </c>
      <c r="AD165">
        <f t="shared" si="56"/>
        <v>1.4999999999999944E-3</v>
      </c>
      <c r="AE165">
        <f t="shared" si="56"/>
        <v>7.200000000000005E-3</v>
      </c>
      <c r="AF165">
        <f t="shared" si="56"/>
        <v>-2.3999999999999994E-3</v>
      </c>
      <c r="AG165">
        <f t="shared" si="56"/>
        <v>-1.7000000000000001E-3</v>
      </c>
      <c r="AH165">
        <f t="shared" si="56"/>
        <v>1.8799999999999997E-2</v>
      </c>
      <c r="AI165">
        <f t="shared" si="56"/>
        <v>2.4600000000000004E-2</v>
      </c>
      <c r="AJ165">
        <f t="shared" si="56"/>
        <v>5.3399999999999989E-2</v>
      </c>
      <c r="AK165">
        <f t="shared" si="56"/>
        <v>1.5600000000000003E-2</v>
      </c>
      <c r="AL165">
        <f t="shared" si="56"/>
        <v>5.510000000000001E-2</v>
      </c>
      <c r="AM165">
        <f t="shared" si="56"/>
        <v>3.0399999999999983E-2</v>
      </c>
      <c r="AN165">
        <f t="shared" si="56"/>
        <v>-1.8299999999999983E-2</v>
      </c>
      <c r="AO165">
        <f t="shared" si="56"/>
        <v>3.5999999999999921E-3</v>
      </c>
      <c r="AP165">
        <f t="shared" si="56"/>
        <v>-9.199999999999986E-3</v>
      </c>
      <c r="AQ165">
        <f t="shared" si="56"/>
        <v>1.1488999999999999E-2</v>
      </c>
      <c r="AR165">
        <f t="shared" si="56"/>
        <v>-1.0811000000000015E-2</v>
      </c>
      <c r="AS165">
        <f t="shared" si="56"/>
        <v>0.16451099999999999</v>
      </c>
      <c r="AT165">
        <f t="shared" si="56"/>
        <v>0.29621100000000006</v>
      </c>
      <c r="AU165">
        <f t="shared" si="56"/>
        <v>0.11732899999999991</v>
      </c>
      <c r="AV165">
        <f t="shared" si="56"/>
        <v>0.54232100000000005</v>
      </c>
      <c r="AW165">
        <f t="shared" si="56"/>
        <v>0.21443140494422619</v>
      </c>
      <c r="AX165">
        <f t="shared" si="56"/>
        <v>0.35209787470439169</v>
      </c>
    </row>
    <row r="166" spans="1:80" x14ac:dyDescent="0.25">
      <c r="A166" s="3">
        <v>2.1780677890462431E-5</v>
      </c>
      <c r="B166" s="3">
        <v>0.34416812934713237</v>
      </c>
      <c r="C166" s="3">
        <v>7.3126511883307508</v>
      </c>
      <c r="G166" t="s">
        <v>6</v>
      </c>
      <c r="Z166">
        <f>$A166*$C166+($B166-$A166)*Y164-($B166/$C166)*(Y164^2)</f>
        <v>5.033737839735703E-4</v>
      </c>
      <c r="AA166">
        <f>$A166*$C166+($B166-$A166)*Z168-($B166/$C166)*(Z168^2)</f>
        <v>6.7654872590673144E-4</v>
      </c>
      <c r="AB166">
        <f t="shared" ref="AB166:CB166" si="57">$A166*$C166+($B166-$A166)*AA168-($B166/$C166)*(AA168^2)</f>
        <v>9.0926321757944307E-4</v>
      </c>
      <c r="AC166">
        <f t="shared" si="57"/>
        <v>1.2219573463552256E-3</v>
      </c>
      <c r="AD166">
        <f t="shared" si="57"/>
        <v>1.6420639041210081E-3</v>
      </c>
      <c r="AE166">
        <f t="shared" si="57"/>
        <v>2.2063809378153674E-3</v>
      </c>
      <c r="AF166">
        <f t="shared" si="57"/>
        <v>2.9642333695377538E-3</v>
      </c>
      <c r="AG166">
        <f t="shared" si="57"/>
        <v>3.9816732142179158E-3</v>
      </c>
      <c r="AH166">
        <f t="shared" si="57"/>
        <v>5.3470362312865978E-3</v>
      </c>
      <c r="AI166">
        <f t="shared" si="57"/>
        <v>7.1782508024894106E-3</v>
      </c>
      <c r="AJ166">
        <f t="shared" si="57"/>
        <v>9.6323750143696724E-3</v>
      </c>
      <c r="AK166">
        <f t="shared" si="57"/>
        <v>1.2917902338818222E-2</v>
      </c>
      <c r="AL166">
        <f t="shared" si="57"/>
        <v>1.7310387111078816E-2</v>
      </c>
      <c r="AM166">
        <f t="shared" si="57"/>
        <v>2.3171824767538797E-2</v>
      </c>
      <c r="AN166">
        <f t="shared" si="57"/>
        <v>3.0973843878104711E-2</v>
      </c>
      <c r="AO166">
        <f t="shared" si="57"/>
        <v>4.1323892673569167E-2</v>
      </c>
      <c r="AP166">
        <f t="shared" si="57"/>
        <v>5.4991844891727086E-2</v>
      </c>
      <c r="AQ166">
        <f t="shared" si="57"/>
        <v>7.2931214779071982E-2</v>
      </c>
      <c r="AR166">
        <f t="shared" si="57"/>
        <v>9.6283648573678549E-2</v>
      </c>
      <c r="AS166">
        <f t="shared" si="57"/>
        <v>0.12634667810320949</v>
      </c>
      <c r="AT166">
        <f t="shared" si="57"/>
        <v>0.16447254210070492</v>
      </c>
      <c r="AU166">
        <f t="shared" si="57"/>
        <v>0.21185192225519175</v>
      </c>
      <c r="AV166">
        <f t="shared" si="57"/>
        <v>0.26912757522911374</v>
      </c>
      <c r="AW166">
        <f t="shared" si="57"/>
        <v>0.33579581284894416</v>
      </c>
      <c r="AX166">
        <f t="shared" si="57"/>
        <v>0.40941879671796039</v>
      </c>
      <c r="AY166">
        <f t="shared" si="57"/>
        <v>0.48482387980985941</v>
      </c>
      <c r="AZ166">
        <f t="shared" si="57"/>
        <v>0.55371182966917121</v>
      </c>
      <c r="BA166">
        <f t="shared" si="57"/>
        <v>0.60532340875034629</v>
      </c>
      <c r="BB166">
        <f t="shared" si="57"/>
        <v>0.62872549695954549</v>
      </c>
      <c r="BC166">
        <f t="shared" si="57"/>
        <v>0.61651581317141912</v>
      </c>
      <c r="BD166">
        <f t="shared" si="57"/>
        <v>0.56841111079849505</v>
      </c>
      <c r="BE166">
        <f t="shared" si="57"/>
        <v>0.49236054217611125</v>
      </c>
      <c r="BF166">
        <f t="shared" si="57"/>
        <v>0.40190408107295728</v>
      </c>
      <c r="BG166">
        <f t="shared" si="57"/>
        <v>0.31115080032506293</v>
      </c>
      <c r="BH166" s="20">
        <f t="shared" si="57"/>
        <v>0.23044822052165781</v>
      </c>
      <c r="BI166">
        <f t="shared" si="57"/>
        <v>0.16480313545087899</v>
      </c>
      <c r="BJ166">
        <f t="shared" si="57"/>
        <v>0.11479186164744881</v>
      </c>
      <c r="BK166">
        <f t="shared" si="57"/>
        <v>7.8446489568454236E-2</v>
      </c>
      <c r="BL166">
        <f t="shared" si="57"/>
        <v>5.2895332097151915E-2</v>
      </c>
      <c r="BM166">
        <f t="shared" si="57"/>
        <v>3.5339580340935761E-2</v>
      </c>
      <c r="BN166">
        <f t="shared" si="57"/>
        <v>2.3463756637853717E-2</v>
      </c>
      <c r="BO166">
        <f t="shared" si="57"/>
        <v>1.5513851823227398E-2</v>
      </c>
      <c r="BP166">
        <f t="shared" si="57"/>
        <v>1.0229045167684081E-2</v>
      </c>
      <c r="BQ166">
        <f t="shared" si="57"/>
        <v>6.7321190002984643E-3</v>
      </c>
      <c r="BR166" s="20">
        <f t="shared" si="57"/>
        <v>4.4252864170601924E-3</v>
      </c>
      <c r="BS166">
        <f t="shared" si="57"/>
        <v>2.9065908839074339E-3</v>
      </c>
      <c r="BT166">
        <f t="shared" si="57"/>
        <v>1.9080871315715342E-3</v>
      </c>
      <c r="BU166">
        <f t="shared" si="57"/>
        <v>1.2521678859753749E-3</v>
      </c>
      <c r="BV166">
        <f t="shared" si="57"/>
        <v>8.2153955153829727E-4</v>
      </c>
      <c r="BW166">
        <f t="shared" si="57"/>
        <v>5.3892680219647104E-4</v>
      </c>
      <c r="BX166">
        <f t="shared" si="57"/>
        <v>3.5349941255269357E-4</v>
      </c>
      <c r="BY166">
        <f t="shared" si="57"/>
        <v>2.3185677978121433E-4</v>
      </c>
      <c r="BZ166">
        <f t="shared" si="57"/>
        <v>1.5206618856744569E-4</v>
      </c>
      <c r="CA166">
        <f t="shared" si="57"/>
        <v>9.9731776873834832E-5</v>
      </c>
      <c r="CB166" s="20">
        <f t="shared" si="57"/>
        <v>6.5407357708213709E-5</v>
      </c>
    </row>
    <row r="167" spans="1:80" x14ac:dyDescent="0.25">
      <c r="E167" t="s">
        <v>5</v>
      </c>
      <c r="F167">
        <f>SUM(Z167:AX167)</f>
        <v>1.6262694562695015</v>
      </c>
      <c r="Z167">
        <f>ABS(Z164-Z168)</f>
        <v>5.0337378397357019E-4</v>
      </c>
      <c r="AA167">
        <f>ABS(AA164-AA168)</f>
        <v>8.2007749011969852E-4</v>
      </c>
      <c r="AB167">
        <f>ABS(AB164-AB168)</f>
        <v>8.9185727459744658E-5</v>
      </c>
      <c r="AC167">
        <f t="shared" ref="AC167:AX167" si="58">ABS(AC164-AC168)</f>
        <v>3.3688856926185035E-2</v>
      </c>
      <c r="AD167">
        <f t="shared" si="58"/>
        <v>3.3546793022064023E-2</v>
      </c>
      <c r="AE167">
        <f t="shared" si="58"/>
        <v>3.854041208424866E-2</v>
      </c>
      <c r="AF167">
        <f t="shared" si="58"/>
        <v>3.3176178714710902E-2</v>
      </c>
      <c r="AG167">
        <f t="shared" si="58"/>
        <v>2.749450550049299E-2</v>
      </c>
      <c r="AH167">
        <f t="shared" si="58"/>
        <v>4.0947469269206394E-2</v>
      </c>
      <c r="AI167">
        <f t="shared" si="58"/>
        <v>5.8369218466716985E-2</v>
      </c>
      <c r="AJ167">
        <f t="shared" si="58"/>
        <v>0.1021368434523473</v>
      </c>
      <c r="AK167">
        <f t="shared" si="58"/>
        <v>0.10481894111352909</v>
      </c>
      <c r="AL167">
        <f t="shared" si="58"/>
        <v>0.14260855400245029</v>
      </c>
      <c r="AM167">
        <f t="shared" si="58"/>
        <v>0.14983672923491148</v>
      </c>
      <c r="AN167">
        <f t="shared" si="58"/>
        <v>0.10056288535680678</v>
      </c>
      <c r="AO167">
        <f t="shared" si="58"/>
        <v>6.2838992683237616E-2</v>
      </c>
      <c r="AP167">
        <f t="shared" si="58"/>
        <v>1.3528522084894634E-3</v>
      </c>
      <c r="AQ167">
        <f t="shared" si="58"/>
        <v>6.279506698756146E-2</v>
      </c>
      <c r="AR167">
        <f t="shared" si="58"/>
        <v>0.16988971556124002</v>
      </c>
      <c r="AS167">
        <f t="shared" si="58"/>
        <v>0.13172539366444952</v>
      </c>
      <c r="AT167">
        <f t="shared" si="58"/>
        <v>1.3064234845594491E-5</v>
      </c>
      <c r="AU167">
        <f t="shared" si="58"/>
        <v>9.4509858020346282E-2</v>
      </c>
      <c r="AV167">
        <f t="shared" si="58"/>
        <v>0.17868356675053998</v>
      </c>
      <c r="AW167">
        <f t="shared" si="58"/>
        <v>5.7319158845821949E-2</v>
      </c>
      <c r="AX167">
        <f t="shared" si="58"/>
        <v>1.7631677466933837E-6</v>
      </c>
    </row>
    <row r="168" spans="1:80" x14ac:dyDescent="0.25">
      <c r="G168" t="s">
        <v>7</v>
      </c>
      <c r="Z168">
        <f>Y164+Z166</f>
        <v>1.5033737839735702E-3</v>
      </c>
      <c r="AA168">
        <f>Z168+AA166</f>
        <v>2.1799225098803015E-3</v>
      </c>
      <c r="AB168">
        <f t="shared" ref="AB168:CB168" si="59">AA168+AB166</f>
        <v>3.0891857274597447E-3</v>
      </c>
      <c r="AC168">
        <f t="shared" si="59"/>
        <v>4.3111430738149705E-3</v>
      </c>
      <c r="AD168">
        <f t="shared" si="59"/>
        <v>5.9532069779359787E-3</v>
      </c>
      <c r="AE168">
        <f t="shared" si="59"/>
        <v>8.1595879157513457E-3</v>
      </c>
      <c r="AF168">
        <f t="shared" si="59"/>
        <v>1.11238212852891E-2</v>
      </c>
      <c r="AG168">
        <f t="shared" si="59"/>
        <v>1.5105494499507016E-2</v>
      </c>
      <c r="AH168">
        <f t="shared" si="59"/>
        <v>2.0452530730793613E-2</v>
      </c>
      <c r="AI168">
        <f t="shared" si="59"/>
        <v>2.7630781533283022E-2</v>
      </c>
      <c r="AJ168">
        <f t="shared" si="59"/>
        <v>3.7263156547652693E-2</v>
      </c>
      <c r="AK168">
        <f t="shared" si="59"/>
        <v>5.0181058886470911E-2</v>
      </c>
      <c r="AL168">
        <f t="shared" si="59"/>
        <v>6.7491445997549721E-2</v>
      </c>
      <c r="AM168">
        <f t="shared" si="59"/>
        <v>9.0663270765088511E-2</v>
      </c>
      <c r="AN168">
        <f t="shared" si="59"/>
        <v>0.12163711464319323</v>
      </c>
      <c r="AO168">
        <f t="shared" si="59"/>
        <v>0.16296100731676239</v>
      </c>
      <c r="AP168">
        <f t="shared" si="59"/>
        <v>0.21795285220848948</v>
      </c>
      <c r="AQ168">
        <f t="shared" si="59"/>
        <v>0.29088406698756147</v>
      </c>
      <c r="AR168">
        <f t="shared" si="59"/>
        <v>0.38716771556124002</v>
      </c>
      <c r="AS168">
        <f t="shared" si="59"/>
        <v>0.51351439366444951</v>
      </c>
      <c r="AT168">
        <f t="shared" si="59"/>
        <v>0.67798693576515445</v>
      </c>
      <c r="AU168">
        <f t="shared" si="59"/>
        <v>0.88983885802034624</v>
      </c>
      <c r="AV168">
        <f t="shared" si="59"/>
        <v>1.15896643324946</v>
      </c>
      <c r="AW168">
        <f t="shared" si="59"/>
        <v>1.4947622460984042</v>
      </c>
      <c r="AX168">
        <f t="shared" si="59"/>
        <v>1.9041810428163646</v>
      </c>
      <c r="AY168">
        <f t="shared" si="59"/>
        <v>2.3890049226262242</v>
      </c>
      <c r="AZ168">
        <f t="shared" si="59"/>
        <v>2.9427167522953956</v>
      </c>
      <c r="BA168">
        <f t="shared" si="59"/>
        <v>3.5480401610457419</v>
      </c>
      <c r="BB168">
        <f t="shared" si="59"/>
        <v>4.1767656580052872</v>
      </c>
      <c r="BC168">
        <f t="shared" si="59"/>
        <v>4.793281471176706</v>
      </c>
      <c r="BD168">
        <f t="shared" si="59"/>
        <v>5.361692581975201</v>
      </c>
      <c r="BE168">
        <f t="shared" si="59"/>
        <v>5.8540531241513118</v>
      </c>
      <c r="BF168">
        <f t="shared" si="59"/>
        <v>6.2559572052242691</v>
      </c>
      <c r="BG168">
        <f t="shared" si="59"/>
        <v>6.5671080055493318</v>
      </c>
      <c r="BH168" s="20">
        <f t="shared" si="59"/>
        <v>6.7975562260709896</v>
      </c>
      <c r="BI168">
        <f t="shared" si="59"/>
        <v>6.9623593615218686</v>
      </c>
      <c r="BJ168">
        <f t="shared" si="59"/>
        <v>7.0771512231693174</v>
      </c>
      <c r="BK168">
        <f t="shared" si="59"/>
        <v>7.1555977127377712</v>
      </c>
      <c r="BL168">
        <f t="shared" si="59"/>
        <v>7.2084930448349231</v>
      </c>
      <c r="BM168">
        <f t="shared" si="59"/>
        <v>7.2438326251758589</v>
      </c>
      <c r="BN168">
        <f t="shared" si="59"/>
        <v>7.2672963818137131</v>
      </c>
      <c r="BO168">
        <f t="shared" si="59"/>
        <v>7.2828102336369405</v>
      </c>
      <c r="BP168">
        <f t="shared" si="59"/>
        <v>7.2930392788046241</v>
      </c>
      <c r="BQ168">
        <f t="shared" si="59"/>
        <v>7.299771397804923</v>
      </c>
      <c r="BR168" s="20">
        <f t="shared" si="59"/>
        <v>7.3041966842219832</v>
      </c>
      <c r="BS168">
        <f t="shared" si="59"/>
        <v>7.3071032751058906</v>
      </c>
      <c r="BT168">
        <f t="shared" si="59"/>
        <v>7.3090113622374622</v>
      </c>
      <c r="BU168">
        <f t="shared" si="59"/>
        <v>7.3102635301234375</v>
      </c>
      <c r="BV168">
        <f t="shared" si="59"/>
        <v>7.3110850696749754</v>
      </c>
      <c r="BW168">
        <f t="shared" si="59"/>
        <v>7.3116239964771719</v>
      </c>
      <c r="BX168">
        <f t="shared" si="59"/>
        <v>7.3119774958897246</v>
      </c>
      <c r="BY168">
        <f t="shared" si="59"/>
        <v>7.3122093526695053</v>
      </c>
      <c r="BZ168">
        <f t="shared" si="59"/>
        <v>7.3123614188580728</v>
      </c>
      <c r="CA168">
        <f t="shared" si="59"/>
        <v>7.3124611506349471</v>
      </c>
      <c r="CB168" s="20">
        <f t="shared" si="59"/>
        <v>7.3125265579926548</v>
      </c>
    </row>
    <row r="171" spans="1:80" x14ac:dyDescent="0.25">
      <c r="C171">
        <f>(C166*1000)/(365*24)*4</f>
        <v>3.3391101316578773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2023-05-18T10:53:18Z</dcterms:modified>
</cp:coreProperties>
</file>