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iforov\Desktop\Магистратура\magistr\"/>
    </mc:Choice>
  </mc:AlternateContent>
  <bookViews>
    <workbookView xWindow="-28920" yWindow="-120" windowWidth="29040" windowHeight="15840"/>
  </bookViews>
  <sheets>
    <sheet name="Generation" sheetId="2" r:id="rId1"/>
  </sheets>
  <definedNames>
    <definedName name="solver_adj" localSheetId="0" hidden="1">Generation!$A$4:$C$4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Generation!$F$5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2" l="1"/>
  <c r="J6" i="2"/>
  <c r="J5" i="2"/>
  <c r="K4" i="2"/>
  <c r="J3" i="2"/>
  <c r="J4" i="2" l="1"/>
  <c r="C172" i="2" l="1"/>
  <c r="J98" i="2" l="1"/>
  <c r="J100" i="2" s="1"/>
  <c r="J99" i="2" s="1"/>
  <c r="M97" i="2"/>
  <c r="L97" i="2"/>
  <c r="K97" i="2"/>
  <c r="J97" i="2"/>
  <c r="J167" i="2"/>
  <c r="J169" i="2" s="1"/>
  <c r="J168" i="2" s="1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J144" i="2"/>
  <c r="J146" i="2" s="1"/>
  <c r="AC143" i="2"/>
  <c r="Z143" i="2"/>
  <c r="U143" i="2"/>
  <c r="R143" i="2"/>
  <c r="M143" i="2"/>
  <c r="J143" i="2"/>
  <c r="AE143" i="2"/>
  <c r="AD143" i="2"/>
  <c r="AA143" i="2"/>
  <c r="W143" i="2"/>
  <c r="V143" i="2"/>
  <c r="S143" i="2"/>
  <c r="O143" i="2"/>
  <c r="N143" i="2"/>
  <c r="K143" i="2"/>
  <c r="AH141" i="2"/>
  <c r="AH143" i="2" s="1"/>
  <c r="AG141" i="2"/>
  <c r="AG143" i="2" s="1"/>
  <c r="AF141" i="2"/>
  <c r="AF143" i="2" s="1"/>
  <c r="AE141" i="2"/>
  <c r="N120" i="2"/>
  <c r="AE120" i="2"/>
  <c r="AC120" i="2"/>
  <c r="AA120" i="2"/>
  <c r="W120" i="2"/>
  <c r="U120" i="2"/>
  <c r="S120" i="2"/>
  <c r="O120" i="2"/>
  <c r="M120" i="2"/>
  <c r="K120" i="2"/>
  <c r="N98" i="2"/>
  <c r="AG97" i="2"/>
  <c r="AC97" i="2"/>
  <c r="Y97" i="2"/>
  <c r="U97" i="2"/>
  <c r="Q97" i="2"/>
  <c r="AH97" i="2"/>
  <c r="AF97" i="2"/>
  <c r="AB97" i="2"/>
  <c r="X97" i="2"/>
  <c r="T97" i="2"/>
  <c r="P97" i="2"/>
  <c r="J75" i="2"/>
  <c r="AA74" i="2"/>
  <c r="W74" i="2"/>
  <c r="S74" i="2"/>
  <c r="O74" i="2"/>
  <c r="K74" i="2"/>
  <c r="AF74" i="2"/>
  <c r="AB74" i="2"/>
  <c r="X74" i="2"/>
  <c r="T74" i="2"/>
  <c r="P74" i="2"/>
  <c r="L74" i="2"/>
  <c r="AH72" i="2"/>
  <c r="AH74" i="2" s="1"/>
  <c r="AG72" i="2"/>
  <c r="AF72" i="2"/>
  <c r="AE72" i="2"/>
  <c r="AD72" i="2"/>
  <c r="AD74" i="2" s="1"/>
  <c r="AC72" i="2"/>
  <c r="AG51" i="2"/>
  <c r="AF51" i="2"/>
  <c r="AC51" i="2"/>
  <c r="AB51" i="2"/>
  <c r="Y51" i="2"/>
  <c r="X51" i="2"/>
  <c r="U51" i="2"/>
  <c r="T51" i="2"/>
  <c r="Q51" i="2"/>
  <c r="P51" i="2"/>
  <c r="M51" i="2"/>
  <c r="L51" i="2"/>
  <c r="J52" i="2"/>
  <c r="J29" i="2"/>
  <c r="J31" i="2" s="1"/>
  <c r="J30" i="2" s="1"/>
  <c r="AH28" i="2"/>
  <c r="AF28" i="2"/>
  <c r="AD28" i="2"/>
  <c r="AB28" i="2"/>
  <c r="Z28" i="2"/>
  <c r="X28" i="2"/>
  <c r="V28" i="2"/>
  <c r="T28" i="2"/>
  <c r="R28" i="2"/>
  <c r="P28" i="2"/>
  <c r="N28" i="2"/>
  <c r="L28" i="2"/>
  <c r="J28" i="2"/>
  <c r="Q12" i="2"/>
  <c r="Q11" i="2"/>
  <c r="AG3" i="2"/>
  <c r="AE3" i="2"/>
  <c r="AC3" i="2"/>
  <c r="AA3" i="2"/>
  <c r="Y3" i="2"/>
  <c r="W3" i="2"/>
  <c r="U3" i="2"/>
  <c r="S3" i="2"/>
  <c r="Q3" i="2"/>
  <c r="O3" i="2"/>
  <c r="M3" i="2"/>
  <c r="K3" i="2"/>
  <c r="K167" i="2" l="1"/>
  <c r="K169" i="2" s="1"/>
  <c r="K168" i="2" s="1"/>
  <c r="K98" i="2"/>
  <c r="K100" i="2" s="1"/>
  <c r="K99" i="2" s="1"/>
  <c r="N51" i="2"/>
  <c r="V51" i="2"/>
  <c r="AD51" i="2"/>
  <c r="J51" i="2"/>
  <c r="R51" i="2"/>
  <c r="Z51" i="2"/>
  <c r="AH51" i="2"/>
  <c r="R3" i="2"/>
  <c r="Z3" i="2"/>
  <c r="AH3" i="2"/>
  <c r="Q28" i="2"/>
  <c r="Y28" i="2"/>
  <c r="AG28" i="2"/>
  <c r="L3" i="2"/>
  <c r="T3" i="2"/>
  <c r="AB3" i="2"/>
  <c r="K28" i="2"/>
  <c r="S28" i="2"/>
  <c r="AA28" i="2"/>
  <c r="N3" i="2"/>
  <c r="V3" i="2"/>
  <c r="AD3" i="2"/>
  <c r="M28" i="2"/>
  <c r="U28" i="2"/>
  <c r="AC28" i="2"/>
  <c r="P3" i="2"/>
  <c r="X3" i="2"/>
  <c r="AF3" i="2"/>
  <c r="K29" i="2"/>
  <c r="K31" i="2" s="1"/>
  <c r="O28" i="2"/>
  <c r="W28" i="2"/>
  <c r="AE28" i="2"/>
  <c r="J74" i="2"/>
  <c r="J77" i="2"/>
  <c r="N74" i="2"/>
  <c r="M74" i="2"/>
  <c r="R74" i="2"/>
  <c r="Q74" i="2"/>
  <c r="V74" i="2"/>
  <c r="U74" i="2"/>
  <c r="Z74" i="2"/>
  <c r="Y74" i="2"/>
  <c r="AC74" i="2"/>
  <c r="AE74" i="2"/>
  <c r="K51" i="2"/>
  <c r="O51" i="2"/>
  <c r="S51" i="2"/>
  <c r="W51" i="2"/>
  <c r="AA51" i="2"/>
  <c r="AE51" i="2"/>
  <c r="J54" i="2"/>
  <c r="AG74" i="2"/>
  <c r="V120" i="2"/>
  <c r="O97" i="2"/>
  <c r="N97" i="2"/>
  <c r="S97" i="2"/>
  <c r="R97" i="2"/>
  <c r="W97" i="2"/>
  <c r="V97" i="2"/>
  <c r="AA97" i="2"/>
  <c r="Z97" i="2"/>
  <c r="AE97" i="2"/>
  <c r="AD97" i="2"/>
  <c r="J121" i="2"/>
  <c r="J123" i="2" s="1"/>
  <c r="J120" i="2"/>
  <c r="Q120" i="2"/>
  <c r="R120" i="2"/>
  <c r="Y120" i="2"/>
  <c r="Z120" i="2"/>
  <c r="AG120" i="2"/>
  <c r="AH120" i="2"/>
  <c r="AD120" i="2"/>
  <c r="P120" i="2"/>
  <c r="X120" i="2"/>
  <c r="AF120" i="2"/>
  <c r="J145" i="2"/>
  <c r="K144" i="2"/>
  <c r="K146" i="2" s="1"/>
  <c r="L120" i="2"/>
  <c r="T120" i="2"/>
  <c r="AB120" i="2"/>
  <c r="L143" i="2"/>
  <c r="P143" i="2"/>
  <c r="T143" i="2"/>
  <c r="X143" i="2"/>
  <c r="AB143" i="2"/>
  <c r="Q143" i="2"/>
  <c r="Y143" i="2"/>
  <c r="L98" i="2" l="1"/>
  <c r="L100" i="2" s="1"/>
  <c r="L99" i="2" s="1"/>
  <c r="L167" i="2"/>
  <c r="L169" i="2" s="1"/>
  <c r="L168" i="2" s="1"/>
  <c r="J122" i="2"/>
  <c r="K121" i="2"/>
  <c r="K123" i="2" s="1"/>
  <c r="J53" i="2"/>
  <c r="K52" i="2"/>
  <c r="K54" i="2" s="1"/>
  <c r="K6" i="2"/>
  <c r="J76" i="2"/>
  <c r="K75" i="2"/>
  <c r="K77" i="2" s="1"/>
  <c r="K145" i="2"/>
  <c r="L144" i="2"/>
  <c r="L146" i="2" s="1"/>
  <c r="L29" i="2"/>
  <c r="L31" i="2" s="1"/>
  <c r="M98" i="2" l="1"/>
  <c r="M100" i="2" s="1"/>
  <c r="M99" i="2" s="1"/>
  <c r="K76" i="2"/>
  <c r="L75" i="2"/>
  <c r="L77" i="2" s="1"/>
  <c r="M167" i="2"/>
  <c r="M169" i="2" s="1"/>
  <c r="M168" i="2" s="1"/>
  <c r="L4" i="2"/>
  <c r="L6" i="2" s="1"/>
  <c r="K5" i="2"/>
  <c r="K53" i="2"/>
  <c r="L52" i="2"/>
  <c r="L54" i="2" s="1"/>
  <c r="L121" i="2"/>
  <c r="L123" i="2" s="1"/>
  <c r="K122" i="2"/>
  <c r="M144" i="2"/>
  <c r="M146" i="2" s="1"/>
  <c r="L145" i="2"/>
  <c r="M29" i="2"/>
  <c r="M31" i="2" s="1"/>
  <c r="L30" i="2"/>
  <c r="N100" i="2" l="1"/>
  <c r="N99" i="2" s="1"/>
  <c r="L76" i="2"/>
  <c r="M75" i="2"/>
  <c r="M77" i="2" s="1"/>
  <c r="L5" i="2"/>
  <c r="M4" i="2"/>
  <c r="M6" i="2" s="1"/>
  <c r="M52" i="2"/>
  <c r="M54" i="2" s="1"/>
  <c r="L53" i="2"/>
  <c r="N144" i="2"/>
  <c r="N146" i="2" s="1"/>
  <c r="M145" i="2"/>
  <c r="N167" i="2"/>
  <c r="N169" i="2" s="1"/>
  <c r="N168" i="2" s="1"/>
  <c r="L122" i="2"/>
  <c r="M121" i="2"/>
  <c r="M123" i="2" s="1"/>
  <c r="M30" i="2"/>
  <c r="N29" i="2"/>
  <c r="N31" i="2" s="1"/>
  <c r="O98" i="2" l="1"/>
  <c r="O100" i="2" s="1"/>
  <c r="O99" i="2" s="1"/>
  <c r="M76" i="2"/>
  <c r="N75" i="2"/>
  <c r="N77" i="2" s="1"/>
  <c r="N4" i="2"/>
  <c r="N6" i="2" s="1"/>
  <c r="M5" i="2"/>
  <c r="N121" i="2"/>
  <c r="N123" i="2" s="1"/>
  <c r="M122" i="2"/>
  <c r="N145" i="2"/>
  <c r="O144" i="2"/>
  <c r="O146" i="2" s="1"/>
  <c r="N52" i="2"/>
  <c r="N54" i="2" s="1"/>
  <c r="M53" i="2"/>
  <c r="O167" i="2"/>
  <c r="O169" i="2" s="1"/>
  <c r="O168" i="2" s="1"/>
  <c r="O29" i="2"/>
  <c r="O31" i="2" s="1"/>
  <c r="N30" i="2"/>
  <c r="P98" i="2" l="1"/>
  <c r="P100" i="2" s="1"/>
  <c r="P99" i="2" s="1"/>
  <c r="N76" i="2"/>
  <c r="O75" i="2"/>
  <c r="O77" i="2" s="1"/>
  <c r="P167" i="2"/>
  <c r="P169" i="2" s="1"/>
  <c r="P168" i="2" s="1"/>
  <c r="N122" i="2"/>
  <c r="O121" i="2"/>
  <c r="O123" i="2" s="1"/>
  <c r="N5" i="2"/>
  <c r="O4" i="2"/>
  <c r="O6" i="2" s="1"/>
  <c r="O145" i="2"/>
  <c r="P144" i="2"/>
  <c r="P146" i="2" s="1"/>
  <c r="N53" i="2"/>
  <c r="O52" i="2"/>
  <c r="O54" i="2" s="1"/>
  <c r="O30" i="2"/>
  <c r="P29" i="2"/>
  <c r="P31" i="2" s="1"/>
  <c r="Q98" i="2" l="1"/>
  <c r="Q100" i="2" s="1"/>
  <c r="Q99" i="2" s="1"/>
  <c r="Q144" i="2"/>
  <c r="Q146" i="2" s="1"/>
  <c r="P145" i="2"/>
  <c r="Q167" i="2"/>
  <c r="Q169" i="2" s="1"/>
  <c r="Q168" i="2" s="1"/>
  <c r="Q29" i="2"/>
  <c r="Q31" i="2" s="1"/>
  <c r="P30" i="2"/>
  <c r="P121" i="2"/>
  <c r="P123" i="2" s="1"/>
  <c r="O122" i="2"/>
  <c r="P52" i="2"/>
  <c r="P54" i="2" s="1"/>
  <c r="O53" i="2"/>
  <c r="P4" i="2"/>
  <c r="P6" i="2" s="1"/>
  <c r="O5" i="2"/>
  <c r="P75" i="2"/>
  <c r="P77" i="2" s="1"/>
  <c r="O76" i="2"/>
  <c r="R98" i="2" l="1"/>
  <c r="R100" i="2" s="1"/>
  <c r="R99" i="2" s="1"/>
  <c r="Q52" i="2"/>
  <c r="Q54" i="2" s="1"/>
  <c r="P53" i="2"/>
  <c r="R167" i="2"/>
  <c r="R169" i="2" s="1"/>
  <c r="R168" i="2" s="1"/>
  <c r="P5" i="2"/>
  <c r="Q4" i="2"/>
  <c r="Q6" i="2" s="1"/>
  <c r="R144" i="2"/>
  <c r="R146" i="2" s="1"/>
  <c r="Q145" i="2"/>
  <c r="P76" i="2"/>
  <c r="Q75" i="2"/>
  <c r="Q77" i="2" s="1"/>
  <c r="Q30" i="2"/>
  <c r="R29" i="2"/>
  <c r="R31" i="2" s="1"/>
  <c r="P122" i="2"/>
  <c r="Q121" i="2"/>
  <c r="Q123" i="2" s="1"/>
  <c r="S98" i="2" l="1"/>
  <c r="S100" i="2" s="1"/>
  <c r="S99" i="2" s="1"/>
  <c r="R121" i="2"/>
  <c r="R123" i="2" s="1"/>
  <c r="Q122" i="2"/>
  <c r="Q76" i="2"/>
  <c r="R75" i="2"/>
  <c r="R77" i="2" s="1"/>
  <c r="S167" i="2"/>
  <c r="S169" i="2" s="1"/>
  <c r="S168" i="2" s="1"/>
  <c r="S29" i="2"/>
  <c r="S31" i="2" s="1"/>
  <c r="R30" i="2"/>
  <c r="R52" i="2"/>
  <c r="R54" i="2" s="1"/>
  <c r="Q53" i="2"/>
  <c r="R145" i="2"/>
  <c r="S144" i="2"/>
  <c r="S146" i="2" s="1"/>
  <c r="R4" i="2"/>
  <c r="R6" i="2" s="1"/>
  <c r="Q5" i="2"/>
  <c r="T98" i="2" l="1"/>
  <c r="T100" i="2" s="1"/>
  <c r="T99" i="2" s="1"/>
  <c r="R53" i="2"/>
  <c r="S52" i="2"/>
  <c r="S54" i="2" s="1"/>
  <c r="S145" i="2"/>
  <c r="T144" i="2"/>
  <c r="T146" i="2" s="1"/>
  <c r="T167" i="2"/>
  <c r="T169" i="2" s="1"/>
  <c r="T168" i="2" s="1"/>
  <c r="R76" i="2"/>
  <c r="S75" i="2"/>
  <c r="S77" i="2" s="1"/>
  <c r="R5" i="2"/>
  <c r="S4" i="2"/>
  <c r="S6" i="2" s="1"/>
  <c r="S30" i="2"/>
  <c r="T29" i="2"/>
  <c r="T31" i="2" s="1"/>
  <c r="R122" i="2"/>
  <c r="S121" i="2"/>
  <c r="S123" i="2" s="1"/>
  <c r="U98" i="2" l="1"/>
  <c r="U100" i="2" s="1"/>
  <c r="U99" i="2" s="1"/>
  <c r="S53" i="2"/>
  <c r="T52" i="2"/>
  <c r="T54" i="2" s="1"/>
  <c r="T121" i="2"/>
  <c r="T123" i="2" s="1"/>
  <c r="S122" i="2"/>
  <c r="S76" i="2"/>
  <c r="T75" i="2"/>
  <c r="T77" i="2" s="1"/>
  <c r="U144" i="2"/>
  <c r="U146" i="2" s="1"/>
  <c r="T145" i="2"/>
  <c r="U29" i="2"/>
  <c r="U31" i="2" s="1"/>
  <c r="T30" i="2"/>
  <c r="U167" i="2"/>
  <c r="U169" i="2" s="1"/>
  <c r="U168" i="2" s="1"/>
  <c r="T4" i="2"/>
  <c r="T6" i="2" s="1"/>
  <c r="S5" i="2"/>
  <c r="V98" i="2" l="1"/>
  <c r="V100" i="2" s="1"/>
  <c r="V99" i="2" s="1"/>
  <c r="T5" i="2"/>
  <c r="U4" i="2"/>
  <c r="U6" i="2" s="1"/>
  <c r="T76" i="2"/>
  <c r="U75" i="2"/>
  <c r="U77" i="2" s="1"/>
  <c r="U30" i="2"/>
  <c r="V29" i="2"/>
  <c r="V31" i="2" s="1"/>
  <c r="V144" i="2"/>
  <c r="V146" i="2" s="1"/>
  <c r="U145" i="2"/>
  <c r="V167" i="2"/>
  <c r="V169" i="2" s="1"/>
  <c r="V168" i="2" s="1"/>
  <c r="T122" i="2"/>
  <c r="U121" i="2"/>
  <c r="U123" i="2" s="1"/>
  <c r="U52" i="2"/>
  <c r="U54" i="2" s="1"/>
  <c r="T53" i="2"/>
  <c r="W98" i="2" l="1"/>
  <c r="W100" i="2" s="1"/>
  <c r="W99" i="2" s="1"/>
  <c r="V121" i="2"/>
  <c r="V123" i="2" s="1"/>
  <c r="U122" i="2"/>
  <c r="V145" i="2"/>
  <c r="W144" i="2"/>
  <c r="W146" i="2" s="1"/>
  <c r="V75" i="2"/>
  <c r="V77" i="2" s="1"/>
  <c r="U76" i="2"/>
  <c r="V4" i="2"/>
  <c r="V6" i="2" s="1"/>
  <c r="U5" i="2"/>
  <c r="W29" i="2"/>
  <c r="W31" i="2" s="1"/>
  <c r="V30" i="2"/>
  <c r="V52" i="2"/>
  <c r="V54" i="2" s="1"/>
  <c r="U53" i="2"/>
  <c r="W167" i="2"/>
  <c r="W169" i="2" s="1"/>
  <c r="W168" i="2" s="1"/>
  <c r="X98" i="2" l="1"/>
  <c r="X100" i="2" s="1"/>
  <c r="X99" i="2" s="1"/>
  <c r="X167" i="2"/>
  <c r="X169" i="2" s="1"/>
  <c r="X168" i="2" s="1"/>
  <c r="V122" i="2"/>
  <c r="W121" i="2"/>
  <c r="W123" i="2" s="1"/>
  <c r="W30" i="2"/>
  <c r="X29" i="2"/>
  <c r="X31" i="2" s="1"/>
  <c r="V76" i="2"/>
  <c r="W75" i="2"/>
  <c r="W77" i="2" s="1"/>
  <c r="W145" i="2"/>
  <c r="X144" i="2"/>
  <c r="X146" i="2" s="1"/>
  <c r="V5" i="2"/>
  <c r="W4" i="2"/>
  <c r="W6" i="2" s="1"/>
  <c r="V53" i="2"/>
  <c r="W52" i="2"/>
  <c r="W54" i="2" s="1"/>
  <c r="Y98" i="2" l="1"/>
  <c r="Y100" i="2" s="1"/>
  <c r="Y99" i="2" s="1"/>
  <c r="X121" i="2"/>
  <c r="X123" i="2" s="1"/>
  <c r="W122" i="2"/>
  <c r="Y29" i="2"/>
  <c r="Y31" i="2" s="1"/>
  <c r="X30" i="2"/>
  <c r="X52" i="2"/>
  <c r="X54" i="2" s="1"/>
  <c r="W53" i="2"/>
  <c r="Y144" i="2"/>
  <c r="Y146" i="2" s="1"/>
  <c r="X145" i="2"/>
  <c r="Y167" i="2"/>
  <c r="Y169" i="2" s="1"/>
  <c r="Y168" i="2" s="1"/>
  <c r="X4" i="2"/>
  <c r="X6" i="2" s="1"/>
  <c r="W5" i="2"/>
  <c r="X75" i="2"/>
  <c r="X77" i="2" s="1"/>
  <c r="W76" i="2"/>
  <c r="Z98" i="2" l="1"/>
  <c r="Z100" i="2" s="1"/>
  <c r="Z99" i="2" s="1"/>
  <c r="X5" i="2"/>
  <c r="Y4" i="2"/>
  <c r="Y6" i="2" s="1"/>
  <c r="Z144" i="2"/>
  <c r="Z146" i="2" s="1"/>
  <c r="Y145" i="2"/>
  <c r="X76" i="2"/>
  <c r="Y75" i="2"/>
  <c r="Y77" i="2" s="1"/>
  <c r="Z167" i="2"/>
  <c r="Z169" i="2" s="1"/>
  <c r="Z168" i="2" s="1"/>
  <c r="Y30" i="2"/>
  <c r="Z29" i="2"/>
  <c r="Z31" i="2" s="1"/>
  <c r="Y121" i="2"/>
  <c r="Y123" i="2" s="1"/>
  <c r="X122" i="2"/>
  <c r="Y52" i="2"/>
  <c r="Y54" i="2" s="1"/>
  <c r="X53" i="2"/>
  <c r="AA98" i="2" l="1"/>
  <c r="AA100" i="2" s="1"/>
  <c r="AA99" i="2" s="1"/>
  <c r="Z145" i="2"/>
  <c r="AA144" i="2"/>
  <c r="AA146" i="2" s="1"/>
  <c r="AA29" i="2"/>
  <c r="AA31" i="2" s="1"/>
  <c r="Z30" i="2"/>
  <c r="Z4" i="2"/>
  <c r="Z6" i="2" s="1"/>
  <c r="Y5" i="2"/>
  <c r="Z121" i="2"/>
  <c r="Z123" i="2" s="1"/>
  <c r="Y122" i="2"/>
  <c r="AA167" i="2"/>
  <c r="AA169" i="2" s="1"/>
  <c r="AA168" i="2" s="1"/>
  <c r="Z75" i="2"/>
  <c r="Z77" i="2" s="1"/>
  <c r="Y76" i="2"/>
  <c r="Z52" i="2"/>
  <c r="Z54" i="2" s="1"/>
  <c r="Y53" i="2"/>
  <c r="AB98" i="2" l="1"/>
  <c r="AB100" i="2" s="1"/>
  <c r="AB99" i="2" s="1"/>
  <c r="Z122" i="2"/>
  <c r="AA121" i="2"/>
  <c r="AA123" i="2" s="1"/>
  <c r="AA30" i="2"/>
  <c r="AB29" i="2"/>
  <c r="AB31" i="2" s="1"/>
  <c r="AA145" i="2"/>
  <c r="AB144" i="2"/>
  <c r="AB146" i="2" s="1"/>
  <c r="Z76" i="2"/>
  <c r="AA75" i="2"/>
  <c r="AA77" i="2" s="1"/>
  <c r="Z5" i="2"/>
  <c r="AA4" i="2"/>
  <c r="AA6" i="2" s="1"/>
  <c r="Z53" i="2"/>
  <c r="AA52" i="2"/>
  <c r="AA54" i="2" s="1"/>
  <c r="AB167" i="2"/>
  <c r="AB169" i="2" s="1"/>
  <c r="AB168" i="2" s="1"/>
  <c r="AC98" i="2" l="1"/>
  <c r="AC100" i="2" s="1"/>
  <c r="AC99" i="2" s="1"/>
  <c r="AB4" i="2"/>
  <c r="AB6" i="2" s="1"/>
  <c r="AA5" i="2"/>
  <c r="AC167" i="2"/>
  <c r="AC169" i="2" s="1"/>
  <c r="AC168" i="2" s="1"/>
  <c r="AB75" i="2"/>
  <c r="AB77" i="2" s="1"/>
  <c r="AA76" i="2"/>
  <c r="AB121" i="2"/>
  <c r="AB123" i="2" s="1"/>
  <c r="AA122" i="2"/>
  <c r="AA53" i="2"/>
  <c r="AB52" i="2"/>
  <c r="AB54" i="2" s="1"/>
  <c r="AC144" i="2"/>
  <c r="AC146" i="2" s="1"/>
  <c r="AB145" i="2"/>
  <c r="AC29" i="2"/>
  <c r="AC31" i="2" s="1"/>
  <c r="AB30" i="2"/>
  <c r="AD98" i="2" l="1"/>
  <c r="AD100" i="2" s="1"/>
  <c r="AD99" i="2" s="1"/>
  <c r="AC30" i="2"/>
  <c r="AD29" i="2"/>
  <c r="AD31" i="2" s="1"/>
  <c r="AC52" i="2"/>
  <c r="AC54" i="2" s="1"/>
  <c r="AB53" i="2"/>
  <c r="AD167" i="2"/>
  <c r="AD169" i="2" s="1"/>
  <c r="AD168" i="2" s="1"/>
  <c r="AB76" i="2"/>
  <c r="AC75" i="2"/>
  <c r="AC77" i="2" s="1"/>
  <c r="AB5" i="2"/>
  <c r="AC4" i="2"/>
  <c r="AC6" i="2" s="1"/>
  <c r="AD144" i="2"/>
  <c r="AD146" i="2" s="1"/>
  <c r="AC145" i="2"/>
  <c r="AC121" i="2"/>
  <c r="AC123" i="2" s="1"/>
  <c r="AB122" i="2"/>
  <c r="AE98" i="2" l="1"/>
  <c r="AE100" i="2" s="1"/>
  <c r="AE99" i="2" s="1"/>
  <c r="AD4" i="2"/>
  <c r="AD6" i="2" s="1"/>
  <c r="AC5" i="2"/>
  <c r="AE29" i="2"/>
  <c r="AE31" i="2" s="1"/>
  <c r="AD30" i="2"/>
  <c r="AD75" i="2"/>
  <c r="AD77" i="2" s="1"/>
  <c r="AC76" i="2"/>
  <c r="AD52" i="2"/>
  <c r="AD54" i="2" s="1"/>
  <c r="AC53" i="2"/>
  <c r="AD121" i="2"/>
  <c r="AD123" i="2" s="1"/>
  <c r="AC122" i="2"/>
  <c r="AD145" i="2"/>
  <c r="AE144" i="2"/>
  <c r="AE146" i="2" s="1"/>
  <c r="AE167" i="2"/>
  <c r="AE169" i="2" s="1"/>
  <c r="AE168" i="2" s="1"/>
  <c r="AF98" i="2" l="1"/>
  <c r="AF100" i="2" s="1"/>
  <c r="AF99" i="2" s="1"/>
  <c r="AF167" i="2"/>
  <c r="AF169" i="2" s="1"/>
  <c r="AF168" i="2" s="1"/>
  <c r="AD53" i="2"/>
  <c r="AE52" i="2"/>
  <c r="AE54" i="2" s="1"/>
  <c r="AE145" i="2"/>
  <c r="AF144" i="2"/>
  <c r="AF146" i="2" s="1"/>
  <c r="AD122" i="2"/>
  <c r="AE121" i="2"/>
  <c r="AE123" i="2" s="1"/>
  <c r="AE30" i="2"/>
  <c r="AF29" i="2"/>
  <c r="AF31" i="2" s="1"/>
  <c r="AD5" i="2"/>
  <c r="AE4" i="2"/>
  <c r="AE6" i="2" s="1"/>
  <c r="AD76" i="2"/>
  <c r="AE75" i="2"/>
  <c r="AE77" i="2" s="1"/>
  <c r="AG98" i="2" l="1"/>
  <c r="AG100" i="2" s="1"/>
  <c r="AG99" i="2" s="1"/>
  <c r="AF4" i="2"/>
  <c r="AF6" i="2" s="1"/>
  <c r="AE5" i="2"/>
  <c r="AF121" i="2"/>
  <c r="AF123" i="2" s="1"/>
  <c r="AE122" i="2"/>
  <c r="AG167" i="2"/>
  <c r="AG169" i="2" s="1"/>
  <c r="AG168" i="2" s="1"/>
  <c r="AF75" i="2"/>
  <c r="AF77" i="2" s="1"/>
  <c r="AE76" i="2"/>
  <c r="AF52" i="2"/>
  <c r="AF54" i="2" s="1"/>
  <c r="AE53" i="2"/>
  <c r="AG144" i="2"/>
  <c r="AG146" i="2" s="1"/>
  <c r="AF145" i="2"/>
  <c r="AG29" i="2"/>
  <c r="AG31" i="2" s="1"/>
  <c r="AF30" i="2"/>
  <c r="AH98" i="2" l="1"/>
  <c r="AH100" i="2" s="1"/>
  <c r="AH99" i="2" s="1"/>
  <c r="AH144" i="2"/>
  <c r="AH146" i="2" s="1"/>
  <c r="AG145" i="2"/>
  <c r="AF76" i="2"/>
  <c r="AG75" i="2"/>
  <c r="AG77" i="2" s="1"/>
  <c r="AG121" i="2"/>
  <c r="AG123" i="2" s="1"/>
  <c r="AF122" i="2"/>
  <c r="AH167" i="2"/>
  <c r="AH169" i="2" s="1"/>
  <c r="AH168" i="2" s="1"/>
  <c r="AG30" i="2"/>
  <c r="AH29" i="2"/>
  <c r="AH31" i="2" s="1"/>
  <c r="AG52" i="2"/>
  <c r="AG54" i="2" s="1"/>
  <c r="AF53" i="2"/>
  <c r="AF5" i="2"/>
  <c r="AG4" i="2"/>
  <c r="AG6" i="2" s="1"/>
  <c r="F99" i="2" l="1"/>
  <c r="AI98" i="2"/>
  <c r="AI100" i="2" s="1"/>
  <c r="AJ98" i="2" s="1"/>
  <c r="AJ100" i="2" s="1"/>
  <c r="AK98" i="2" s="1"/>
  <c r="AK100" i="2" s="1"/>
  <c r="AL98" i="2" s="1"/>
  <c r="AL100" i="2" s="1"/>
  <c r="AM98" i="2" s="1"/>
  <c r="AM100" i="2" s="1"/>
  <c r="AH4" i="2"/>
  <c r="AH6" i="2" s="1"/>
  <c r="AG5" i="2"/>
  <c r="AH121" i="2"/>
  <c r="AH123" i="2" s="1"/>
  <c r="AG122" i="2"/>
  <c r="AH52" i="2"/>
  <c r="AH54" i="2" s="1"/>
  <c r="AG53" i="2"/>
  <c r="F168" i="2"/>
  <c r="AI167" i="2"/>
  <c r="AI169" i="2" s="1"/>
  <c r="AH75" i="2"/>
  <c r="AH77" i="2" s="1"/>
  <c r="AG76" i="2"/>
  <c r="AI29" i="2"/>
  <c r="AI31" i="2" s="1"/>
  <c r="AH30" i="2"/>
  <c r="F30" i="2" s="1"/>
  <c r="AH145" i="2"/>
  <c r="F145" i="2" s="1"/>
  <c r="AI144" i="2"/>
  <c r="AI146" i="2" s="1"/>
  <c r="AH53" i="2" l="1"/>
  <c r="F53" i="2" s="1"/>
  <c r="AI52" i="2"/>
  <c r="AI54" i="2" s="1"/>
  <c r="AJ167" i="2"/>
  <c r="AJ169" i="2" s="1"/>
  <c r="AH122" i="2"/>
  <c r="F122" i="2" s="1"/>
  <c r="AI121" i="2"/>
  <c r="AI123" i="2" s="1"/>
  <c r="AJ144" i="2"/>
  <c r="AJ146" i="2" s="1"/>
  <c r="AN98" i="2"/>
  <c r="AN100" i="2" s="1"/>
  <c r="AI30" i="2"/>
  <c r="AJ29" i="2"/>
  <c r="AJ31" i="2" s="1"/>
  <c r="AH5" i="2"/>
  <c r="F5" i="2" s="1"/>
  <c r="AI4" i="2"/>
  <c r="AI6" i="2" s="1"/>
  <c r="AH76" i="2"/>
  <c r="F76" i="2" s="1"/>
  <c r="AI75" i="2"/>
  <c r="AI77" i="2" s="1"/>
  <c r="AO98" i="2" l="1"/>
  <c r="AO100" i="2" s="1"/>
  <c r="AK144" i="2"/>
  <c r="AK146" i="2" s="1"/>
  <c r="AJ121" i="2"/>
  <c r="AJ123" i="2" s="1"/>
  <c r="AJ52" i="2"/>
  <c r="AJ54" i="2" s="1"/>
  <c r="AJ4" i="2"/>
  <c r="AJ6" i="2" s="1"/>
  <c r="AJ75" i="2"/>
  <c r="AJ77" i="2" s="1"/>
  <c r="AK167" i="2"/>
  <c r="AK169" i="2" s="1"/>
  <c r="AK29" i="2"/>
  <c r="AK31" i="2" s="1"/>
  <c r="AJ30" i="2"/>
  <c r="AK75" i="2" l="1"/>
  <c r="AK77" i="2" s="1"/>
  <c r="AK4" i="2"/>
  <c r="AK6" i="2" s="1"/>
  <c r="AL144" i="2"/>
  <c r="AL146" i="2" s="1"/>
  <c r="AK30" i="2"/>
  <c r="AL29" i="2"/>
  <c r="AL31" i="2" s="1"/>
  <c r="AK52" i="2"/>
  <c r="AK54" i="2" s="1"/>
  <c r="AL167" i="2"/>
  <c r="AL169" i="2" s="1"/>
  <c r="AK121" i="2"/>
  <c r="AK123" i="2" s="1"/>
  <c r="AP98" i="2"/>
  <c r="AP100" i="2" s="1"/>
  <c r="AM167" i="2" l="1"/>
  <c r="AM169" i="2" s="1"/>
  <c r="AL52" i="2"/>
  <c r="AL54" i="2" s="1"/>
  <c r="AM144" i="2"/>
  <c r="AM146" i="2" s="1"/>
  <c r="AL4" i="2"/>
  <c r="AL6" i="2" s="1"/>
  <c r="AL121" i="2"/>
  <c r="AL123" i="2" s="1"/>
  <c r="AL75" i="2"/>
  <c r="AL77" i="2" s="1"/>
  <c r="AQ98" i="2"/>
  <c r="AQ100" i="2" s="1"/>
  <c r="AM29" i="2"/>
  <c r="AM31" i="2" s="1"/>
  <c r="AL30" i="2"/>
  <c r="AM30" i="2" l="1"/>
  <c r="AN29" i="2"/>
  <c r="AN31" i="2" s="1"/>
  <c r="AN144" i="2"/>
  <c r="AN146" i="2" s="1"/>
  <c r="AR98" i="2"/>
  <c r="AR100" i="2" s="1"/>
  <c r="AR101" i="2" s="1"/>
  <c r="AN167" i="2"/>
  <c r="AN169" i="2" s="1"/>
  <c r="AM4" i="2"/>
  <c r="AM6" i="2" s="1"/>
  <c r="AM52" i="2"/>
  <c r="AM54" i="2" s="1"/>
  <c r="AM75" i="2"/>
  <c r="AM77" i="2" s="1"/>
  <c r="AM121" i="2"/>
  <c r="AM123" i="2" s="1"/>
  <c r="AN121" i="2" l="1"/>
  <c r="AN123" i="2" s="1"/>
  <c r="AN4" i="2"/>
  <c r="AN6" i="2" s="1"/>
  <c r="AN75" i="2"/>
  <c r="AN77" i="2" s="1"/>
  <c r="AO29" i="2"/>
  <c r="AO31" i="2" s="1"/>
  <c r="AN30" i="2"/>
  <c r="AS98" i="2"/>
  <c r="AS100" i="2" s="1"/>
  <c r="AO167" i="2"/>
  <c r="AO169" i="2" s="1"/>
  <c r="AN52" i="2"/>
  <c r="AN54" i="2" s="1"/>
  <c r="AO144" i="2"/>
  <c r="AO146" i="2" s="1"/>
  <c r="AP167" i="2" l="1"/>
  <c r="AP169" i="2" s="1"/>
  <c r="AO75" i="2"/>
  <c r="AO77" i="2" s="1"/>
  <c r="AT98" i="2"/>
  <c r="AT100" i="2" s="1"/>
  <c r="AO52" i="2"/>
  <c r="AO54" i="2" s="1"/>
  <c r="AO30" i="2"/>
  <c r="AP29" i="2"/>
  <c r="AP31" i="2" s="1"/>
  <c r="AO121" i="2"/>
  <c r="AO123" i="2" s="1"/>
  <c r="AO4" i="2"/>
  <c r="AO6" i="2" s="1"/>
  <c r="AP144" i="2"/>
  <c r="AP146" i="2" s="1"/>
  <c r="AQ144" i="2" l="1"/>
  <c r="AQ146" i="2" s="1"/>
  <c r="AQ29" i="2"/>
  <c r="AQ31" i="2" s="1"/>
  <c r="AP30" i="2"/>
  <c r="AP4" i="2"/>
  <c r="AP6" i="2" s="1"/>
  <c r="AP75" i="2"/>
  <c r="AP77" i="2" s="1"/>
  <c r="AP52" i="2"/>
  <c r="AP54" i="2" s="1"/>
  <c r="AQ167" i="2"/>
  <c r="AQ169" i="2" s="1"/>
  <c r="AP121" i="2"/>
  <c r="AP123" i="2" s="1"/>
  <c r="AU98" i="2"/>
  <c r="AU100" i="2" s="1"/>
  <c r="AV98" i="2" l="1"/>
  <c r="AV100" i="2" s="1"/>
  <c r="AQ121" i="2"/>
  <c r="AQ123" i="2" s="1"/>
  <c r="AQ75" i="2"/>
  <c r="AQ77" i="2" s="1"/>
  <c r="AQ30" i="2"/>
  <c r="AR29" i="2"/>
  <c r="AR31" i="2" s="1"/>
  <c r="AR33" i="2" s="1"/>
  <c r="AQ52" i="2"/>
  <c r="AQ54" i="2" s="1"/>
  <c r="AQ4" i="2"/>
  <c r="AQ6" i="2" s="1"/>
  <c r="AR167" i="2"/>
  <c r="AR169" i="2" s="1"/>
  <c r="AR144" i="2"/>
  <c r="AR146" i="2" s="1"/>
  <c r="AR148" i="2" s="1"/>
  <c r="AR52" i="2" l="1"/>
  <c r="AR54" i="2" s="1"/>
  <c r="AR56" i="2" s="1"/>
  <c r="AR75" i="2"/>
  <c r="AR77" i="2" s="1"/>
  <c r="AR79" i="2" s="1"/>
  <c r="AR121" i="2"/>
  <c r="AR123" i="2" s="1"/>
  <c r="AS29" i="2"/>
  <c r="AS31" i="2" s="1"/>
  <c r="AR30" i="2"/>
  <c r="AW98" i="2"/>
  <c r="AW100" i="2" s="1"/>
  <c r="AS144" i="2"/>
  <c r="AS146" i="2" s="1"/>
  <c r="AR4" i="2"/>
  <c r="AR6" i="2" s="1"/>
  <c r="AR8" i="2" s="1"/>
  <c r="AS167" i="2"/>
  <c r="AS169" i="2" s="1"/>
  <c r="AT167" i="2" l="1"/>
  <c r="AT169" i="2" s="1"/>
  <c r="AS4" i="2"/>
  <c r="AS6" i="2" s="1"/>
  <c r="AS75" i="2"/>
  <c r="AS77" i="2" s="1"/>
  <c r="AS30" i="2"/>
  <c r="AT29" i="2"/>
  <c r="AT31" i="2" s="1"/>
  <c r="AS52" i="2"/>
  <c r="AS54" i="2" s="1"/>
  <c r="AT144" i="2"/>
  <c r="AT146" i="2" s="1"/>
  <c r="AS121" i="2"/>
  <c r="AS123" i="2" s="1"/>
  <c r="AX98" i="2"/>
  <c r="AX100" i="2" s="1"/>
  <c r="AT75" i="2" l="1"/>
  <c r="AT77" i="2" s="1"/>
  <c r="AT4" i="2"/>
  <c r="AT6" i="2" s="1"/>
  <c r="AU144" i="2"/>
  <c r="AU146" i="2" s="1"/>
  <c r="AY98" i="2"/>
  <c r="AY100" i="2" s="1"/>
  <c r="AT52" i="2"/>
  <c r="AT54" i="2" s="1"/>
  <c r="AU167" i="2"/>
  <c r="AU169" i="2" s="1"/>
  <c r="AU29" i="2"/>
  <c r="AU31" i="2" s="1"/>
  <c r="AT30" i="2"/>
  <c r="AT121" i="2"/>
  <c r="AT123" i="2" s="1"/>
  <c r="AU30" i="2" l="1"/>
  <c r="AV29" i="2"/>
  <c r="AV31" i="2" s="1"/>
  <c r="AV167" i="2"/>
  <c r="AV169" i="2" s="1"/>
  <c r="AU121" i="2"/>
  <c r="AU123" i="2" s="1"/>
  <c r="AZ98" i="2"/>
  <c r="AZ100" i="2" s="1"/>
  <c r="AU4" i="2"/>
  <c r="AU6" i="2" s="1"/>
  <c r="AU52" i="2"/>
  <c r="AU54" i="2" s="1"/>
  <c r="AV144" i="2"/>
  <c r="AV146" i="2" s="1"/>
  <c r="AU75" i="2"/>
  <c r="AU77" i="2" s="1"/>
  <c r="AW29" i="2" l="1"/>
  <c r="AW31" i="2" s="1"/>
  <c r="AV30" i="2"/>
  <c r="AV75" i="2"/>
  <c r="AV77" i="2" s="1"/>
  <c r="AV52" i="2"/>
  <c r="AV54" i="2" s="1"/>
  <c r="BA98" i="2"/>
  <c r="BA100" i="2" s="1"/>
  <c r="AW167" i="2"/>
  <c r="AW169" i="2" s="1"/>
  <c r="AW144" i="2"/>
  <c r="AW146" i="2" s="1"/>
  <c r="AV4" i="2"/>
  <c r="AV6" i="2" s="1"/>
  <c r="AV121" i="2"/>
  <c r="AV123" i="2" s="1"/>
  <c r="AW52" i="2" l="1"/>
  <c r="AW54" i="2" s="1"/>
  <c r="AW121" i="2"/>
  <c r="AW123" i="2" s="1"/>
  <c r="AX144" i="2"/>
  <c r="AX146" i="2" s="1"/>
  <c r="BB98" i="2"/>
  <c r="BB100" i="2" s="1"/>
  <c r="BB101" i="2" s="1"/>
  <c r="AW75" i="2"/>
  <c r="AW77" i="2" s="1"/>
  <c r="AW4" i="2"/>
  <c r="AW6" i="2" s="1"/>
  <c r="AX167" i="2"/>
  <c r="AX169" i="2" s="1"/>
  <c r="AW30" i="2"/>
  <c r="AX29" i="2"/>
  <c r="AX31" i="2" s="1"/>
  <c r="AY167" i="2" l="1"/>
  <c r="AY169" i="2" s="1"/>
  <c r="BC98" i="2"/>
  <c r="BC100" i="2" s="1"/>
  <c r="AX4" i="2"/>
  <c r="AX6" i="2" s="1"/>
  <c r="AY144" i="2"/>
  <c r="AY146" i="2" s="1"/>
  <c r="AX121" i="2"/>
  <c r="AX123" i="2" s="1"/>
  <c r="AX52" i="2"/>
  <c r="AX54" i="2" s="1"/>
  <c r="AY29" i="2"/>
  <c r="AY31" i="2" s="1"/>
  <c r="AX30" i="2"/>
  <c r="AX75" i="2"/>
  <c r="AX77" i="2" s="1"/>
  <c r="AY121" i="2" l="1"/>
  <c r="AY123" i="2" s="1"/>
  <c r="BD98" i="2"/>
  <c r="BD100" i="2" s="1"/>
  <c r="AY75" i="2"/>
  <c r="AY77" i="2" s="1"/>
  <c r="AY4" i="2"/>
  <c r="AY6" i="2" s="1"/>
  <c r="AZ167" i="2"/>
  <c r="AZ169" i="2" s="1"/>
  <c r="AY52" i="2"/>
  <c r="AY54" i="2" s="1"/>
  <c r="AZ144" i="2"/>
  <c r="AZ146" i="2" s="1"/>
  <c r="AY30" i="2"/>
  <c r="AZ29" i="2"/>
  <c r="AZ31" i="2" s="1"/>
  <c r="BA144" i="2" l="1"/>
  <c r="BA146" i="2" s="1"/>
  <c r="AZ75" i="2"/>
  <c r="AZ77" i="2" s="1"/>
  <c r="BA29" i="2"/>
  <c r="BA31" i="2" s="1"/>
  <c r="AZ30" i="2"/>
  <c r="BE98" i="2"/>
  <c r="BE100" i="2" s="1"/>
  <c r="AZ4" i="2"/>
  <c r="AZ6" i="2" s="1"/>
  <c r="BA167" i="2"/>
  <c r="BA169" i="2" s="1"/>
  <c r="AZ121" i="2"/>
  <c r="AZ123" i="2" s="1"/>
  <c r="AZ52" i="2"/>
  <c r="AZ54" i="2" s="1"/>
  <c r="BB167" i="2" l="1"/>
  <c r="BB169" i="2" s="1"/>
  <c r="BA30" i="2"/>
  <c r="BB29" i="2"/>
  <c r="BB31" i="2" s="1"/>
  <c r="BB33" i="2" s="1"/>
  <c r="BA75" i="2"/>
  <c r="BA77" i="2" s="1"/>
  <c r="BA121" i="2"/>
  <c r="BA123" i="2" s="1"/>
  <c r="BF98" i="2"/>
  <c r="BF100" i="2" s="1"/>
  <c r="BB144" i="2"/>
  <c r="BB146" i="2" s="1"/>
  <c r="BB148" i="2" s="1"/>
  <c r="BA4" i="2"/>
  <c r="BA6" i="2" s="1"/>
  <c r="BA52" i="2"/>
  <c r="BA54" i="2" s="1"/>
  <c r="BG98" i="2" l="1"/>
  <c r="BG100" i="2" s="1"/>
  <c r="BB52" i="2"/>
  <c r="BB54" i="2" s="1"/>
  <c r="BB56" i="2" s="1"/>
  <c r="BB4" i="2"/>
  <c r="BB6" i="2" s="1"/>
  <c r="BB8" i="2" s="1"/>
  <c r="BC144" i="2"/>
  <c r="BC146" i="2" s="1"/>
  <c r="BB75" i="2"/>
  <c r="BB77" i="2" s="1"/>
  <c r="BB79" i="2" s="1"/>
  <c r="BC167" i="2"/>
  <c r="BC169" i="2" s="1"/>
  <c r="BB121" i="2"/>
  <c r="BB123" i="2" s="1"/>
  <c r="BC29" i="2"/>
  <c r="BC31" i="2" s="1"/>
  <c r="BB30" i="2"/>
  <c r="BC121" i="2" l="1"/>
  <c r="BC123" i="2" s="1"/>
  <c r="BD167" i="2"/>
  <c r="BD169" i="2" s="1"/>
  <c r="BC30" i="2"/>
  <c r="BD29" i="2"/>
  <c r="BD31" i="2" s="1"/>
  <c r="BD144" i="2"/>
  <c r="BD146" i="2" s="1"/>
  <c r="BC52" i="2"/>
  <c r="BC54" i="2" s="1"/>
  <c r="BC75" i="2"/>
  <c r="BC77" i="2" s="1"/>
  <c r="BC4" i="2"/>
  <c r="BC6" i="2" s="1"/>
  <c r="BH98" i="2"/>
  <c r="BH100" i="2" s="1"/>
  <c r="BE29" i="2" l="1"/>
  <c r="BE31" i="2" s="1"/>
  <c r="BD30" i="2"/>
  <c r="BE167" i="2"/>
  <c r="BE169" i="2" s="1"/>
  <c r="BD121" i="2"/>
  <c r="BD123" i="2" s="1"/>
  <c r="BD75" i="2"/>
  <c r="BD77" i="2" s="1"/>
  <c r="BD4" i="2"/>
  <c r="BD6" i="2" s="1"/>
  <c r="BI98" i="2"/>
  <c r="BI100" i="2" s="1"/>
  <c r="BE144" i="2"/>
  <c r="BE146" i="2" s="1"/>
  <c r="BD52" i="2"/>
  <c r="BD54" i="2" s="1"/>
  <c r="BE4" i="2" l="1"/>
  <c r="BE6" i="2" s="1"/>
  <c r="BF167" i="2"/>
  <c r="BF169" i="2" s="1"/>
  <c r="BE30" i="2"/>
  <c r="BF29" i="2"/>
  <c r="BF31" i="2" s="1"/>
  <c r="BE52" i="2"/>
  <c r="BE54" i="2" s="1"/>
  <c r="BJ98" i="2"/>
  <c r="BJ100" i="2" s="1"/>
  <c r="BE75" i="2"/>
  <c r="BE77" i="2" s="1"/>
  <c r="BE121" i="2"/>
  <c r="BE123" i="2" s="1"/>
  <c r="BF144" i="2"/>
  <c r="BF146" i="2" s="1"/>
  <c r="BG144" i="2" l="1"/>
  <c r="BG146" i="2" s="1"/>
  <c r="BF4" i="2"/>
  <c r="BF6" i="2" s="1"/>
  <c r="BF75" i="2"/>
  <c r="BF77" i="2" s="1"/>
  <c r="BF52" i="2"/>
  <c r="BF54" i="2" s="1"/>
  <c r="BG167" i="2"/>
  <c r="BG169" i="2" s="1"/>
  <c r="BF121" i="2"/>
  <c r="BF123" i="2" s="1"/>
  <c r="BK98" i="2"/>
  <c r="BK100" i="2" s="1"/>
  <c r="BG29" i="2"/>
  <c r="BG31" i="2" s="1"/>
  <c r="BF30" i="2"/>
  <c r="BG30" i="2" l="1"/>
  <c r="BH29" i="2"/>
  <c r="BH31" i="2" s="1"/>
  <c r="BL98" i="2"/>
  <c r="BL100" i="2" s="1"/>
  <c r="BL101" i="2" s="1"/>
  <c r="BH167" i="2"/>
  <c r="BH169" i="2" s="1"/>
  <c r="BG121" i="2"/>
  <c r="BG123" i="2" s="1"/>
  <c r="BG52" i="2"/>
  <c r="BG54" i="2" s="1"/>
  <c r="BG4" i="2"/>
  <c r="BG6" i="2" s="1"/>
  <c r="BG75" i="2"/>
  <c r="BG77" i="2" s="1"/>
  <c r="BH144" i="2"/>
  <c r="BH146" i="2" s="1"/>
  <c r="BH52" i="2" l="1"/>
  <c r="BH54" i="2" s="1"/>
  <c r="BH75" i="2"/>
  <c r="BH77" i="2" s="1"/>
  <c r="BI144" i="2"/>
  <c r="BI146" i="2" s="1"/>
  <c r="BH4" i="2"/>
  <c r="BH6" i="2" s="1"/>
  <c r="BH121" i="2"/>
  <c r="BH123" i="2" s="1"/>
  <c r="BI167" i="2"/>
  <c r="BI169" i="2" s="1"/>
  <c r="BI29" i="2"/>
  <c r="BI31" i="2" s="1"/>
  <c r="BH30" i="2"/>
  <c r="BI30" i="2" l="1"/>
  <c r="BJ29" i="2"/>
  <c r="BJ31" i="2" s="1"/>
  <c r="BI75" i="2"/>
  <c r="BI77" i="2" s="1"/>
  <c r="BJ144" i="2"/>
  <c r="BJ146" i="2" s="1"/>
  <c r="BI52" i="2"/>
  <c r="BI54" i="2" s="1"/>
  <c r="BJ167" i="2"/>
  <c r="BJ169" i="2" s="1"/>
  <c r="BI4" i="2"/>
  <c r="BI6" i="2" s="1"/>
  <c r="BI121" i="2"/>
  <c r="BI123" i="2" s="1"/>
  <c r="BK144" i="2" l="1"/>
  <c r="BK146" i="2" s="1"/>
  <c r="BJ4" i="2"/>
  <c r="BJ6" i="2" s="1"/>
  <c r="BK167" i="2"/>
  <c r="BK169" i="2" s="1"/>
  <c r="BJ52" i="2"/>
  <c r="BJ54" i="2" s="1"/>
  <c r="BJ121" i="2"/>
  <c r="BJ123" i="2" s="1"/>
  <c r="BK29" i="2"/>
  <c r="BK31" i="2" s="1"/>
  <c r="BJ30" i="2"/>
  <c r="BJ75" i="2"/>
  <c r="BJ77" i="2" s="1"/>
  <c r="BK52" i="2" l="1"/>
  <c r="BK54" i="2" s="1"/>
  <c r="BL167" i="2"/>
  <c r="BL169" i="2" s="1"/>
  <c r="BK30" i="2"/>
  <c r="BL29" i="2"/>
  <c r="BL31" i="2" s="1"/>
  <c r="BK4" i="2"/>
  <c r="BK6" i="2" s="1"/>
  <c r="BK75" i="2"/>
  <c r="BK77" i="2" s="1"/>
  <c r="BK121" i="2"/>
  <c r="BK123" i="2" s="1"/>
  <c r="BL144" i="2"/>
  <c r="BL146" i="2" s="1"/>
  <c r="BL148" i="2" s="1"/>
  <c r="BL30" i="2" l="1"/>
  <c r="BL33" i="2"/>
  <c r="BL52" i="2"/>
  <c r="BL54" i="2" s="1"/>
  <c r="BL56" i="2" s="1"/>
  <c r="BL4" i="2"/>
  <c r="BL6" i="2" s="1"/>
  <c r="BL8" i="2" s="1"/>
  <c r="BL75" i="2"/>
  <c r="BL77" i="2" s="1"/>
  <c r="BL79" i="2" s="1"/>
  <c r="BL121" i="2"/>
  <c r="BL123" i="2" s="1"/>
</calcChain>
</file>

<file path=xl/sharedStrings.xml><?xml version="1.0" encoding="utf-8"?>
<sst xmlns="http://schemas.openxmlformats.org/spreadsheetml/2006/main" count="87" uniqueCount="22">
  <si>
    <t>p</t>
  </si>
  <si>
    <t>q</t>
  </si>
  <si>
    <t>m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</si>
  <si>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</si>
  <si>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</si>
  <si>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</si>
  <si>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</si>
  <si>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</si>
  <si>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</si>
  <si>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</si>
  <si>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</si>
  <si>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</si>
  <si>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</si>
  <si>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</si>
  <si>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</si>
  <si>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</si>
  <si>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</si>
  <si>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Summary mistake</t>
  </si>
  <si>
    <t>Summary Mistake</t>
  </si>
  <si>
    <t>world</t>
  </si>
  <si>
    <t>Sum by regions</t>
  </si>
  <si>
    <t>Wind Generation (TW*h)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</si>
</sst>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&gt;0.5]0;[=0]\-;\^"/>
    <numFmt numFmtId="165" formatCode="[&gt;0.05]0.0;[=0]\-;\^"/>
    <numFmt numFmtId="166" formatCode="0.000_ ;\-0.000\ "/>
    <numFmt numFmtId="167" formatCode="0.0000_ ;\-0.0000\ "/>
    <numFmt numFmtId="168" formatCode="0.0000000_ ;\-0.0000000\ "/>
    <numFmt numFmtId="169" formatCode="0.0_ ;\-0.0\ "/>
    <numFmt numFmtId="170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7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164" fontId="4" fillId="0" borderId="3" xfId="1" applyNumberFormat="1" applyFont="1" applyBorder="1">
      <alignment horizontal="right"/>
    </xf>
    <xf numFmtId="164" fontId="6" fillId="0" borderId="3" xfId="2" applyNumberFormat="1" applyFont="1" applyBorder="1"/>
    <xf numFmtId="2" fontId="1" fillId="0" borderId="0" xfId="0" applyNumberFormat="1" applyFont="1"/>
    <xf numFmtId="2" fontId="0" fillId="0" borderId="0" xfId="0" applyNumberFormat="1"/>
    <xf numFmtId="2" fontId="4" fillId="0" borderId="3" xfId="1" applyNumberFormat="1" applyFont="1" applyBorder="1">
      <alignment horizontal="right"/>
    </xf>
    <xf numFmtId="2" fontId="6" fillId="0" borderId="3" xfId="2" applyNumberFormat="1" applyFont="1" applyBorder="1"/>
    <xf numFmtId="164" fontId="4" fillId="0" borderId="0" xfId="1" applyNumberFormat="1" applyFont="1">
      <alignment horizontal="right"/>
    </xf>
    <xf numFmtId="0" fontId="0" fillId="3" borderId="0" xfId="0" applyFill="1"/>
    <xf numFmtId="165" fontId="7" fillId="4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168" fontId="4" fillId="0" borderId="3" xfId="3" applyNumberFormat="1" applyFont="1" applyBorder="1" applyAlignment="1">
      <alignment horizontal="right"/>
    </xf>
    <xf numFmtId="169" fontId="0" fillId="0" borderId="0" xfId="0" applyNumberFormat="1"/>
    <xf numFmtId="165" fontId="7" fillId="5" borderId="0" xfId="3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0" fontId="0" fillId="6" borderId="0" xfId="0" applyFill="1"/>
    <xf numFmtId="2" fontId="0" fillId="6" borderId="0" xfId="0" applyNumberFormat="1" applyFill="1"/>
    <xf numFmtId="0" fontId="0" fillId="6" borderId="0" xfId="0" applyFill="1" applyBorder="1" applyAlignment="1"/>
    <xf numFmtId="165" fontId="4" fillId="6" borderId="3" xfId="3" applyNumberFormat="1" applyFont="1" applyFill="1" applyBorder="1" applyAlignment="1">
      <alignment horizontal="right"/>
    </xf>
    <xf numFmtId="170" fontId="0" fillId="0" borderId="0" xfId="0" applyNumberFormat="1"/>
    <xf numFmtId="0" fontId="0" fillId="0" borderId="0" xfId="0" applyNumberFormat="1"/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Generation!$J$2:$AH$2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17-46CC-8494-0EEDD7944614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Generation!$J$6:$AH$6</c:f>
              <c:numCache>
                <c:formatCode>General</c:formatCode>
                <c:ptCount val="25"/>
                <c:pt idx="0">
                  <c:v>11.690199945981607</c:v>
                </c:pt>
                <c:pt idx="1">
                  <c:v>15.964823659916885</c:v>
                </c:pt>
                <c:pt idx="2">
                  <c:v>21.291321529264902</c:v>
                </c:pt>
                <c:pt idx="3">
                  <c:v>27.92323178941448</c:v>
                </c:pt>
                <c:pt idx="4">
                  <c:v>36.172263258934805</c:v>
                </c:pt>
                <c:pt idx="5">
                  <c:v>46.420010353403512</c:v>
                </c:pt>
                <c:pt idx="6">
                  <c:v>59.131108823191255</c:v>
                </c:pt>
                <c:pt idx="7">
                  <c:v>74.867449908293295</c:v>
                </c:pt>
                <c:pt idx="8">
                  <c:v>94.302641412239865</c:v>
                </c:pt>
                <c:pt idx="9">
                  <c:v>118.23525145838353</c:v>
                </c:pt>
                <c:pt idx="10">
                  <c:v>147.59842960358714</c:v>
                </c:pt>
                <c:pt idx="11">
                  <c:v>183.46222369758252</c:v>
                </c:pt>
                <c:pt idx="12">
                  <c:v>227.0233142154249</c:v>
                </c:pt>
                <c:pt idx="13">
                  <c:v>279.57512477706149</c:v>
                </c:pt>
                <c:pt idx="14">
                  <c:v>342.44974927215549</c:v>
                </c:pt>
                <c:pt idx="15">
                  <c:v>416.92267475675675</c:v>
                </c:pt>
                <c:pt idx="16">
                  <c:v>504.07319513941388</c:v>
                </c:pt>
                <c:pt idx="17">
                  <c:v>604.59944731967084</c:v>
                </c:pt>
                <c:pt idx="18">
                  <c:v>718.59879483029908</c:v>
                </c:pt>
                <c:pt idx="19">
                  <c:v>845.34211437263775</c:v>
                </c:pt>
                <c:pt idx="20">
                  <c:v>983.09140213488149</c:v>
                </c:pt>
                <c:pt idx="21">
                  <c:v>1129.0259971432165</c:v>
                </c:pt>
                <c:pt idx="22">
                  <c:v>1279.3412108049199</c:v>
                </c:pt>
                <c:pt idx="23">
                  <c:v>1429.5528759664153</c:v>
                </c:pt>
                <c:pt idx="24">
                  <c:v>1574.9819882313061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17-46CC-8494-0EEDD794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513984"/>
        <c:axId val="1464512352"/>
      </c:lineChart>
      <c:catAx>
        <c:axId val="14645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512352"/>
        <c:crosses val="autoZero"/>
        <c:auto val="1"/>
        <c:lblAlgn val="ctr"/>
        <c:lblOffset val="100"/>
        <c:noMultiLvlLbl val="0"/>
      </c:catAx>
      <c:valAx>
        <c:axId val="14645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5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Generation!$J$119:$AH$119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8F2-8EAE-8D7844BBB4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Generation!$J$123:$AH$123</c:f>
              <c:numCache>
                <c:formatCode>General</c:formatCode>
                <c:ptCount val="25"/>
                <c:pt idx="0">
                  <c:v>1.801755742777441E-2</c:v>
                </c:pt>
                <c:pt idx="1">
                  <c:v>3.3460100438873888E-2</c:v>
                </c:pt>
                <c:pt idx="2">
                  <c:v>5.3808696820539459E-2</c:v>
                </c:pt>
                <c:pt idx="3">
                  <c:v>8.061660865069295E-2</c:v>
                </c:pt>
                <c:pt idx="4">
                  <c:v>0.11592490137313216</c:v>
                </c:pt>
                <c:pt idx="5">
                  <c:v>0.16241272230542936</c:v>
                </c:pt>
                <c:pt idx="6">
                  <c:v>0.22359172546136305</c:v>
                </c:pt>
                <c:pt idx="7">
                  <c:v>0.30405601397206311</c:v>
                </c:pt>
                <c:pt idx="8">
                  <c:v>0.40980068020994065</c:v>
                </c:pt>
                <c:pt idx="9">
                  <c:v>0.54862295706935948</c:v>
                </c:pt>
                <c:pt idx="10">
                  <c:v>0.73061904624838581</c:v>
                </c:pt>
                <c:pt idx="11">
                  <c:v>0.96878491102482123</c:v>
                </c:pt>
                <c:pt idx="12">
                  <c:v>1.2797174526227417</c:v>
                </c:pt>
                <c:pt idx="13">
                  <c:v>1.6843883890431539</c:v>
                </c:pt>
                <c:pt idx="14">
                  <c:v>2.2089192972564335</c:v>
                </c:pt>
                <c:pt idx="15">
                  <c:v>2.8852128560211794</c:v>
                </c:pt>
                <c:pt idx="16">
                  <c:v>3.751182193955886</c:v>
                </c:pt>
                <c:pt idx="17">
                  <c:v>4.8501631282708297</c:v>
                </c:pt>
                <c:pt idx="18">
                  <c:v>6.2289087663315144</c:v>
                </c:pt>
                <c:pt idx="19">
                  <c:v>7.9334141356332442</c:v>
                </c:pt>
                <c:pt idx="20">
                  <c:v>10.001842761932362</c:v>
                </c:pt>
                <c:pt idx="21">
                  <c:v>12.454271777893927</c:v>
                </c:pt>
                <c:pt idx="22">
                  <c:v>15.280126275937601</c:v>
                </c:pt>
                <c:pt idx="23">
                  <c:v>18.42613373973521</c:v>
                </c:pt>
                <c:pt idx="24">
                  <c:v>21.789843777721604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8F2-8EAE-8D7844BB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493312"/>
        <c:axId val="1464513440"/>
      </c:lineChart>
      <c:catAx>
        <c:axId val="14644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513440"/>
        <c:crosses val="autoZero"/>
        <c:auto val="1"/>
        <c:lblAlgn val="ctr"/>
        <c:lblOffset val="100"/>
        <c:noMultiLvlLbl val="0"/>
      </c:catAx>
      <c:valAx>
        <c:axId val="14645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4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Generation!$J$119:$AH$119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56-48DE-BA4A-C927335ABC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Generation!$J$123:$BL$123</c:f>
              <c:numCache>
                <c:formatCode>General</c:formatCode>
                <c:ptCount val="55"/>
                <c:pt idx="0">
                  <c:v>1.801755742777441E-2</c:v>
                </c:pt>
                <c:pt idx="1">
                  <c:v>3.3460100438873888E-2</c:v>
                </c:pt>
                <c:pt idx="2">
                  <c:v>5.3808696820539459E-2</c:v>
                </c:pt>
                <c:pt idx="3">
                  <c:v>8.061660865069295E-2</c:v>
                </c:pt>
                <c:pt idx="4">
                  <c:v>0.11592490137313216</c:v>
                </c:pt>
                <c:pt idx="5">
                  <c:v>0.16241272230542936</c:v>
                </c:pt>
                <c:pt idx="6">
                  <c:v>0.22359172546136305</c:v>
                </c:pt>
                <c:pt idx="7">
                  <c:v>0.30405601397206311</c:v>
                </c:pt>
                <c:pt idx="8">
                  <c:v>0.40980068020994065</c:v>
                </c:pt>
                <c:pt idx="9">
                  <c:v>0.54862295706935948</c:v>
                </c:pt>
                <c:pt idx="10">
                  <c:v>0.73061904624838581</c:v>
                </c:pt>
                <c:pt idx="11">
                  <c:v>0.96878491102482123</c:v>
                </c:pt>
                <c:pt idx="12">
                  <c:v>1.2797174526227417</c:v>
                </c:pt>
                <c:pt idx="13">
                  <c:v>1.6843883890431539</c:v>
                </c:pt>
                <c:pt idx="14">
                  <c:v>2.2089192972564335</c:v>
                </c:pt>
                <c:pt idx="15">
                  <c:v>2.8852128560211794</c:v>
                </c:pt>
                <c:pt idx="16">
                  <c:v>3.751182193955886</c:v>
                </c:pt>
                <c:pt idx="17">
                  <c:v>4.8501631282708297</c:v>
                </c:pt>
                <c:pt idx="18">
                  <c:v>6.2289087663315144</c:v>
                </c:pt>
                <c:pt idx="19">
                  <c:v>7.9334141356332442</c:v>
                </c:pt>
                <c:pt idx="20">
                  <c:v>10.001842761932362</c:v>
                </c:pt>
                <c:pt idx="21">
                  <c:v>12.454271777893927</c:v>
                </c:pt>
                <c:pt idx="22">
                  <c:v>15.280126275937601</c:v>
                </c:pt>
                <c:pt idx="23">
                  <c:v>18.42613373973521</c:v>
                </c:pt>
                <c:pt idx="24">
                  <c:v>21.789843777721604</c:v>
                </c:pt>
                <c:pt idx="25">
                  <c:v>25.224641396233523</c:v>
                </c:pt>
                <c:pt idx="26">
                  <c:v>28.559607933273828</c:v>
                </c:pt>
                <c:pt idx="27">
                  <c:v>31.63094308091512</c:v>
                </c:pt>
                <c:pt idx="28">
                  <c:v>34.314205678921674</c:v>
                </c:pt>
                <c:pt idx="29">
                  <c:v>36.544417085452451</c:v>
                </c:pt>
                <c:pt idx="30">
                  <c:v>38.31716053030906</c:v>
                </c:pt>
                <c:pt idx="31">
                  <c:v>39.673876809977422</c:v>
                </c:pt>
                <c:pt idx="32">
                  <c:v>40.680849385280176</c:v>
                </c:pt>
                <c:pt idx="33">
                  <c:v>41.410663090699586</c:v>
                </c:pt>
                <c:pt idx="34">
                  <c:v>41.930243967282266</c:v>
                </c:pt>
                <c:pt idx="35">
                  <c:v>42.295359230142338</c:v>
                </c:pt>
                <c:pt idx="36">
                  <c:v>42.549544726340699</c:v>
                </c:pt>
                <c:pt idx="37">
                  <c:v>42.725340947939742</c:v>
                </c:pt>
                <c:pt idx="38">
                  <c:v>42.84636454516567</c:v>
                </c:pt>
                <c:pt idx="39">
                  <c:v>42.929415721303357</c:v>
                </c:pt>
                <c:pt idx="40">
                  <c:v>42.986283577002368</c:v>
                </c:pt>
                <c:pt idx="41">
                  <c:v>43.025164105605882</c:v>
                </c:pt>
                <c:pt idx="42">
                  <c:v>43.051719218631845</c:v>
                </c:pt>
                <c:pt idx="43">
                  <c:v>43.069843333786189</c:v>
                </c:pt>
                <c:pt idx="44">
                  <c:v>43.082207234228584</c:v>
                </c:pt>
                <c:pt idx="45">
                  <c:v>43.090638850778745</c:v>
                </c:pt>
                <c:pt idx="46">
                  <c:v>43.096387534288688</c:v>
                </c:pt>
                <c:pt idx="47">
                  <c:v>43.100306389807507</c:v>
                </c:pt>
                <c:pt idx="48">
                  <c:v>43.102977578859537</c:v>
                </c:pt>
                <c:pt idx="49">
                  <c:v>43.104798197546316</c:v>
                </c:pt>
                <c:pt idx="50">
                  <c:v>43.106039027395255</c:v>
                </c:pt>
                <c:pt idx="51">
                  <c:v>43.106884678194618</c:v>
                </c:pt>
                <c:pt idx="52">
                  <c:v>43.107460993399663</c:v>
                </c:pt>
                <c:pt idx="53">
                  <c:v>43.107853749013223</c:v>
                </c:pt>
                <c:pt idx="54">
                  <c:v>43.10812140697368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56-48DE-BA4A-C927335A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512896"/>
        <c:axId val="1464495488"/>
      </c:lineChart>
      <c:catAx>
        <c:axId val="146451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495488"/>
        <c:crosses val="autoZero"/>
        <c:auto val="1"/>
        <c:lblAlgn val="ctr"/>
        <c:lblOffset val="100"/>
        <c:noMultiLvlLbl val="0"/>
      </c:catAx>
      <c:valAx>
        <c:axId val="14644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Generation!$J$142:$AH$142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2F-4E52-AB9B-9E1445421B0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Generation!$J$146:$AH$146</c:f>
              <c:numCache>
                <c:formatCode>0.0_ ;\-0.0\ </c:formatCode>
                <c:ptCount val="25"/>
                <c:pt idx="0">
                  <c:v>1.4968384346297907</c:v>
                </c:pt>
                <c:pt idx="1">
                  <c:v>1.9973411681877702</c:v>
                </c:pt>
                <c:pt idx="2" formatCode="General">
                  <c:v>2.6647373388109683</c:v>
                </c:pt>
                <c:pt idx="3" formatCode="General">
                  <c:v>3.5543405517339886</c:v>
                </c:pt>
                <c:pt idx="4" formatCode="General">
                  <c:v>4.7395344499648093</c:v>
                </c:pt>
                <c:pt idx="5" formatCode="General">
                  <c:v>6.3174716340681876</c:v>
                </c:pt>
                <c:pt idx="6" formatCode="General">
                  <c:v>8.4164106500542228</c:v>
                </c:pt>
                <c:pt idx="7" formatCode="General">
                  <c:v>11.205035922646339</c:v>
                </c:pt>
                <c:pt idx="8" formatCode="General">
                  <c:v>14.904072414927871</c:v>
                </c:pt>
                <c:pt idx="9" formatCode="General">
                  <c:v>19.800360650053214</c:v>
                </c:pt>
                <c:pt idx="10" formatCode="General">
                  <c:v>26.263199328934427</c:v>
                </c:pt>
                <c:pt idx="11" formatCode="General">
                  <c:v>34.762034455526731</c:v>
                </c:pt>
                <c:pt idx="12" formatCode="General">
                  <c:v>45.883246293777688</c:v>
                </c:pt>
                <c:pt idx="13" formatCode="General">
                  <c:v>60.341570736524254</c:v>
                </c:pt>
                <c:pt idx="14" formatCode="General">
                  <c:v>78.978333136527283</c:v>
                </c:pt>
                <c:pt idx="15" formatCode="General">
                  <c:v>102.73420622021888</c:v>
                </c:pt>
                <c:pt idx="16" formatCode="General">
                  <c:v>132.57952409888969</c:v>
                </c:pt>
                <c:pt idx="17" formatCode="General">
                  <c:v>169.3829907836049</c:v>
                </c:pt>
                <c:pt idx="18" formatCode="General">
                  <c:v>213.70542851322131</c:v>
                </c:pt>
                <c:pt idx="19" formatCode="General">
                  <c:v>265.52706432070556</c:v>
                </c:pt>
                <c:pt idx="20" formatCode="General">
                  <c:v>323.96081354879482</c:v>
                </c:pt>
                <c:pt idx="21" formatCode="General">
                  <c:v>387.06253117537045</c:v>
                </c:pt>
                <c:pt idx="22" formatCode="General">
                  <c:v>451.88660290263056</c:v>
                </c:pt>
                <c:pt idx="23" formatCode="General">
                  <c:v>514.89169797155682</c:v>
                </c:pt>
                <c:pt idx="24" formatCode="General">
                  <c:v>572.64383886557164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2F-4E52-AB9B-9E144542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507456"/>
        <c:axId val="1464487872"/>
      </c:lineChart>
      <c:catAx>
        <c:axId val="14645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487872"/>
        <c:crosses val="autoZero"/>
        <c:auto val="1"/>
        <c:lblAlgn val="ctr"/>
        <c:lblOffset val="100"/>
        <c:noMultiLvlLbl val="0"/>
      </c:catAx>
      <c:valAx>
        <c:axId val="14644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5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Generation!$J$142:$AH$142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97-4D96-8CB2-AB037F1E92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Generation!$J$146:$BL$146</c:f>
              <c:numCache>
                <c:formatCode>0.0_ ;\-0.0\ </c:formatCode>
                <c:ptCount val="55"/>
                <c:pt idx="0">
                  <c:v>1.4968384346297907</c:v>
                </c:pt>
                <c:pt idx="1">
                  <c:v>1.9973411681877702</c:v>
                </c:pt>
                <c:pt idx="2" formatCode="General">
                  <c:v>2.6647373388109683</c:v>
                </c:pt>
                <c:pt idx="3" formatCode="General">
                  <c:v>3.5543405517339886</c:v>
                </c:pt>
                <c:pt idx="4" formatCode="General">
                  <c:v>4.7395344499648093</c:v>
                </c:pt>
                <c:pt idx="5" formatCode="General">
                  <c:v>6.3174716340681876</c:v>
                </c:pt>
                <c:pt idx="6" formatCode="General">
                  <c:v>8.4164106500542228</c:v>
                </c:pt>
                <c:pt idx="7" formatCode="General">
                  <c:v>11.205035922646339</c:v>
                </c:pt>
                <c:pt idx="8" formatCode="General">
                  <c:v>14.904072414927871</c:v>
                </c:pt>
                <c:pt idx="9" formatCode="General">
                  <c:v>19.800360650053214</c:v>
                </c:pt>
                <c:pt idx="10" formatCode="General">
                  <c:v>26.263199328934427</c:v>
                </c:pt>
                <c:pt idx="11" formatCode="General">
                  <c:v>34.762034455526731</c:v>
                </c:pt>
                <c:pt idx="12" formatCode="General">
                  <c:v>45.883246293777688</c:v>
                </c:pt>
                <c:pt idx="13" formatCode="General">
                  <c:v>60.341570736524254</c:v>
                </c:pt>
                <c:pt idx="14" formatCode="General">
                  <c:v>78.978333136527283</c:v>
                </c:pt>
                <c:pt idx="15" formatCode="General">
                  <c:v>102.73420622021888</c:v>
                </c:pt>
                <c:pt idx="16" formatCode="General">
                  <c:v>132.57952409888969</c:v>
                </c:pt>
                <c:pt idx="17" formatCode="General">
                  <c:v>169.3829907836049</c:v>
                </c:pt>
                <c:pt idx="18" formatCode="General">
                  <c:v>213.70542851322131</c:v>
                </c:pt>
                <c:pt idx="19" formatCode="General">
                  <c:v>265.52706432070556</c:v>
                </c:pt>
                <c:pt idx="20" formatCode="General">
                  <c:v>323.96081354879482</c:v>
                </c:pt>
                <c:pt idx="21" formatCode="General">
                  <c:v>387.06253117537045</c:v>
                </c:pt>
                <c:pt idx="22" formatCode="General">
                  <c:v>451.88660290263056</c:v>
                </c:pt>
                <c:pt idx="23" formatCode="General">
                  <c:v>514.89169797155682</c:v>
                </c:pt>
                <c:pt idx="24" formatCode="General">
                  <c:v>572.64383886557164</c:v>
                </c:pt>
                <c:pt idx="25" formatCode="General">
                  <c:v>622.56325048176427</c:v>
                </c:pt>
                <c:pt idx="26" formatCode="General">
                  <c:v>663.38647297406965</c:v>
                </c:pt>
                <c:pt idx="27" formatCode="General">
                  <c:v>695.16804784642409</c:v>
                </c:pt>
                <c:pt idx="28" formatCode="General">
                  <c:v>718.91206401001546</c:v>
                </c:pt>
                <c:pt idx="29" formatCode="General">
                  <c:v>736.08073127185628</c:v>
                </c:pt>
                <c:pt idx="30" formatCode="General">
                  <c:v>748.19099414335483</c:v>
                </c:pt>
                <c:pt idx="31" formatCode="General">
                  <c:v>756.57978102767584</c:v>
                </c:pt>
                <c:pt idx="32" formatCode="General">
                  <c:v>762.31628892452466</c:v>
                </c:pt>
                <c:pt idx="33" formatCode="General">
                  <c:v>766.20402505641778</c:v>
                </c:pt>
                <c:pt idx="34" formatCode="General">
                  <c:v>768.82262421406131</c:v>
                </c:pt>
                <c:pt idx="35" formatCode="General">
                  <c:v>770.57901910142846</c:v>
                </c:pt>
                <c:pt idx="36" formatCode="General">
                  <c:v>771.7537754593701</c:v>
                </c:pt>
                <c:pt idx="37" formatCode="General">
                  <c:v>772.53801565890058</c:v>
                </c:pt>
                <c:pt idx="38" formatCode="General">
                  <c:v>773.06089150817479</c:v>
                </c:pt>
                <c:pt idx="39" formatCode="General">
                  <c:v>773.40921236905069</c:v>
                </c:pt>
                <c:pt idx="40" formatCode="General">
                  <c:v>773.64111974033267</c:v>
                </c:pt>
                <c:pt idx="41" formatCode="General">
                  <c:v>773.79546234152212</c:v>
                </c:pt>
                <c:pt idx="42" formatCode="General">
                  <c:v>773.89815703427428</c:v>
                </c:pt>
                <c:pt idx="43" formatCode="General">
                  <c:v>773.96647541773564</c:v>
                </c:pt>
                <c:pt idx="44" formatCode="General">
                  <c:v>774.01191965850421</c:v>
                </c:pt>
                <c:pt idx="45" formatCode="General">
                  <c:v>774.04214616683169</c:v>
                </c:pt>
                <c:pt idx="46" formatCode="General">
                  <c:v>774.062249854622</c:v>
                </c:pt>
                <c:pt idx="47" formatCode="General">
                  <c:v>774.07562040421931</c:v>
                </c:pt>
                <c:pt idx="48" formatCode="General">
                  <c:v>774.08451268830902</c:v>
                </c:pt>
                <c:pt idx="49" formatCode="General">
                  <c:v>774.0904265492461</c:v>
                </c:pt>
                <c:pt idx="50" formatCode="General">
                  <c:v>774.09435955609911</c:v>
                </c:pt>
                <c:pt idx="51" formatCode="General">
                  <c:v>774.09697518131679</c:v>
                </c:pt>
                <c:pt idx="52" formatCode="General">
                  <c:v>774.09871468149674</c:v>
                </c:pt>
                <c:pt idx="53" formatCode="General">
                  <c:v>774.09987151860071</c:v>
                </c:pt>
                <c:pt idx="54" formatCode="General">
                  <c:v>774.1006408600349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97-4D96-8CB2-AB037F1E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509088"/>
        <c:axId val="1464494400"/>
      </c:lineChart>
      <c:catAx>
        <c:axId val="146450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494400"/>
        <c:crosses val="autoZero"/>
        <c:auto val="1"/>
        <c:lblAlgn val="ctr"/>
        <c:lblOffset val="100"/>
        <c:noMultiLvlLbl val="0"/>
      </c:catAx>
      <c:valAx>
        <c:axId val="14644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5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Generation!$J$165:$AH$165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53-4F24-B166-A31F40DCE9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Generation!$J$169:$AH$169</c:f>
              <c:numCache>
                <c:formatCode>General</c:formatCode>
                <c:ptCount val="25"/>
                <c:pt idx="0">
                  <c:v>1.5033737839735702E-3</c:v>
                </c:pt>
                <c:pt idx="1">
                  <c:v>2.1799225098803015E-3</c:v>
                </c:pt>
                <c:pt idx="2">
                  <c:v>3.0891857274597447E-3</c:v>
                </c:pt>
                <c:pt idx="3">
                  <c:v>4.3111430738149705E-3</c:v>
                </c:pt>
                <c:pt idx="4">
                  <c:v>5.9532069779359787E-3</c:v>
                </c:pt>
                <c:pt idx="5">
                  <c:v>8.1595879157513457E-3</c:v>
                </c:pt>
                <c:pt idx="6">
                  <c:v>1.11238212852891E-2</c:v>
                </c:pt>
                <c:pt idx="7">
                  <c:v>1.5105494499507016E-2</c:v>
                </c:pt>
                <c:pt idx="8">
                  <c:v>2.0452530730793613E-2</c:v>
                </c:pt>
                <c:pt idx="9">
                  <c:v>2.7630781533283022E-2</c:v>
                </c:pt>
                <c:pt idx="10">
                  <c:v>3.7263156547652693E-2</c:v>
                </c:pt>
                <c:pt idx="11">
                  <c:v>5.0181058886470911E-2</c:v>
                </c:pt>
                <c:pt idx="12">
                  <c:v>6.7491445997549721E-2</c:v>
                </c:pt>
                <c:pt idx="13">
                  <c:v>9.0663270765088511E-2</c:v>
                </c:pt>
                <c:pt idx="14">
                  <c:v>0.12163711464319323</c:v>
                </c:pt>
                <c:pt idx="15">
                  <c:v>0.16296100731676239</c:v>
                </c:pt>
                <c:pt idx="16">
                  <c:v>0.21795285220848948</c:v>
                </c:pt>
                <c:pt idx="17">
                  <c:v>0.29088406698756147</c:v>
                </c:pt>
                <c:pt idx="18">
                  <c:v>0.38716771556124002</c:v>
                </c:pt>
                <c:pt idx="19">
                  <c:v>0.51351439366444951</c:v>
                </c:pt>
                <c:pt idx="20">
                  <c:v>0.67798693576515445</c:v>
                </c:pt>
                <c:pt idx="21">
                  <c:v>0.88983885802034624</c:v>
                </c:pt>
                <c:pt idx="22">
                  <c:v>1.15896643324946</c:v>
                </c:pt>
                <c:pt idx="23">
                  <c:v>1.4947622460984042</c:v>
                </c:pt>
                <c:pt idx="24">
                  <c:v>1.9041810428163646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53-4F24-B166-A31F40DC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500928"/>
        <c:axId val="1464508000"/>
      </c:lineChart>
      <c:catAx>
        <c:axId val="146450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508000"/>
        <c:crosses val="autoZero"/>
        <c:auto val="1"/>
        <c:lblAlgn val="ctr"/>
        <c:lblOffset val="100"/>
        <c:noMultiLvlLbl val="0"/>
      </c:catAx>
      <c:valAx>
        <c:axId val="14645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50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Generation!$J$165:$AH$165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EC-4E07-9BEB-8CB9C41125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Generation!$J$169:$BL$169</c:f>
              <c:numCache>
                <c:formatCode>General</c:formatCode>
                <c:ptCount val="55"/>
                <c:pt idx="0">
                  <c:v>1.5033737839735702E-3</c:v>
                </c:pt>
                <c:pt idx="1">
                  <c:v>2.1799225098803015E-3</c:v>
                </c:pt>
                <c:pt idx="2">
                  <c:v>3.0891857274597447E-3</c:v>
                </c:pt>
                <c:pt idx="3">
                  <c:v>4.3111430738149705E-3</c:v>
                </c:pt>
                <c:pt idx="4">
                  <c:v>5.9532069779359787E-3</c:v>
                </c:pt>
                <c:pt idx="5">
                  <c:v>8.1595879157513457E-3</c:v>
                </c:pt>
                <c:pt idx="6">
                  <c:v>1.11238212852891E-2</c:v>
                </c:pt>
                <c:pt idx="7">
                  <c:v>1.5105494499507016E-2</c:v>
                </c:pt>
                <c:pt idx="8">
                  <c:v>2.0452530730793613E-2</c:v>
                </c:pt>
                <c:pt idx="9">
                  <c:v>2.7630781533283022E-2</c:v>
                </c:pt>
                <c:pt idx="10">
                  <c:v>3.7263156547652693E-2</c:v>
                </c:pt>
                <c:pt idx="11">
                  <c:v>5.0181058886470911E-2</c:v>
                </c:pt>
                <c:pt idx="12">
                  <c:v>6.7491445997549721E-2</c:v>
                </c:pt>
                <c:pt idx="13">
                  <c:v>9.0663270765088511E-2</c:v>
                </c:pt>
                <c:pt idx="14">
                  <c:v>0.12163711464319323</c:v>
                </c:pt>
                <c:pt idx="15">
                  <c:v>0.16296100731676239</c:v>
                </c:pt>
                <c:pt idx="16">
                  <c:v>0.21795285220848948</c:v>
                </c:pt>
                <c:pt idx="17">
                  <c:v>0.29088406698756147</c:v>
                </c:pt>
                <c:pt idx="18">
                  <c:v>0.38716771556124002</c:v>
                </c:pt>
                <c:pt idx="19">
                  <c:v>0.51351439366444951</c:v>
                </c:pt>
                <c:pt idx="20">
                  <c:v>0.67798693576515445</c:v>
                </c:pt>
                <c:pt idx="21">
                  <c:v>0.88983885802034624</c:v>
                </c:pt>
                <c:pt idx="22">
                  <c:v>1.15896643324946</c:v>
                </c:pt>
                <c:pt idx="23">
                  <c:v>1.4947622460984042</c:v>
                </c:pt>
                <c:pt idx="24">
                  <c:v>1.9041810428163646</c:v>
                </c:pt>
                <c:pt idx="25">
                  <c:v>2.3890049226262242</c:v>
                </c:pt>
                <c:pt idx="26">
                  <c:v>2.9427167522953956</c:v>
                </c:pt>
                <c:pt idx="27">
                  <c:v>3.5480401610457419</c:v>
                </c:pt>
                <c:pt idx="28">
                  <c:v>4.1767656580052872</c:v>
                </c:pt>
                <c:pt idx="29">
                  <c:v>4.793281471176706</c:v>
                </c:pt>
                <c:pt idx="30">
                  <c:v>5.361692581975201</c:v>
                </c:pt>
                <c:pt idx="31">
                  <c:v>5.8540531241513118</c:v>
                </c:pt>
                <c:pt idx="32">
                  <c:v>6.2559572052242691</c:v>
                </c:pt>
                <c:pt idx="33">
                  <c:v>6.5671080055493318</c:v>
                </c:pt>
                <c:pt idx="34">
                  <c:v>6.7975562260709896</c:v>
                </c:pt>
                <c:pt idx="35">
                  <c:v>6.9623593615218686</c:v>
                </c:pt>
                <c:pt idx="36">
                  <c:v>7.0771512231693174</c:v>
                </c:pt>
                <c:pt idx="37">
                  <c:v>7.1555977127377712</c:v>
                </c:pt>
                <c:pt idx="38">
                  <c:v>7.2084930448349231</c:v>
                </c:pt>
                <c:pt idx="39">
                  <c:v>7.2438326251758589</c:v>
                </c:pt>
                <c:pt idx="40">
                  <c:v>7.2672963818137131</c:v>
                </c:pt>
                <c:pt idx="41">
                  <c:v>7.2828102336369405</c:v>
                </c:pt>
                <c:pt idx="42">
                  <c:v>7.2930392788046241</c:v>
                </c:pt>
                <c:pt idx="43">
                  <c:v>7.299771397804923</c:v>
                </c:pt>
                <c:pt idx="44">
                  <c:v>7.3041966842219832</c:v>
                </c:pt>
                <c:pt idx="45">
                  <c:v>7.3071032751058906</c:v>
                </c:pt>
                <c:pt idx="46">
                  <c:v>7.3090113622374622</c:v>
                </c:pt>
                <c:pt idx="47">
                  <c:v>7.3102635301234375</c:v>
                </c:pt>
                <c:pt idx="48">
                  <c:v>7.3110850696749754</c:v>
                </c:pt>
                <c:pt idx="49">
                  <c:v>7.3116239964771719</c:v>
                </c:pt>
                <c:pt idx="50">
                  <c:v>7.3119774958897246</c:v>
                </c:pt>
                <c:pt idx="51">
                  <c:v>7.3122093526695053</c:v>
                </c:pt>
                <c:pt idx="52">
                  <c:v>7.3123614188580728</c:v>
                </c:pt>
                <c:pt idx="53">
                  <c:v>7.3124611506349471</c:v>
                </c:pt>
                <c:pt idx="54">
                  <c:v>7.3125265579926548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EC-4E07-9BEB-8CB9C411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514528"/>
        <c:axId val="1464508544"/>
      </c:lineChart>
      <c:catAx>
        <c:axId val="146451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508544"/>
        <c:crosses val="autoZero"/>
        <c:auto val="1"/>
        <c:lblAlgn val="ctr"/>
        <c:lblOffset val="100"/>
        <c:noMultiLvlLbl val="0"/>
      </c:catAx>
      <c:valAx>
        <c:axId val="14645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5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r>
              <a:rPr lang="en-US" baseline="0"/>
              <a:t>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Generation!$J$2:$AH$2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C-44D0-9BE2-325C1A0A896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Generation!$J$6:$BL$6</c:f>
              <c:numCache>
                <c:formatCode>General</c:formatCode>
                <c:ptCount val="55"/>
                <c:pt idx="0" formatCode="0.0">
                  <c:v>11.690199945981607</c:v>
                </c:pt>
                <c:pt idx="1">
                  <c:v>15.964823659916885</c:v>
                </c:pt>
                <c:pt idx="2">
                  <c:v>21.291321529264902</c:v>
                </c:pt>
                <c:pt idx="3">
                  <c:v>27.92323178941448</c:v>
                </c:pt>
                <c:pt idx="4">
                  <c:v>36.172263258934805</c:v>
                </c:pt>
                <c:pt idx="5">
                  <c:v>46.420010353403512</c:v>
                </c:pt>
                <c:pt idx="6">
                  <c:v>59.131108823191255</c:v>
                </c:pt>
                <c:pt idx="7">
                  <c:v>74.867449908293295</c:v>
                </c:pt>
                <c:pt idx="8">
                  <c:v>94.302641412239865</c:v>
                </c:pt>
                <c:pt idx="9">
                  <c:v>118.23525145838353</c:v>
                </c:pt>
                <c:pt idx="10">
                  <c:v>147.59842960358714</c:v>
                </c:pt>
                <c:pt idx="11">
                  <c:v>183.46222369758252</c:v>
                </c:pt>
                <c:pt idx="12">
                  <c:v>227.0233142154249</c:v>
                </c:pt>
                <c:pt idx="13">
                  <c:v>279.57512477706149</c:v>
                </c:pt>
                <c:pt idx="14">
                  <c:v>342.44974927215549</c:v>
                </c:pt>
                <c:pt idx="15">
                  <c:v>416.92267475675675</c:v>
                </c:pt>
                <c:pt idx="16">
                  <c:v>504.07319513941388</c:v>
                </c:pt>
                <c:pt idx="17">
                  <c:v>604.59944731967084</c:v>
                </c:pt>
                <c:pt idx="18">
                  <c:v>718.59879483029908</c:v>
                </c:pt>
                <c:pt idx="19">
                  <c:v>845.34211437263775</c:v>
                </c:pt>
                <c:pt idx="20">
                  <c:v>983.09140213488149</c:v>
                </c:pt>
                <c:pt idx="21">
                  <c:v>1129.0259971432165</c:v>
                </c:pt>
                <c:pt idx="22">
                  <c:v>1279.3412108049199</c:v>
                </c:pt>
                <c:pt idx="23">
                  <c:v>1429.5528759664153</c:v>
                </c:pt>
                <c:pt idx="24">
                  <c:v>1574.9819882313061</c:v>
                </c:pt>
                <c:pt idx="25">
                  <c:v>1711.3243707808265</c:v>
                </c:pt>
                <c:pt idx="26">
                  <c:v>1835.1657844978288</c:v>
                </c:pt>
                <c:pt idx="27">
                  <c:v>1944.3126283749004</c:v>
                </c:pt>
                <c:pt idx="28">
                  <c:v>2037.8726708671506</c:v>
                </c:pt>
                <c:pt idx="29">
                  <c:v>2116.1060306320983</c:v>
                </c:pt>
                <c:pt idx="30">
                  <c:v>2180.1304062921727</c:v>
                </c:pt>
                <c:pt idx="31">
                  <c:v>2231.5824288034933</c:v>
                </c:pt>
                <c:pt idx="32">
                  <c:v>2272.3150676194236</c:v>
                </c:pt>
                <c:pt idx="33">
                  <c:v>2304.1723705956611</c:v>
                </c:pt>
                <c:pt idx="34">
                  <c:v>2328.8485119383822</c:v>
                </c:pt>
                <c:pt idx="35">
                  <c:v>2347.8176481094038</c:v>
                </c:pt>
                <c:pt idx="36">
                  <c:v>2362.3138598502587</c:v>
                </c:pt>
                <c:pt idx="37">
                  <c:v>2373.3415800356106</c:v>
                </c:pt>
                <c:pt idx="38">
                  <c:v>2381.7015358651161</c:v>
                </c:pt>
                <c:pt idx="39">
                  <c:v>2388.0222982124728</c:v>
                </c:pt>
                <c:pt idx="40">
                  <c:v>2392.791657102473</c:v>
                </c:pt>
                <c:pt idx="41">
                  <c:v>2396.3849153412702</c:v>
                </c:pt>
                <c:pt idx="42">
                  <c:v>2399.0889790054007</c:v>
                </c:pt>
                <c:pt idx="43">
                  <c:v>2401.1221248847123</c:v>
                </c:pt>
                <c:pt idx="44">
                  <c:v>2402.6498191971564</c:v>
                </c:pt>
                <c:pt idx="45">
                  <c:v>2403.7971562135453</c:v>
                </c:pt>
                <c:pt idx="46">
                  <c:v>2404.6585171717616</c:v>
                </c:pt>
                <c:pt idx="47">
                  <c:v>2405.3050028410421</c:v>
                </c:pt>
                <c:pt idx="48">
                  <c:v>2405.7901150179114</c:v>
                </c:pt>
                <c:pt idx="49">
                  <c:v>2406.1540782899629</c:v>
                </c:pt>
                <c:pt idx="50">
                  <c:v>2406.4271156014543</c:v>
                </c:pt>
                <c:pt idx="51">
                  <c:v>2406.631924212244</c:v>
                </c:pt>
                <c:pt idx="52">
                  <c:v>2406.7855435001516</c:v>
                </c:pt>
                <c:pt idx="53">
                  <c:v>2406.9007618820792</c:v>
                </c:pt>
                <c:pt idx="54">
                  <c:v>2406.9871753950315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5C-44D0-9BE2-325C1A0A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499840"/>
        <c:axId val="1464498208"/>
      </c:lineChart>
      <c:catAx>
        <c:axId val="14644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498208"/>
        <c:crosses val="autoZero"/>
        <c:auto val="1"/>
        <c:lblAlgn val="ctr"/>
        <c:lblOffset val="100"/>
        <c:noMultiLvlLbl val="0"/>
      </c:catAx>
      <c:valAx>
        <c:axId val="14644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49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Generation!$J$27:$AH$27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AD-4446-B8E5-B92CFBC5260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Generation!$J$31:$AH$31</c:f>
              <c:numCache>
                <c:formatCode>General</c:formatCode>
                <c:ptCount val="25"/>
                <c:pt idx="0">
                  <c:v>7.0969020488914865</c:v>
                </c:pt>
                <c:pt idx="1">
                  <c:v>10.851794510827583</c:v>
                </c:pt>
                <c:pt idx="2">
                  <c:v>15.207162263807987</c:v>
                </c:pt>
                <c:pt idx="3">
                  <c:v>20.25299182391333</c:v>
                </c:pt>
                <c:pt idx="4">
                  <c:v>26.090631125152306</c:v>
                </c:pt>
                <c:pt idx="5">
                  <c:v>32.833469360139432</c:v>
                </c:pt>
                <c:pt idx="6">
                  <c:v>40.607363102163362</c:v>
                </c:pt>
                <c:pt idx="7">
                  <c:v>49.550674377492726</c:v>
                </c:pt>
                <c:pt idx="8">
                  <c:v>59.813751143322257</c:v>
                </c:pt>
                <c:pt idx="9">
                  <c:v>71.557643879063477</c:v>
                </c:pt>
                <c:pt idx="10">
                  <c:v>84.951818054997773</c:v>
                </c:pt>
                <c:pt idx="11">
                  <c:v>100.17059816496415</c:v>
                </c:pt>
                <c:pt idx="12">
                  <c:v>117.38807521317476</c:v>
                </c:pt>
                <c:pt idx="13">
                  <c:v>136.77124003725831</c:v>
                </c:pt>
                <c:pt idx="14">
                  <c:v>158.47118660449721</c:v>
                </c:pt>
                <c:pt idx="15">
                  <c:v>182.61238022971713</c:v>
                </c:pt>
                <c:pt idx="16">
                  <c:v>209.28021977883355</c:v>
                </c:pt>
                <c:pt idx="17">
                  <c:v>238.50744402548261</c:v>
                </c:pt>
                <c:pt idx="18">
                  <c:v>270.26032425795694</c:v>
                </c:pt>
                <c:pt idx="19">
                  <c:v>304.42600236575385</c:v>
                </c:pt>
                <c:pt idx="20">
                  <c:v>340.80269497708122</c:v>
                </c:pt>
                <c:pt idx="21">
                  <c:v>379.09467717279892</c:v>
                </c:pt>
                <c:pt idx="22">
                  <c:v>418.91385916077536</c:v>
                </c:pt>
                <c:pt idx="23">
                  <c:v>459.78927683725692</c:v>
                </c:pt>
                <c:pt idx="24">
                  <c:v>501.18490818082171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AD-4446-B8E5-B92CFBC52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486784"/>
        <c:axId val="1464491680"/>
      </c:lineChart>
      <c:catAx>
        <c:axId val="14644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491680"/>
        <c:crosses val="autoZero"/>
        <c:auto val="1"/>
        <c:lblAlgn val="ctr"/>
        <c:lblOffset val="100"/>
        <c:noMultiLvlLbl val="0"/>
      </c:catAx>
      <c:valAx>
        <c:axId val="14644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4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prognosis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922222222222222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Generation!$J$27:$AH$27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27-492F-86A4-89472D58D84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Generation!$J$31:$BL$31</c:f>
              <c:numCache>
                <c:formatCode>General</c:formatCode>
                <c:ptCount val="55"/>
                <c:pt idx="0">
                  <c:v>7.0969020488914865</c:v>
                </c:pt>
                <c:pt idx="1">
                  <c:v>10.851794510827583</c:v>
                </c:pt>
                <c:pt idx="2">
                  <c:v>15.207162263807987</c:v>
                </c:pt>
                <c:pt idx="3">
                  <c:v>20.25299182391333</c:v>
                </c:pt>
                <c:pt idx="4">
                  <c:v>26.090631125152306</c:v>
                </c:pt>
                <c:pt idx="5">
                  <c:v>32.833469360139432</c:v>
                </c:pt>
                <c:pt idx="6">
                  <c:v>40.607363102163362</c:v>
                </c:pt>
                <c:pt idx="7">
                  <c:v>49.550674377492726</c:v>
                </c:pt>
                <c:pt idx="8">
                  <c:v>59.813751143322257</c:v>
                </c:pt>
                <c:pt idx="9">
                  <c:v>71.557643879063477</c:v>
                </c:pt>
                <c:pt idx="10">
                  <c:v>84.951818054997773</c:v>
                </c:pt>
                <c:pt idx="11">
                  <c:v>100.17059816496415</c:v>
                </c:pt>
                <c:pt idx="12">
                  <c:v>117.38807521317476</c:v>
                </c:pt>
                <c:pt idx="13">
                  <c:v>136.77124003725831</c:v>
                </c:pt>
                <c:pt idx="14">
                  <c:v>158.47118660449721</c:v>
                </c:pt>
                <c:pt idx="15">
                  <c:v>182.61238022971713</c:v>
                </c:pt>
                <c:pt idx="16">
                  <c:v>209.28021977883355</c:v>
                </c:pt>
                <c:pt idx="17">
                  <c:v>238.50744402548261</c:v>
                </c:pt>
                <c:pt idx="18">
                  <c:v>270.26032425795694</c:v>
                </c:pt>
                <c:pt idx="19">
                  <c:v>304.42600236575385</c:v>
                </c:pt>
                <c:pt idx="20">
                  <c:v>340.80269497708122</c:v>
                </c:pt>
                <c:pt idx="21">
                  <c:v>379.09467717279892</c:v>
                </c:pt>
                <c:pt idx="22">
                  <c:v>418.91385916077536</c:v>
                </c:pt>
                <c:pt idx="23">
                  <c:v>459.78927683725692</c:v>
                </c:pt>
                <c:pt idx="24">
                  <c:v>501.18490818082171</c:v>
                </c:pt>
                <c:pt idx="25">
                  <c:v>542.52499659802584</c:v>
                </c:pt>
                <c:pt idx="26">
                  <c:v>583.22473588904199</c:v>
                </c:pt>
                <c:pt idx="27">
                  <c:v>622.72306712131456</c:v>
                </c:pt>
                <c:pt idx="28">
                  <c:v>660.5137710376265</c:v>
                </c:pt>
                <c:pt idx="29">
                  <c:v>696.17120754985274</c:v>
                </c:pt>
                <c:pt idx="30">
                  <c:v>729.36794735633021</c:v>
                </c:pt>
                <c:pt idx="31">
                  <c:v>759.88293493283254</c:v>
                </c:pt>
                <c:pt idx="32">
                  <c:v>787.60035492003828</c:v>
                </c:pt>
                <c:pt idx="33">
                  <c:v>812.50067685673139</c:v>
                </c:pt>
                <c:pt idx="34">
                  <c:v>834.64617291124148</c:v>
                </c:pt>
                <c:pt idx="35">
                  <c:v>854.16346126836652</c:v>
                </c:pt>
                <c:pt idx="36">
                  <c:v>871.22540538752958</c:v>
                </c:pt>
                <c:pt idx="37">
                  <c:v>886.03417134930464</c:v>
                </c:pt>
                <c:pt idx="38">
                  <c:v>898.80660351102392</c:v>
                </c:pt>
                <c:pt idx="39">
                  <c:v>909.76247479539325</c:v>
                </c:pt>
                <c:pt idx="40">
                  <c:v>919.11569124133598</c:v>
                </c:pt>
                <c:pt idx="41">
                  <c:v>927.06821072529419</c:v>
                </c:pt>
                <c:pt idx="42">
                  <c:v>933.80626142005144</c:v>
                </c:pt>
                <c:pt idx="43">
                  <c:v>939.4983840566299</c:v>
                </c:pt>
                <c:pt idx="44">
                  <c:v>944.29483587848836</c:v>
                </c:pt>
                <c:pt idx="45">
                  <c:v>948.32795030686111</c:v>
                </c:pt>
                <c:pt idx="46">
                  <c:v>951.71312012103203</c:v>
                </c:pt>
                <c:pt idx="47">
                  <c:v>954.55014735983912</c:v>
                </c:pt>
                <c:pt idx="48">
                  <c:v>956.92477120861975</c:v>
                </c:pt>
                <c:pt idx="49">
                  <c:v>958.91024191671829</c:v>
                </c:pt>
                <c:pt idx="50">
                  <c:v>960.56885352284121</c:v>
                </c:pt>
                <c:pt idx="51">
                  <c:v>961.95338180897534</c:v>
                </c:pt>
                <c:pt idx="52">
                  <c:v>963.10839818452007</c:v>
                </c:pt>
                <c:pt idx="53">
                  <c:v>964.07144702852554</c:v>
                </c:pt>
                <c:pt idx="54">
                  <c:v>964.87408516669086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27-492F-86A4-89472D58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510720"/>
        <c:axId val="1464485152"/>
      </c:lineChart>
      <c:catAx>
        <c:axId val="14645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485152"/>
        <c:crosses val="autoZero"/>
        <c:auto val="1"/>
        <c:lblAlgn val="ctr"/>
        <c:lblOffset val="100"/>
        <c:noMultiLvlLbl val="0"/>
      </c:catAx>
      <c:valAx>
        <c:axId val="14644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5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Generation!$J$50:$AH$50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7C-4380-B574-61E64B30540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Generation!$J$54:$AH$54</c:f>
              <c:numCache>
                <c:formatCode>General</c:formatCode>
                <c:ptCount val="25"/>
                <c:pt idx="0">
                  <c:v>4.1416419024975948</c:v>
                </c:pt>
                <c:pt idx="1">
                  <c:v>5.2560812862276034</c:v>
                </c:pt>
                <c:pt idx="2">
                  <c:v>6.6670781251487767</c:v>
                </c:pt>
                <c:pt idx="3">
                  <c:v>8.4515295004484265</c:v>
                </c:pt>
                <c:pt idx="4">
                  <c:v>10.705049652418104</c:v>
                </c:pt>
                <c:pt idx="5">
                  <c:v>13.545786224716627</c:v>
                </c:pt>
                <c:pt idx="6">
                  <c:v>17.118558228089256</c:v>
                </c:pt>
                <c:pt idx="7">
                  <c:v>21.599027420214178</c:v>
                </c:pt>
                <c:pt idx="8">
                  <c:v>27.197366779744812</c:v>
                </c:pt>
                <c:pt idx="9">
                  <c:v>34.160525503913611</c:v>
                </c:pt>
                <c:pt idx="10">
                  <c:v>42.771693108122228</c:v>
                </c:pt>
                <c:pt idx="11">
                  <c:v>53.344954043364837</c:v>
                </c:pt>
                <c:pt idx="12">
                  <c:v>66.212494733792298</c:v>
                </c:pt>
                <c:pt idx="13">
                  <c:v>81.70131405494584</c:v>
                </c:pt>
                <c:pt idx="14">
                  <c:v>100.09664193008126</c:v>
                </c:pt>
                <c:pt idx="15">
                  <c:v>121.59086108476623</c:v>
                </c:pt>
                <c:pt idx="16">
                  <c:v>146.22040304327166</c:v>
                </c:pt>
                <c:pt idx="17">
                  <c:v>173.79920137780684</c:v>
                </c:pt>
                <c:pt idx="18">
                  <c:v>203.86491718115946</c:v>
                </c:pt>
                <c:pt idx="19">
                  <c:v>235.66020381239744</c:v>
                </c:pt>
                <c:pt idx="20">
                  <c:v>268.17055342983997</c:v>
                </c:pt>
                <c:pt idx="21">
                  <c:v>300.22797682367724</c:v>
                </c:pt>
                <c:pt idx="22">
                  <c:v>330.66645002616832</c:v>
                </c:pt>
                <c:pt idx="23">
                  <c:v>358.49032178272989</c:v>
                </c:pt>
                <c:pt idx="24">
                  <c:v>383.00603337700625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7C-4380-B574-61E64B305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489504"/>
        <c:axId val="1464493856"/>
      </c:lineChart>
      <c:catAx>
        <c:axId val="14644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493856"/>
        <c:crosses val="autoZero"/>
        <c:auto val="1"/>
        <c:lblAlgn val="ctr"/>
        <c:lblOffset val="100"/>
        <c:noMultiLvlLbl val="0"/>
      </c:catAx>
      <c:valAx>
        <c:axId val="14644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4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Generation!$J$50:$AH$50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FE-466C-B124-445F7FB58A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Generation!$J$54:$BL$54</c:f>
              <c:numCache>
                <c:formatCode>General</c:formatCode>
                <c:ptCount val="55"/>
                <c:pt idx="0">
                  <c:v>4.1416419024975948</c:v>
                </c:pt>
                <c:pt idx="1">
                  <c:v>5.2560812862276034</c:v>
                </c:pt>
                <c:pt idx="2">
                  <c:v>6.6670781251487767</c:v>
                </c:pt>
                <c:pt idx="3">
                  <c:v>8.4515295004484265</c:v>
                </c:pt>
                <c:pt idx="4">
                  <c:v>10.705049652418104</c:v>
                </c:pt>
                <c:pt idx="5">
                  <c:v>13.545786224716627</c:v>
                </c:pt>
                <c:pt idx="6">
                  <c:v>17.118558228089256</c:v>
                </c:pt>
                <c:pt idx="7">
                  <c:v>21.599027420214178</c:v>
                </c:pt>
                <c:pt idx="8">
                  <c:v>27.197366779744812</c:v>
                </c:pt>
                <c:pt idx="9">
                  <c:v>34.160525503913611</c:v>
                </c:pt>
                <c:pt idx="10">
                  <c:v>42.771693108122228</c:v>
                </c:pt>
                <c:pt idx="11">
                  <c:v>53.344954043364837</c:v>
                </c:pt>
                <c:pt idx="12">
                  <c:v>66.212494733792298</c:v>
                </c:pt>
                <c:pt idx="13">
                  <c:v>81.70131405494584</c:v>
                </c:pt>
                <c:pt idx="14">
                  <c:v>100.09664193008126</c:v>
                </c:pt>
                <c:pt idx="15">
                  <c:v>121.59086108476623</c:v>
                </c:pt>
                <c:pt idx="16">
                  <c:v>146.22040304327166</c:v>
                </c:pt>
                <c:pt idx="17">
                  <c:v>173.79920137780684</c:v>
                </c:pt>
                <c:pt idx="18">
                  <c:v>203.86491718115946</c:v>
                </c:pt>
                <c:pt idx="19">
                  <c:v>235.66020381239744</c:v>
                </c:pt>
                <c:pt idx="20">
                  <c:v>268.17055342983997</c:v>
                </c:pt>
                <c:pt idx="21">
                  <c:v>300.22797682367724</c:v>
                </c:pt>
                <c:pt idx="22">
                  <c:v>330.66645002616832</c:v>
                </c:pt>
                <c:pt idx="23">
                  <c:v>358.49032178272989</c:v>
                </c:pt>
                <c:pt idx="24">
                  <c:v>383.00603337700625</c:v>
                </c:pt>
                <c:pt idx="25">
                  <c:v>403.88016894459605</c:v>
                </c:pt>
                <c:pt idx="26">
                  <c:v>421.11702096697928</c:v>
                </c:pt>
                <c:pt idx="27">
                  <c:v>434.97831825750677</c:v>
                </c:pt>
                <c:pt idx="28">
                  <c:v>445.88096422556043</c:v>
                </c:pt>
                <c:pt idx="29">
                  <c:v>454.30355588887466</c:v>
                </c:pt>
                <c:pt idx="30">
                  <c:v>460.71804922625688</c:v>
                </c:pt>
                <c:pt idx="31">
                  <c:v>465.54930761596705</c:v>
                </c:pt>
                <c:pt idx="32">
                  <c:v>469.15733550375211</c:v>
                </c:pt>
                <c:pt idx="33">
                  <c:v>471.83459791274072</c:v>
                </c:pt>
                <c:pt idx="34">
                  <c:v>473.81167439919801</c:v>
                </c:pt>
                <c:pt idx="35">
                  <c:v>475.2664731675689</c:v>
                </c:pt>
                <c:pt idx="36">
                  <c:v>476.33413483280754</c:v>
                </c:pt>
                <c:pt idx="37">
                  <c:v>477.11615527582433</c:v>
                </c:pt>
                <c:pt idx="38">
                  <c:v>477.68813542635121</c:v>
                </c:pt>
                <c:pt idx="39">
                  <c:v>478.10605067553695</c:v>
                </c:pt>
                <c:pt idx="40">
                  <c:v>478.41116464956542</c:v>
                </c:pt>
                <c:pt idx="41">
                  <c:v>478.63379907169877</c:v>
                </c:pt>
                <c:pt idx="42">
                  <c:v>478.79618357658489</c:v>
                </c:pt>
                <c:pt idx="43">
                  <c:v>478.91458774585078</c:v>
                </c:pt>
                <c:pt idx="44">
                  <c:v>479.0009044149599</c:v>
                </c:pt>
                <c:pt idx="45">
                  <c:v>479.06381928002486</c:v>
                </c:pt>
                <c:pt idx="46">
                  <c:v>479.10967161983382</c:v>
                </c:pt>
                <c:pt idx="47">
                  <c:v>479.14308597033084</c:v>
                </c:pt>
                <c:pt idx="48">
                  <c:v>479.16743478304215</c:v>
                </c:pt>
                <c:pt idx="49">
                  <c:v>479.18517680268474</c:v>
                </c:pt>
                <c:pt idx="50">
                  <c:v>479.19810428979451</c:v>
                </c:pt>
                <c:pt idx="51">
                  <c:v>479.20752350712348</c:v>
                </c:pt>
                <c:pt idx="52">
                  <c:v>479.21438641196886</c:v>
                </c:pt>
                <c:pt idx="53">
                  <c:v>479.21938670712524</c:v>
                </c:pt>
                <c:pt idx="54">
                  <c:v>479.22302987596402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FE-466C-B124-445F7FB5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505824"/>
        <c:axId val="1464499296"/>
      </c:lineChart>
      <c:catAx>
        <c:axId val="146450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499296"/>
        <c:crosses val="autoZero"/>
        <c:auto val="1"/>
        <c:lblAlgn val="ctr"/>
        <c:lblOffset val="100"/>
        <c:noMultiLvlLbl val="0"/>
      </c:catAx>
      <c:valAx>
        <c:axId val="14644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5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Generation!$J$73:$AH$73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B3-470A-8A79-5ED149B1CDC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Generation!$J$77:$AH$77</c:f>
              <c:numCache>
                <c:formatCode>General</c:formatCode>
                <c:ptCount val="2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B3-470A-8A79-5ED149B1C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490592"/>
        <c:axId val="1464492224"/>
      </c:lineChart>
      <c:catAx>
        <c:axId val="14644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492224"/>
        <c:crosses val="autoZero"/>
        <c:auto val="1"/>
        <c:lblAlgn val="ctr"/>
        <c:lblOffset val="100"/>
        <c:noMultiLvlLbl val="0"/>
      </c:catAx>
      <c:valAx>
        <c:axId val="14644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4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Generation!$J$73:$AH$73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E3-44E4-9742-30D6D3CB18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Generation!$J$77:$BL$77</c:f>
              <c:numCache>
                <c:formatCode>General</c:formatCode>
                <c:ptCount val="5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  <c:pt idx="25">
                  <c:v>88.580192810056332</c:v>
                </c:pt>
                <c:pt idx="26">
                  <c:v>90.981160699693248</c:v>
                </c:pt>
                <c:pt idx="27">
                  <c:v>92.196403337579028</c:v>
                </c:pt>
                <c:pt idx="28">
                  <c:v>92.786331402127814</c:v>
                </c:pt>
                <c:pt idx="29">
                  <c:v>93.066608675243117</c:v>
                </c:pt>
                <c:pt idx="30">
                  <c:v>93.198373007350853</c:v>
                </c:pt>
                <c:pt idx="31">
                  <c:v>93.26000735587067</c:v>
                </c:pt>
                <c:pt idx="32">
                  <c:v>93.288769308554038</c:v>
                </c:pt>
                <c:pt idx="33">
                  <c:v>93.30217631882914</c:v>
                </c:pt>
                <c:pt idx="34">
                  <c:v>93.308422585099223</c:v>
                </c:pt>
                <c:pt idx="35">
                  <c:v>93.311331989764568</c:v>
                </c:pt>
                <c:pt idx="36">
                  <c:v>93.312686988482056</c:v>
                </c:pt>
                <c:pt idx="37">
                  <c:v>93.313318019732137</c:v>
                </c:pt>
                <c:pt idx="38">
                  <c:v>93.313611887696595</c:v>
                </c:pt>
                <c:pt idx="39">
                  <c:v>93.313748738919799</c:v>
                </c:pt>
                <c:pt idx="40">
                  <c:v>93.313812468758954</c:v>
                </c:pt>
                <c:pt idx="41">
                  <c:v>93.313842146845047</c:v>
                </c:pt>
                <c:pt idx="42">
                  <c:v>93.313855967494732</c:v>
                </c:pt>
                <c:pt idx="43">
                  <c:v>93.313862403565281</c:v>
                </c:pt>
                <c:pt idx="44">
                  <c:v>93.31386540074665</c:v>
                </c:pt>
                <c:pt idx="45">
                  <c:v>93.313866796488824</c:v>
                </c:pt>
                <c:pt idx="46">
                  <c:v>93.313867446464883</c:v>
                </c:pt>
                <c:pt idx="47">
                  <c:v>93.313867749148898</c:v>
                </c:pt>
                <c:pt idx="48">
                  <c:v>93.313867890104262</c:v>
                </c:pt>
                <c:pt idx="49">
                  <c:v>93.313867955745053</c:v>
                </c:pt>
                <c:pt idx="50">
                  <c:v>93.313867986312971</c:v>
                </c:pt>
                <c:pt idx="51">
                  <c:v>93.313868000547998</c:v>
                </c:pt>
                <c:pt idx="52">
                  <c:v>93.313868007177035</c:v>
                </c:pt>
                <c:pt idx="53">
                  <c:v>93.313868010264059</c:v>
                </c:pt>
                <c:pt idx="54">
                  <c:v>93.313868011701658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E3-44E4-9742-30D6D3CB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487328"/>
        <c:axId val="1464492768"/>
      </c:lineChart>
      <c:catAx>
        <c:axId val="146448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492768"/>
        <c:crosses val="autoZero"/>
        <c:auto val="1"/>
        <c:lblAlgn val="ctr"/>
        <c:lblOffset val="100"/>
        <c:noMultiLvlLbl val="0"/>
      </c:catAx>
      <c:valAx>
        <c:axId val="14644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4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Generation!$J$96:$AH$96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D1-4956-8FD5-D52DD6EE29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Generation!$J$100:$AH$100</c:f>
              <c:numCache>
                <c:formatCode>General</c:formatCode>
                <c:ptCount val="25"/>
                <c:pt idx="0">
                  <c:v>6.5140862906838877E-6</c:v>
                </c:pt>
                <c:pt idx="1">
                  <c:v>1.7524715849700372E-5</c:v>
                </c:pt>
                <c:pt idx="2">
                  <c:v>3.6135750607250372E-5</c:v>
                </c:pt>
                <c:pt idx="3">
                  <c:v>6.7593556125618675E-5</c:v>
                </c:pt>
                <c:pt idx="4">
                  <c:v>7.4107642416302568E-5</c:v>
                </c:pt>
                <c:pt idx="5">
                  <c:v>1.3177644312434888E-4</c:v>
                </c:pt>
                <c:pt idx="6">
                  <c:v>2.2925215810730643E-4</c:v>
                </c:pt>
                <c:pt idx="7">
                  <c:v>3.9401129177149769E-4</c:v>
                </c:pt>
                <c:pt idx="8">
                  <c:v>6.7249413661667407E-4</c:v>
                </c:pt>
                <c:pt idx="9">
                  <c:v>1.1431900468276144E-3</c:v>
                </c:pt>
                <c:pt idx="10">
                  <c:v>1.938745804249976E-3</c:v>
                </c:pt>
                <c:pt idx="11">
                  <c:v>3.2833080444523372E-3</c:v>
                </c:pt>
                <c:pt idx="12">
                  <c:v>5.5555655400932654E-3</c:v>
                </c:pt>
                <c:pt idx="13">
                  <c:v>9.3950887580224705E-3</c:v>
                </c:pt>
                <c:pt idx="14">
                  <c:v>1.5881446780976388E-2</c:v>
                </c:pt>
                <c:pt idx="15">
                  <c:v>2.683517763646949E-2</c:v>
                </c:pt>
                <c:pt idx="16">
                  <c:v>4.5321421236671725E-2</c:v>
                </c:pt>
                <c:pt idx="17">
                  <c:v>7.6486730219803706E-2</c:v>
                </c:pt>
                <c:pt idx="18">
                  <c:v>0.12893253993496423</c:v>
                </c:pt>
                <c:pt idx="19">
                  <c:v>0.21692140699838947</c:v>
                </c:pt>
                <c:pt idx="20">
                  <c:v>0.36378507928017811</c:v>
                </c:pt>
                <c:pt idx="21">
                  <c:v>0.60680703581602291</c:v>
                </c:pt>
                <c:pt idx="22">
                  <c:v>1.0031483685739029</c:v>
                </c:pt>
                <c:pt idx="23">
                  <c:v>1.6340295910642197</c:v>
                </c:pt>
                <c:pt idx="24">
                  <c:v>2.5985861365252561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D1-4956-8FD5-D52DD6EE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500384"/>
        <c:axId val="1464511808"/>
      </c:lineChart>
      <c:catAx>
        <c:axId val="146450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511808"/>
        <c:crosses val="autoZero"/>
        <c:auto val="1"/>
        <c:lblAlgn val="ctr"/>
        <c:lblOffset val="100"/>
        <c:noMultiLvlLbl val="0"/>
      </c:catAx>
      <c:valAx>
        <c:axId val="14645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50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1495425</xdr:colOff>
      <xdr:row>8</xdr:row>
      <xdr:rowOff>161925</xdr:rowOff>
    </xdr:from>
    <xdr:to>
      <xdr:col>6</xdr:col>
      <xdr:colOff>962025</xdr:colOff>
      <xdr:row>23</xdr:row>
      <xdr:rowOff>47625</xdr:rowOff>
    </xdr:to>
    <xdr:graphicFrame macro="">
      <xdr:nvGraphicFramePr>
        <xdr:cNvPr id="16" name="Диаграмма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1133475</xdr:colOff>
      <xdr:row>8</xdr:row>
      <xdr:rowOff>161925</xdr:rowOff>
    </xdr:from>
    <xdr:to>
      <xdr:col>13</xdr:col>
      <xdr:colOff>723900</xdr:colOff>
      <xdr:row>23</xdr:row>
      <xdr:rowOff>47625</xdr:rowOff>
    </xdr:to>
    <xdr:graphicFrame macro="">
      <xdr:nvGraphicFramePr>
        <xdr:cNvPr id="18" name="Диаграмма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219075</xdr:colOff>
      <xdr:row>46</xdr:row>
      <xdr:rowOff>76200</xdr:rowOff>
    </xdr:to>
    <xdr:graphicFrame macro="">
      <xdr:nvGraphicFramePr>
        <xdr:cNvPr id="19" name="Диаграмма 18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314325</xdr:colOff>
      <xdr:row>31</xdr:row>
      <xdr:rowOff>190500</xdr:rowOff>
    </xdr:from>
    <xdr:to>
      <xdr:col>9</xdr:col>
      <xdr:colOff>447675</xdr:colOff>
      <xdr:row>46</xdr:row>
      <xdr:rowOff>66675</xdr:rowOff>
    </xdr:to>
    <xdr:graphicFrame macro="">
      <xdr:nvGraphicFramePr>
        <xdr:cNvPr id="21" name="Диаграмма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54</xdr:row>
      <xdr:rowOff>28575</xdr:rowOff>
    </xdr:from>
    <xdr:to>
      <xdr:col>4</xdr:col>
      <xdr:colOff>219075</xdr:colOff>
      <xdr:row>68</xdr:row>
      <xdr:rowOff>104775</xdr:rowOff>
    </xdr:to>
    <xdr:graphicFrame macro="">
      <xdr:nvGraphicFramePr>
        <xdr:cNvPr id="24" name="Диаграмма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657225</xdr:colOff>
      <xdr:row>55</xdr:row>
      <xdr:rowOff>171450</xdr:rowOff>
    </xdr:from>
    <xdr:to>
      <xdr:col>9</xdr:col>
      <xdr:colOff>790575</xdr:colOff>
      <xdr:row>70</xdr:row>
      <xdr:rowOff>57150</xdr:rowOff>
    </xdr:to>
    <xdr:graphicFrame macro="">
      <xdr:nvGraphicFramePr>
        <xdr:cNvPr id="26" name="Диаграмма 25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4</xdr:col>
      <xdr:colOff>219075</xdr:colOff>
      <xdr:row>91</xdr:row>
      <xdr:rowOff>76200</xdr:rowOff>
    </xdr:to>
    <xdr:graphicFrame macro="">
      <xdr:nvGraphicFramePr>
        <xdr:cNvPr id="28" name="Диаграмма 27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828675</xdr:colOff>
      <xdr:row>79</xdr:row>
      <xdr:rowOff>95250</xdr:rowOff>
    </xdr:from>
    <xdr:to>
      <xdr:col>10</xdr:col>
      <xdr:colOff>161925</xdr:colOff>
      <xdr:row>93</xdr:row>
      <xdr:rowOff>171450</xdr:rowOff>
    </xdr:to>
    <xdr:graphicFrame macro="">
      <xdr:nvGraphicFramePr>
        <xdr:cNvPr id="30" name="Диаграмма 29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100</xdr:row>
      <xdr:rowOff>171450</xdr:rowOff>
    </xdr:from>
    <xdr:to>
      <xdr:col>4</xdr:col>
      <xdr:colOff>219075</xdr:colOff>
      <xdr:row>115</xdr:row>
      <xdr:rowOff>57150</xdr:rowOff>
    </xdr:to>
    <xdr:graphicFrame macro="">
      <xdr:nvGraphicFramePr>
        <xdr:cNvPr id="31" name="Диаграмма 3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123</xdr:row>
      <xdr:rowOff>0</xdr:rowOff>
    </xdr:from>
    <xdr:to>
      <xdr:col>4</xdr:col>
      <xdr:colOff>228600</xdr:colOff>
      <xdr:row>137</xdr:row>
      <xdr:rowOff>76200</xdr:rowOff>
    </xdr:to>
    <xdr:graphicFrame macro="">
      <xdr:nvGraphicFramePr>
        <xdr:cNvPr id="32" name="Диаграмма 31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123</xdr:row>
      <xdr:rowOff>0</xdr:rowOff>
    </xdr:from>
    <xdr:to>
      <xdr:col>10</xdr:col>
      <xdr:colOff>419100</xdr:colOff>
      <xdr:row>137</xdr:row>
      <xdr:rowOff>76200</xdr:rowOff>
    </xdr:to>
    <xdr:graphicFrame macro="">
      <xdr:nvGraphicFramePr>
        <xdr:cNvPr id="34" name="Диаграмма 33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4</xdr:col>
      <xdr:colOff>219075</xdr:colOff>
      <xdr:row>160</xdr:row>
      <xdr:rowOff>76200</xdr:rowOff>
    </xdr:to>
    <xdr:graphicFrame macro="">
      <xdr:nvGraphicFramePr>
        <xdr:cNvPr id="36" name="Диаграмма 35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923925</xdr:colOff>
      <xdr:row>148</xdr:row>
      <xdr:rowOff>19050</xdr:rowOff>
    </xdr:from>
    <xdr:to>
      <xdr:col>10</xdr:col>
      <xdr:colOff>257175</xdr:colOff>
      <xdr:row>162</xdr:row>
      <xdr:rowOff>95250</xdr:rowOff>
    </xdr:to>
    <xdr:graphicFrame macro="">
      <xdr:nvGraphicFramePr>
        <xdr:cNvPr id="38" name="Диаграмма 37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4</xdr:col>
      <xdr:colOff>219075</xdr:colOff>
      <xdr:row>186</xdr:row>
      <xdr:rowOff>76200</xdr:rowOff>
    </xdr:to>
    <xdr:graphicFrame macro="">
      <xdr:nvGraphicFramePr>
        <xdr:cNvPr id="40" name="Диаграмма 39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1066800</xdr:colOff>
      <xdr:row>172</xdr:row>
      <xdr:rowOff>0</xdr:rowOff>
    </xdr:from>
    <xdr:to>
      <xdr:col>10</xdr:col>
      <xdr:colOff>400050</xdr:colOff>
      <xdr:row>186</xdr:row>
      <xdr:rowOff>76200</xdr:rowOff>
    </xdr:to>
    <xdr:graphicFrame macro="">
      <xdr:nvGraphicFramePr>
        <xdr:cNvPr id="41" name="Диаграмма 40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tabSelected="1" zoomScaleNormal="100" workbookViewId="0">
      <selection activeCell="J5" sqref="J5"/>
    </sheetView>
  </sheetViews>
  <sheetFormatPr defaultRowHeight="15" x14ac:dyDescent="0.25"/>
  <cols>
    <col min="1" max="1" width="13.5703125" customWidth="1"/>
    <col min="2" max="2" width="13.85546875" customWidth="1"/>
    <col min="3" max="3" width="12" bestFit="1" customWidth="1"/>
    <col min="4" max="4" width="3.7109375" customWidth="1"/>
    <col min="5" max="5" width="13.85546875" customWidth="1"/>
    <col min="6" max="6" width="12" bestFit="1" customWidth="1"/>
    <col min="7" max="7" width="20.140625" bestFit="1" customWidth="1"/>
    <col min="8" max="8" width="3" customWidth="1"/>
    <col min="9" max="9" width="9" customWidth="1"/>
    <col min="10" max="10" width="12.7109375" bestFit="1" customWidth="1"/>
    <col min="14" max="14" width="12" bestFit="1" customWidth="1"/>
    <col min="44" max="44" width="9.140625" style="21"/>
    <col min="54" max="54" width="9.140625" style="21"/>
    <col min="64" max="64" width="9.140625" style="21"/>
  </cols>
  <sheetData>
    <row r="1" spans="1:65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2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2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21">
        <v>2050</v>
      </c>
    </row>
    <row r="2" spans="1:65" x14ac:dyDescent="0.25">
      <c r="A2" t="s">
        <v>9</v>
      </c>
      <c r="B2" t="s">
        <v>21</v>
      </c>
      <c r="I2" s="12">
        <v>8.2619234436363644</v>
      </c>
      <c r="J2" s="12">
        <v>9.2046006605959612</v>
      </c>
      <c r="K2" s="12">
        <v>12.017816469777779</v>
      </c>
      <c r="L2" s="12">
        <v>15.921260267804952</v>
      </c>
      <c r="M2" s="12">
        <v>21.216174006609396</v>
      </c>
      <c r="N2" s="12">
        <v>31.42043456413095</v>
      </c>
      <c r="O2" s="12">
        <v>38.390451947142061</v>
      </c>
      <c r="P2" s="12">
        <v>52.330781986707123</v>
      </c>
      <c r="Q2" s="12">
        <v>62.911395301683939</v>
      </c>
      <c r="R2" s="12">
        <v>85.116192428273166</v>
      </c>
      <c r="S2" s="12">
        <v>104.08387975788209</v>
      </c>
      <c r="T2" s="12">
        <v>132.85921603002876</v>
      </c>
      <c r="U2" s="12">
        <v>170.68262058027867</v>
      </c>
      <c r="V2" s="12">
        <v>220.60004515399677</v>
      </c>
      <c r="W2" s="12">
        <v>276.02052629907718</v>
      </c>
      <c r="X2" s="12">
        <v>346.46502193807811</v>
      </c>
      <c r="Y2" s="12">
        <v>440.38509198030556</v>
      </c>
      <c r="Z2" s="12">
        <v>530.55442135112025</v>
      </c>
      <c r="AA2" s="12">
        <v>635.49205101167001</v>
      </c>
      <c r="AB2" s="12">
        <v>705.80586078881231</v>
      </c>
      <c r="AC2" s="12">
        <v>831.42968828186997</v>
      </c>
      <c r="AD2" s="12">
        <v>962.22739540937869</v>
      </c>
      <c r="AE2" s="12">
        <v>1140.3109490425286</v>
      </c>
      <c r="AF2" s="12">
        <v>1269.5205357108334</v>
      </c>
      <c r="AG2" s="12">
        <v>1418.1700462665481</v>
      </c>
      <c r="AH2" s="12">
        <v>1591.2135122192983</v>
      </c>
    </row>
    <row r="3" spans="1:65" x14ac:dyDescent="0.25">
      <c r="A3" s="2" t="s">
        <v>0</v>
      </c>
      <c r="B3" s="2" t="s">
        <v>1</v>
      </c>
      <c r="C3" s="2" t="s">
        <v>2</v>
      </c>
      <c r="G3" t="s">
        <v>4</v>
      </c>
      <c r="I3">
        <v>0</v>
      </c>
      <c r="J3" s="25">
        <f>J2-I2</f>
        <v>0.94267721695959672</v>
      </c>
      <c r="K3">
        <f t="shared" ref="K3:AH3" si="0">K2-J2</f>
        <v>2.813215809181818</v>
      </c>
      <c r="L3">
        <f t="shared" si="0"/>
        <v>3.9034437980271726</v>
      </c>
      <c r="M3">
        <f t="shared" si="0"/>
        <v>5.2949137388044445</v>
      </c>
      <c r="N3">
        <f t="shared" si="0"/>
        <v>10.204260557521554</v>
      </c>
      <c r="O3">
        <f t="shared" si="0"/>
        <v>6.9700173830111112</v>
      </c>
      <c r="P3">
        <f t="shared" si="0"/>
        <v>13.940330039565062</v>
      </c>
      <c r="Q3">
        <f t="shared" si="0"/>
        <v>10.580613314976816</v>
      </c>
      <c r="R3">
        <f t="shared" si="0"/>
        <v>22.204797126589227</v>
      </c>
      <c r="S3">
        <f t="shared" si="0"/>
        <v>18.967687329608921</v>
      </c>
      <c r="T3">
        <f t="shared" si="0"/>
        <v>28.775336272146674</v>
      </c>
      <c r="U3">
        <f t="shared" si="0"/>
        <v>37.823404550249904</v>
      </c>
      <c r="V3">
        <f t="shared" si="0"/>
        <v>49.917424573718108</v>
      </c>
      <c r="W3">
        <f t="shared" si="0"/>
        <v>55.420481145080402</v>
      </c>
      <c r="X3">
        <f t="shared" si="0"/>
        <v>70.444495639000934</v>
      </c>
      <c r="Y3">
        <f t="shared" si="0"/>
        <v>93.920070042227451</v>
      </c>
      <c r="Z3">
        <f t="shared" si="0"/>
        <v>90.169329370814694</v>
      </c>
      <c r="AA3">
        <f t="shared" si="0"/>
        <v>104.93762966054976</v>
      </c>
      <c r="AB3">
        <f t="shared" si="0"/>
        <v>70.313809777142296</v>
      </c>
      <c r="AC3">
        <f t="shared" si="0"/>
        <v>125.62382749305766</v>
      </c>
      <c r="AD3">
        <f t="shared" si="0"/>
        <v>130.79770712750872</v>
      </c>
      <c r="AE3">
        <f t="shared" si="0"/>
        <v>178.0835536331499</v>
      </c>
      <c r="AF3">
        <f t="shared" si="0"/>
        <v>129.20958666830484</v>
      </c>
      <c r="AG3">
        <f t="shared" si="0"/>
        <v>148.64951055571464</v>
      </c>
      <c r="AH3">
        <f t="shared" si="0"/>
        <v>173.04346595275024</v>
      </c>
    </row>
    <row r="4" spans="1:65" x14ac:dyDescent="0.25">
      <c r="A4" s="3">
        <v>5.7269742584067636E-4</v>
      </c>
      <c r="B4" s="3">
        <v>0.24951325910154701</v>
      </c>
      <c r="C4" s="3">
        <v>2407.2463466284489</v>
      </c>
      <c r="G4" t="s">
        <v>6</v>
      </c>
      <c r="I4">
        <v>0</v>
      </c>
      <c r="J4">
        <f>$A4*$C4+($B4-$A4)*I2-($B4/$C4)*(I2^2)</f>
        <v>3.4282765023452435</v>
      </c>
      <c r="K4">
        <f>$A4*$C4+($B4-$A4)*J6-($B4/$C4)*(J6^2)</f>
        <v>4.2746237139352772</v>
      </c>
      <c r="L4">
        <f t="shared" ref="L4:BL4" si="1">$A4*$C4+($B4-$A4)*K6-($B4/$C4)*(K6^2)</f>
        <v>5.3264978693480174</v>
      </c>
      <c r="M4">
        <f t="shared" si="1"/>
        <v>6.631910260149577</v>
      </c>
      <c r="N4">
        <f t="shared" si="1"/>
        <v>8.2490314695203217</v>
      </c>
      <c r="O4">
        <f t="shared" si="1"/>
        <v>10.247747094468703</v>
      </c>
      <c r="P4">
        <f t="shared" si="1"/>
        <v>12.711098469787744</v>
      </c>
      <c r="Q4">
        <f t="shared" si="1"/>
        <v>15.736341085102037</v>
      </c>
      <c r="R4">
        <f t="shared" si="1"/>
        <v>19.435191503946577</v>
      </c>
      <c r="S4">
        <f t="shared" si="1"/>
        <v>23.932610046143662</v>
      </c>
      <c r="T4">
        <f t="shared" si="1"/>
        <v>29.363178145203602</v>
      </c>
      <c r="U4">
        <f t="shared" si="1"/>
        <v>35.863794093995381</v>
      </c>
      <c r="V4">
        <f t="shared" si="1"/>
        <v>43.561090517842381</v>
      </c>
      <c r="W4">
        <f t="shared" si="1"/>
        <v>52.551810561636586</v>
      </c>
      <c r="X4">
        <f t="shared" si="1"/>
        <v>62.874624495094011</v>
      </c>
      <c r="Y4">
        <f t="shared" si="1"/>
        <v>74.472925484601262</v>
      </c>
      <c r="Z4">
        <f t="shared" si="1"/>
        <v>87.150520382657106</v>
      </c>
      <c r="AA4">
        <f t="shared" si="1"/>
        <v>100.52625218025693</v>
      </c>
      <c r="AB4">
        <f t="shared" si="1"/>
        <v>113.99934751062827</v>
      </c>
      <c r="AC4">
        <f t="shared" si="1"/>
        <v>126.74331954233867</v>
      </c>
      <c r="AD4">
        <f t="shared" si="1"/>
        <v>137.74928776224368</v>
      </c>
      <c r="AE4">
        <f t="shared" si="1"/>
        <v>145.93459500833507</v>
      </c>
      <c r="AF4">
        <f t="shared" si="1"/>
        <v>150.31521366170335</v>
      </c>
      <c r="AG4">
        <f t="shared" si="1"/>
        <v>150.21166516149549</v>
      </c>
      <c r="AH4">
        <f t="shared" si="1"/>
        <v>145.42911226489079</v>
      </c>
      <c r="AI4">
        <f t="shared" si="1"/>
        <v>136.34238254952038</v>
      </c>
      <c r="AJ4">
        <f t="shared" si="1"/>
        <v>123.8414137170023</v>
      </c>
      <c r="AK4">
        <f t="shared" si="1"/>
        <v>109.14684387707166</v>
      </c>
      <c r="AL4">
        <f t="shared" si="1"/>
        <v>93.560042492250091</v>
      </c>
      <c r="AM4">
        <f t="shared" si="1"/>
        <v>78.233359764947579</v>
      </c>
      <c r="AN4">
        <f t="shared" si="1"/>
        <v>64.024375660074611</v>
      </c>
      <c r="AO4">
        <f t="shared" si="1"/>
        <v>51.452022511320706</v>
      </c>
      <c r="AP4">
        <f t="shared" si="1"/>
        <v>40.732638815930159</v>
      </c>
      <c r="AQ4">
        <f t="shared" si="1"/>
        <v>31.857302976237406</v>
      </c>
      <c r="AR4" s="21">
        <f t="shared" si="1"/>
        <v>24.676141342720939</v>
      </c>
      <c r="AS4">
        <f t="shared" si="1"/>
        <v>18.96913617102166</v>
      </c>
      <c r="AT4">
        <f t="shared" si="1"/>
        <v>14.496211740855074</v>
      </c>
      <c r="AU4">
        <f t="shared" si="1"/>
        <v>11.027720185351654</v>
      </c>
      <c r="AV4">
        <f t="shared" si="1"/>
        <v>8.3599558295054521</v>
      </c>
      <c r="AW4">
        <f t="shared" si="1"/>
        <v>6.3207623473568901</v>
      </c>
      <c r="AX4">
        <f t="shared" si="1"/>
        <v>4.769358890000035</v>
      </c>
      <c r="AY4">
        <f t="shared" si="1"/>
        <v>3.5932582387971479</v>
      </c>
      <c r="AZ4">
        <f t="shared" si="1"/>
        <v>2.7040636641303308</v>
      </c>
      <c r="BA4">
        <f t="shared" si="1"/>
        <v>2.0331458793116326</v>
      </c>
      <c r="BB4" s="21">
        <f t="shared" si="1"/>
        <v>1.5276943124439413</v>
      </c>
      <c r="BC4">
        <f t="shared" si="1"/>
        <v>1.1473370163892014</v>
      </c>
      <c r="BD4">
        <f t="shared" si="1"/>
        <v>0.86136095821598246</v>
      </c>
      <c r="BE4">
        <f t="shared" si="1"/>
        <v>0.64648566928042328</v>
      </c>
      <c r="BF4">
        <f t="shared" si="1"/>
        <v>0.48511217686916552</v>
      </c>
      <c r="BG4">
        <f t="shared" si="1"/>
        <v>0.36396327205170564</v>
      </c>
      <c r="BH4">
        <f t="shared" si="1"/>
        <v>0.273037311491521</v>
      </c>
      <c r="BI4">
        <f t="shared" si="1"/>
        <v>0.20480861078965518</v>
      </c>
      <c r="BJ4">
        <f t="shared" si="1"/>
        <v>0.15361928790741786</v>
      </c>
      <c r="BK4">
        <f t="shared" si="1"/>
        <v>0.11521838192766154</v>
      </c>
      <c r="BL4" s="21">
        <f t="shared" si="1"/>
        <v>8.6413512952276506E-2</v>
      </c>
    </row>
    <row r="5" spans="1:65" x14ac:dyDescent="0.25">
      <c r="E5" t="s">
        <v>5</v>
      </c>
      <c r="F5">
        <f>SUM(J5:AH5)</f>
        <v>4722.4972774076768</v>
      </c>
      <c r="I5">
        <v>0</v>
      </c>
      <c r="J5">
        <f>(J6-J2)^2</f>
        <v>6.1782038075096359</v>
      </c>
      <c r="K5">
        <f t="shared" ref="K5:AH5" si="2">(K6-K2)^2</f>
        <v>15.578865759009798</v>
      </c>
      <c r="L5">
        <f t="shared" si="2"/>
        <v>28.837557951832832</v>
      </c>
      <c r="M5">
        <f t="shared" si="2"/>
        <v>44.984624101886247</v>
      </c>
      <c r="N5">
        <f t="shared" si="2"/>
        <v>22.579875944761309</v>
      </c>
      <c r="O5">
        <f t="shared" si="2"/>
        <v>64.473808199563933</v>
      </c>
      <c r="P5">
        <f t="shared" si="2"/>
        <v>46.244445083006283</v>
      </c>
      <c r="Q5">
        <f t="shared" si="2"/>
        <v>142.94724175622483</v>
      </c>
      <c r="R5">
        <f t="shared" si="2"/>
        <v>84.390844935022798</v>
      </c>
      <c r="S5">
        <f t="shared" si="2"/>
        <v>200.2613210057531</v>
      </c>
      <c r="T5">
        <f t="shared" si="2"/>
        <v>217.24441676696739</v>
      </c>
      <c r="U5">
        <f t="shared" si="2"/>
        <v>163.31825583580229</v>
      </c>
      <c r="V5">
        <f t="shared" si="2"/>
        <v>41.258385435499804</v>
      </c>
      <c r="W5">
        <f t="shared" si="2"/>
        <v>12.635170339688401</v>
      </c>
      <c r="X5">
        <f t="shared" si="2"/>
        <v>16.122414581705371</v>
      </c>
      <c r="Y5">
        <f t="shared" si="2"/>
        <v>550.48502197187997</v>
      </c>
      <c r="Z5">
        <f t="shared" si="2"/>
        <v>701.25534167556452</v>
      </c>
      <c r="AA5">
        <f t="shared" si="2"/>
        <v>954.35296287092081</v>
      </c>
      <c r="AB5">
        <f t="shared" si="2"/>
        <v>163.65916138983113</v>
      </c>
      <c r="AC5">
        <f t="shared" si="2"/>
        <v>193.55559973107609</v>
      </c>
      <c r="AD5">
        <f t="shared" si="2"/>
        <v>435.30677664182627</v>
      </c>
      <c r="AE5">
        <f t="shared" si="2"/>
        <v>127.35013936978757</v>
      </c>
      <c r="AF5">
        <f t="shared" si="2"/>
        <v>96.44565930361054</v>
      </c>
      <c r="AG5">
        <f t="shared" si="2"/>
        <v>129.56881197617918</v>
      </c>
      <c r="AH5">
        <f t="shared" si="2"/>
        <v>263.46237097276634</v>
      </c>
    </row>
    <row r="6" spans="1:65" x14ac:dyDescent="0.25">
      <c r="G6" t="s">
        <v>7</v>
      </c>
      <c r="I6">
        <v>0</v>
      </c>
      <c r="J6" s="25">
        <f>I2+J4</f>
        <v>11.690199945981607</v>
      </c>
      <c r="K6">
        <f>J6+K4</f>
        <v>15.964823659916885</v>
      </c>
      <c r="L6">
        <f t="shared" ref="L6:BL6" si="3">K6+L4</f>
        <v>21.291321529264902</v>
      </c>
      <c r="M6">
        <f t="shared" si="3"/>
        <v>27.92323178941448</v>
      </c>
      <c r="N6">
        <f t="shared" si="3"/>
        <v>36.172263258934805</v>
      </c>
      <c r="O6">
        <f t="shared" si="3"/>
        <v>46.420010353403512</v>
      </c>
      <c r="P6">
        <f t="shared" si="3"/>
        <v>59.131108823191255</v>
      </c>
      <c r="Q6">
        <f t="shared" si="3"/>
        <v>74.867449908293295</v>
      </c>
      <c r="R6">
        <f t="shared" si="3"/>
        <v>94.302641412239865</v>
      </c>
      <c r="S6">
        <f t="shared" si="3"/>
        <v>118.23525145838353</v>
      </c>
      <c r="T6">
        <f t="shared" si="3"/>
        <v>147.59842960358714</v>
      </c>
      <c r="U6">
        <f t="shared" si="3"/>
        <v>183.46222369758252</v>
      </c>
      <c r="V6">
        <f t="shared" si="3"/>
        <v>227.0233142154249</v>
      </c>
      <c r="W6">
        <f t="shared" si="3"/>
        <v>279.57512477706149</v>
      </c>
      <c r="X6">
        <f t="shared" si="3"/>
        <v>342.44974927215549</v>
      </c>
      <c r="Y6">
        <f t="shared" si="3"/>
        <v>416.92267475675675</v>
      </c>
      <c r="Z6">
        <f t="shared" si="3"/>
        <v>504.07319513941388</v>
      </c>
      <c r="AA6">
        <f t="shared" si="3"/>
        <v>604.59944731967084</v>
      </c>
      <c r="AB6">
        <f t="shared" si="3"/>
        <v>718.59879483029908</v>
      </c>
      <c r="AC6">
        <f t="shared" si="3"/>
        <v>845.34211437263775</v>
      </c>
      <c r="AD6">
        <f t="shared" si="3"/>
        <v>983.09140213488149</v>
      </c>
      <c r="AE6">
        <f t="shared" si="3"/>
        <v>1129.0259971432165</v>
      </c>
      <c r="AF6">
        <f t="shared" si="3"/>
        <v>1279.3412108049199</v>
      </c>
      <c r="AG6">
        <f t="shared" si="3"/>
        <v>1429.5528759664153</v>
      </c>
      <c r="AH6">
        <f t="shared" si="3"/>
        <v>1574.9819882313061</v>
      </c>
      <c r="AI6">
        <f t="shared" si="3"/>
        <v>1711.3243707808265</v>
      </c>
      <c r="AJ6">
        <f t="shared" si="3"/>
        <v>1835.1657844978288</v>
      </c>
      <c r="AK6">
        <f t="shared" si="3"/>
        <v>1944.3126283749004</v>
      </c>
      <c r="AL6">
        <f t="shared" si="3"/>
        <v>2037.8726708671506</v>
      </c>
      <c r="AM6">
        <f t="shared" si="3"/>
        <v>2116.1060306320983</v>
      </c>
      <c r="AN6">
        <f t="shared" si="3"/>
        <v>2180.1304062921727</v>
      </c>
      <c r="AO6">
        <f t="shared" si="3"/>
        <v>2231.5824288034933</v>
      </c>
      <c r="AP6">
        <f t="shared" si="3"/>
        <v>2272.3150676194236</v>
      </c>
      <c r="AQ6">
        <f t="shared" si="3"/>
        <v>2304.1723705956611</v>
      </c>
      <c r="AR6" s="21">
        <f t="shared" si="3"/>
        <v>2328.8485119383822</v>
      </c>
      <c r="AS6">
        <f t="shared" si="3"/>
        <v>2347.8176481094038</v>
      </c>
      <c r="AT6">
        <f t="shared" si="3"/>
        <v>2362.3138598502587</v>
      </c>
      <c r="AU6">
        <f t="shared" si="3"/>
        <v>2373.3415800356106</v>
      </c>
      <c r="AV6">
        <f t="shared" si="3"/>
        <v>2381.7015358651161</v>
      </c>
      <c r="AW6">
        <f t="shared" si="3"/>
        <v>2388.0222982124728</v>
      </c>
      <c r="AX6">
        <f t="shared" si="3"/>
        <v>2392.791657102473</v>
      </c>
      <c r="AY6">
        <f t="shared" si="3"/>
        <v>2396.3849153412702</v>
      </c>
      <c r="AZ6">
        <f t="shared" si="3"/>
        <v>2399.0889790054007</v>
      </c>
      <c r="BA6">
        <f t="shared" si="3"/>
        <v>2401.1221248847123</v>
      </c>
      <c r="BB6" s="21">
        <f t="shared" si="3"/>
        <v>2402.6498191971564</v>
      </c>
      <c r="BC6">
        <f t="shared" si="3"/>
        <v>2403.7971562135453</v>
      </c>
      <c r="BD6">
        <f t="shared" si="3"/>
        <v>2404.6585171717616</v>
      </c>
      <c r="BE6">
        <f t="shared" si="3"/>
        <v>2405.3050028410421</v>
      </c>
      <c r="BF6">
        <f t="shared" si="3"/>
        <v>2405.7901150179114</v>
      </c>
      <c r="BG6">
        <f t="shared" si="3"/>
        <v>2406.1540782899629</v>
      </c>
      <c r="BH6">
        <f t="shared" si="3"/>
        <v>2406.4271156014543</v>
      </c>
      <c r="BI6">
        <f t="shared" si="3"/>
        <v>2406.631924212244</v>
      </c>
      <c r="BJ6">
        <f t="shared" si="3"/>
        <v>2406.7855435001516</v>
      </c>
      <c r="BK6">
        <f t="shared" si="3"/>
        <v>2406.9007618820792</v>
      </c>
      <c r="BL6" s="21">
        <f t="shared" si="3"/>
        <v>2406.9871753950315</v>
      </c>
    </row>
    <row r="7" spans="1:65" x14ac:dyDescent="0.25">
      <c r="I7" s="18">
        <v>13375.243963405272</v>
      </c>
      <c r="J7" s="18">
        <v>13789.249527706444</v>
      </c>
      <c r="K7" s="18">
        <v>14120.517134509744</v>
      </c>
      <c r="L7" s="18">
        <v>14502.91924343678</v>
      </c>
      <c r="M7" s="18">
        <v>14917.763755393564</v>
      </c>
      <c r="N7" s="18">
        <v>15555.548290631683</v>
      </c>
      <c r="O7" s="18">
        <v>15788.860610722248</v>
      </c>
      <c r="P7" s="18">
        <v>16345.484319587606</v>
      </c>
      <c r="Q7" s="18">
        <v>16924.018406002466</v>
      </c>
      <c r="R7" s="18">
        <v>17726.747512207581</v>
      </c>
      <c r="S7" s="18">
        <v>18454.118810450738</v>
      </c>
      <c r="T7" s="18">
        <v>19155.291117648791</v>
      </c>
      <c r="U7" s="18">
        <v>20045.982995705115</v>
      </c>
      <c r="V7" s="18">
        <v>20421.6373537822</v>
      </c>
      <c r="W7" s="18">
        <v>20264.891059648478</v>
      </c>
      <c r="X7" s="18">
        <v>21570.688861983443</v>
      </c>
      <c r="Y7" s="18">
        <v>22256.995244363818</v>
      </c>
      <c r="Z7" s="18">
        <v>22806.276479940283</v>
      </c>
      <c r="AA7" s="18">
        <v>23435.238212380838</v>
      </c>
      <c r="AB7" s="18">
        <v>24031.707049616718</v>
      </c>
      <c r="AC7" s="18">
        <v>24270.500940949612</v>
      </c>
      <c r="AD7" s="18">
        <v>24915.187108189115</v>
      </c>
      <c r="AE7" s="18">
        <v>25623.892250783552</v>
      </c>
      <c r="AF7" s="18">
        <v>26659.136238092451</v>
      </c>
      <c r="AG7" s="18">
        <v>27000.950850926718</v>
      </c>
      <c r="AH7" s="18">
        <v>26823.248350022292</v>
      </c>
      <c r="AI7">
        <v>27896.740016888827</v>
      </c>
      <c r="AJ7">
        <v>28479.455529000144</v>
      </c>
      <c r="AK7">
        <v>29062.171041111229</v>
      </c>
      <c r="AL7">
        <v>29644.886553222546</v>
      </c>
      <c r="AM7">
        <v>30227.602065333631</v>
      </c>
      <c r="AN7">
        <v>30810.317577444948</v>
      </c>
      <c r="AO7">
        <v>31393.033089556033</v>
      </c>
      <c r="AP7">
        <v>31975.74860166735</v>
      </c>
      <c r="AQ7">
        <v>32558.464113778435</v>
      </c>
      <c r="AR7" s="21">
        <v>33141.179625889752</v>
      </c>
      <c r="AS7">
        <v>33723.895138000837</v>
      </c>
      <c r="AT7">
        <v>34306.610650112154</v>
      </c>
      <c r="AU7">
        <v>34889.326162223238</v>
      </c>
      <c r="AV7">
        <v>35472.041674334556</v>
      </c>
      <c r="AW7">
        <v>36054.75718644564</v>
      </c>
      <c r="AX7">
        <v>36637.472698556725</v>
      </c>
      <c r="AY7">
        <v>37220.188210668042</v>
      </c>
      <c r="AZ7">
        <v>37802.903722779127</v>
      </c>
      <c r="BA7">
        <v>38385.619234890444</v>
      </c>
      <c r="BB7" s="21">
        <v>38968.334747001529</v>
      </c>
      <c r="BC7">
        <v>39551.050259112846</v>
      </c>
      <c r="BD7">
        <v>40133.765771223931</v>
      </c>
      <c r="BE7">
        <v>40716.481283335248</v>
      </c>
      <c r="BF7">
        <v>41299.196795446333</v>
      </c>
      <c r="BG7" s="19">
        <v>41881.91230755765</v>
      </c>
      <c r="BH7" s="19">
        <v>42464.627819668734</v>
      </c>
      <c r="BI7" s="19">
        <v>43047.343331780052</v>
      </c>
      <c r="BJ7" s="19">
        <v>43630.058843891136</v>
      </c>
      <c r="BK7" s="19">
        <v>44212.774356002221</v>
      </c>
      <c r="BL7" s="23">
        <v>44795.489868113538</v>
      </c>
      <c r="BM7" s="23"/>
    </row>
    <row r="8" spans="1:65" x14ac:dyDescent="0.25">
      <c r="AR8" s="21">
        <f>AR6/AR7*100</f>
        <v>7.0270537688377734</v>
      </c>
      <c r="BB8" s="21">
        <f>BB6/BB7*100</f>
        <v>6.1656466328267507</v>
      </c>
      <c r="BL8" s="21">
        <f>BL6/BL7*100</f>
        <v>5.3732801728068171</v>
      </c>
    </row>
    <row r="11" spans="1:65" x14ac:dyDescent="0.25">
      <c r="O11" t="s">
        <v>19</v>
      </c>
      <c r="Q11">
        <f>C4</f>
        <v>2407.2463466284489</v>
      </c>
    </row>
    <row r="12" spans="1:65" x14ac:dyDescent="0.25">
      <c r="O12" t="s">
        <v>20</v>
      </c>
      <c r="Q12">
        <f>C29+C52+C75+C98+C121+C144+C167/1000</f>
        <v>2369.9071494895461</v>
      </c>
    </row>
    <row r="13" spans="1:65" x14ac:dyDescent="0.25">
      <c r="S13" s="26"/>
    </row>
    <row r="26" spans="1:64" x14ac:dyDescent="0.25">
      <c r="A26" s="1" t="s">
        <v>10</v>
      </c>
      <c r="B26" t="s">
        <v>3</v>
      </c>
      <c r="I26">
        <v>1000</v>
      </c>
      <c r="J26">
        <v>2000</v>
      </c>
      <c r="K26" s="4">
        <v>4810</v>
      </c>
      <c r="L26" s="4">
        <v>6383.1</v>
      </c>
      <c r="M26" s="4">
        <v>9279.7999999999993</v>
      </c>
      <c r="N26" s="4">
        <v>12749.885</v>
      </c>
      <c r="O26" s="4">
        <v>17411.902999999998</v>
      </c>
      <c r="P26" s="4">
        <v>23307.081000000002</v>
      </c>
      <c r="Q26" s="4">
        <v>28169.936000000002</v>
      </c>
      <c r="R26" s="4">
        <v>34337.372000000003</v>
      </c>
      <c r="S26" s="4">
        <v>40701.314999999995</v>
      </c>
      <c r="T26" s="4">
        <v>47973.924999999996</v>
      </c>
      <c r="U26" s="4">
        <v>56482.856</v>
      </c>
      <c r="V26" s="4">
        <v>64415.552000000003</v>
      </c>
      <c r="W26" s="4">
        <v>76595.795000000013</v>
      </c>
      <c r="X26" s="4">
        <v>86236.38900000001</v>
      </c>
      <c r="Y26" s="4">
        <v>96439.362999999998</v>
      </c>
      <c r="Z26" s="4">
        <v>109443.61</v>
      </c>
      <c r="AA26" s="4">
        <v>121014.38599999998</v>
      </c>
      <c r="AB26" s="4">
        <v>133814.39199999999</v>
      </c>
      <c r="AC26" s="4">
        <v>147536</v>
      </c>
      <c r="AD26" s="4">
        <v>161507</v>
      </c>
      <c r="AE26" s="4">
        <v>177140.15</v>
      </c>
      <c r="AF26" s="4">
        <v>188968.35</v>
      </c>
      <c r="AG26" s="4">
        <v>203902.15</v>
      </c>
      <c r="AH26" s="4">
        <v>216579</v>
      </c>
    </row>
    <row r="27" spans="1:64" x14ac:dyDescent="0.25">
      <c r="A27" t="s">
        <v>9</v>
      </c>
      <c r="B27" t="s">
        <v>21</v>
      </c>
      <c r="I27" s="13">
        <v>3.8630292012121203</v>
      </c>
      <c r="J27" s="13">
        <v>4.8285852452525244</v>
      </c>
      <c r="K27" s="13">
        <v>7.2954929555555559</v>
      </c>
      <c r="L27" s="13">
        <v>11.176479135151517</v>
      </c>
      <c r="M27" s="13">
        <v>14.244321766767678</v>
      </c>
      <c r="N27" s="13">
        <v>22.454714202828281</v>
      </c>
      <c r="O27" s="13">
        <v>26.934286655353535</v>
      </c>
      <c r="P27" s="13">
        <v>36.425949314747477</v>
      </c>
      <c r="Q27" s="13">
        <v>44.531152285656574</v>
      </c>
      <c r="R27" s="13">
        <v>59.296786859595969</v>
      </c>
      <c r="S27" s="13">
        <v>71.096749365191272</v>
      </c>
      <c r="T27" s="13">
        <v>83.164139878364807</v>
      </c>
      <c r="U27" s="13">
        <v>105.71319376702102</v>
      </c>
      <c r="V27" s="13">
        <v>121.35390149753569</v>
      </c>
      <c r="W27" s="13">
        <v>135.38322861318696</v>
      </c>
      <c r="X27" s="13">
        <v>153.44349686417544</v>
      </c>
      <c r="Y27" s="13">
        <v>186.65740323090515</v>
      </c>
      <c r="Z27" s="13">
        <v>215.03240506403205</v>
      </c>
      <c r="AA27" s="13">
        <v>248.11525575332092</v>
      </c>
      <c r="AB27" s="13">
        <v>264.81501995990652</v>
      </c>
      <c r="AC27" s="13">
        <v>318.93123001945844</v>
      </c>
      <c r="AD27" s="13">
        <v>322.86787634830216</v>
      </c>
      <c r="AE27" s="13">
        <v>384.21652140632875</v>
      </c>
      <c r="AF27" s="13">
        <v>403.2175947741743</v>
      </c>
      <c r="AG27" s="13">
        <v>460.02981280932892</v>
      </c>
      <c r="AH27" s="13">
        <v>510.13807100777274</v>
      </c>
    </row>
    <row r="28" spans="1:64" x14ac:dyDescent="0.25">
      <c r="A28" s="2" t="s">
        <v>0</v>
      </c>
      <c r="B28" s="2" t="s">
        <v>1</v>
      </c>
      <c r="C28" s="2" t="s">
        <v>2</v>
      </c>
      <c r="G28" t="s">
        <v>4</v>
      </c>
      <c r="J28">
        <f>J27-I27</f>
        <v>0.96555604404040407</v>
      </c>
      <c r="K28">
        <f t="shared" ref="K28:AH28" si="4">K27-J27</f>
        <v>2.4669077103030315</v>
      </c>
      <c r="L28">
        <f t="shared" si="4"/>
        <v>3.8809861795959613</v>
      </c>
      <c r="M28">
        <f t="shared" si="4"/>
        <v>3.0678426316161609</v>
      </c>
      <c r="N28">
        <f t="shared" si="4"/>
        <v>8.2103924360606033</v>
      </c>
      <c r="O28">
        <f t="shared" si="4"/>
        <v>4.4795724525252538</v>
      </c>
      <c r="P28">
        <f t="shared" si="4"/>
        <v>9.4916626593939419</v>
      </c>
      <c r="Q28">
        <f t="shared" si="4"/>
        <v>8.1052029709090974</v>
      </c>
      <c r="R28">
        <f t="shared" si="4"/>
        <v>14.765634573939394</v>
      </c>
      <c r="S28">
        <f t="shared" si="4"/>
        <v>11.799962505595303</v>
      </c>
      <c r="T28">
        <f t="shared" si="4"/>
        <v>12.067390513173535</v>
      </c>
      <c r="U28">
        <f t="shared" si="4"/>
        <v>22.549053888656218</v>
      </c>
      <c r="V28">
        <f t="shared" si="4"/>
        <v>15.640707730514663</v>
      </c>
      <c r="W28">
        <f t="shared" si="4"/>
        <v>14.02932711565127</v>
      </c>
      <c r="X28">
        <f t="shared" si="4"/>
        <v>18.060268250988486</v>
      </c>
      <c r="Y28">
        <f t="shared" si="4"/>
        <v>33.213906366729702</v>
      </c>
      <c r="Z28">
        <f t="shared" si="4"/>
        <v>28.375001833126902</v>
      </c>
      <c r="AA28">
        <f t="shared" si="4"/>
        <v>33.082850689288875</v>
      </c>
      <c r="AB28">
        <f t="shared" si="4"/>
        <v>16.699764206585598</v>
      </c>
      <c r="AC28">
        <f t="shared" si="4"/>
        <v>54.116210059551918</v>
      </c>
      <c r="AD28">
        <f t="shared" si="4"/>
        <v>3.9366463288437217</v>
      </c>
      <c r="AE28">
        <f t="shared" si="4"/>
        <v>61.348645058026591</v>
      </c>
      <c r="AF28">
        <f t="shared" si="4"/>
        <v>19.001073367845549</v>
      </c>
      <c r="AG28">
        <f t="shared" si="4"/>
        <v>56.812218035154615</v>
      </c>
      <c r="AH28">
        <f t="shared" si="4"/>
        <v>50.108258198443821</v>
      </c>
    </row>
    <row r="29" spans="1:64" x14ac:dyDescent="0.25">
      <c r="A29" s="3">
        <v>2.6905792193026024E-3</v>
      </c>
      <c r="B29" s="3">
        <v>0.16567796010190705</v>
      </c>
      <c r="C29" s="3">
        <v>968.8619048751317</v>
      </c>
      <c r="G29" t="s">
        <v>6</v>
      </c>
      <c r="J29">
        <f>$A29*$C29+($B29-$A29)*I27-($B29/$C29)*(I27^2)</f>
        <v>3.2338728476793666</v>
      </c>
      <c r="K29">
        <f>$A29*$C29+($B29-$A29)*J31-($B29/$C29)*(J31^2)</f>
        <v>3.7548924619360968</v>
      </c>
      <c r="L29">
        <f t="shared" ref="L29:BL29" si="5">$A29*$C29+($B29-$A29)*K31-($B29/$C29)*(K31^2)</f>
        <v>4.3553677529804053</v>
      </c>
      <c r="M29">
        <f t="shared" si="5"/>
        <v>5.0458295601053429</v>
      </c>
      <c r="N29">
        <f t="shared" si="5"/>
        <v>5.8376393012389745</v>
      </c>
      <c r="O29">
        <f t="shared" si="5"/>
        <v>6.7428382349871248</v>
      </c>
      <c r="P29">
        <f t="shared" si="5"/>
        <v>7.7738937420239314</v>
      </c>
      <c r="Q29">
        <f t="shared" si="5"/>
        <v>8.9433112753293678</v>
      </c>
      <c r="R29">
        <f t="shared" si="5"/>
        <v>10.263076765829531</v>
      </c>
      <c r="S29">
        <f t="shared" si="5"/>
        <v>11.74389273574122</v>
      </c>
      <c r="T29">
        <f t="shared" si="5"/>
        <v>13.394174175934294</v>
      </c>
      <c r="U29">
        <f t="shared" si="5"/>
        <v>15.218780109966378</v>
      </c>
      <c r="V29">
        <f t="shared" si="5"/>
        <v>17.217477048210608</v>
      </c>
      <c r="W29">
        <f t="shared" si="5"/>
        <v>19.383164824083543</v>
      </c>
      <c r="X29">
        <f t="shared" si="5"/>
        <v>21.699946567238904</v>
      </c>
      <c r="Y29">
        <f t="shared" si="5"/>
        <v>24.14119362521993</v>
      </c>
      <c r="Z29">
        <f t="shared" si="5"/>
        <v>26.667839549116426</v>
      </c>
      <c r="AA29">
        <f t="shared" si="5"/>
        <v>29.227224246649065</v>
      </c>
      <c r="AB29">
        <f t="shared" si="5"/>
        <v>31.752880232474336</v>
      </c>
      <c r="AC29">
        <f t="shared" si="5"/>
        <v>34.165678107796907</v>
      </c>
      <c r="AD29">
        <f t="shared" si="5"/>
        <v>36.376692611327371</v>
      </c>
      <c r="AE29">
        <f t="shared" si="5"/>
        <v>38.291982195717679</v>
      </c>
      <c r="AF29">
        <f t="shared" si="5"/>
        <v>39.819181987976435</v>
      </c>
      <c r="AG29">
        <f t="shared" si="5"/>
        <v>40.875417676481547</v>
      </c>
      <c r="AH29">
        <f t="shared" si="5"/>
        <v>41.395631343564773</v>
      </c>
      <c r="AI29">
        <f t="shared" si="5"/>
        <v>41.340088417204157</v>
      </c>
      <c r="AJ29">
        <f t="shared" si="5"/>
        <v>40.699739291016186</v>
      </c>
      <c r="AK29">
        <f t="shared" si="5"/>
        <v>39.498331232272541</v>
      </c>
      <c r="AL29">
        <f t="shared" si="5"/>
        <v>37.790703916311969</v>
      </c>
      <c r="AM29">
        <f t="shared" si="5"/>
        <v>35.657436512226255</v>
      </c>
      <c r="AN29">
        <f t="shared" si="5"/>
        <v>33.19673980647741</v>
      </c>
      <c r="AO29">
        <f t="shared" si="5"/>
        <v>30.514987576502349</v>
      </c>
      <c r="AP29">
        <f t="shared" si="5"/>
        <v>27.717419987205787</v>
      </c>
      <c r="AQ29">
        <f t="shared" si="5"/>
        <v>24.900321936693089</v>
      </c>
      <c r="AR29" s="21">
        <f t="shared" si="5"/>
        <v>22.145496054510076</v>
      </c>
      <c r="AS29">
        <f t="shared" si="5"/>
        <v>19.517288357125096</v>
      </c>
      <c r="AT29">
        <f t="shared" si="5"/>
        <v>17.061944119163016</v>
      </c>
      <c r="AU29">
        <f t="shared" si="5"/>
        <v>14.808765961775094</v>
      </c>
      <c r="AV29">
        <f t="shared" si="5"/>
        <v>12.772432161719337</v>
      </c>
      <c r="AW29">
        <f t="shared" si="5"/>
        <v>10.955871284369323</v>
      </c>
      <c r="AX29">
        <f t="shared" si="5"/>
        <v>9.3532164459427349</v>
      </c>
      <c r="AY29">
        <f t="shared" si="5"/>
        <v>7.9525194839581559</v>
      </c>
      <c r="AZ29">
        <f t="shared" si="5"/>
        <v>6.7380506947571916</v>
      </c>
      <c r="BA29">
        <f t="shared" si="5"/>
        <v>5.6921226365785174</v>
      </c>
      <c r="BB29" s="21">
        <f t="shared" si="5"/>
        <v>4.7964518218584544</v>
      </c>
      <c r="BC29">
        <f t="shared" si="5"/>
        <v>4.0331144283727554</v>
      </c>
      <c r="BD29">
        <f t="shared" si="5"/>
        <v>3.3851698141708937</v>
      </c>
      <c r="BE29">
        <f t="shared" si="5"/>
        <v>2.8370272388070532</v>
      </c>
      <c r="BF29">
        <f t="shared" si="5"/>
        <v>2.3746238487806011</v>
      </c>
      <c r="BG29">
        <f t="shared" si="5"/>
        <v>1.9854707080985179</v>
      </c>
      <c r="BH29">
        <f t="shared" si="5"/>
        <v>1.6586116061229461</v>
      </c>
      <c r="BI29">
        <f t="shared" si="5"/>
        <v>1.3845282861341275</v>
      </c>
      <c r="BJ29">
        <f t="shared" si="5"/>
        <v>1.1550163755447045</v>
      </c>
      <c r="BK29">
        <f t="shared" si="5"/>
        <v>0.96304884400547053</v>
      </c>
      <c r="BL29" s="21">
        <f t="shared" si="5"/>
        <v>0.80263813816534935</v>
      </c>
    </row>
    <row r="30" spans="1:64" x14ac:dyDescent="0.25">
      <c r="E30" t="s">
        <v>5</v>
      </c>
      <c r="F30">
        <f>SUM(J30:AH30)</f>
        <v>1294.4645554769456</v>
      </c>
      <c r="J30">
        <f>(J31-J27)^2</f>
        <v>5.1452611216708775</v>
      </c>
      <c r="K30">
        <f>(K31-K27)^2</f>
        <v>12.647280752030237</v>
      </c>
      <c r="L30">
        <f t="shared" ref="K30:BL30" si="6">(L31-L27)^2</f>
        <v>16.246406483635912</v>
      </c>
      <c r="M30">
        <f t="shared" si="6"/>
        <v>36.104115855638732</v>
      </c>
      <c r="N30">
        <f t="shared" si="6"/>
        <v>13.219891866042211</v>
      </c>
      <c r="O30">
        <f t="shared" si="6"/>
        <v>34.800356584445048</v>
      </c>
      <c r="P30">
        <f t="shared" si="6"/>
        <v>17.484221261591653</v>
      </c>
      <c r="Q30">
        <f t="shared" si="6"/>
        <v>25.195602030431171</v>
      </c>
      <c r="R30">
        <f t="shared" si="6"/>
        <v>0.26725207064863443</v>
      </c>
      <c r="S30">
        <f t="shared" si="6"/>
        <v>0.2124237529174961</v>
      </c>
      <c r="T30">
        <f t="shared" si="6"/>
        <v>3.1957932632097648</v>
      </c>
      <c r="U30">
        <f t="shared" si="6"/>
        <v>30.720366007940243</v>
      </c>
      <c r="V30">
        <f t="shared" si="6"/>
        <v>15.727778117728015</v>
      </c>
      <c r="W30">
        <f t="shared" si="6"/>
        <v>1.9265757133525798</v>
      </c>
      <c r="X30">
        <f t="shared" si="6"/>
        <v>25.277664124936702</v>
      </c>
      <c r="Y30">
        <f t="shared" si="6"/>
        <v>16.362211080140085</v>
      </c>
      <c r="Z30">
        <f t="shared" si="6"/>
        <v>33.087635555254067</v>
      </c>
      <c r="AA30">
        <f t="shared" si="6"/>
        <v>92.310046197587383</v>
      </c>
      <c r="AB30">
        <f t="shared" si="6"/>
        <v>29.65133889836634</v>
      </c>
      <c r="AC30">
        <f t="shared" si="6"/>
        <v>210.40162928579647</v>
      </c>
      <c r="AD30">
        <f t="shared" si="6"/>
        <v>321.65771924720025</v>
      </c>
      <c r="AE30">
        <f t="shared" si="6"/>
        <v>26.23328835254275</v>
      </c>
      <c r="AF30">
        <f t="shared" si="6"/>
        <v>246.37271569408068</v>
      </c>
      <c r="AG30">
        <f t="shared" si="6"/>
        <v>5.7857553860619908E-2</v>
      </c>
      <c r="AH30">
        <f t="shared" si="6"/>
        <v>80.159124605897745</v>
      </c>
      <c r="AI30">
        <f t="shared" si="6"/>
        <v>294333.37193368794</v>
      </c>
      <c r="AJ30">
        <f t="shared" si="6"/>
        <v>340151.09255284281</v>
      </c>
      <c r="AK30">
        <f t="shared" si="6"/>
        <v>387784.01832497725</v>
      </c>
      <c r="AL30">
        <f t="shared" si="6"/>
        <v>436278.44173034607</v>
      </c>
      <c r="AM30">
        <f t="shared" si="6"/>
        <v>484654.35022142011</v>
      </c>
      <c r="AN30">
        <f t="shared" si="6"/>
        <v>531977.60263078648</v>
      </c>
      <c r="AO30">
        <f t="shared" si="6"/>
        <v>577422.07480213547</v>
      </c>
      <c r="AP30">
        <f t="shared" si="6"/>
        <v>620314.31907017028</v>
      </c>
      <c r="AQ30">
        <f t="shared" si="6"/>
        <v>660157.34989264666</v>
      </c>
      <c r="AR30" s="21">
        <f t="shared" si="6"/>
        <v>696634.23395538202</v>
      </c>
      <c r="AS30">
        <f t="shared" si="6"/>
        <v>729595.21856595622</v>
      </c>
      <c r="AT30">
        <f t="shared" si="6"/>
        <v>759033.70699266531</v>
      </c>
      <c r="AU30">
        <f t="shared" si="6"/>
        <v>785056.55279864895</v>
      </c>
      <c r="AV30">
        <f t="shared" si="6"/>
        <v>807853.31051502295</v>
      </c>
      <c r="AW30">
        <f t="shared" si="6"/>
        <v>827667.76054583851</v>
      </c>
      <c r="AX30">
        <f t="shared" si="6"/>
        <v>844773.65388603881</v>
      </c>
      <c r="AY30">
        <f t="shared" si="6"/>
        <v>859455.46733739844</v>
      </c>
      <c r="AZ30">
        <f t="shared" si="6"/>
        <v>871994.13386729348</v>
      </c>
      <c r="BA30">
        <f t="shared" si="6"/>
        <v>882657.21364501887</v>
      </c>
      <c r="BB30" s="21">
        <f t="shared" si="6"/>
        <v>891692.73706678126</v>
      </c>
      <c r="BC30">
        <f t="shared" si="6"/>
        <v>899325.90133321239</v>
      </c>
      <c r="BD30">
        <f t="shared" si="6"/>
        <v>905757.86301050999</v>
      </c>
      <c r="BE30">
        <f t="shared" si="6"/>
        <v>911165.98382469057</v>
      </c>
      <c r="BF30">
        <f t="shared" si="6"/>
        <v>915705.01775266929</v>
      </c>
      <c r="BG30">
        <f t="shared" si="6"/>
        <v>919508.85205277917</v>
      </c>
      <c r="BH30">
        <f t="shared" si="6"/>
        <v>922692.52235818561</v>
      </c>
      <c r="BI30">
        <f t="shared" si="6"/>
        <v>925354.30877372425</v>
      </c>
      <c r="BJ30">
        <f t="shared" si="6"/>
        <v>927577.78665355209</v>
      </c>
      <c r="BK30">
        <f t="shared" si="6"/>
        <v>929433.75497567514</v>
      </c>
      <c r="BL30" s="21">
        <f t="shared" si="6"/>
        <v>930982.00022625865</v>
      </c>
    </row>
    <row r="31" spans="1:64" x14ac:dyDescent="0.25">
      <c r="G31" t="s">
        <v>7</v>
      </c>
      <c r="J31">
        <f>I27+J29</f>
        <v>7.0969020488914865</v>
      </c>
      <c r="K31">
        <f>J31+K29</f>
        <v>10.851794510827583</v>
      </c>
      <c r="L31">
        <f t="shared" ref="L31:BL31" si="7">K31+L29</f>
        <v>15.207162263807987</v>
      </c>
      <c r="M31">
        <f t="shared" si="7"/>
        <v>20.25299182391333</v>
      </c>
      <c r="N31">
        <f t="shared" si="7"/>
        <v>26.090631125152306</v>
      </c>
      <c r="O31">
        <f t="shared" si="7"/>
        <v>32.833469360139432</v>
      </c>
      <c r="P31">
        <f t="shared" si="7"/>
        <v>40.607363102163362</v>
      </c>
      <c r="Q31">
        <f t="shared" si="7"/>
        <v>49.550674377492726</v>
      </c>
      <c r="R31">
        <f t="shared" si="7"/>
        <v>59.813751143322257</v>
      </c>
      <c r="S31">
        <f t="shared" si="7"/>
        <v>71.557643879063477</v>
      </c>
      <c r="T31">
        <f t="shared" si="7"/>
        <v>84.951818054997773</v>
      </c>
      <c r="U31">
        <f t="shared" si="7"/>
        <v>100.17059816496415</v>
      </c>
      <c r="V31">
        <f t="shared" si="7"/>
        <v>117.38807521317476</v>
      </c>
      <c r="W31">
        <f t="shared" si="7"/>
        <v>136.77124003725831</v>
      </c>
      <c r="X31">
        <f t="shared" si="7"/>
        <v>158.47118660449721</v>
      </c>
      <c r="Y31">
        <f t="shared" si="7"/>
        <v>182.61238022971713</v>
      </c>
      <c r="Z31">
        <f t="shared" si="7"/>
        <v>209.28021977883355</v>
      </c>
      <c r="AA31">
        <f t="shared" si="7"/>
        <v>238.50744402548261</v>
      </c>
      <c r="AB31">
        <f t="shared" si="7"/>
        <v>270.26032425795694</v>
      </c>
      <c r="AC31">
        <f t="shared" si="7"/>
        <v>304.42600236575385</v>
      </c>
      <c r="AD31">
        <f t="shared" si="7"/>
        <v>340.80269497708122</v>
      </c>
      <c r="AE31">
        <f t="shared" si="7"/>
        <v>379.09467717279892</v>
      </c>
      <c r="AF31">
        <f t="shared" si="7"/>
        <v>418.91385916077536</v>
      </c>
      <c r="AG31">
        <f t="shared" si="7"/>
        <v>459.78927683725692</v>
      </c>
      <c r="AH31">
        <f t="shared" si="7"/>
        <v>501.18490818082171</v>
      </c>
      <c r="AI31">
        <f t="shared" si="7"/>
        <v>542.52499659802584</v>
      </c>
      <c r="AJ31">
        <f t="shared" si="7"/>
        <v>583.22473588904199</v>
      </c>
      <c r="AK31">
        <f t="shared" si="7"/>
        <v>622.72306712131456</v>
      </c>
      <c r="AL31">
        <f t="shared" si="7"/>
        <v>660.5137710376265</v>
      </c>
      <c r="AM31">
        <f t="shared" si="7"/>
        <v>696.17120754985274</v>
      </c>
      <c r="AN31">
        <f t="shared" si="7"/>
        <v>729.36794735633021</v>
      </c>
      <c r="AO31">
        <f t="shared" si="7"/>
        <v>759.88293493283254</v>
      </c>
      <c r="AP31">
        <f t="shared" si="7"/>
        <v>787.60035492003828</v>
      </c>
      <c r="AQ31">
        <f t="shared" si="7"/>
        <v>812.50067685673139</v>
      </c>
      <c r="AR31" s="21">
        <f t="shared" si="7"/>
        <v>834.64617291124148</v>
      </c>
      <c r="AS31">
        <f t="shared" si="7"/>
        <v>854.16346126836652</v>
      </c>
      <c r="AT31">
        <f t="shared" si="7"/>
        <v>871.22540538752958</v>
      </c>
      <c r="AU31">
        <f t="shared" si="7"/>
        <v>886.03417134930464</v>
      </c>
      <c r="AV31">
        <f t="shared" si="7"/>
        <v>898.80660351102392</v>
      </c>
      <c r="AW31">
        <f t="shared" si="7"/>
        <v>909.76247479539325</v>
      </c>
      <c r="AX31">
        <f t="shared" si="7"/>
        <v>919.11569124133598</v>
      </c>
      <c r="AY31">
        <f t="shared" si="7"/>
        <v>927.06821072529419</v>
      </c>
      <c r="AZ31">
        <f t="shared" si="7"/>
        <v>933.80626142005144</v>
      </c>
      <c r="BA31">
        <f t="shared" si="7"/>
        <v>939.4983840566299</v>
      </c>
      <c r="BB31" s="21">
        <f t="shared" si="7"/>
        <v>944.29483587848836</v>
      </c>
      <c r="BC31">
        <f t="shared" si="7"/>
        <v>948.32795030686111</v>
      </c>
      <c r="BD31">
        <f t="shared" si="7"/>
        <v>951.71312012103203</v>
      </c>
      <c r="BE31">
        <f t="shared" si="7"/>
        <v>954.55014735983912</v>
      </c>
      <c r="BF31">
        <f t="shared" si="7"/>
        <v>956.92477120861975</v>
      </c>
      <c r="BG31">
        <f t="shared" si="7"/>
        <v>958.91024191671829</v>
      </c>
      <c r="BH31">
        <f t="shared" si="7"/>
        <v>960.56885352284121</v>
      </c>
      <c r="BI31">
        <f t="shared" si="7"/>
        <v>961.95338180897534</v>
      </c>
      <c r="BJ31">
        <f t="shared" si="7"/>
        <v>963.10839818452007</v>
      </c>
      <c r="BK31">
        <f t="shared" si="7"/>
        <v>964.07144702852554</v>
      </c>
      <c r="BL31" s="21">
        <f t="shared" si="7"/>
        <v>964.87408516669086</v>
      </c>
    </row>
    <row r="32" spans="1:64" ht="15.75" thickBot="1" x14ac:dyDescent="0.3">
      <c r="I32" s="13">
        <v>3279.5872674551047</v>
      </c>
      <c r="J32" s="13">
        <v>3353.8645483195742</v>
      </c>
      <c r="K32" s="13">
        <v>3389.1954359582633</v>
      </c>
      <c r="L32" s="13">
        <v>3466.419162501134</v>
      </c>
      <c r="M32" s="13">
        <v>3509.426879354744</v>
      </c>
      <c r="N32" s="13">
        <v>3620.282802920206</v>
      </c>
      <c r="O32" s="13">
        <v>3685.09839405308</v>
      </c>
      <c r="P32" s="13">
        <v>3718.5687734869302</v>
      </c>
      <c r="Q32" s="13">
        <v>3811.5890006202449</v>
      </c>
      <c r="R32" s="13">
        <v>3898.0596491890105</v>
      </c>
      <c r="S32" s="13">
        <v>3959.8737967021243</v>
      </c>
      <c r="T32" s="13">
        <v>4015.7944209034954</v>
      </c>
      <c r="U32" s="13">
        <v>4064.6933003428198</v>
      </c>
      <c r="V32" s="13">
        <v>4088.5649178656095</v>
      </c>
      <c r="W32" s="13">
        <v>3894.6916920245994</v>
      </c>
      <c r="X32" s="13">
        <v>4065.7631151077262</v>
      </c>
      <c r="Y32" s="13">
        <v>4019.4227670596542</v>
      </c>
      <c r="Z32" s="13">
        <v>4053.1153044757712</v>
      </c>
      <c r="AA32" s="13">
        <v>4022.2013980101078</v>
      </c>
      <c r="AB32" s="13">
        <v>3939.2468151679482</v>
      </c>
      <c r="AC32" s="13">
        <v>3982.6592487862745</v>
      </c>
      <c r="AD32" s="13">
        <v>4021.4099450953349</v>
      </c>
      <c r="AE32" s="13">
        <v>4061.2572954544958</v>
      </c>
      <c r="AF32" s="13">
        <v>4065.5325005176987</v>
      </c>
      <c r="AG32" s="13">
        <v>3992.114841372254</v>
      </c>
      <c r="AH32" s="13">
        <v>3871.3105317782547</v>
      </c>
      <c r="AI32" s="19">
        <v>4204.8718861555899</v>
      </c>
      <c r="AJ32" s="19">
        <v>4231.8716731513778</v>
      </c>
      <c r="AK32" s="19">
        <v>4258.8714601471729</v>
      </c>
      <c r="AL32" s="19">
        <v>4285.8712471429608</v>
      </c>
      <c r="AM32" s="19">
        <v>4312.8710341387559</v>
      </c>
      <c r="AN32" s="19">
        <v>4339.8708211345438</v>
      </c>
      <c r="AO32" s="19">
        <v>4366.870608130339</v>
      </c>
      <c r="AP32" s="19">
        <v>4393.8703951261268</v>
      </c>
      <c r="AQ32" s="19">
        <v>4420.870182121922</v>
      </c>
      <c r="AR32" s="23">
        <v>4447.8699691177098</v>
      </c>
      <c r="AS32" s="19">
        <v>4474.869756113505</v>
      </c>
      <c r="AT32" s="19">
        <v>4501.8695431092929</v>
      </c>
      <c r="AU32" s="19">
        <v>4528.869330105088</v>
      </c>
      <c r="AV32" s="19">
        <v>4555.8691171008759</v>
      </c>
      <c r="AW32" s="19">
        <v>4582.868904096671</v>
      </c>
      <c r="AX32" s="19">
        <v>4609.8686910924589</v>
      </c>
      <c r="AY32" s="19">
        <v>4636.8684780882541</v>
      </c>
      <c r="AZ32" s="19">
        <v>4663.8682650840419</v>
      </c>
      <c r="BA32" s="19">
        <v>4690.8680520798371</v>
      </c>
      <c r="BB32" s="23">
        <v>4717.8678390756249</v>
      </c>
      <c r="BC32" s="20">
        <v>4744.8676260714201</v>
      </c>
      <c r="BD32">
        <v>4771.867413067208</v>
      </c>
      <c r="BE32">
        <v>4798.8672000630031</v>
      </c>
      <c r="BF32">
        <v>4825.866987058791</v>
      </c>
      <c r="BG32">
        <v>4852.8667740545861</v>
      </c>
      <c r="BH32">
        <v>4879.866561050374</v>
      </c>
      <c r="BI32">
        <v>4906.8663480461692</v>
      </c>
      <c r="BJ32">
        <v>4933.866135041957</v>
      </c>
      <c r="BK32">
        <v>4960.8659220377449</v>
      </c>
      <c r="BL32" s="21">
        <v>4987.86570903354</v>
      </c>
    </row>
    <row r="33" spans="44:64" x14ac:dyDescent="0.25">
      <c r="AR33" s="21">
        <f>AR31/AR32*100</f>
        <v>18.765075838689679</v>
      </c>
      <c r="BB33" s="21">
        <f>BB31/BB32*100</f>
        <v>20.015288009074556</v>
      </c>
      <c r="BL33" s="21">
        <f>BL31/BL32*100</f>
        <v>19.344427886645068</v>
      </c>
    </row>
    <row r="49" spans="1:64" x14ac:dyDescent="0.25">
      <c r="A49" s="1" t="s">
        <v>11</v>
      </c>
      <c r="B49" t="s">
        <v>3</v>
      </c>
      <c r="I49">
        <v>500</v>
      </c>
      <c r="J49">
        <v>1000</v>
      </c>
      <c r="K49" s="4">
        <v>1639</v>
      </c>
      <c r="L49" s="4">
        <v>2226</v>
      </c>
      <c r="M49" s="4">
        <v>2573</v>
      </c>
      <c r="N49" s="4">
        <v>2533</v>
      </c>
      <c r="O49" s="4">
        <v>4095</v>
      </c>
      <c r="P49" s="4">
        <v>4705</v>
      </c>
      <c r="Q49" s="4">
        <v>6364</v>
      </c>
      <c r="R49" s="4">
        <v>6918</v>
      </c>
      <c r="S49" s="4">
        <v>9401</v>
      </c>
      <c r="T49" s="4">
        <v>12853</v>
      </c>
      <c r="U49" s="4">
        <v>18456</v>
      </c>
      <c r="V49" s="4">
        <v>27088</v>
      </c>
      <c r="W49" s="4">
        <v>38003</v>
      </c>
      <c r="X49" s="4">
        <v>43621</v>
      </c>
      <c r="Y49" s="4">
        <v>51542</v>
      </c>
      <c r="Z49" s="4">
        <v>67091</v>
      </c>
      <c r="AA49" s="4">
        <v>69896</v>
      </c>
      <c r="AB49" s="4">
        <v>76495</v>
      </c>
      <c r="AC49" s="4">
        <v>87058.02</v>
      </c>
      <c r="AD49" s="4">
        <v>97310</v>
      </c>
      <c r="AE49" s="4">
        <v>104198.98</v>
      </c>
      <c r="AF49" s="4">
        <v>112108.77499999999</v>
      </c>
      <c r="AG49" s="4">
        <v>123574.875</v>
      </c>
      <c r="AH49" s="4">
        <v>139449</v>
      </c>
    </row>
    <row r="50" spans="1:64" x14ac:dyDescent="0.25">
      <c r="A50" t="s">
        <v>9</v>
      </c>
      <c r="B50" t="s">
        <v>21</v>
      </c>
      <c r="I50" s="13">
        <v>3.2622151515151523</v>
      </c>
      <c r="J50" s="13">
        <v>3.3347363636363632</v>
      </c>
      <c r="K50" s="13">
        <v>3.3952474747474746</v>
      </c>
      <c r="L50" s="13">
        <v>3.1332585858585857</v>
      </c>
      <c r="M50" s="13">
        <v>4.7123313131313127</v>
      </c>
      <c r="N50" s="13">
        <v>5.9327585858585872</v>
      </c>
      <c r="O50" s="13">
        <v>7.1523848484848482</v>
      </c>
      <c r="P50" s="13">
        <v>10.884868686868689</v>
      </c>
      <c r="Q50" s="13">
        <v>12.009470707070708</v>
      </c>
      <c r="R50" s="13">
        <v>15.251607070707072</v>
      </c>
      <c r="S50" s="13">
        <v>19.561453535353532</v>
      </c>
      <c r="T50" s="13">
        <v>29.350714141414144</v>
      </c>
      <c r="U50" s="13">
        <v>38.023112060606067</v>
      </c>
      <c r="V50" s="13">
        <v>59.965837373737379</v>
      </c>
      <c r="W50" s="13">
        <v>81.870460858585858</v>
      </c>
      <c r="X50" s="13">
        <v>105.57163232323234</v>
      </c>
      <c r="Y50" s="13">
        <v>133.22739916666669</v>
      </c>
      <c r="Z50" s="13">
        <v>157.2439426010101</v>
      </c>
      <c r="AA50" s="13">
        <v>184.86508328282827</v>
      </c>
      <c r="AB50" s="13">
        <v>202.73345020202018</v>
      </c>
      <c r="AC50" s="13">
        <v>228.35648361111112</v>
      </c>
      <c r="AD50" s="13">
        <v>270.59662805555553</v>
      </c>
      <c r="AE50" s="13">
        <v>299.00480590909092</v>
      </c>
      <c r="AF50" s="13">
        <v>321.65474747474747</v>
      </c>
      <c r="AG50" s="13">
        <v>348.25753233661374</v>
      </c>
      <c r="AH50" s="13">
        <v>396.72829813165941</v>
      </c>
    </row>
    <row r="51" spans="1:64" x14ac:dyDescent="0.25">
      <c r="A51" s="2" t="s">
        <v>0</v>
      </c>
      <c r="B51" s="2" t="s">
        <v>1</v>
      </c>
      <c r="C51" s="2" t="s">
        <v>2</v>
      </c>
      <c r="G51" t="s">
        <v>4</v>
      </c>
      <c r="J51">
        <f>J50-I50</f>
        <v>7.2521212121210876E-2</v>
      </c>
      <c r="K51">
        <f t="shared" ref="K51:AH51" si="8">K50-J50</f>
        <v>6.0511111111111404E-2</v>
      </c>
      <c r="L51">
        <f t="shared" si="8"/>
        <v>-0.26198888888888883</v>
      </c>
      <c r="M51">
        <f t="shared" si="8"/>
        <v>1.579072727272727</v>
      </c>
      <c r="N51">
        <f t="shared" si="8"/>
        <v>1.2204272727272745</v>
      </c>
      <c r="O51">
        <f t="shared" si="8"/>
        <v>1.2196262626262611</v>
      </c>
      <c r="P51">
        <f t="shared" si="8"/>
        <v>3.7324838383838408</v>
      </c>
      <c r="Q51">
        <f t="shared" si="8"/>
        <v>1.124602020202019</v>
      </c>
      <c r="R51">
        <f t="shared" si="8"/>
        <v>3.242136363636364</v>
      </c>
      <c r="S51">
        <f t="shared" si="8"/>
        <v>4.3098464646464603</v>
      </c>
      <c r="T51">
        <f t="shared" si="8"/>
        <v>9.789260606060612</v>
      </c>
      <c r="U51">
        <f t="shared" si="8"/>
        <v>8.6723979191919227</v>
      </c>
      <c r="V51">
        <f t="shared" si="8"/>
        <v>21.942725313131312</v>
      </c>
      <c r="W51">
        <f t="shared" si="8"/>
        <v>21.904623484848479</v>
      </c>
      <c r="X51">
        <f t="shared" si="8"/>
        <v>23.701171464646478</v>
      </c>
      <c r="Y51">
        <f t="shared" si="8"/>
        <v>27.65576684343435</v>
      </c>
      <c r="Z51">
        <f t="shared" si="8"/>
        <v>24.016543434343419</v>
      </c>
      <c r="AA51">
        <f t="shared" si="8"/>
        <v>27.621140681818162</v>
      </c>
      <c r="AB51">
        <f t="shared" si="8"/>
        <v>17.868366919191914</v>
      </c>
      <c r="AC51">
        <f t="shared" si="8"/>
        <v>25.623033409090937</v>
      </c>
      <c r="AD51">
        <f t="shared" si="8"/>
        <v>42.240144444444411</v>
      </c>
      <c r="AE51">
        <f t="shared" si="8"/>
        <v>28.408177853535392</v>
      </c>
      <c r="AF51">
        <f t="shared" si="8"/>
        <v>22.649941565656547</v>
      </c>
      <c r="AG51">
        <f t="shared" si="8"/>
        <v>26.602784861866269</v>
      </c>
      <c r="AH51">
        <f t="shared" si="8"/>
        <v>48.470765795045679</v>
      </c>
    </row>
    <row r="52" spans="1:64" x14ac:dyDescent="0.25">
      <c r="A52" s="3">
        <v>0</v>
      </c>
      <c r="B52" s="3">
        <v>0.27142727855352822</v>
      </c>
      <c r="C52" s="3">
        <v>479.23280934799271</v>
      </c>
      <c r="G52" t="s">
        <v>6</v>
      </c>
      <c r="J52">
        <f>$A52*$C52+($B52-$A52)*I50-($B52/$C52)*(I50^2)</f>
        <v>0.87942675098244283</v>
      </c>
      <c r="K52">
        <f>$A52*$C52+($B52-$A52)*J54-($B52/$C52)*(J54^2)</f>
        <v>1.1144393837300088</v>
      </c>
      <c r="L52">
        <f t="shared" ref="L52:BL52" si="9">$A52*$C52+($B52-$A52)*K54-($B52/$C52)*(K54^2)</f>
        <v>1.4109968389211733</v>
      </c>
      <c r="M52">
        <f t="shared" si="9"/>
        <v>1.7844513752996498</v>
      </c>
      <c r="N52">
        <f t="shared" si="9"/>
        <v>2.2535201519696786</v>
      </c>
      <c r="O52">
        <f t="shared" si="9"/>
        <v>2.8407365722985229</v>
      </c>
      <c r="P52">
        <f t="shared" si="9"/>
        <v>3.5727720033726289</v>
      </c>
      <c r="Q52">
        <f t="shared" si="9"/>
        <v>4.4804691921249216</v>
      </c>
      <c r="R52">
        <f t="shared" si="9"/>
        <v>5.598339359530633</v>
      </c>
      <c r="S52">
        <f t="shared" si="9"/>
        <v>6.9631587241687996</v>
      </c>
      <c r="T52">
        <f t="shared" si="9"/>
        <v>8.6111676042086174</v>
      </c>
      <c r="U52">
        <f t="shared" si="9"/>
        <v>10.573260935242612</v>
      </c>
      <c r="V52">
        <f t="shared" si="9"/>
        <v>12.867540690427466</v>
      </c>
      <c r="W52">
        <f t="shared" si="9"/>
        <v>15.488819321153548</v>
      </c>
      <c r="X52">
        <f t="shared" si="9"/>
        <v>18.395327875135415</v>
      </c>
      <c r="Y52">
        <f t="shared" si="9"/>
        <v>21.494219154684966</v>
      </c>
      <c r="Z52">
        <f t="shared" si="9"/>
        <v>24.629541958505438</v>
      </c>
      <c r="AA52">
        <f t="shared" si="9"/>
        <v>27.57879833453519</v>
      </c>
      <c r="AB52">
        <f t="shared" si="9"/>
        <v>30.065715803352628</v>
      </c>
      <c r="AC52">
        <f t="shared" si="9"/>
        <v>31.795286631237996</v>
      </c>
      <c r="AD52">
        <f t="shared" si="9"/>
        <v>32.510349617442529</v>
      </c>
      <c r="AE52">
        <f t="shared" si="9"/>
        <v>32.057423393837247</v>
      </c>
      <c r="AF52">
        <f t="shared" si="9"/>
        <v>30.438473202491096</v>
      </c>
      <c r="AG52">
        <f t="shared" si="9"/>
        <v>27.823871756561566</v>
      </c>
      <c r="AH52">
        <f t="shared" si="9"/>
        <v>24.51571159427634</v>
      </c>
      <c r="AI52">
        <f t="shared" si="9"/>
        <v>20.874135567589789</v>
      </c>
      <c r="AJ52">
        <f t="shared" si="9"/>
        <v>17.236852022383246</v>
      </c>
      <c r="AK52">
        <f t="shared" si="9"/>
        <v>13.861297290527503</v>
      </c>
      <c r="AL52">
        <f t="shared" si="9"/>
        <v>10.902645968053648</v>
      </c>
      <c r="AM52">
        <f t="shared" si="9"/>
        <v>8.4225916633142219</v>
      </c>
      <c r="AN52">
        <f t="shared" si="9"/>
        <v>6.4144933373821971</v>
      </c>
      <c r="AO52">
        <f t="shared" si="9"/>
        <v>4.831258389710186</v>
      </c>
      <c r="AP52">
        <f t="shared" si="9"/>
        <v>3.608027887785056</v>
      </c>
      <c r="AQ52">
        <f t="shared" si="9"/>
        <v>2.6772624089885966</v>
      </c>
      <c r="AR52" s="21">
        <f t="shared" si="9"/>
        <v>1.9770764864573067</v>
      </c>
      <c r="AS52">
        <f t="shared" si="9"/>
        <v>1.4547987683708925</v>
      </c>
      <c r="AT52">
        <f t="shared" si="9"/>
        <v>1.0676616652386173</v>
      </c>
      <c r="AU52">
        <f t="shared" si="9"/>
        <v>0.78202044301681894</v>
      </c>
      <c r="AV52">
        <f t="shared" si="9"/>
        <v>0.57198015052685491</v>
      </c>
      <c r="AW52">
        <f t="shared" si="9"/>
        <v>0.41791524918573941</v>
      </c>
      <c r="AX52">
        <f t="shared" si="9"/>
        <v>0.30511397402850093</v>
      </c>
      <c r="AY52">
        <f t="shared" si="9"/>
        <v>0.22263442213335338</v>
      </c>
      <c r="AZ52">
        <f t="shared" si="9"/>
        <v>0.16238450488614831</v>
      </c>
      <c r="BA52">
        <f t="shared" si="9"/>
        <v>0.11840416926591502</v>
      </c>
      <c r="BB52" s="21">
        <f t="shared" si="9"/>
        <v>8.6316669109152144E-2</v>
      </c>
      <c r="BC52">
        <f t="shared" si="9"/>
        <v>6.2914865064954029E-2</v>
      </c>
      <c r="BD52">
        <f t="shared" si="9"/>
        <v>4.5852339808959641E-2</v>
      </c>
      <c r="BE52">
        <f t="shared" si="9"/>
        <v>3.3414350497054102E-2</v>
      </c>
      <c r="BF52">
        <f t="shared" si="9"/>
        <v>2.4348812711338041E-2</v>
      </c>
      <c r="BG52">
        <f t="shared" si="9"/>
        <v>1.7742019642554396E-2</v>
      </c>
      <c r="BH52">
        <f t="shared" si="9"/>
        <v>1.2927487109777758E-2</v>
      </c>
      <c r="BI52">
        <f t="shared" si="9"/>
        <v>9.4192173289684433E-3</v>
      </c>
      <c r="BJ52">
        <f t="shared" si="9"/>
        <v>6.8629048453772157E-3</v>
      </c>
      <c r="BK52">
        <f t="shared" si="9"/>
        <v>5.0002951563783427E-3</v>
      </c>
      <c r="BL52" s="21">
        <f t="shared" si="9"/>
        <v>3.6431688387494887E-3</v>
      </c>
    </row>
    <row r="53" spans="1:64" x14ac:dyDescent="0.25">
      <c r="E53" t="s">
        <v>5</v>
      </c>
      <c r="F53">
        <f>SUM(J53:AH53)</f>
        <v>1880.4015926827469</v>
      </c>
      <c r="J53">
        <f>(J54-J50)^2</f>
        <v>0.6510965486449346</v>
      </c>
      <c r="K53">
        <f t="shared" ref="K53:AH53" si="10">(K54-K50)^2</f>
        <v>3.4627024739476635</v>
      </c>
      <c r="L53">
        <f t="shared" si="10"/>
        <v>12.487880536269138</v>
      </c>
      <c r="M53">
        <f t="shared" si="10"/>
        <v>13.981603084035591</v>
      </c>
      <c r="N53">
        <f t="shared" si="10"/>
        <v>22.774762023963774</v>
      </c>
      <c r="O53">
        <f t="shared" si="10"/>
        <v>40.875581157602404</v>
      </c>
      <c r="P53">
        <f t="shared" si="10"/>
        <v>38.858885296322683</v>
      </c>
      <c r="Q53">
        <f t="shared" si="10"/>
        <v>91.959597954594983</v>
      </c>
      <c r="R53">
        <f t="shared" si="10"/>
        <v>142.70117502606942</v>
      </c>
      <c r="S53">
        <f t="shared" si="10"/>
        <v>213.13290234319666</v>
      </c>
      <c r="T53">
        <f t="shared" si="10"/>
        <v>180.12267642482078</v>
      </c>
      <c r="U53">
        <f t="shared" si="10"/>
        <v>234.75884174462919</v>
      </c>
      <c r="V53">
        <f t="shared" si="10"/>
        <v>39.020728173928283</v>
      </c>
      <c r="W53">
        <f t="shared" si="10"/>
        <v>2.8610641181634842E-2</v>
      </c>
      <c r="X53">
        <f t="shared" si="10"/>
        <v>29.975519805096557</v>
      </c>
      <c r="Y53">
        <f t="shared" si="10"/>
        <v>135.40901853151951</v>
      </c>
      <c r="Z53">
        <f t="shared" si="10"/>
        <v>121.51842438102432</v>
      </c>
      <c r="AA53">
        <f t="shared" si="10"/>
        <v>122.45374233588066</v>
      </c>
      <c r="AB53">
        <f t="shared" si="10"/>
        <v>1.2802175248825587</v>
      </c>
      <c r="AC53">
        <f t="shared" si="10"/>
        <v>53.344328778677955</v>
      </c>
      <c r="AD53">
        <f t="shared" si="10"/>
        <v>5.8858380895408819</v>
      </c>
      <c r="AE53">
        <f t="shared" si="10"/>
        <v>1.4961470862899326</v>
      </c>
      <c r="AF53">
        <f t="shared" si="10"/>
        <v>81.210782875285119</v>
      </c>
      <c r="AG53">
        <f t="shared" si="10"/>
        <v>104.70997984854623</v>
      </c>
      <c r="AH53">
        <f t="shared" si="10"/>
        <v>188.30054999679655</v>
      </c>
    </row>
    <row r="54" spans="1:64" x14ac:dyDescent="0.25">
      <c r="G54" t="s">
        <v>7</v>
      </c>
      <c r="J54">
        <f>I50+J52</f>
        <v>4.1416419024975948</v>
      </c>
      <c r="K54">
        <f>J54+K52</f>
        <v>5.2560812862276034</v>
      </c>
      <c r="L54">
        <f t="shared" ref="L54:BL54" si="11">K54+L52</f>
        <v>6.6670781251487767</v>
      </c>
      <c r="M54">
        <f t="shared" si="11"/>
        <v>8.4515295004484265</v>
      </c>
      <c r="N54">
        <f t="shared" si="11"/>
        <v>10.705049652418104</v>
      </c>
      <c r="O54">
        <f t="shared" si="11"/>
        <v>13.545786224716627</v>
      </c>
      <c r="P54">
        <f t="shared" si="11"/>
        <v>17.118558228089256</v>
      </c>
      <c r="Q54">
        <f t="shared" si="11"/>
        <v>21.599027420214178</v>
      </c>
      <c r="R54">
        <f t="shared" si="11"/>
        <v>27.197366779744812</v>
      </c>
      <c r="S54">
        <f t="shared" si="11"/>
        <v>34.160525503913611</v>
      </c>
      <c r="T54">
        <f t="shared" si="11"/>
        <v>42.771693108122228</v>
      </c>
      <c r="U54">
        <f t="shared" si="11"/>
        <v>53.344954043364837</v>
      </c>
      <c r="V54">
        <f t="shared" si="11"/>
        <v>66.212494733792298</v>
      </c>
      <c r="W54">
        <f t="shared" si="11"/>
        <v>81.70131405494584</v>
      </c>
      <c r="X54">
        <f t="shared" si="11"/>
        <v>100.09664193008126</v>
      </c>
      <c r="Y54">
        <f t="shared" si="11"/>
        <v>121.59086108476623</v>
      </c>
      <c r="Z54">
        <f t="shared" si="11"/>
        <v>146.22040304327166</v>
      </c>
      <c r="AA54">
        <f t="shared" si="11"/>
        <v>173.79920137780684</v>
      </c>
      <c r="AB54">
        <f t="shared" si="11"/>
        <v>203.86491718115946</v>
      </c>
      <c r="AC54">
        <f t="shared" si="11"/>
        <v>235.66020381239744</v>
      </c>
      <c r="AD54">
        <f t="shared" si="11"/>
        <v>268.17055342983997</v>
      </c>
      <c r="AE54">
        <f t="shared" si="11"/>
        <v>300.22797682367724</v>
      </c>
      <c r="AF54">
        <f t="shared" si="11"/>
        <v>330.66645002616832</v>
      </c>
      <c r="AG54">
        <f t="shared" si="11"/>
        <v>358.49032178272989</v>
      </c>
      <c r="AH54">
        <f t="shared" si="11"/>
        <v>383.00603337700625</v>
      </c>
      <c r="AI54">
        <f t="shared" si="11"/>
        <v>403.88016894459605</v>
      </c>
      <c r="AJ54">
        <f t="shared" si="11"/>
        <v>421.11702096697928</v>
      </c>
      <c r="AK54">
        <f t="shared" si="11"/>
        <v>434.97831825750677</v>
      </c>
      <c r="AL54">
        <f t="shared" si="11"/>
        <v>445.88096422556043</v>
      </c>
      <c r="AM54">
        <f t="shared" si="11"/>
        <v>454.30355588887466</v>
      </c>
      <c r="AN54">
        <f t="shared" si="11"/>
        <v>460.71804922625688</v>
      </c>
      <c r="AO54">
        <f t="shared" si="11"/>
        <v>465.54930761596705</v>
      </c>
      <c r="AP54">
        <f t="shared" si="11"/>
        <v>469.15733550375211</v>
      </c>
      <c r="AQ54">
        <f t="shared" si="11"/>
        <v>471.83459791274072</v>
      </c>
      <c r="AR54" s="21">
        <f t="shared" si="11"/>
        <v>473.81167439919801</v>
      </c>
      <c r="AS54">
        <f t="shared" si="11"/>
        <v>475.2664731675689</v>
      </c>
      <c r="AT54">
        <f t="shared" si="11"/>
        <v>476.33413483280754</v>
      </c>
      <c r="AU54">
        <f t="shared" si="11"/>
        <v>477.11615527582433</v>
      </c>
      <c r="AV54">
        <f t="shared" si="11"/>
        <v>477.68813542635121</v>
      </c>
      <c r="AW54">
        <f t="shared" si="11"/>
        <v>478.10605067553695</v>
      </c>
      <c r="AX54">
        <f t="shared" si="11"/>
        <v>478.41116464956542</v>
      </c>
      <c r="AY54">
        <f t="shared" si="11"/>
        <v>478.63379907169877</v>
      </c>
      <c r="AZ54">
        <f t="shared" si="11"/>
        <v>478.79618357658489</v>
      </c>
      <c r="BA54">
        <f t="shared" si="11"/>
        <v>478.91458774585078</v>
      </c>
      <c r="BB54" s="21">
        <f t="shared" si="11"/>
        <v>479.0009044149599</v>
      </c>
      <c r="BC54">
        <f t="shared" si="11"/>
        <v>479.06381928002486</v>
      </c>
      <c r="BD54">
        <f t="shared" si="11"/>
        <v>479.10967161983382</v>
      </c>
      <c r="BE54">
        <f t="shared" si="11"/>
        <v>479.14308597033084</v>
      </c>
      <c r="BF54">
        <f t="shared" si="11"/>
        <v>479.16743478304215</v>
      </c>
      <c r="BG54">
        <f t="shared" si="11"/>
        <v>479.18517680268474</v>
      </c>
      <c r="BH54">
        <f t="shared" si="11"/>
        <v>479.19810428979451</v>
      </c>
      <c r="BI54">
        <f t="shared" si="11"/>
        <v>479.20752350712348</v>
      </c>
      <c r="BJ54">
        <f t="shared" si="11"/>
        <v>479.21438641196886</v>
      </c>
      <c r="BK54">
        <f t="shared" si="11"/>
        <v>479.21938670712524</v>
      </c>
      <c r="BL54" s="21">
        <f t="shared" si="11"/>
        <v>479.22302987596402</v>
      </c>
    </row>
    <row r="55" spans="1:64" x14ac:dyDescent="0.25">
      <c r="I55" s="13">
        <v>4275.5561884487679</v>
      </c>
      <c r="J55" s="13">
        <v>4391.5987717897888</v>
      </c>
      <c r="K55" s="13">
        <v>4455.4672148912568</v>
      </c>
      <c r="L55" s="13">
        <v>4598.8588276484097</v>
      </c>
      <c r="M55" s="13">
        <v>4703.8499375533911</v>
      </c>
      <c r="N55" s="13">
        <v>4859.6972742964008</v>
      </c>
      <c r="O55" s="13">
        <v>4782.4346345142831</v>
      </c>
      <c r="P55" s="13">
        <v>4927.2897643303531</v>
      </c>
      <c r="Q55" s="13">
        <v>4951.1515550891481</v>
      </c>
      <c r="R55" s="13">
        <v>5065.5889503359149</v>
      </c>
      <c r="S55" s="13">
        <v>5194.9977869588347</v>
      </c>
      <c r="T55" s="13">
        <v>5199.1990426205793</v>
      </c>
      <c r="U55" s="13">
        <v>5332.1705129239563</v>
      </c>
      <c r="V55" s="13">
        <v>5294.5059596649744</v>
      </c>
      <c r="W55" s="13">
        <v>5088.1235176240189</v>
      </c>
      <c r="X55" s="13">
        <v>5276.829680161859</v>
      </c>
      <c r="Y55" s="13">
        <v>5293.8020100029016</v>
      </c>
      <c r="Z55" s="13">
        <v>5243.5144795593178</v>
      </c>
      <c r="AA55" s="13">
        <v>5283.0917609132375</v>
      </c>
      <c r="AB55" s="13">
        <v>5314.1945857069304</v>
      </c>
      <c r="AC55" s="13">
        <v>5318.3684425366982</v>
      </c>
      <c r="AD55" s="13">
        <v>5331.097285294396</v>
      </c>
      <c r="AE55" s="13">
        <v>5287.7169185814255</v>
      </c>
      <c r="AF55" s="13">
        <v>5452.4571053206073</v>
      </c>
      <c r="AG55" s="13">
        <v>5382.4197809858879</v>
      </c>
      <c r="AH55" s="13">
        <v>5243.6383246846699</v>
      </c>
      <c r="AI55">
        <v>5584.0762945534807</v>
      </c>
      <c r="AJ55">
        <v>5622.9320305818255</v>
      </c>
      <c r="AK55">
        <v>5661.7877666101849</v>
      </c>
      <c r="AL55">
        <v>5700.6435026385443</v>
      </c>
      <c r="AM55">
        <v>5739.4992386668891</v>
      </c>
      <c r="AN55">
        <v>5778.3549746952485</v>
      </c>
      <c r="AO55">
        <v>5817.2107107236079</v>
      </c>
      <c r="AP55">
        <v>5856.0664467519528</v>
      </c>
      <c r="AQ55">
        <v>5894.9221827803121</v>
      </c>
      <c r="AR55" s="21">
        <v>5933.777918808657</v>
      </c>
      <c r="AS55">
        <v>5972.6336548370164</v>
      </c>
      <c r="AT55">
        <v>6011.4893908653758</v>
      </c>
      <c r="AU55">
        <v>6050.3451268937206</v>
      </c>
      <c r="AV55">
        <v>6089.20086292208</v>
      </c>
      <c r="AW55">
        <v>6128.0565989504394</v>
      </c>
      <c r="AX55">
        <v>6166.9123349787842</v>
      </c>
      <c r="AY55">
        <v>6205.7680710071436</v>
      </c>
      <c r="AZ55">
        <v>6244.623807035503</v>
      </c>
      <c r="BA55">
        <v>6283.4795430638478</v>
      </c>
      <c r="BB55" s="21">
        <v>6322.3352790922072</v>
      </c>
      <c r="BC55">
        <v>6361.1910151205666</v>
      </c>
      <c r="BD55">
        <v>6400.0467511489114</v>
      </c>
      <c r="BE55">
        <v>6438.9024871772708</v>
      </c>
      <c r="BF55">
        <v>6477.7582232056156</v>
      </c>
      <c r="BG55">
        <v>6516.613959233975</v>
      </c>
      <c r="BH55">
        <v>6555.4696952623344</v>
      </c>
      <c r="BI55">
        <v>6594.3254312906793</v>
      </c>
      <c r="BJ55">
        <v>6633.1811673190387</v>
      </c>
      <c r="BK55">
        <v>6672.036903347398</v>
      </c>
      <c r="BL55" s="21">
        <v>6710.8926393757429</v>
      </c>
    </row>
    <row r="56" spans="1:64" x14ac:dyDescent="0.25">
      <c r="AR56" s="21">
        <f>AR54/AR55*100</f>
        <v>7.9849917014475444</v>
      </c>
      <c r="BB56" s="21">
        <f>BB54/BB55*100</f>
        <v>7.5763287340834804</v>
      </c>
      <c r="BL56" s="21">
        <f>BL54/BL55*100</f>
        <v>7.1409729767416161</v>
      </c>
    </row>
    <row r="72" spans="1:64" x14ac:dyDescent="0.25">
      <c r="A72" s="1" t="s">
        <v>12</v>
      </c>
      <c r="B72" t="s">
        <v>3</v>
      </c>
      <c r="I72">
        <v>10</v>
      </c>
      <c r="J72">
        <v>20</v>
      </c>
      <c r="K72" s="4">
        <v>42</v>
      </c>
      <c r="L72" s="5">
        <v>66</v>
      </c>
      <c r="M72" s="5">
        <v>78</v>
      </c>
      <c r="N72" s="5">
        <v>90.4</v>
      </c>
      <c r="O72" s="5">
        <v>133.89999999999998</v>
      </c>
      <c r="P72" s="5">
        <v>136.19999999999999</v>
      </c>
      <c r="Q72" s="5">
        <v>152.5</v>
      </c>
      <c r="R72" s="5">
        <v>196.39999999999998</v>
      </c>
      <c r="S72" s="5">
        <v>193.1</v>
      </c>
      <c r="T72" s="5">
        <v>411</v>
      </c>
      <c r="U72" s="5">
        <v>445.2</v>
      </c>
      <c r="V72" s="5">
        <v>613.20000000000005</v>
      </c>
      <c r="W72" s="5">
        <v>1106.9000000000001</v>
      </c>
      <c r="X72" s="5">
        <v>1488.9</v>
      </c>
      <c r="Y72" s="5">
        <v>2197.1999999999998</v>
      </c>
      <c r="Z72" s="5">
        <v>3071.3</v>
      </c>
      <c r="AA72" s="5">
        <v>3619.1000000000004</v>
      </c>
      <c r="AB72" s="5">
        <v>7481.4</v>
      </c>
      <c r="AC72" s="5">
        <f>9943+1302</f>
        <v>11245</v>
      </c>
      <c r="AD72" s="5">
        <f>12947+1544</f>
        <v>14491</v>
      </c>
      <c r="AE72" s="5">
        <f>15727+1600</f>
        <v>17327</v>
      </c>
      <c r="AF72" s="5">
        <f>1709+19140</f>
        <v>20849</v>
      </c>
      <c r="AG72" s="5">
        <f>20698+1948</f>
        <v>22646</v>
      </c>
      <c r="AH72" s="5">
        <f>1931+24493</f>
        <v>26424</v>
      </c>
    </row>
    <row r="73" spans="1:64" x14ac:dyDescent="0.25">
      <c r="A73" t="s">
        <v>9</v>
      </c>
      <c r="B73" t="s">
        <v>21</v>
      </c>
      <c r="I73" s="14">
        <v>7.7777777777777784E-3</v>
      </c>
      <c r="J73" s="14">
        <v>4.1973985222222218E-2</v>
      </c>
      <c r="K73" s="14">
        <v>0.102925997979798</v>
      </c>
      <c r="L73" s="14">
        <v>0.1113723801988889</v>
      </c>
      <c r="M73" s="14">
        <v>0.14847192031646464</v>
      </c>
      <c r="N73" s="14">
        <v>0.25211479573939394</v>
      </c>
      <c r="O73" s="14">
        <v>0.32099102532626267</v>
      </c>
      <c r="P73" s="14">
        <v>0.45886673841212122</v>
      </c>
      <c r="Q73" s="14">
        <v>0.44309745380303034</v>
      </c>
      <c r="R73" s="14">
        <v>0.5434144919363636</v>
      </c>
      <c r="S73" s="14">
        <v>0.53230114051212118</v>
      </c>
      <c r="T73" s="14">
        <v>0.77378927034757561</v>
      </c>
      <c r="U73" s="14">
        <v>1.161459974647495</v>
      </c>
      <c r="V73" s="14">
        <v>1.6704335559913965</v>
      </c>
      <c r="W73" s="14">
        <v>2.0779276128222435</v>
      </c>
      <c r="X73" s="14">
        <v>3.4491277666709861</v>
      </c>
      <c r="Y73" s="14">
        <v>4.3243590147934068</v>
      </c>
      <c r="Z73" s="14">
        <v>7.8041473519527491</v>
      </c>
      <c r="AA73" s="14">
        <v>10.196910547083306</v>
      </c>
      <c r="AB73" s="14">
        <v>18.58168150222464</v>
      </c>
      <c r="AC73" s="14">
        <v>31.460386821823096</v>
      </c>
      <c r="AD73" s="14">
        <v>45.177003491396867</v>
      </c>
      <c r="AE73" s="14">
        <v>56.131776704677499</v>
      </c>
      <c r="AF73" s="14">
        <v>65.758986944865185</v>
      </c>
      <c r="AG73" s="14">
        <v>78.764940088184588</v>
      </c>
      <c r="AH73" s="14">
        <v>85.418426049307428</v>
      </c>
    </row>
    <row r="74" spans="1:64" x14ac:dyDescent="0.25">
      <c r="A74" s="2" t="s">
        <v>0</v>
      </c>
      <c r="B74" s="2" t="s">
        <v>1</v>
      </c>
      <c r="C74" s="2" t="s">
        <v>2</v>
      </c>
      <c r="G74" t="s">
        <v>4</v>
      </c>
      <c r="J74">
        <f>J73-I73</f>
        <v>3.4196207444444439E-2</v>
      </c>
      <c r="K74">
        <f t="shared" ref="K74:AH74" si="12">K73-J73</f>
        <v>6.095201275757578E-2</v>
      </c>
      <c r="L74">
        <f t="shared" si="12"/>
        <v>8.4463822190909005E-3</v>
      </c>
      <c r="M74">
        <f t="shared" si="12"/>
        <v>3.7099540117575741E-2</v>
      </c>
      <c r="N74">
        <f t="shared" si="12"/>
        <v>0.1036428754229293</v>
      </c>
      <c r="O74">
        <f t="shared" si="12"/>
        <v>6.8876229586868731E-2</v>
      </c>
      <c r="P74">
        <f t="shared" si="12"/>
        <v>0.13787571308585855</v>
      </c>
      <c r="Q74">
        <f t="shared" si="12"/>
        <v>-1.5769284609090883E-2</v>
      </c>
      <c r="R74">
        <f t="shared" si="12"/>
        <v>0.10031703813333326</v>
      </c>
      <c r="S74">
        <f t="shared" si="12"/>
        <v>-1.1113351424242413E-2</v>
      </c>
      <c r="T74">
        <f t="shared" si="12"/>
        <v>0.24148812983545442</v>
      </c>
      <c r="U74">
        <f t="shared" si="12"/>
        <v>0.38767070429991934</v>
      </c>
      <c r="V74">
        <f t="shared" si="12"/>
        <v>0.50897358134390158</v>
      </c>
      <c r="W74">
        <f t="shared" si="12"/>
        <v>0.40749405683084694</v>
      </c>
      <c r="X74">
        <f t="shared" si="12"/>
        <v>1.3712001538487426</v>
      </c>
      <c r="Y74">
        <f t="shared" si="12"/>
        <v>0.8752312481224207</v>
      </c>
      <c r="Z74">
        <f t="shared" si="12"/>
        <v>3.4797883371593423</v>
      </c>
      <c r="AA74">
        <f t="shared" si="12"/>
        <v>2.3927631951305566</v>
      </c>
      <c r="AB74">
        <f t="shared" si="12"/>
        <v>8.3847709551413345</v>
      </c>
      <c r="AC74">
        <f t="shared" si="12"/>
        <v>12.878705319598456</v>
      </c>
      <c r="AD74">
        <f t="shared" si="12"/>
        <v>13.716616669573771</v>
      </c>
      <c r="AE74">
        <f t="shared" si="12"/>
        <v>10.954773213280632</v>
      </c>
      <c r="AF74">
        <f t="shared" si="12"/>
        <v>9.6272102401876865</v>
      </c>
      <c r="AG74">
        <f t="shared" si="12"/>
        <v>13.005953143319402</v>
      </c>
      <c r="AH74">
        <f t="shared" si="12"/>
        <v>6.6534859611228399</v>
      </c>
    </row>
    <row r="75" spans="1:64" x14ac:dyDescent="0.25">
      <c r="A75" s="3">
        <v>0</v>
      </c>
      <c r="B75" s="3">
        <v>0.53431512341708898</v>
      </c>
      <c r="C75" s="3">
        <v>93.3138680129546</v>
      </c>
      <c r="G75" t="s">
        <v>6</v>
      </c>
      <c r="J75">
        <f>$A75*$C75+($B75-$A75)*I73-($B75/$C75)*(I73^2)</f>
        <v>4.1554379056446952E-3</v>
      </c>
      <c r="K75">
        <f>$A75*$C75+($B75-$A75)*J77-($B75/$C75)*(J77^2)</f>
        <v>6.3752822190092E-3</v>
      </c>
      <c r="L75">
        <f t="shared" ref="L75:BL75" si="13">$A75*$C75+($B75-$A75)*K77-($B75/$C75)*(K77^2)</f>
        <v>9.7805879551514947E-3</v>
      </c>
      <c r="M75">
        <f t="shared" si="13"/>
        <v>1.5003905582027037E-2</v>
      </c>
      <c r="N75">
        <f t="shared" si="13"/>
        <v>2.3014603825307345E-2</v>
      </c>
      <c r="O75">
        <f t="shared" si="13"/>
        <v>3.5297264080521348E-2</v>
      </c>
      <c r="P75">
        <f t="shared" si="13"/>
        <v>5.4123269799671719E-2</v>
      </c>
      <c r="Q75">
        <f t="shared" si="13"/>
        <v>8.2962525332968745E-2</v>
      </c>
      <c r="R75">
        <f t="shared" si="13"/>
        <v>0.1271034812944235</v>
      </c>
      <c r="S75">
        <f t="shared" si="13"/>
        <v>0.19457714405043997</v>
      </c>
      <c r="T75">
        <f t="shared" si="13"/>
        <v>0.29751121459251001</v>
      </c>
      <c r="U75">
        <f t="shared" si="13"/>
        <v>0.45406057263518512</v>
      </c>
      <c r="V75">
        <f t="shared" si="13"/>
        <v>0.69103160462854407</v>
      </c>
      <c r="W75">
        <f t="shared" si="13"/>
        <v>1.0471452043576117</v>
      </c>
      <c r="X75">
        <f t="shared" si="13"/>
        <v>1.5763550070137391</v>
      </c>
      <c r="Y75">
        <f t="shared" si="13"/>
        <v>2.3493384016791277</v>
      </c>
      <c r="Z75">
        <f t="shared" si="13"/>
        <v>3.448553248695557</v>
      </c>
      <c r="AA75">
        <f t="shared" si="13"/>
        <v>4.9475841690351663</v>
      </c>
      <c r="AB75">
        <f t="shared" si="13"/>
        <v>6.8603584277520619</v>
      </c>
      <c r="AC75">
        <f t="shared" si="13"/>
        <v>9.0487815940962335</v>
      </c>
      <c r="AD75">
        <f t="shared" si="13"/>
        <v>11.110996520513645</v>
      </c>
      <c r="AE75">
        <f t="shared" si="13"/>
        <v>12.36059323017102</v>
      </c>
      <c r="AF75">
        <f t="shared" si="13"/>
        <v>12.089482926898359</v>
      </c>
      <c r="AG75">
        <f t="shared" si="13"/>
        <v>10.131777928979506</v>
      </c>
      <c r="AH75">
        <f t="shared" si="13"/>
        <v>7.2019365363360919</v>
      </c>
      <c r="AI75">
        <f t="shared" si="13"/>
        <v>4.4045149428490262</v>
      </c>
      <c r="AJ75">
        <f t="shared" si="13"/>
        <v>2.4009678896369167</v>
      </c>
      <c r="AK75">
        <f t="shared" si="13"/>
        <v>1.2152426378857868</v>
      </c>
      <c r="AL75">
        <f t="shared" si="13"/>
        <v>0.58992806454877922</v>
      </c>
      <c r="AM75">
        <f t="shared" si="13"/>
        <v>0.28027727311530271</v>
      </c>
      <c r="AN75">
        <f t="shared" si="13"/>
        <v>0.13176433210773553</v>
      </c>
      <c r="AO75">
        <f t="shared" si="13"/>
        <v>6.16343485198243E-2</v>
      </c>
      <c r="AP75">
        <f t="shared" si="13"/>
        <v>2.8761952683360903E-2</v>
      </c>
      <c r="AQ75">
        <f t="shared" si="13"/>
        <v>1.3407010275109599E-2</v>
      </c>
      <c r="AR75" s="21">
        <f t="shared" si="13"/>
        <v>6.2462662700824012E-3</v>
      </c>
      <c r="AS75">
        <f t="shared" si="13"/>
        <v>2.9094046653526107E-3</v>
      </c>
      <c r="AT75">
        <f t="shared" si="13"/>
        <v>1.3549987174954481E-3</v>
      </c>
      <c r="AU75">
        <f t="shared" si="13"/>
        <v>6.3103125008012739E-4</v>
      </c>
      <c r="AV75">
        <f t="shared" si="13"/>
        <v>2.9386796446573271E-4</v>
      </c>
      <c r="AW75">
        <f t="shared" si="13"/>
        <v>1.3685122321049903E-4</v>
      </c>
      <c r="AX75">
        <f t="shared" si="13"/>
        <v>6.3729839162363078E-5</v>
      </c>
      <c r="AY75">
        <f t="shared" si="13"/>
        <v>2.9678086086448729E-5</v>
      </c>
      <c r="AZ75">
        <f t="shared" si="13"/>
        <v>1.3820649684248565E-5</v>
      </c>
      <c r="BA75">
        <f t="shared" si="13"/>
        <v>6.4360705422927822E-6</v>
      </c>
      <c r="BB75" s="21">
        <f t="shared" si="13"/>
        <v>2.9971813688689508E-6</v>
      </c>
      <c r="BC75">
        <f t="shared" si="13"/>
        <v>1.3957421742816223E-6</v>
      </c>
      <c r="BD75">
        <f t="shared" si="13"/>
        <v>6.4997605164762717E-7</v>
      </c>
      <c r="BE75">
        <f t="shared" si="13"/>
        <v>3.0268401474131679E-7</v>
      </c>
      <c r="BF75">
        <f t="shared" si="13"/>
        <v>1.4095537181901818E-7</v>
      </c>
      <c r="BG75">
        <f t="shared" si="13"/>
        <v>6.5640797686228325E-8</v>
      </c>
      <c r="BH75">
        <f t="shared" si="13"/>
        <v>3.0567925080049463E-8</v>
      </c>
      <c r="BI75">
        <f t="shared" si="13"/>
        <v>1.4235027379072562E-8</v>
      </c>
      <c r="BJ75">
        <f t="shared" si="13"/>
        <v>6.6290297695559275E-9</v>
      </c>
      <c r="BK75">
        <f t="shared" si="13"/>
        <v>3.0870310752106889E-9</v>
      </c>
      <c r="BL75" s="21">
        <f t="shared" si="13"/>
        <v>1.4375984846992651E-9</v>
      </c>
    </row>
    <row r="76" spans="1:64" x14ac:dyDescent="0.25">
      <c r="E76" t="s">
        <v>5</v>
      </c>
      <c r="F76">
        <f>SUM(J76:AH76)</f>
        <v>72.361158927190189</v>
      </c>
      <c r="J76">
        <f>(J77-J73)^2</f>
        <v>9.024478344832785E-4</v>
      </c>
      <c r="K76">
        <f t="shared" ref="K76:AH76" si="14">(K77-K73)^2</f>
        <v>7.1601213193430895E-3</v>
      </c>
      <c r="L76">
        <f t="shared" si="14"/>
        <v>6.9361071163405669E-3</v>
      </c>
      <c r="M76">
        <f t="shared" si="14"/>
        <v>1.1104718651233145E-2</v>
      </c>
      <c r="N76">
        <f t="shared" si="14"/>
        <v>3.4598678628352052E-2</v>
      </c>
      <c r="O76">
        <f t="shared" si="14"/>
        <v>4.8218084290157878E-2</v>
      </c>
      <c r="P76">
        <f t="shared" si="14"/>
        <v>9.2014311872044133E-2</v>
      </c>
      <c r="Q76">
        <f t="shared" si="14"/>
        <v>4.1863942330000764E-2</v>
      </c>
      <c r="R76">
        <f t="shared" si="14"/>
        <v>3.1620079066242278E-2</v>
      </c>
      <c r="S76">
        <f t="shared" si="14"/>
        <v>7.7674466520460386E-4</v>
      </c>
      <c r="T76">
        <f t="shared" si="14"/>
        <v>7.0380730445030581E-3</v>
      </c>
      <c r="U76">
        <f t="shared" si="14"/>
        <v>2.2585007862251642E-2</v>
      </c>
      <c r="V76">
        <f t="shared" si="14"/>
        <v>0.11045061717660207</v>
      </c>
      <c r="W76">
        <f t="shared" si="14"/>
        <v>0.9447689597489437</v>
      </c>
      <c r="X76">
        <f t="shared" si="14"/>
        <v>1.385675333600682</v>
      </c>
      <c r="Y76">
        <f t="shared" si="14"/>
        <v>7.0291492038552166</v>
      </c>
      <c r="Z76">
        <f t="shared" si="14"/>
        <v>6.8645005112836674</v>
      </c>
      <c r="AA76">
        <f t="shared" si="14"/>
        <v>26.778970633703079</v>
      </c>
      <c r="AB76">
        <f t="shared" si="14"/>
        <v>13.325621867176682</v>
      </c>
      <c r="AC76">
        <f t="shared" si="14"/>
        <v>3.2218849022904887E-2</v>
      </c>
      <c r="AD76">
        <f t="shared" si="14"/>
        <v>7.7568725069334477</v>
      </c>
      <c r="AE76">
        <f t="shared" si="14"/>
        <v>1.902458089220914</v>
      </c>
      <c r="AF76">
        <f t="shared" si="14"/>
        <v>1.1728380064737103</v>
      </c>
      <c r="AG76">
        <f t="shared" si="14"/>
        <v>3.2083929882010018</v>
      </c>
      <c r="AH76">
        <f t="shared" si="14"/>
        <v>1.5444230441131763</v>
      </c>
    </row>
    <row r="77" spans="1:64" x14ac:dyDescent="0.25">
      <c r="G77" t="s">
        <v>7</v>
      </c>
      <c r="J77">
        <f>I73+J75</f>
        <v>1.1933215683422474E-2</v>
      </c>
      <c r="K77">
        <f>J77+K75</f>
        <v>1.8308497902431674E-2</v>
      </c>
      <c r="L77">
        <f t="shared" ref="L77:BL77" si="15">K77+L75</f>
        <v>2.8089085857583171E-2</v>
      </c>
      <c r="M77">
        <f t="shared" si="15"/>
        <v>4.3092991439610207E-2</v>
      </c>
      <c r="N77">
        <f t="shared" si="15"/>
        <v>6.6107595264917551E-2</v>
      </c>
      <c r="O77">
        <f t="shared" si="15"/>
        <v>0.1014048593454389</v>
      </c>
      <c r="P77">
        <f t="shared" si="15"/>
        <v>0.15552812914511061</v>
      </c>
      <c r="Q77">
        <f t="shared" si="15"/>
        <v>0.23849065447807935</v>
      </c>
      <c r="R77">
        <f t="shared" si="15"/>
        <v>0.36559413577250288</v>
      </c>
      <c r="S77">
        <f t="shared" si="15"/>
        <v>0.56017127982294279</v>
      </c>
      <c r="T77">
        <f t="shared" si="15"/>
        <v>0.85768249441545286</v>
      </c>
      <c r="U77">
        <f t="shared" si="15"/>
        <v>1.311743067050638</v>
      </c>
      <c r="V77">
        <f t="shared" si="15"/>
        <v>2.0027746716791821</v>
      </c>
      <c r="W77">
        <f t="shared" si="15"/>
        <v>3.0499198760367938</v>
      </c>
      <c r="X77">
        <f t="shared" si="15"/>
        <v>4.6262748830505327</v>
      </c>
      <c r="Y77">
        <f t="shared" si="15"/>
        <v>6.9756132847296604</v>
      </c>
      <c r="Z77">
        <f t="shared" si="15"/>
        <v>10.424166533425218</v>
      </c>
      <c r="AA77">
        <f t="shared" si="15"/>
        <v>15.371750702460385</v>
      </c>
      <c r="AB77">
        <f t="shared" si="15"/>
        <v>22.232109130212447</v>
      </c>
      <c r="AC77">
        <f t="shared" si="15"/>
        <v>31.28089072430868</v>
      </c>
      <c r="AD77">
        <f t="shared" si="15"/>
        <v>42.391887244822328</v>
      </c>
      <c r="AE77">
        <f t="shared" si="15"/>
        <v>54.752480474993348</v>
      </c>
      <c r="AF77">
        <f t="shared" si="15"/>
        <v>66.841963401891704</v>
      </c>
      <c r="AG77">
        <f t="shared" si="15"/>
        <v>76.973741330871206</v>
      </c>
      <c r="AH77">
        <f t="shared" si="15"/>
        <v>84.175677867207298</v>
      </c>
      <c r="AI77">
        <f t="shared" si="15"/>
        <v>88.580192810056332</v>
      </c>
      <c r="AJ77">
        <f t="shared" si="15"/>
        <v>90.981160699693248</v>
      </c>
      <c r="AK77">
        <f t="shared" si="15"/>
        <v>92.196403337579028</v>
      </c>
      <c r="AL77">
        <f t="shared" si="15"/>
        <v>92.786331402127814</v>
      </c>
      <c r="AM77">
        <f t="shared" si="15"/>
        <v>93.066608675243117</v>
      </c>
      <c r="AN77">
        <f t="shared" si="15"/>
        <v>93.198373007350853</v>
      </c>
      <c r="AO77">
        <f t="shared" si="15"/>
        <v>93.26000735587067</v>
      </c>
      <c r="AP77">
        <f t="shared" si="15"/>
        <v>93.288769308554038</v>
      </c>
      <c r="AQ77">
        <f t="shared" si="15"/>
        <v>93.30217631882914</v>
      </c>
      <c r="AR77" s="21">
        <f t="shared" si="15"/>
        <v>93.308422585099223</v>
      </c>
      <c r="AS77">
        <f t="shared" si="15"/>
        <v>93.311331989764568</v>
      </c>
      <c r="AT77">
        <f t="shared" si="15"/>
        <v>93.312686988482056</v>
      </c>
      <c r="AU77">
        <f t="shared" si="15"/>
        <v>93.313318019732137</v>
      </c>
      <c r="AV77">
        <f t="shared" si="15"/>
        <v>93.313611887696595</v>
      </c>
      <c r="AW77">
        <f t="shared" si="15"/>
        <v>93.313748738919799</v>
      </c>
      <c r="AX77">
        <f t="shared" si="15"/>
        <v>93.313812468758954</v>
      </c>
      <c r="AY77">
        <f t="shared" si="15"/>
        <v>93.313842146845047</v>
      </c>
      <c r="AZ77">
        <f t="shared" si="15"/>
        <v>93.313855967494732</v>
      </c>
      <c r="BA77">
        <f t="shared" si="15"/>
        <v>93.313862403565281</v>
      </c>
      <c r="BB77" s="21">
        <f t="shared" si="15"/>
        <v>93.31386540074665</v>
      </c>
      <c r="BC77">
        <f t="shared" si="15"/>
        <v>93.313866796488824</v>
      </c>
      <c r="BD77">
        <f t="shared" si="15"/>
        <v>93.313867446464883</v>
      </c>
      <c r="BE77">
        <f t="shared" si="15"/>
        <v>93.313867749148898</v>
      </c>
      <c r="BF77">
        <f t="shared" si="15"/>
        <v>93.313867890104262</v>
      </c>
      <c r="BG77">
        <f t="shared" si="15"/>
        <v>93.313867955745053</v>
      </c>
      <c r="BH77">
        <f t="shared" si="15"/>
        <v>93.313867986312971</v>
      </c>
      <c r="BI77">
        <f t="shared" si="15"/>
        <v>93.313868000547998</v>
      </c>
      <c r="BJ77">
        <f t="shared" si="15"/>
        <v>93.313868007177035</v>
      </c>
      <c r="BK77">
        <f t="shared" si="15"/>
        <v>93.313868010264059</v>
      </c>
      <c r="BL77" s="21">
        <f t="shared" si="15"/>
        <v>93.313868011701658</v>
      </c>
    </row>
    <row r="78" spans="1:64" x14ac:dyDescent="0.25">
      <c r="I78" s="13">
        <v>646.38183155765239</v>
      </c>
      <c r="J78" s="13">
        <v>678.80317052749797</v>
      </c>
      <c r="K78" s="13">
        <v>717.64845498935608</v>
      </c>
      <c r="L78" s="13">
        <v>748.88587506002966</v>
      </c>
      <c r="M78" s="13">
        <v>772.43450234271961</v>
      </c>
      <c r="N78" s="13">
        <v>808.71059503613253</v>
      </c>
      <c r="O78" s="13">
        <v>796.38397277499735</v>
      </c>
      <c r="P78" s="13">
        <v>821.29021156033969</v>
      </c>
      <c r="Q78" s="13">
        <v>861.15662687543238</v>
      </c>
      <c r="R78" s="13">
        <v>901.88126180026916</v>
      </c>
      <c r="S78" s="13">
        <v>943.20567730518565</v>
      </c>
      <c r="T78" s="13">
        <v>988.38035061178005</v>
      </c>
      <c r="U78" s="13">
        <v>1034.1779315046826</v>
      </c>
      <c r="V78" s="13">
        <v>1071.683082722775</v>
      </c>
      <c r="W78" s="13">
        <v>1082.959838888992</v>
      </c>
      <c r="X78" s="13">
        <v>1140.4749223317278</v>
      </c>
      <c r="Y78" s="13">
        <v>1181.0938783987008</v>
      </c>
      <c r="Z78" s="13">
        <v>1231.4220722424873</v>
      </c>
      <c r="AA78" s="13">
        <v>1267.6083129664305</v>
      </c>
      <c r="AB78" s="13">
        <v>1287.2595770561854</v>
      </c>
      <c r="AC78" s="13">
        <v>1296.6052914385396</v>
      </c>
      <c r="AD78" s="13">
        <v>1305.5915334632732</v>
      </c>
      <c r="AE78" s="13">
        <v>1306.7945653093072</v>
      </c>
      <c r="AF78" s="13">
        <v>1330.8906010904684</v>
      </c>
      <c r="AG78" s="13">
        <v>1339.0142397315162</v>
      </c>
      <c r="AH78" s="13">
        <v>1282.8212026570106</v>
      </c>
      <c r="AI78">
        <v>1442.4828830736005</v>
      </c>
      <c r="AJ78">
        <v>1472.8560892834939</v>
      </c>
      <c r="AK78">
        <v>1503.2292954933801</v>
      </c>
      <c r="AL78">
        <v>1533.6025017032662</v>
      </c>
      <c r="AM78">
        <v>1563.9757079131523</v>
      </c>
      <c r="AN78">
        <v>1594.3489141230384</v>
      </c>
      <c r="AO78">
        <v>1624.7221203329245</v>
      </c>
      <c r="AP78">
        <v>1655.0953265428107</v>
      </c>
      <c r="AQ78">
        <v>1685.4685327526968</v>
      </c>
      <c r="AR78" s="21">
        <v>1715.8417389625829</v>
      </c>
      <c r="AS78">
        <v>1746.214945172469</v>
      </c>
      <c r="AT78">
        <v>1776.5881513823551</v>
      </c>
      <c r="AU78">
        <v>1806.9613575922485</v>
      </c>
      <c r="AV78">
        <v>1837.3345638021347</v>
      </c>
      <c r="AW78">
        <v>1867.7077700120208</v>
      </c>
      <c r="AX78">
        <v>1898.0809762219069</v>
      </c>
      <c r="AY78">
        <v>1928.454182431793</v>
      </c>
      <c r="AZ78">
        <v>1958.8273886416791</v>
      </c>
      <c r="BA78">
        <v>1989.2005948515653</v>
      </c>
      <c r="BB78" s="21">
        <v>2019.5738010614514</v>
      </c>
      <c r="BC78">
        <v>2049.9470072713375</v>
      </c>
      <c r="BD78">
        <v>2080.3202134812236</v>
      </c>
      <c r="BE78">
        <v>2110.693419691117</v>
      </c>
      <c r="BF78">
        <v>2141.0666259010031</v>
      </c>
      <c r="BG78">
        <v>2171.4398321108893</v>
      </c>
      <c r="BH78">
        <v>2201.8130383207754</v>
      </c>
      <c r="BI78">
        <v>2232.1862445306615</v>
      </c>
      <c r="BJ78">
        <v>2262.5594507405476</v>
      </c>
      <c r="BK78">
        <v>2292.9326569504337</v>
      </c>
      <c r="BL78" s="21">
        <v>2323.3058631603199</v>
      </c>
    </row>
    <row r="79" spans="1:64" x14ac:dyDescent="0.25">
      <c r="AR79" s="21">
        <f>AR77/AR78*100</f>
        <v>5.4380552976590097</v>
      </c>
      <c r="BB79" s="21">
        <f>BB77/BB78*100</f>
        <v>4.6204731588270054</v>
      </c>
      <c r="BL79" s="21">
        <f>BL77/BL78*100</f>
        <v>4.0164263126668018</v>
      </c>
    </row>
    <row r="95" spans="1:64" s="7" customFormat="1" x14ac:dyDescent="0.25">
      <c r="A95" s="6" t="s">
        <v>13</v>
      </c>
      <c r="K95" s="8"/>
      <c r="L95" s="9"/>
      <c r="M95" s="9">
        <v>2</v>
      </c>
      <c r="N95" s="9">
        <v>3</v>
      </c>
      <c r="O95" s="9">
        <v>3</v>
      </c>
      <c r="P95" s="9">
        <v>7</v>
      </c>
      <c r="Q95" s="9">
        <v>9</v>
      </c>
      <c r="R95" s="9">
        <v>9</v>
      </c>
      <c r="S95" s="9">
        <v>12.600000000000001</v>
      </c>
      <c r="T95" s="9">
        <v>12.599999999999994</v>
      </c>
      <c r="U95" s="9">
        <v>12.599999999999994</v>
      </c>
      <c r="V95" s="9">
        <v>12.600000000000023</v>
      </c>
      <c r="W95" s="9">
        <v>14.600000000000023</v>
      </c>
      <c r="X95" s="9">
        <v>14.64</v>
      </c>
      <c r="Y95" s="9">
        <v>12.64</v>
      </c>
      <c r="Z95" s="9">
        <v>14.14</v>
      </c>
      <c r="AA95" s="9">
        <v>19.34</v>
      </c>
      <c r="AB95" s="9">
        <v>68.150000000000006</v>
      </c>
      <c r="AC95" s="9">
        <v>93.9</v>
      </c>
      <c r="AD95" s="9">
        <v>148.9</v>
      </c>
      <c r="AE95" s="9">
        <v>163.9</v>
      </c>
      <c r="AF95" s="9">
        <v>263.89999999999998</v>
      </c>
      <c r="AG95" s="9">
        <v>476.9</v>
      </c>
      <c r="AH95" s="9">
        <v>1522</v>
      </c>
      <c r="AR95" s="22"/>
      <c r="BB95" s="22"/>
      <c r="BL95" s="22"/>
    </row>
    <row r="96" spans="1:64" s="7" customFormat="1" x14ac:dyDescent="0.25">
      <c r="A96" s="7" t="s">
        <v>9</v>
      </c>
      <c r="B96" t="s">
        <v>21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1.9E-3</v>
      </c>
      <c r="O96" s="15">
        <v>3.0999999999999999E-3</v>
      </c>
      <c r="P96" s="15">
        <v>6.1999999999999998E-3</v>
      </c>
      <c r="Q96" s="15">
        <v>8.6E-3</v>
      </c>
      <c r="R96" s="15">
        <v>8.0101010101010107E-3</v>
      </c>
      <c r="S96" s="15">
        <v>7.8000000000000005E-3</v>
      </c>
      <c r="T96" s="15">
        <v>8.7999999999999988E-3</v>
      </c>
      <c r="U96" s="15">
        <v>1.0499999999999999E-2</v>
      </c>
      <c r="V96" s="15">
        <v>8.0999999999999996E-3</v>
      </c>
      <c r="W96" s="15">
        <v>1.12E-2</v>
      </c>
      <c r="X96" s="15">
        <v>9.7859999999999996E-3</v>
      </c>
      <c r="Y96" s="15">
        <v>1.2539000000000002E-2</v>
      </c>
      <c r="Z96" s="15">
        <v>1.8116E-2</v>
      </c>
      <c r="AA96" s="15">
        <v>2.11217E-2</v>
      </c>
      <c r="AB96" s="15">
        <v>0.12567120000000001</v>
      </c>
      <c r="AC96" s="15">
        <v>0.32905929999999994</v>
      </c>
      <c r="AD96" s="15">
        <v>0.52390329999999996</v>
      </c>
      <c r="AE96" s="15">
        <v>0.60696369999999999</v>
      </c>
      <c r="AF96" s="15">
        <v>0.82907509999999995</v>
      </c>
      <c r="AG96" s="15">
        <v>1.3396433999999999</v>
      </c>
      <c r="AH96" s="15">
        <v>2.5985886210108728</v>
      </c>
      <c r="AR96" s="22"/>
      <c r="BB96" s="22"/>
      <c r="BL96" s="22"/>
    </row>
    <row r="97" spans="1:64" x14ac:dyDescent="0.25">
      <c r="A97" s="2" t="s">
        <v>0</v>
      </c>
      <c r="B97" s="2" t="s">
        <v>1</v>
      </c>
      <c r="C97" s="2" t="s">
        <v>2</v>
      </c>
      <c r="G97" t="s">
        <v>4</v>
      </c>
      <c r="J97">
        <f>J96-I96</f>
        <v>0</v>
      </c>
      <c r="K97">
        <f t="shared" ref="K97" si="16">K96-J96</f>
        <v>0</v>
      </c>
      <c r="L97">
        <f t="shared" ref="L97" si="17">L96-K96</f>
        <v>0</v>
      </c>
      <c r="M97">
        <f t="shared" ref="M97" si="18">M96-L96</f>
        <v>0</v>
      </c>
      <c r="N97">
        <f t="shared" ref="N97:AH97" si="19">N96-M96</f>
        <v>1.9E-3</v>
      </c>
      <c r="O97">
        <f t="shared" si="19"/>
        <v>1.1999999999999999E-3</v>
      </c>
      <c r="P97">
        <f t="shared" si="19"/>
        <v>3.0999999999999999E-3</v>
      </c>
      <c r="Q97">
        <f t="shared" si="19"/>
        <v>2.4000000000000002E-3</v>
      </c>
      <c r="R97">
        <f t="shared" si="19"/>
        <v>-5.8989898989898933E-4</v>
      </c>
      <c r="S97">
        <f t="shared" si="19"/>
        <v>-2.1010101010101017E-4</v>
      </c>
      <c r="T97">
        <f t="shared" si="19"/>
        <v>9.9999999999999829E-4</v>
      </c>
      <c r="U97">
        <f t="shared" si="19"/>
        <v>1.7000000000000001E-3</v>
      </c>
      <c r="V97">
        <f t="shared" si="19"/>
        <v>-2.3999999999999994E-3</v>
      </c>
      <c r="W97">
        <f t="shared" si="19"/>
        <v>3.1000000000000003E-3</v>
      </c>
      <c r="X97">
        <f t="shared" si="19"/>
        <v>-1.4140000000000003E-3</v>
      </c>
      <c r="Y97">
        <f t="shared" si="19"/>
        <v>2.753000000000002E-3</v>
      </c>
      <c r="Z97">
        <f t="shared" si="19"/>
        <v>5.5769999999999986E-3</v>
      </c>
      <c r="AA97">
        <f t="shared" si="19"/>
        <v>3.0057E-3</v>
      </c>
      <c r="AB97">
        <f t="shared" si="19"/>
        <v>0.10454950000000002</v>
      </c>
      <c r="AC97">
        <f t="shared" si="19"/>
        <v>0.20338809999999993</v>
      </c>
      <c r="AD97">
        <f t="shared" si="19"/>
        <v>0.19484400000000002</v>
      </c>
      <c r="AE97">
        <f t="shared" si="19"/>
        <v>8.3060400000000034E-2</v>
      </c>
      <c r="AF97">
        <f t="shared" si="19"/>
        <v>0.22211139999999996</v>
      </c>
      <c r="AG97">
        <f t="shared" si="19"/>
        <v>0.51056829999999997</v>
      </c>
      <c r="AH97">
        <f t="shared" si="19"/>
        <v>1.2589452210108729</v>
      </c>
    </row>
    <row r="98" spans="1:64" x14ac:dyDescent="0.25">
      <c r="A98" s="3">
        <v>5.7746983975598849E-7</v>
      </c>
      <c r="B98" s="3">
        <v>0.69028094286584596</v>
      </c>
      <c r="C98" s="3">
        <v>11.280392225222418</v>
      </c>
      <c r="G98" t="s">
        <v>6</v>
      </c>
      <c r="J98">
        <f>$A98*$C98+($B98-$A98)*I96-($B98/$C98)*(I96^2)</f>
        <v>6.5140862906838877E-6</v>
      </c>
      <c r="K98">
        <f>$A98*$C98+($B98-$A98)*J100-($B98/$C98)*(J100^2)</f>
        <v>1.1010629559016484E-5</v>
      </c>
      <c r="L98">
        <f t="shared" ref="L98" si="20">$A98*$C98+($B98-$A98)*K100-($B98/$C98)*(K100^2)</f>
        <v>1.861103475755E-5</v>
      </c>
      <c r="M98">
        <f t="shared" ref="M98" si="21">$A98*$C98+($B98-$A98)*L100-($B98/$C98)*(L100^2)</f>
        <v>3.1457805518368303E-5</v>
      </c>
      <c r="N98">
        <f>$A98*$C98+($B98-$A98)*M96-($B98/$C98)*(M96^2)</f>
        <v>6.5140862906838877E-6</v>
      </c>
      <c r="O98">
        <f t="shared" ref="O98:BL98" si="22">$A98*$C98+($B98-$A98)*N100-($B98/$C98)*(N100^2)</f>
        <v>5.7668800708046319E-5</v>
      </c>
      <c r="P98">
        <f t="shared" si="22"/>
        <v>9.7475714982957535E-5</v>
      </c>
      <c r="Q98">
        <f t="shared" si="22"/>
        <v>1.6475913366419129E-4</v>
      </c>
      <c r="R98">
        <f t="shared" si="22"/>
        <v>2.7848284484517638E-4</v>
      </c>
      <c r="S98">
        <f t="shared" si="22"/>
        <v>4.7069591021094034E-4</v>
      </c>
      <c r="T98">
        <f t="shared" si="22"/>
        <v>7.9555575742236168E-4</v>
      </c>
      <c r="U98">
        <f t="shared" si="22"/>
        <v>1.3445622402023614E-3</v>
      </c>
      <c r="V98">
        <f t="shared" si="22"/>
        <v>2.2722574956409287E-3</v>
      </c>
      <c r="W98">
        <f t="shared" si="22"/>
        <v>3.839523217929206E-3</v>
      </c>
      <c r="X98">
        <f t="shared" si="22"/>
        <v>6.4863580229539168E-3</v>
      </c>
      <c r="Y98">
        <f t="shared" si="22"/>
        <v>1.09537308554931E-2</v>
      </c>
      <c r="Z98">
        <f t="shared" si="22"/>
        <v>1.8486243600202231E-2</v>
      </c>
      <c r="AA98">
        <f t="shared" si="22"/>
        <v>3.1165308983131988E-2</v>
      </c>
      <c r="AB98">
        <f t="shared" si="22"/>
        <v>5.244580971516051E-2</v>
      </c>
      <c r="AC98">
        <f t="shared" si="22"/>
        <v>8.798886706342525E-2</v>
      </c>
      <c r="AD98">
        <f t="shared" si="22"/>
        <v>0.14686367228178868</v>
      </c>
      <c r="AE98">
        <f t="shared" si="22"/>
        <v>0.24302195653584474</v>
      </c>
      <c r="AF98">
        <f t="shared" si="22"/>
        <v>0.39634133275788008</v>
      </c>
      <c r="AG98">
        <f t="shared" si="22"/>
        <v>0.63088122249031686</v>
      </c>
      <c r="AH98">
        <f t="shared" si="22"/>
        <v>0.96455654546103609</v>
      </c>
      <c r="AI98">
        <f t="shared" si="22"/>
        <v>1.3805446550492206</v>
      </c>
      <c r="AJ98">
        <f t="shared" si="22"/>
        <v>1.7778242539694511</v>
      </c>
      <c r="AK98">
        <f t="shared" si="22"/>
        <v>1.9458289123635431</v>
      </c>
      <c r="AL98">
        <f t="shared" si="22"/>
        <v>1.6863305887800268</v>
      </c>
      <c r="AM98">
        <f t="shared" si="22"/>
        <v>1.0866309081431096</v>
      </c>
      <c r="AN98">
        <f t="shared" si="22"/>
        <v>0.51581300063570357</v>
      </c>
      <c r="AO98">
        <f t="shared" si="22"/>
        <v>0.19427159168620367</v>
      </c>
      <c r="AP98">
        <f t="shared" si="22"/>
        <v>6.4727335978619571E-2</v>
      </c>
      <c r="AQ98">
        <f t="shared" si="22"/>
        <v>2.0539971186829931E-2</v>
      </c>
      <c r="AR98" s="21">
        <f t="shared" si="22"/>
        <v>6.4107908737094377E-3</v>
      </c>
      <c r="AS98">
        <f t="shared" si="22"/>
        <v>1.9903181501312872E-3</v>
      </c>
      <c r="AT98">
        <f t="shared" si="22"/>
        <v>6.1689842817536089E-4</v>
      </c>
      <c r="AU98">
        <f t="shared" si="22"/>
        <v>1.9110903422525638E-4</v>
      </c>
      <c r="AV98">
        <f t="shared" si="22"/>
        <v>5.9194240177973256E-5</v>
      </c>
      <c r="AW98">
        <f t="shared" si="22"/>
        <v>1.8333956906424476E-5</v>
      </c>
      <c r="AX98">
        <f t="shared" si="22"/>
        <v>5.6784042854474137E-6</v>
      </c>
      <c r="AY98">
        <f t="shared" si="22"/>
        <v>1.7587104856886526E-6</v>
      </c>
      <c r="AZ98">
        <f t="shared" si="22"/>
        <v>5.447054967078202E-7</v>
      </c>
      <c r="BA98">
        <f t="shared" si="22"/>
        <v>1.6870539276681029E-7</v>
      </c>
      <c r="BB98" s="21">
        <f t="shared" si="22"/>
        <v>5.2251181159590487E-8</v>
      </c>
      <c r="BC98">
        <f t="shared" si="22"/>
        <v>1.6183157036664397E-8</v>
      </c>
      <c r="BD98">
        <f t="shared" si="22"/>
        <v>5.0122235251137681E-9</v>
      </c>
      <c r="BE98">
        <f t="shared" si="22"/>
        <v>1.5523777818771123E-9</v>
      </c>
      <c r="BF98">
        <f t="shared" si="22"/>
        <v>4.8079940029310819E-10</v>
      </c>
      <c r="BG98">
        <f t="shared" si="22"/>
        <v>1.489137702037624E-10</v>
      </c>
      <c r="BH98">
        <f t="shared" si="22"/>
        <v>4.6121328978188103E-11</v>
      </c>
      <c r="BI98">
        <f t="shared" si="22"/>
        <v>1.4284573524037114E-11</v>
      </c>
      <c r="BJ98">
        <f t="shared" si="22"/>
        <v>4.4249048869460239E-12</v>
      </c>
      <c r="BK98">
        <f t="shared" si="22"/>
        <v>1.3704593015972932E-12</v>
      </c>
      <c r="BL98" s="21">
        <f t="shared" si="22"/>
        <v>4.2454928461665986E-13</v>
      </c>
    </row>
    <row r="99" spans="1:64" x14ac:dyDescent="0.25">
      <c r="E99" t="s">
        <v>17</v>
      </c>
      <c r="F99">
        <f>SUM(J99:AH99)</f>
        <v>0.89861846709132698</v>
      </c>
      <c r="J99">
        <f>ABS(J100-J96)</f>
        <v>6.5140862906838877E-6</v>
      </c>
      <c r="K99">
        <f t="shared" ref="K99:AH99" si="23">ABS(K100-K96)</f>
        <v>1.7524715849700372E-5</v>
      </c>
      <c r="L99">
        <f t="shared" si="23"/>
        <v>3.6135750607250372E-5</v>
      </c>
      <c r="M99">
        <f t="shared" si="23"/>
        <v>6.7593556125618675E-5</v>
      </c>
      <c r="N99">
        <f t="shared" si="23"/>
        <v>1.8258923575836974E-3</v>
      </c>
      <c r="O99">
        <f t="shared" si="23"/>
        <v>2.9682235568756509E-3</v>
      </c>
      <c r="P99">
        <f t="shared" si="23"/>
        <v>5.9707478418926929E-3</v>
      </c>
      <c r="Q99">
        <f t="shared" si="23"/>
        <v>8.2059887082285028E-3</v>
      </c>
      <c r="R99">
        <f t="shared" si="23"/>
        <v>7.3376068734843369E-3</v>
      </c>
      <c r="S99">
        <f t="shared" si="23"/>
        <v>6.6568099531723861E-3</v>
      </c>
      <c r="T99">
        <f t="shared" si="23"/>
        <v>6.8612541957500228E-3</v>
      </c>
      <c r="U99">
        <f t="shared" si="23"/>
        <v>7.2166919555476617E-3</v>
      </c>
      <c r="V99">
        <f t="shared" si="23"/>
        <v>2.5444344599067342E-3</v>
      </c>
      <c r="W99">
        <f t="shared" si="23"/>
        <v>1.8049112419775293E-3</v>
      </c>
      <c r="X99">
        <f t="shared" si="23"/>
        <v>6.0954467809763886E-3</v>
      </c>
      <c r="Y99">
        <f t="shared" si="23"/>
        <v>1.4296177636469488E-2</v>
      </c>
      <c r="Z99">
        <f t="shared" si="23"/>
        <v>2.7205421236671724E-2</v>
      </c>
      <c r="AA99">
        <f t="shared" si="23"/>
        <v>5.5365030219803706E-2</v>
      </c>
      <c r="AB99">
        <f t="shared" si="23"/>
        <v>3.2613399349642191E-3</v>
      </c>
      <c r="AC99">
        <f t="shared" si="23"/>
        <v>0.11213789300161048</v>
      </c>
      <c r="AD99">
        <f t="shared" si="23"/>
        <v>0.16011822071982185</v>
      </c>
      <c r="AE99">
        <f t="shared" si="23"/>
        <v>1.5666418397708437E-4</v>
      </c>
      <c r="AF99">
        <f t="shared" si="23"/>
        <v>0.17407326857390293</v>
      </c>
      <c r="AG99">
        <f t="shared" si="23"/>
        <v>0.29438619106421982</v>
      </c>
      <c r="AH99">
        <f t="shared" si="23"/>
        <v>2.484485616793819E-6</v>
      </c>
    </row>
    <row r="100" spans="1:64" x14ac:dyDescent="0.25">
      <c r="G100" t="s">
        <v>7</v>
      </c>
      <c r="J100">
        <f>I96+J98</f>
        <v>6.5140862906838877E-6</v>
      </c>
      <c r="K100">
        <f>J100+K98</f>
        <v>1.7524715849700372E-5</v>
      </c>
      <c r="L100">
        <f t="shared" ref="L100" si="24">K100+L98</f>
        <v>3.6135750607250372E-5</v>
      </c>
      <c r="M100">
        <f t="shared" ref="M100" si="25">L100+M98</f>
        <v>6.7593556125618675E-5</v>
      </c>
      <c r="N100">
        <f t="shared" ref="N100:BL100" si="26">M100+N98</f>
        <v>7.4107642416302568E-5</v>
      </c>
      <c r="O100">
        <f t="shared" si="26"/>
        <v>1.3177644312434888E-4</v>
      </c>
      <c r="P100">
        <f t="shared" si="26"/>
        <v>2.2925215810730643E-4</v>
      </c>
      <c r="Q100">
        <f t="shared" si="26"/>
        <v>3.9401129177149769E-4</v>
      </c>
      <c r="R100">
        <f t="shared" si="26"/>
        <v>6.7249413661667407E-4</v>
      </c>
      <c r="S100">
        <f t="shared" si="26"/>
        <v>1.1431900468276144E-3</v>
      </c>
      <c r="T100">
        <f t="shared" si="26"/>
        <v>1.938745804249976E-3</v>
      </c>
      <c r="U100">
        <f t="shared" si="26"/>
        <v>3.2833080444523372E-3</v>
      </c>
      <c r="V100">
        <f t="shared" si="26"/>
        <v>5.5555655400932654E-3</v>
      </c>
      <c r="W100">
        <f t="shared" si="26"/>
        <v>9.3950887580224705E-3</v>
      </c>
      <c r="X100">
        <f t="shared" si="26"/>
        <v>1.5881446780976388E-2</v>
      </c>
      <c r="Y100">
        <f t="shared" si="26"/>
        <v>2.683517763646949E-2</v>
      </c>
      <c r="Z100">
        <f t="shared" si="26"/>
        <v>4.5321421236671725E-2</v>
      </c>
      <c r="AA100">
        <f t="shared" si="26"/>
        <v>7.6486730219803706E-2</v>
      </c>
      <c r="AB100">
        <f t="shared" si="26"/>
        <v>0.12893253993496423</v>
      </c>
      <c r="AC100">
        <f t="shared" si="26"/>
        <v>0.21692140699838947</v>
      </c>
      <c r="AD100">
        <f t="shared" si="26"/>
        <v>0.36378507928017811</v>
      </c>
      <c r="AE100">
        <f t="shared" si="26"/>
        <v>0.60680703581602291</v>
      </c>
      <c r="AF100">
        <f t="shared" si="26"/>
        <v>1.0031483685739029</v>
      </c>
      <c r="AG100">
        <f t="shared" si="26"/>
        <v>1.6340295910642197</v>
      </c>
      <c r="AH100">
        <f t="shared" si="26"/>
        <v>2.5985861365252561</v>
      </c>
      <c r="AI100">
        <f t="shared" si="26"/>
        <v>3.9791307915744767</v>
      </c>
      <c r="AJ100">
        <f t="shared" si="26"/>
        <v>5.7569550455439273</v>
      </c>
      <c r="AK100">
        <f t="shared" si="26"/>
        <v>7.7027839579074708</v>
      </c>
      <c r="AL100">
        <f t="shared" si="26"/>
        <v>9.3891145466874981</v>
      </c>
      <c r="AM100">
        <f t="shared" si="26"/>
        <v>10.475745454830609</v>
      </c>
      <c r="AN100">
        <f t="shared" si="26"/>
        <v>10.991558455466311</v>
      </c>
      <c r="AO100">
        <f t="shared" si="26"/>
        <v>11.185830047152514</v>
      </c>
      <c r="AP100">
        <f t="shared" si="26"/>
        <v>11.250557383131135</v>
      </c>
      <c r="AQ100">
        <f t="shared" si="26"/>
        <v>11.271097354317964</v>
      </c>
      <c r="AR100" s="21">
        <f t="shared" si="26"/>
        <v>11.277508145191675</v>
      </c>
      <c r="AS100">
        <f t="shared" si="26"/>
        <v>11.279498463341806</v>
      </c>
      <c r="AT100">
        <f t="shared" si="26"/>
        <v>11.280115361769981</v>
      </c>
      <c r="AU100">
        <f t="shared" si="26"/>
        <v>11.280306470804206</v>
      </c>
      <c r="AV100">
        <f t="shared" si="26"/>
        <v>11.280365665044384</v>
      </c>
      <c r="AW100">
        <f t="shared" si="26"/>
        <v>11.280383999001291</v>
      </c>
      <c r="AX100">
        <f t="shared" si="26"/>
        <v>11.280389677405577</v>
      </c>
      <c r="AY100">
        <f t="shared" si="26"/>
        <v>11.280391436116062</v>
      </c>
      <c r="AZ100">
        <f t="shared" si="26"/>
        <v>11.280391980821559</v>
      </c>
      <c r="BA100">
        <f t="shared" si="26"/>
        <v>11.280392149526952</v>
      </c>
      <c r="BB100" s="21">
        <f t="shared" si="26"/>
        <v>11.280392201778133</v>
      </c>
      <c r="BC100">
        <f t="shared" si="26"/>
        <v>11.280392217961289</v>
      </c>
      <c r="BD100">
        <f t="shared" si="26"/>
        <v>11.280392222973513</v>
      </c>
      <c r="BE100">
        <f t="shared" si="26"/>
        <v>11.28039222452589</v>
      </c>
      <c r="BF100">
        <f t="shared" si="26"/>
        <v>11.28039222500669</v>
      </c>
      <c r="BG100">
        <f t="shared" si="26"/>
        <v>11.280392225155603</v>
      </c>
      <c r="BH100">
        <f t="shared" si="26"/>
        <v>11.280392225201725</v>
      </c>
      <c r="BI100">
        <f t="shared" si="26"/>
        <v>11.280392225216008</v>
      </c>
      <c r="BJ100">
        <f t="shared" si="26"/>
        <v>11.280392225220433</v>
      </c>
      <c r="BK100">
        <f t="shared" si="26"/>
        <v>11.280392225221803</v>
      </c>
      <c r="BL100" s="21">
        <f t="shared" si="26"/>
        <v>11.280392225222228</v>
      </c>
    </row>
    <row r="101" spans="1:64" x14ac:dyDescent="0.25">
      <c r="AR101" s="21">
        <f>AR99/AR100*100</f>
        <v>0</v>
      </c>
      <c r="BB101" s="21">
        <f>BB99/BB100*100</f>
        <v>0</v>
      </c>
      <c r="BL101" s="21">
        <f>BL99/BL100*100</f>
        <v>0</v>
      </c>
    </row>
    <row r="118" spans="1:64" x14ac:dyDescent="0.25">
      <c r="A118" s="1" t="s">
        <v>14</v>
      </c>
      <c r="B118" t="s">
        <v>3</v>
      </c>
      <c r="I118">
        <v>2</v>
      </c>
      <c r="J118">
        <v>4</v>
      </c>
      <c r="K118" s="4">
        <v>6</v>
      </c>
      <c r="L118" s="4">
        <v>10</v>
      </c>
      <c r="M118" s="4">
        <v>64</v>
      </c>
      <c r="N118" s="4">
        <v>133.4</v>
      </c>
      <c r="O118" s="4">
        <v>133.4</v>
      </c>
      <c r="P118" s="4">
        <v>139.66</v>
      </c>
      <c r="Q118" s="4">
        <v>150.24</v>
      </c>
      <c r="R118" s="4">
        <v>226.16</v>
      </c>
      <c r="S118" s="4">
        <v>226.38</v>
      </c>
      <c r="T118" s="4">
        <v>311.08000000000004</v>
      </c>
      <c r="U118" s="4">
        <v>451.92</v>
      </c>
      <c r="V118" s="4">
        <v>537.12</v>
      </c>
      <c r="W118" s="4">
        <v>724.05000000000007</v>
      </c>
      <c r="X118" s="4">
        <v>846.47699999999998</v>
      </c>
      <c r="Y118" s="4">
        <v>976.68200000000002</v>
      </c>
      <c r="Z118" s="4">
        <v>1109.9740000000002</v>
      </c>
      <c r="AA118" s="4">
        <v>1724.204</v>
      </c>
      <c r="AB118" s="4">
        <v>2382.768</v>
      </c>
      <c r="AC118" s="4">
        <v>3322</v>
      </c>
      <c r="AD118" s="4">
        <v>3829</v>
      </c>
      <c r="AE118" s="4">
        <v>4581</v>
      </c>
      <c r="AF118" s="4">
        <v>5469</v>
      </c>
      <c r="AG118" s="4">
        <v>5769</v>
      </c>
      <c r="AH118" s="4">
        <v>6491</v>
      </c>
    </row>
    <row r="119" spans="1:64" x14ac:dyDescent="0.25">
      <c r="A119" t="s">
        <v>8</v>
      </c>
      <c r="B119" t="s">
        <v>21</v>
      </c>
      <c r="I119" s="16">
        <v>6.3E-3</v>
      </c>
      <c r="J119" s="16">
        <v>7.0999999999999995E-3</v>
      </c>
      <c r="K119" s="16">
        <v>7.2000000000000007E-3</v>
      </c>
      <c r="L119" s="16">
        <v>7.6E-3</v>
      </c>
      <c r="M119" s="16">
        <v>1.9799999999999998E-2</v>
      </c>
      <c r="N119" s="13">
        <v>0.17549999999999999</v>
      </c>
      <c r="O119" s="13">
        <v>0.41558</v>
      </c>
      <c r="P119" s="13">
        <v>0.44358400000000003</v>
      </c>
      <c r="Q119" s="13">
        <v>0.53559899999999994</v>
      </c>
      <c r="R119" s="13">
        <v>0.76828050505050505</v>
      </c>
      <c r="S119" s="13">
        <v>0.78038211111111122</v>
      </c>
      <c r="T119" s="13">
        <v>0.85256560606060605</v>
      </c>
      <c r="U119" s="13">
        <v>1.0162233636393438</v>
      </c>
      <c r="V119" s="13">
        <v>1.3117781313131314</v>
      </c>
      <c r="W119" s="13">
        <v>1.5892309393954298</v>
      </c>
      <c r="X119" s="13">
        <v>2.2845824343391428</v>
      </c>
      <c r="Y119" s="13">
        <v>2.3865039393796339</v>
      </c>
      <c r="Z119" s="13">
        <v>2.5156302404970825</v>
      </c>
      <c r="AA119" s="13">
        <v>3.5934473025557492</v>
      </c>
      <c r="AB119" s="13">
        <v>5.0600728342123169</v>
      </c>
      <c r="AC119" s="13">
        <v>8.9106862826232405</v>
      </c>
      <c r="AD119" s="13">
        <v>11.176370672793865</v>
      </c>
      <c r="AE119" s="13">
        <v>12.457774095742918</v>
      </c>
      <c r="AF119" s="13">
        <v>14.770723351762967</v>
      </c>
      <c r="AG119" s="13">
        <v>18.857729132981873</v>
      </c>
      <c r="AH119" s="13">
        <v>21.789843068502105</v>
      </c>
    </row>
    <row r="120" spans="1:64" x14ac:dyDescent="0.25">
      <c r="A120" s="2" t="s">
        <v>0</v>
      </c>
      <c r="B120" s="2" t="s">
        <v>1</v>
      </c>
      <c r="C120" s="2" t="s">
        <v>2</v>
      </c>
      <c r="G120" t="s">
        <v>4</v>
      </c>
      <c r="J120">
        <f>J119-I119</f>
        <v>7.999999999999995E-4</v>
      </c>
      <c r="K120">
        <f t="shared" ref="K120:AH120" si="27">K119-J119</f>
        <v>1.0000000000000113E-4</v>
      </c>
      <c r="L120">
        <f t="shared" si="27"/>
        <v>3.9999999999999931E-4</v>
      </c>
      <c r="M120">
        <f t="shared" si="27"/>
        <v>1.2199999999999999E-2</v>
      </c>
      <c r="N120">
        <f t="shared" si="27"/>
        <v>0.15570000000000001</v>
      </c>
      <c r="O120">
        <f t="shared" si="27"/>
        <v>0.24008000000000002</v>
      </c>
      <c r="P120">
        <f t="shared" si="27"/>
        <v>2.8004000000000029E-2</v>
      </c>
      <c r="Q120">
        <f t="shared" si="27"/>
        <v>9.2014999999999902E-2</v>
      </c>
      <c r="R120">
        <f t="shared" si="27"/>
        <v>0.23268150505050511</v>
      </c>
      <c r="S120">
        <f t="shared" si="27"/>
        <v>1.2101606060606174E-2</v>
      </c>
      <c r="T120">
        <f t="shared" si="27"/>
        <v>7.2183494949494831E-2</v>
      </c>
      <c r="U120">
        <f t="shared" si="27"/>
        <v>0.16365775757873779</v>
      </c>
      <c r="V120">
        <f t="shared" si="27"/>
        <v>0.29555476767378752</v>
      </c>
      <c r="W120">
        <f t="shared" si="27"/>
        <v>0.27745280808229844</v>
      </c>
      <c r="X120">
        <f t="shared" si="27"/>
        <v>0.69535149494371296</v>
      </c>
      <c r="Y120">
        <f t="shared" si="27"/>
        <v>0.10192150504049113</v>
      </c>
      <c r="Z120">
        <f t="shared" si="27"/>
        <v>0.12912630111744861</v>
      </c>
      <c r="AA120">
        <f t="shared" si="27"/>
        <v>1.0778170620586667</v>
      </c>
      <c r="AB120">
        <f t="shared" si="27"/>
        <v>1.4666255316565677</v>
      </c>
      <c r="AC120">
        <f t="shared" si="27"/>
        <v>3.8506134484109236</v>
      </c>
      <c r="AD120">
        <f t="shared" si="27"/>
        <v>2.265684390170625</v>
      </c>
      <c r="AE120">
        <f t="shared" si="27"/>
        <v>1.2814034229490527</v>
      </c>
      <c r="AF120">
        <f t="shared" si="27"/>
        <v>2.3129492560200493</v>
      </c>
      <c r="AG120">
        <f t="shared" si="27"/>
        <v>4.087005781218906</v>
      </c>
      <c r="AH120">
        <f t="shared" si="27"/>
        <v>2.9321139355202313</v>
      </c>
    </row>
    <row r="121" spans="1:64" x14ac:dyDescent="0.25">
      <c r="A121" s="3">
        <v>2.2533652307979928E-4</v>
      </c>
      <c r="B121" s="3">
        <v>0.31830267832574222</v>
      </c>
      <c r="C121" s="3">
        <v>43.108694061832864</v>
      </c>
      <c r="G121" t="s">
        <v>6</v>
      </c>
      <c r="J121">
        <f>$A121*$C121+($B121-$A121)*I119-($B121/$C121)*(I119^2)</f>
        <v>1.1717557427774411E-2</v>
      </c>
      <c r="K121">
        <f>$A121*$C121+($B121-$A121)*J123-($B121/$C121)*(J123^2)</f>
        <v>1.544254301109948E-2</v>
      </c>
      <c r="L121">
        <f t="shared" ref="L121:BL121" si="28">$A121*$C121+($B121-$A121)*K123-($B121/$C121)*(K123^2)</f>
        <v>2.0348596381665574E-2</v>
      </c>
      <c r="M121">
        <f t="shared" si="28"/>
        <v>2.6807911830153498E-2</v>
      </c>
      <c r="N121">
        <f t="shared" si="28"/>
        <v>3.5308292722439204E-2</v>
      </c>
      <c r="O121">
        <f t="shared" si="28"/>
        <v>4.6487820932297211E-2</v>
      </c>
      <c r="P121">
        <f t="shared" si="28"/>
        <v>6.1179003155933692E-2</v>
      </c>
      <c r="Q121">
        <f t="shared" si="28"/>
        <v>8.0464288510700074E-2</v>
      </c>
      <c r="R121">
        <f t="shared" si="28"/>
        <v>0.10574466623787755</v>
      </c>
      <c r="S121">
        <f t="shared" si="28"/>
        <v>0.13882227685941878</v>
      </c>
      <c r="T121">
        <f t="shared" si="28"/>
        <v>0.18199608917902632</v>
      </c>
      <c r="U121">
        <f t="shared" si="28"/>
        <v>0.23816586477643539</v>
      </c>
      <c r="V121">
        <f t="shared" si="28"/>
        <v>0.31093254159792055</v>
      </c>
      <c r="W121">
        <f t="shared" si="28"/>
        <v>0.40467093642041224</v>
      </c>
      <c r="X121">
        <f t="shared" si="28"/>
        <v>0.52453090821327952</v>
      </c>
      <c r="Y121">
        <f t="shared" si="28"/>
        <v>0.67629355876474562</v>
      </c>
      <c r="Z121">
        <f t="shared" si="28"/>
        <v>0.86596933793470676</v>
      </c>
      <c r="AA121">
        <f t="shared" si="28"/>
        <v>1.0989809343149435</v>
      </c>
      <c r="AB121">
        <f t="shared" si="28"/>
        <v>1.3787456380606851</v>
      </c>
      <c r="AC121">
        <f t="shared" si="28"/>
        <v>1.7045053693017294</v>
      </c>
      <c r="AD121">
        <f t="shared" si="28"/>
        <v>2.0684286262991174</v>
      </c>
      <c r="AE121">
        <f t="shared" si="28"/>
        <v>2.4524290159615649</v>
      </c>
      <c r="AF121">
        <f t="shared" si="28"/>
        <v>2.8258544980436735</v>
      </c>
      <c r="AG121">
        <f t="shared" si="28"/>
        <v>3.1460074637976083</v>
      </c>
      <c r="AH121">
        <f t="shared" si="28"/>
        <v>3.3637100379863947</v>
      </c>
      <c r="AI121">
        <f t="shared" si="28"/>
        <v>3.4347976185119182</v>
      </c>
      <c r="AJ121">
        <f t="shared" si="28"/>
        <v>3.3349665370403043</v>
      </c>
      <c r="AK121">
        <f t="shared" si="28"/>
        <v>3.0713351476412933</v>
      </c>
      <c r="AL121">
        <f t="shared" si="28"/>
        <v>2.6832625980065554</v>
      </c>
      <c r="AM121">
        <f t="shared" si="28"/>
        <v>2.2302114065307812</v>
      </c>
      <c r="AN121">
        <f t="shared" si="28"/>
        <v>1.7727434448566104</v>
      </c>
      <c r="AO121">
        <f t="shared" si="28"/>
        <v>1.3567162796683601</v>
      </c>
      <c r="AP121">
        <f t="shared" si="28"/>
        <v>1.0069725753027523</v>
      </c>
      <c r="AQ121">
        <f t="shared" si="28"/>
        <v>0.72981370541940827</v>
      </c>
      <c r="AR121" s="21">
        <f t="shared" si="28"/>
        <v>0.51958087658267615</v>
      </c>
      <c r="AS121">
        <f t="shared" si="28"/>
        <v>0.36511526286007268</v>
      </c>
      <c r="AT121">
        <f t="shared" si="28"/>
        <v>0.25418549619836384</v>
      </c>
      <c r="AU121">
        <f t="shared" si="28"/>
        <v>0.17579622159904496</v>
      </c>
      <c r="AV121">
        <f t="shared" si="28"/>
        <v>0.12102359722592482</v>
      </c>
      <c r="AW121">
        <f t="shared" si="28"/>
        <v>8.3051176137683314E-2</v>
      </c>
      <c r="AX121">
        <f t="shared" si="28"/>
        <v>5.6867855699010761E-2</v>
      </c>
      <c r="AY121">
        <f t="shared" si="28"/>
        <v>3.8880528603517206E-2</v>
      </c>
      <c r="AZ121">
        <f t="shared" si="28"/>
        <v>2.6555113025960253E-2</v>
      </c>
      <c r="BA121">
        <f t="shared" si="28"/>
        <v>1.8124115154343201E-2</v>
      </c>
      <c r="BB121" s="21">
        <f t="shared" si="28"/>
        <v>1.2363900442396769E-2</v>
      </c>
      <c r="BC121">
        <f t="shared" si="28"/>
        <v>8.4316165501583384E-3</v>
      </c>
      <c r="BD121">
        <f t="shared" si="28"/>
        <v>5.748683509940733E-3</v>
      </c>
      <c r="BE121">
        <f t="shared" si="28"/>
        <v>3.918855518820763E-3</v>
      </c>
      <c r="BF121">
        <f t="shared" si="28"/>
        <v>2.67118905202679E-3</v>
      </c>
      <c r="BG121">
        <f t="shared" si="28"/>
        <v>1.8206186867804064E-3</v>
      </c>
      <c r="BH121">
        <f t="shared" si="28"/>
        <v>1.240829848939029E-3</v>
      </c>
      <c r="BI121">
        <f t="shared" si="28"/>
        <v>8.4565079936282928E-4</v>
      </c>
      <c r="BJ121">
        <f t="shared" si="28"/>
        <v>5.7631520504308753E-4</v>
      </c>
      <c r="BK121">
        <f t="shared" si="28"/>
        <v>3.9275561355900379E-4</v>
      </c>
      <c r="BL121" s="21">
        <f t="shared" si="28"/>
        <v>2.6765796045502555E-4</v>
      </c>
    </row>
    <row r="122" spans="1:64" x14ac:dyDescent="0.25">
      <c r="E122" t="s">
        <v>18</v>
      </c>
      <c r="F122">
        <f>SUM(J122:AH122)</f>
        <v>9.1270998872316884</v>
      </c>
      <c r="J122">
        <f>ABS(J123-J119)</f>
        <v>1.0917557427774411E-2</v>
      </c>
      <c r="K122">
        <f t="shared" ref="K122:AH122" si="29">ABS(K123-K119)</f>
        <v>2.6260100438873887E-2</v>
      </c>
      <c r="L122">
        <f t="shared" si="29"/>
        <v>4.6208696820539456E-2</v>
      </c>
      <c r="M122">
        <f t="shared" si="29"/>
        <v>6.0816608650692952E-2</v>
      </c>
      <c r="N122">
        <f t="shared" si="29"/>
        <v>5.9575098626867828E-2</v>
      </c>
      <c r="O122">
        <f t="shared" si="29"/>
        <v>0.25316727769457065</v>
      </c>
      <c r="P122">
        <f t="shared" si="29"/>
        <v>0.21999227453863698</v>
      </c>
      <c r="Q122">
        <f t="shared" si="29"/>
        <v>0.23154298602793683</v>
      </c>
      <c r="R122">
        <f t="shared" si="29"/>
        <v>0.3584798248405644</v>
      </c>
      <c r="S122">
        <f t="shared" si="29"/>
        <v>0.23175915404175174</v>
      </c>
      <c r="T122">
        <f t="shared" si="29"/>
        <v>0.12194655981222025</v>
      </c>
      <c r="U122">
        <f t="shared" si="29"/>
        <v>4.7438452614522619E-2</v>
      </c>
      <c r="V122">
        <f t="shared" si="29"/>
        <v>3.2060678690389643E-2</v>
      </c>
      <c r="W122">
        <f t="shared" si="29"/>
        <v>9.5157449647724102E-2</v>
      </c>
      <c r="X122">
        <f t="shared" si="29"/>
        <v>7.566313708270922E-2</v>
      </c>
      <c r="Y122">
        <f t="shared" si="29"/>
        <v>0.49870891664154549</v>
      </c>
      <c r="Z122">
        <f t="shared" si="29"/>
        <v>1.2355519534588035</v>
      </c>
      <c r="AA122">
        <f t="shared" si="29"/>
        <v>1.2567158257150806</v>
      </c>
      <c r="AB122">
        <f t="shared" si="29"/>
        <v>1.1688359321191975</v>
      </c>
      <c r="AC122">
        <f t="shared" si="29"/>
        <v>0.97727214698999632</v>
      </c>
      <c r="AD122">
        <f t="shared" si="29"/>
        <v>1.174527910861503</v>
      </c>
      <c r="AE122">
        <f t="shared" si="29"/>
        <v>3.5023178489907991E-3</v>
      </c>
      <c r="AF122">
        <f t="shared" si="29"/>
        <v>0.5094029241746334</v>
      </c>
      <c r="AG122">
        <f t="shared" si="29"/>
        <v>0.43159539324666341</v>
      </c>
      <c r="AH122">
        <f t="shared" si="29"/>
        <v>7.0921949912872151E-7</v>
      </c>
    </row>
    <row r="123" spans="1:64" x14ac:dyDescent="0.25">
      <c r="G123" t="s">
        <v>7</v>
      </c>
      <c r="J123">
        <f>I119+J121</f>
        <v>1.801755742777441E-2</v>
      </c>
      <c r="K123">
        <f>J123+K121</f>
        <v>3.3460100438873888E-2</v>
      </c>
      <c r="L123">
        <f t="shared" ref="L123:BL123" si="30">K123+L121</f>
        <v>5.3808696820539459E-2</v>
      </c>
      <c r="M123">
        <f t="shared" si="30"/>
        <v>8.061660865069295E-2</v>
      </c>
      <c r="N123">
        <f t="shared" si="30"/>
        <v>0.11592490137313216</v>
      </c>
      <c r="O123">
        <f t="shared" si="30"/>
        <v>0.16241272230542936</v>
      </c>
      <c r="P123">
        <f t="shared" si="30"/>
        <v>0.22359172546136305</v>
      </c>
      <c r="Q123">
        <f t="shared" si="30"/>
        <v>0.30405601397206311</v>
      </c>
      <c r="R123">
        <f t="shared" si="30"/>
        <v>0.40980068020994065</v>
      </c>
      <c r="S123">
        <f t="shared" si="30"/>
        <v>0.54862295706935948</v>
      </c>
      <c r="T123">
        <f t="shared" si="30"/>
        <v>0.73061904624838581</v>
      </c>
      <c r="U123">
        <f t="shared" si="30"/>
        <v>0.96878491102482123</v>
      </c>
      <c r="V123">
        <f t="shared" si="30"/>
        <v>1.2797174526227417</v>
      </c>
      <c r="W123">
        <f t="shared" si="30"/>
        <v>1.6843883890431539</v>
      </c>
      <c r="X123">
        <f t="shared" si="30"/>
        <v>2.2089192972564335</v>
      </c>
      <c r="Y123">
        <f t="shared" si="30"/>
        <v>2.8852128560211794</v>
      </c>
      <c r="Z123">
        <f t="shared" si="30"/>
        <v>3.751182193955886</v>
      </c>
      <c r="AA123">
        <f t="shared" si="30"/>
        <v>4.8501631282708297</v>
      </c>
      <c r="AB123">
        <f t="shared" si="30"/>
        <v>6.2289087663315144</v>
      </c>
      <c r="AC123">
        <f t="shared" si="30"/>
        <v>7.9334141356332442</v>
      </c>
      <c r="AD123">
        <f t="shared" si="30"/>
        <v>10.001842761932362</v>
      </c>
      <c r="AE123">
        <f t="shared" si="30"/>
        <v>12.454271777893927</v>
      </c>
      <c r="AF123">
        <f t="shared" si="30"/>
        <v>15.280126275937601</v>
      </c>
      <c r="AG123">
        <f t="shared" si="30"/>
        <v>18.42613373973521</v>
      </c>
      <c r="AH123">
        <f t="shared" si="30"/>
        <v>21.789843777721604</v>
      </c>
      <c r="AI123">
        <f t="shared" si="30"/>
        <v>25.224641396233523</v>
      </c>
      <c r="AJ123">
        <f t="shared" si="30"/>
        <v>28.559607933273828</v>
      </c>
      <c r="AK123">
        <f t="shared" si="30"/>
        <v>31.63094308091512</v>
      </c>
      <c r="AL123">
        <f t="shared" si="30"/>
        <v>34.314205678921674</v>
      </c>
      <c r="AM123">
        <f t="shared" si="30"/>
        <v>36.544417085452451</v>
      </c>
      <c r="AN123">
        <f t="shared" si="30"/>
        <v>38.31716053030906</v>
      </c>
      <c r="AO123">
        <f t="shared" si="30"/>
        <v>39.673876809977422</v>
      </c>
      <c r="AP123">
        <f t="shared" si="30"/>
        <v>40.680849385280176</v>
      </c>
      <c r="AQ123">
        <f t="shared" si="30"/>
        <v>41.410663090699586</v>
      </c>
      <c r="AR123" s="21">
        <f t="shared" si="30"/>
        <v>41.930243967282266</v>
      </c>
      <c r="AS123">
        <f t="shared" si="30"/>
        <v>42.295359230142338</v>
      </c>
      <c r="AT123">
        <f t="shared" si="30"/>
        <v>42.549544726340699</v>
      </c>
      <c r="AU123">
        <f t="shared" si="30"/>
        <v>42.725340947939742</v>
      </c>
      <c r="AV123">
        <f t="shared" si="30"/>
        <v>42.84636454516567</v>
      </c>
      <c r="AW123">
        <f t="shared" si="30"/>
        <v>42.929415721303357</v>
      </c>
      <c r="AX123">
        <f t="shared" si="30"/>
        <v>42.986283577002368</v>
      </c>
      <c r="AY123">
        <f t="shared" si="30"/>
        <v>43.025164105605882</v>
      </c>
      <c r="AZ123">
        <f t="shared" si="30"/>
        <v>43.051719218631845</v>
      </c>
      <c r="BA123">
        <f t="shared" si="30"/>
        <v>43.069843333786189</v>
      </c>
      <c r="BB123" s="21">
        <f t="shared" si="30"/>
        <v>43.082207234228584</v>
      </c>
      <c r="BC123">
        <f t="shared" si="30"/>
        <v>43.090638850778745</v>
      </c>
      <c r="BD123">
        <f t="shared" si="30"/>
        <v>43.096387534288688</v>
      </c>
      <c r="BE123">
        <f t="shared" si="30"/>
        <v>43.100306389807507</v>
      </c>
      <c r="BF123">
        <f t="shared" si="30"/>
        <v>43.102977578859537</v>
      </c>
      <c r="BG123">
        <f t="shared" si="30"/>
        <v>43.104798197546316</v>
      </c>
      <c r="BH123">
        <f t="shared" si="30"/>
        <v>43.106039027395255</v>
      </c>
      <c r="BI123">
        <f t="shared" si="30"/>
        <v>43.106884678194618</v>
      </c>
      <c r="BJ123">
        <f t="shared" si="30"/>
        <v>43.107460993399663</v>
      </c>
      <c r="BK123">
        <f t="shared" si="30"/>
        <v>43.107853749013223</v>
      </c>
      <c r="BL123" s="21">
        <f t="shared" si="30"/>
        <v>43.10812140697368</v>
      </c>
    </row>
    <row r="141" spans="1:64" x14ac:dyDescent="0.25">
      <c r="A141" s="1" t="s">
        <v>15</v>
      </c>
      <c r="B141" t="s">
        <v>3</v>
      </c>
      <c r="I141">
        <v>200</v>
      </c>
      <c r="J141">
        <v>500</v>
      </c>
      <c r="K141" s="10">
        <v>1117.075</v>
      </c>
      <c r="L141" s="10">
        <v>1242.075</v>
      </c>
      <c r="M141" s="10">
        <v>1422.7550000000001</v>
      </c>
      <c r="N141" s="10">
        <v>1777.6</v>
      </c>
      <c r="O141" s="10">
        <v>2149.6</v>
      </c>
      <c r="P141" s="10">
        <v>2619.3000000000002</v>
      </c>
      <c r="Q141" s="10">
        <v>3483.9</v>
      </c>
      <c r="R141" s="10">
        <v>5140.3</v>
      </c>
      <c r="S141" s="10">
        <v>7810.5999999999995</v>
      </c>
      <c r="T141" s="10">
        <v>11523.5</v>
      </c>
      <c r="U141" s="10">
        <v>15603.699999999999</v>
      </c>
      <c r="V141" s="10">
        <v>22797.854000000007</v>
      </c>
      <c r="W141" s="10">
        <v>33557.454000000005</v>
      </c>
      <c r="X141" s="10">
        <v>48519.153999999995</v>
      </c>
      <c r="Y141" s="10">
        <v>68725.641000000003</v>
      </c>
      <c r="Z141" s="10">
        <v>86039.701999999976</v>
      </c>
      <c r="AA141" s="10">
        <v>103430.299</v>
      </c>
      <c r="AB141" s="10">
        <v>128811.58899999999</v>
      </c>
      <c r="AC141" s="10">
        <v>166703.59099999999</v>
      </c>
      <c r="AD141" s="10">
        <v>189152.21600000001</v>
      </c>
      <c r="AE141" s="10">
        <f>205015-112-1+5557</f>
        <v>210459</v>
      </c>
      <c r="AF141" s="10">
        <f>6421+229262-121-1</f>
        <v>235561</v>
      </c>
      <c r="AG141" s="10">
        <f>257520-284-1+7876</f>
        <v>265111</v>
      </c>
      <c r="AH141" s="10">
        <f>10295+332088-486-1</f>
        <v>341896</v>
      </c>
    </row>
    <row r="142" spans="1:64" x14ac:dyDescent="0.25">
      <c r="A142" t="s">
        <v>8</v>
      </c>
      <c r="B142" t="s">
        <v>21</v>
      </c>
      <c r="I142" s="13">
        <v>1.1216013131313129</v>
      </c>
      <c r="J142" s="13">
        <v>0.99120506648484863</v>
      </c>
      <c r="K142" s="13">
        <v>1.2139500414949493</v>
      </c>
      <c r="L142" s="13">
        <v>1.4895501665959596</v>
      </c>
      <c r="M142" s="13">
        <v>2.0532490063939393</v>
      </c>
      <c r="N142" s="13">
        <v>2.5639469797046872</v>
      </c>
      <c r="O142" s="13">
        <v>3.5174094179774134</v>
      </c>
      <c r="P142" s="13">
        <v>4.0670132466788278</v>
      </c>
      <c r="Q142" s="13">
        <v>5.340875855153624</v>
      </c>
      <c r="R142" s="13">
        <v>9.1866933999731586</v>
      </c>
      <c r="S142" s="13">
        <v>12.019193605714049</v>
      </c>
      <c r="T142" s="13">
        <v>18.569807133841692</v>
      </c>
      <c r="U142" s="13">
        <v>24.603131414364725</v>
      </c>
      <c r="V142" s="13">
        <v>36.079894595419162</v>
      </c>
      <c r="W142" s="13">
        <v>54.847978275086589</v>
      </c>
      <c r="X142" s="13">
        <v>81.484196549660197</v>
      </c>
      <c r="Y142" s="13">
        <v>113.55108762856062</v>
      </c>
      <c r="Z142" s="13">
        <v>147.72358009362827</v>
      </c>
      <c r="AA142" s="13">
        <v>188.47214342588194</v>
      </c>
      <c r="AB142" s="13">
        <v>214.27268709044878</v>
      </c>
      <c r="AC142" s="13">
        <v>243.0600532468541</v>
      </c>
      <c r="AD142" s="13">
        <v>311.20761354133009</v>
      </c>
      <c r="AE142" s="13">
        <v>387.09777822668809</v>
      </c>
      <c r="AF142" s="13">
        <v>461.95175806528346</v>
      </c>
      <c r="AG142" s="13">
        <v>509.36830709449487</v>
      </c>
      <c r="AH142" s="13">
        <v>572.63610606139696</v>
      </c>
    </row>
    <row r="143" spans="1:64" x14ac:dyDescent="0.25">
      <c r="A143" s="2" t="s">
        <v>0</v>
      </c>
      <c r="B143" s="2" t="s">
        <v>1</v>
      </c>
      <c r="C143" s="2" t="s">
        <v>2</v>
      </c>
      <c r="G143" t="s">
        <v>4</v>
      </c>
      <c r="J143">
        <f>J142-I142</f>
        <v>-0.13039624664646432</v>
      </c>
      <c r="K143">
        <f t="shared" ref="K143:AH143" si="31">K142-J142</f>
        <v>0.22274497501010071</v>
      </c>
      <c r="L143">
        <f t="shared" si="31"/>
        <v>0.27560012510101028</v>
      </c>
      <c r="M143">
        <f t="shared" si="31"/>
        <v>0.56369883979797963</v>
      </c>
      <c r="N143">
        <f t="shared" si="31"/>
        <v>0.51069797331074795</v>
      </c>
      <c r="O143">
        <f t="shared" si="31"/>
        <v>0.95346243827272614</v>
      </c>
      <c r="P143">
        <f t="shared" si="31"/>
        <v>0.54960382870141444</v>
      </c>
      <c r="Q143">
        <f t="shared" si="31"/>
        <v>1.2738626084747962</v>
      </c>
      <c r="R143">
        <f t="shared" si="31"/>
        <v>3.8458175448195346</v>
      </c>
      <c r="S143">
        <f t="shared" si="31"/>
        <v>2.8325002057408906</v>
      </c>
      <c r="T143">
        <f t="shared" si="31"/>
        <v>6.5506135281276432</v>
      </c>
      <c r="U143">
        <f t="shared" si="31"/>
        <v>6.0333242805230327</v>
      </c>
      <c r="V143">
        <f t="shared" si="31"/>
        <v>11.476763181054437</v>
      </c>
      <c r="W143">
        <f t="shared" si="31"/>
        <v>18.768083679667427</v>
      </c>
      <c r="X143">
        <f t="shared" si="31"/>
        <v>26.636218274573608</v>
      </c>
      <c r="Y143">
        <f t="shared" si="31"/>
        <v>32.066891078900426</v>
      </c>
      <c r="Z143">
        <f t="shared" si="31"/>
        <v>34.172492465067648</v>
      </c>
      <c r="AA143">
        <f t="shared" si="31"/>
        <v>40.748563332253667</v>
      </c>
      <c r="AB143">
        <f t="shared" si="31"/>
        <v>25.800543664566845</v>
      </c>
      <c r="AC143">
        <f t="shared" si="31"/>
        <v>28.787366156405312</v>
      </c>
      <c r="AD143">
        <f t="shared" si="31"/>
        <v>68.147560294475994</v>
      </c>
      <c r="AE143">
        <f t="shared" si="31"/>
        <v>75.890164685358002</v>
      </c>
      <c r="AF143">
        <f t="shared" si="31"/>
        <v>74.853979838595365</v>
      </c>
      <c r="AG143">
        <f t="shared" si="31"/>
        <v>47.41654902921141</v>
      </c>
      <c r="AH143">
        <f t="shared" si="31"/>
        <v>63.267798966902092</v>
      </c>
    </row>
    <row r="144" spans="1:64" x14ac:dyDescent="0.25">
      <c r="A144" s="3">
        <v>1.1094664646720289E-7</v>
      </c>
      <c r="B144" s="3">
        <v>0.3349636856555781</v>
      </c>
      <c r="C144" s="3">
        <v>774.10216831522348</v>
      </c>
      <c r="G144" t="s">
        <v>6</v>
      </c>
      <c r="J144">
        <f>$A144*$C144+($B144-$A144)*I142-($B144/$C144)*(I142^2)</f>
        <v>0.37523712149847788</v>
      </c>
      <c r="K144">
        <f>$A144*$C144+($B144-$A144)*J146-($B144/$C144)*(J146^2)</f>
        <v>0.50050273355797947</v>
      </c>
      <c r="L144">
        <f t="shared" ref="L144:BL144" si="32">$A144*$C144+($B144-$A144)*K146-($B144/$C144)*(K146^2)</f>
        <v>0.66739617062319789</v>
      </c>
      <c r="M144">
        <f t="shared" si="32"/>
        <v>0.88960321292302036</v>
      </c>
      <c r="N144">
        <f t="shared" si="32"/>
        <v>1.185193898230821</v>
      </c>
      <c r="O144">
        <f t="shared" si="32"/>
        <v>1.5779371841033782</v>
      </c>
      <c r="P144">
        <f t="shared" si="32"/>
        <v>2.0989390159860353</v>
      </c>
      <c r="Q144">
        <f t="shared" si="32"/>
        <v>2.7886252725921152</v>
      </c>
      <c r="R144">
        <f t="shared" si="32"/>
        <v>3.6990364922815315</v>
      </c>
      <c r="S144">
        <f t="shared" si="32"/>
        <v>4.8962882351253434</v>
      </c>
      <c r="T144">
        <f t="shared" si="32"/>
        <v>6.4628386788812113</v>
      </c>
      <c r="U144">
        <f t="shared" si="32"/>
        <v>8.4988351265923079</v>
      </c>
      <c r="V144">
        <f t="shared" si="32"/>
        <v>11.121211838250954</v>
      </c>
      <c r="W144">
        <f t="shared" si="32"/>
        <v>14.458324442746568</v>
      </c>
      <c r="X144">
        <f t="shared" si="32"/>
        <v>18.636762400003022</v>
      </c>
      <c r="Y144">
        <f t="shared" si="32"/>
        <v>23.755873083691601</v>
      </c>
      <c r="Z144">
        <f t="shared" si="32"/>
        <v>29.845317878670812</v>
      </c>
      <c r="AA144">
        <f t="shared" si="32"/>
        <v>36.803466684715204</v>
      </c>
      <c r="AB144">
        <f t="shared" si="32"/>
        <v>44.322437729616418</v>
      </c>
      <c r="AC144">
        <f t="shared" si="32"/>
        <v>51.821635807484235</v>
      </c>
      <c r="AD144">
        <f t="shared" si="32"/>
        <v>58.433749228089283</v>
      </c>
      <c r="AE144">
        <f t="shared" si="32"/>
        <v>63.101717626575621</v>
      </c>
      <c r="AF144">
        <f t="shared" si="32"/>
        <v>64.824071727260133</v>
      </c>
      <c r="AG144">
        <f t="shared" si="32"/>
        <v>63.005095068926281</v>
      </c>
      <c r="AH144">
        <f t="shared" si="32"/>
        <v>57.752140894014772</v>
      </c>
      <c r="AI144">
        <f t="shared" si="32"/>
        <v>49.919411616192576</v>
      </c>
      <c r="AJ144">
        <f t="shared" si="32"/>
        <v>40.823222492305405</v>
      </c>
      <c r="AK144">
        <f t="shared" si="32"/>
        <v>31.781574872354497</v>
      </c>
      <c r="AL144">
        <f t="shared" si="32"/>
        <v>23.744016163591397</v>
      </c>
      <c r="AM144">
        <f t="shared" si="32"/>
        <v>17.168667261840852</v>
      </c>
      <c r="AN144">
        <f t="shared" si="32"/>
        <v>12.110262871498577</v>
      </c>
      <c r="AO144">
        <f t="shared" si="32"/>
        <v>8.3887868843210356</v>
      </c>
      <c r="AP144">
        <f t="shared" si="32"/>
        <v>5.736507896848849</v>
      </c>
      <c r="AQ144">
        <f t="shared" si="32"/>
        <v>3.8877361318930639</v>
      </c>
      <c r="AR144" s="21">
        <f t="shared" si="32"/>
        <v>2.6185991576434731</v>
      </c>
      <c r="AS144">
        <f t="shared" si="32"/>
        <v>1.7563948873670938</v>
      </c>
      <c r="AT144">
        <f t="shared" si="32"/>
        <v>1.1747563579416465</v>
      </c>
      <c r="AU144">
        <f t="shared" si="32"/>
        <v>0.78424019953047264</v>
      </c>
      <c r="AV144">
        <f t="shared" si="32"/>
        <v>0.52287584927415764</v>
      </c>
      <c r="AW144">
        <f t="shared" si="32"/>
        <v>0.34832086087584457</v>
      </c>
      <c r="AX144">
        <f t="shared" si="32"/>
        <v>0.23190737128197725</v>
      </c>
      <c r="AY144">
        <f t="shared" si="32"/>
        <v>0.15434260118945531</v>
      </c>
      <c r="AZ144">
        <f t="shared" si="32"/>
        <v>0.10269469275215215</v>
      </c>
      <c r="BA144">
        <f t="shared" si="32"/>
        <v>6.8318383461303256E-2</v>
      </c>
      <c r="BB144" s="21">
        <f t="shared" si="32"/>
        <v>4.544424076851783E-2</v>
      </c>
      <c r="BC144">
        <f t="shared" si="32"/>
        <v>3.0226508327473312E-2</v>
      </c>
      <c r="BD144">
        <f t="shared" si="32"/>
        <v>2.0103687790253844E-2</v>
      </c>
      <c r="BE144">
        <f t="shared" si="32"/>
        <v>1.3370549597368608E-2</v>
      </c>
      <c r="BF144">
        <f t="shared" si="32"/>
        <v>8.892284089711211E-3</v>
      </c>
      <c r="BG144">
        <f t="shared" si="32"/>
        <v>5.9138609370279482E-3</v>
      </c>
      <c r="BH144">
        <f t="shared" si="32"/>
        <v>3.9330068529466189E-3</v>
      </c>
      <c r="BI144">
        <f t="shared" si="32"/>
        <v>2.6156252176861017E-3</v>
      </c>
      <c r="BJ144">
        <f t="shared" si="32"/>
        <v>1.7395001799513921E-3</v>
      </c>
      <c r="BK144">
        <f t="shared" si="32"/>
        <v>1.156837103962971E-3</v>
      </c>
      <c r="BL144" s="21">
        <f t="shared" si="32"/>
        <v>7.693414341360949E-4</v>
      </c>
    </row>
    <row r="145" spans="5:64" x14ac:dyDescent="0.25">
      <c r="E145" t="s">
        <v>5</v>
      </c>
      <c r="F145">
        <f>SUM(J145:AH145)</f>
        <v>164.77724483719777</v>
      </c>
      <c r="J145">
        <f>ABS(J146-J142)</f>
        <v>0.50563336814494209</v>
      </c>
      <c r="K145">
        <f t="shared" ref="K145:AH145" si="33">ABS(K146-K142)</f>
        <v>0.78339112669282085</v>
      </c>
      <c r="L145">
        <f t="shared" si="33"/>
        <v>1.1751871722150087</v>
      </c>
      <c r="M145">
        <f t="shared" si="33"/>
        <v>1.5010915453400493</v>
      </c>
      <c r="N145">
        <f t="shared" si="33"/>
        <v>2.1755874702601221</v>
      </c>
      <c r="O145">
        <f t="shared" si="33"/>
        <v>2.8000622160907742</v>
      </c>
      <c r="P145">
        <f t="shared" si="33"/>
        <v>4.349397403375395</v>
      </c>
      <c r="Q145">
        <f t="shared" si="33"/>
        <v>5.8641600674927146</v>
      </c>
      <c r="R145">
        <f t="shared" si="33"/>
        <v>5.7173790149547123</v>
      </c>
      <c r="S145">
        <f t="shared" si="33"/>
        <v>7.7811670443391652</v>
      </c>
      <c r="T145">
        <f t="shared" si="33"/>
        <v>7.6933921950927342</v>
      </c>
      <c r="U145">
        <f t="shared" si="33"/>
        <v>10.158903041162006</v>
      </c>
      <c r="V145">
        <f t="shared" si="33"/>
        <v>9.8033516983585258</v>
      </c>
      <c r="W145">
        <f t="shared" si="33"/>
        <v>5.4935924614376646</v>
      </c>
      <c r="X145">
        <f t="shared" si="33"/>
        <v>2.5058634131329143</v>
      </c>
      <c r="Y145">
        <f t="shared" si="33"/>
        <v>10.816881408341743</v>
      </c>
      <c r="Z145">
        <f t="shared" si="33"/>
        <v>15.144055994738579</v>
      </c>
      <c r="AA145">
        <f t="shared" si="33"/>
        <v>19.089152642277043</v>
      </c>
      <c r="AB145">
        <f t="shared" si="33"/>
        <v>0.56725857722747719</v>
      </c>
      <c r="AC145">
        <f t="shared" si="33"/>
        <v>22.467011073851467</v>
      </c>
      <c r="AD145">
        <f t="shared" si="33"/>
        <v>12.753200007464727</v>
      </c>
      <c r="AE145">
        <f t="shared" si="33"/>
        <v>3.5247051317639944E-2</v>
      </c>
      <c r="AF145">
        <f t="shared" si="33"/>
        <v>10.0651551626529</v>
      </c>
      <c r="AG145">
        <f t="shared" si="33"/>
        <v>5.5233908770619564</v>
      </c>
      <c r="AH145">
        <f t="shared" si="33"/>
        <v>7.7328041746795861E-3</v>
      </c>
    </row>
    <row r="146" spans="5:64" x14ac:dyDescent="0.25">
      <c r="G146" t="s">
        <v>7</v>
      </c>
      <c r="J146" s="17">
        <f>I142+J144</f>
        <v>1.4968384346297907</v>
      </c>
      <c r="K146" s="17">
        <f>J146+K144</f>
        <v>1.9973411681877702</v>
      </c>
      <c r="L146">
        <f t="shared" ref="L146:BL146" si="34">K146+L144</f>
        <v>2.6647373388109683</v>
      </c>
      <c r="M146">
        <f t="shared" si="34"/>
        <v>3.5543405517339886</v>
      </c>
      <c r="N146">
        <f t="shared" si="34"/>
        <v>4.7395344499648093</v>
      </c>
      <c r="O146">
        <f>N146+O144</f>
        <v>6.3174716340681876</v>
      </c>
      <c r="P146">
        <f t="shared" si="34"/>
        <v>8.4164106500542228</v>
      </c>
      <c r="Q146">
        <f t="shared" si="34"/>
        <v>11.205035922646339</v>
      </c>
      <c r="R146">
        <f t="shared" si="34"/>
        <v>14.904072414927871</v>
      </c>
      <c r="S146">
        <f t="shared" si="34"/>
        <v>19.800360650053214</v>
      </c>
      <c r="T146">
        <f t="shared" si="34"/>
        <v>26.263199328934427</v>
      </c>
      <c r="U146">
        <f t="shared" si="34"/>
        <v>34.762034455526731</v>
      </c>
      <c r="V146">
        <f t="shared" si="34"/>
        <v>45.883246293777688</v>
      </c>
      <c r="W146">
        <f t="shared" si="34"/>
        <v>60.341570736524254</v>
      </c>
      <c r="X146">
        <f t="shared" si="34"/>
        <v>78.978333136527283</v>
      </c>
      <c r="Y146">
        <f t="shared" si="34"/>
        <v>102.73420622021888</v>
      </c>
      <c r="Z146">
        <f t="shared" si="34"/>
        <v>132.57952409888969</v>
      </c>
      <c r="AA146">
        <f t="shared" si="34"/>
        <v>169.3829907836049</v>
      </c>
      <c r="AB146">
        <f t="shared" si="34"/>
        <v>213.70542851322131</v>
      </c>
      <c r="AC146">
        <f t="shared" si="34"/>
        <v>265.52706432070556</v>
      </c>
      <c r="AD146">
        <f t="shared" si="34"/>
        <v>323.96081354879482</v>
      </c>
      <c r="AE146">
        <f t="shared" si="34"/>
        <v>387.06253117537045</v>
      </c>
      <c r="AF146">
        <f t="shared" si="34"/>
        <v>451.88660290263056</v>
      </c>
      <c r="AG146">
        <f t="shared" si="34"/>
        <v>514.89169797155682</v>
      </c>
      <c r="AH146">
        <f t="shared" si="34"/>
        <v>572.64383886557164</v>
      </c>
      <c r="AI146">
        <f t="shared" si="34"/>
        <v>622.56325048176427</v>
      </c>
      <c r="AJ146">
        <f t="shared" si="34"/>
        <v>663.38647297406965</v>
      </c>
      <c r="AK146">
        <f t="shared" si="34"/>
        <v>695.16804784642409</v>
      </c>
      <c r="AL146">
        <f t="shared" si="34"/>
        <v>718.91206401001546</v>
      </c>
      <c r="AM146">
        <f t="shared" si="34"/>
        <v>736.08073127185628</v>
      </c>
      <c r="AN146">
        <f t="shared" si="34"/>
        <v>748.19099414335483</v>
      </c>
      <c r="AO146">
        <f t="shared" si="34"/>
        <v>756.57978102767584</v>
      </c>
      <c r="AP146">
        <f t="shared" si="34"/>
        <v>762.31628892452466</v>
      </c>
      <c r="AQ146">
        <f t="shared" si="34"/>
        <v>766.20402505641778</v>
      </c>
      <c r="AR146" s="21">
        <f t="shared" si="34"/>
        <v>768.82262421406131</v>
      </c>
      <c r="AS146">
        <f t="shared" si="34"/>
        <v>770.57901910142846</v>
      </c>
      <c r="AT146">
        <f t="shared" si="34"/>
        <v>771.7537754593701</v>
      </c>
      <c r="AU146">
        <f t="shared" si="34"/>
        <v>772.53801565890058</v>
      </c>
      <c r="AV146">
        <f t="shared" si="34"/>
        <v>773.06089150817479</v>
      </c>
      <c r="AW146">
        <f t="shared" si="34"/>
        <v>773.40921236905069</v>
      </c>
      <c r="AX146">
        <f t="shared" si="34"/>
        <v>773.64111974033267</v>
      </c>
      <c r="AY146">
        <f t="shared" si="34"/>
        <v>773.79546234152212</v>
      </c>
      <c r="AZ146">
        <f t="shared" si="34"/>
        <v>773.89815703427428</v>
      </c>
      <c r="BA146">
        <f t="shared" si="34"/>
        <v>773.96647541773564</v>
      </c>
      <c r="BB146" s="21">
        <f t="shared" si="34"/>
        <v>774.01191965850421</v>
      </c>
      <c r="BC146">
        <f t="shared" si="34"/>
        <v>774.04214616683169</v>
      </c>
      <c r="BD146">
        <f t="shared" si="34"/>
        <v>774.062249854622</v>
      </c>
      <c r="BE146">
        <f t="shared" si="34"/>
        <v>774.07562040421931</v>
      </c>
      <c r="BF146">
        <f t="shared" si="34"/>
        <v>774.08451268830902</v>
      </c>
      <c r="BG146">
        <f t="shared" si="34"/>
        <v>774.0904265492461</v>
      </c>
      <c r="BH146">
        <f t="shared" si="34"/>
        <v>774.09435955609911</v>
      </c>
      <c r="BI146">
        <f t="shared" si="34"/>
        <v>774.09697518131679</v>
      </c>
      <c r="BJ146">
        <f t="shared" si="34"/>
        <v>774.09871468149674</v>
      </c>
      <c r="BK146">
        <f t="shared" si="34"/>
        <v>774.09987151860071</v>
      </c>
      <c r="BL146" s="21">
        <f t="shared" si="34"/>
        <v>774.1006408600349</v>
      </c>
    </row>
    <row r="147" spans="5:64" x14ac:dyDescent="0.25">
      <c r="I147" s="13">
        <v>3395.2965092790796</v>
      </c>
      <c r="J147" s="13">
        <v>3571.3638398133576</v>
      </c>
      <c r="K147" s="13">
        <v>3742.3628717879924</v>
      </c>
      <c r="L147" s="13">
        <v>3849.1260941945284</v>
      </c>
      <c r="M147" s="13">
        <v>4039.029469931932</v>
      </c>
      <c r="N147" s="13">
        <v>4285.6996914477604</v>
      </c>
      <c r="O147" s="13">
        <v>4477.9927908606405</v>
      </c>
      <c r="P147" s="13">
        <v>4762.2399844710872</v>
      </c>
      <c r="Q147" s="13">
        <v>5098.7070601212999</v>
      </c>
      <c r="R147" s="13">
        <v>5567.6127045873291</v>
      </c>
      <c r="S147" s="13">
        <v>5971.2672236212438</v>
      </c>
      <c r="T147" s="13">
        <v>6456.8205788810665</v>
      </c>
      <c r="U147" s="13">
        <v>7014.7262483131844</v>
      </c>
      <c r="V147" s="13">
        <v>7302.2071619711114</v>
      </c>
      <c r="W147" s="13">
        <v>7537.4936704025613</v>
      </c>
      <c r="X147" s="13">
        <v>8257.6957616609307</v>
      </c>
      <c r="Y147" s="13">
        <v>8875.0603971072105</v>
      </c>
      <c r="Z147" s="13">
        <v>9278.1357349535974</v>
      </c>
      <c r="AA147" s="13">
        <v>9812.30958998403</v>
      </c>
      <c r="AB147" s="13">
        <v>10333.718002425348</v>
      </c>
      <c r="AC147" s="13">
        <v>10433.851989073068</v>
      </c>
      <c r="AD147" s="13">
        <v>10947.576023781043</v>
      </c>
      <c r="AE147" s="13">
        <v>11569.799775152249</v>
      </c>
      <c r="AF147" s="13">
        <v>12339.297222214054</v>
      </c>
      <c r="AG147" s="13">
        <v>12741.571018825523</v>
      </c>
      <c r="AH147" s="13">
        <v>12919.334135027793</v>
      </c>
      <c r="AI147" s="13">
        <v>12919.334135027793</v>
      </c>
      <c r="AJ147" s="13">
        <v>12919.334135027793</v>
      </c>
      <c r="AK147" s="13">
        <v>12919.334135027793</v>
      </c>
      <c r="AL147" s="13">
        <v>12919.334135027793</v>
      </c>
      <c r="AM147" s="13">
        <v>12919.334135027793</v>
      </c>
      <c r="AN147" s="13">
        <v>12919.334135027793</v>
      </c>
      <c r="AO147" s="13">
        <v>12919.334135027793</v>
      </c>
      <c r="AP147" s="13">
        <v>12919.334135027793</v>
      </c>
      <c r="AQ147" s="13">
        <v>12919.334135027793</v>
      </c>
      <c r="AR147" s="24">
        <v>12919.334135027793</v>
      </c>
      <c r="AS147" s="13">
        <v>12919.334135027793</v>
      </c>
      <c r="AT147" s="13">
        <v>12919.334135027793</v>
      </c>
      <c r="AU147" s="13">
        <v>12919.334135027793</v>
      </c>
      <c r="AV147" s="13">
        <v>12919.334135027793</v>
      </c>
      <c r="AW147" s="13">
        <v>12919.334135027793</v>
      </c>
      <c r="AX147" s="13">
        <v>12919.334135027793</v>
      </c>
      <c r="AY147" s="13">
        <v>12919.334135027793</v>
      </c>
      <c r="AZ147" s="13">
        <v>12919.334135027793</v>
      </c>
      <c r="BA147" s="13">
        <v>12919.334135027793</v>
      </c>
      <c r="BB147" s="24">
        <v>12919.334135027793</v>
      </c>
      <c r="BC147" s="13">
        <v>12919.334135027793</v>
      </c>
      <c r="BD147" s="13">
        <v>12919.334135027793</v>
      </c>
      <c r="BE147" s="13">
        <v>12919.334135027793</v>
      </c>
      <c r="BF147" s="13">
        <v>12919.334135027793</v>
      </c>
      <c r="BG147" s="13">
        <v>12919.334135027793</v>
      </c>
      <c r="BH147" s="13">
        <v>12919.334135027793</v>
      </c>
      <c r="BI147" s="13">
        <v>12919.334135027793</v>
      </c>
      <c r="BJ147" s="13">
        <v>12919.334135027793</v>
      </c>
      <c r="BK147" s="13">
        <v>12919.334135027793</v>
      </c>
      <c r="BL147" s="24">
        <v>12919.334135027793</v>
      </c>
    </row>
    <row r="148" spans="5:64" x14ac:dyDescent="0.25">
      <c r="AR148" s="21">
        <f>AR146/AR147*100</f>
        <v>5.9509462034082405</v>
      </c>
      <c r="BB148" s="21">
        <f>BB146/BB147*100</f>
        <v>5.9911130989324715</v>
      </c>
      <c r="BL148" s="21">
        <f>BL146/BL147*100</f>
        <v>5.991799830931221</v>
      </c>
    </row>
    <row r="164" spans="1:64" x14ac:dyDescent="0.25">
      <c r="A164" s="1" t="s">
        <v>16</v>
      </c>
      <c r="B164" t="s">
        <v>3</v>
      </c>
      <c r="I164">
        <v>4</v>
      </c>
      <c r="J164">
        <v>7</v>
      </c>
      <c r="K164" s="4">
        <v>9</v>
      </c>
      <c r="L164" s="4">
        <v>9</v>
      </c>
      <c r="M164" s="4">
        <v>9</v>
      </c>
      <c r="N164" s="4">
        <v>12.4</v>
      </c>
      <c r="O164" s="4">
        <v>12.4</v>
      </c>
      <c r="P164" s="4">
        <v>19.399999999999999</v>
      </c>
      <c r="Q164" s="4">
        <v>23.4</v>
      </c>
      <c r="R164" s="4">
        <v>32.9</v>
      </c>
      <c r="S164" s="4">
        <v>45</v>
      </c>
      <c r="T164" s="4">
        <v>55</v>
      </c>
      <c r="U164" s="4">
        <v>71</v>
      </c>
      <c r="V164" s="4">
        <v>71.7</v>
      </c>
      <c r="W164" s="4">
        <v>100.7</v>
      </c>
      <c r="X164" s="4">
        <v>103.7</v>
      </c>
      <c r="Y164" s="4">
        <v>106.9</v>
      </c>
      <c r="Z164" s="4">
        <v>115.3</v>
      </c>
      <c r="AA164" s="4">
        <v>119.2</v>
      </c>
      <c r="AB164" s="4">
        <v>162.19999999999999</v>
      </c>
      <c r="AC164" s="4">
        <v>286.21999999999997</v>
      </c>
      <c r="AD164" s="4">
        <v>423</v>
      </c>
      <c r="AE164" s="4">
        <v>504</v>
      </c>
      <c r="AF164" s="4">
        <v>609</v>
      </c>
      <c r="AG164" s="4">
        <v>769</v>
      </c>
      <c r="AH164" s="4">
        <v>915</v>
      </c>
    </row>
    <row r="165" spans="1:64" x14ac:dyDescent="0.25">
      <c r="A165" t="s">
        <v>8</v>
      </c>
      <c r="B165" t="s">
        <v>21</v>
      </c>
      <c r="I165" s="15">
        <v>1E-3</v>
      </c>
      <c r="J165" s="15">
        <v>1E-3</v>
      </c>
      <c r="K165" s="15">
        <v>3.0000000000000001E-3</v>
      </c>
      <c r="L165" s="15">
        <v>3.0000000000000001E-3</v>
      </c>
      <c r="M165" s="15">
        <v>3.8000000000000006E-2</v>
      </c>
      <c r="N165" s="15">
        <v>3.95E-2</v>
      </c>
      <c r="O165" s="15">
        <v>4.6700000000000005E-2</v>
      </c>
      <c r="P165" s="15">
        <v>4.4300000000000006E-2</v>
      </c>
      <c r="Q165" s="15">
        <v>4.2600000000000006E-2</v>
      </c>
      <c r="R165" s="15">
        <v>6.1400000000000003E-2</v>
      </c>
      <c r="S165" s="15">
        <v>8.6000000000000007E-2</v>
      </c>
      <c r="T165" s="15">
        <v>0.1394</v>
      </c>
      <c r="U165" s="15">
        <v>0.155</v>
      </c>
      <c r="V165" s="15">
        <v>0.21010000000000001</v>
      </c>
      <c r="W165" s="15">
        <v>0.24049999999999999</v>
      </c>
      <c r="X165" s="15">
        <v>0.22220000000000001</v>
      </c>
      <c r="Y165" s="15">
        <v>0.2258</v>
      </c>
      <c r="Z165" s="15">
        <v>0.21660000000000001</v>
      </c>
      <c r="AA165" s="15">
        <v>0.22808900000000001</v>
      </c>
      <c r="AB165" s="15">
        <v>0.217278</v>
      </c>
      <c r="AC165" s="15">
        <v>0.38178899999999999</v>
      </c>
      <c r="AD165" s="15">
        <v>0.67800000000000005</v>
      </c>
      <c r="AE165" s="15">
        <v>0.79532899999999995</v>
      </c>
      <c r="AF165" s="15">
        <v>1.33765</v>
      </c>
      <c r="AG165" s="15">
        <v>1.5520814049442262</v>
      </c>
      <c r="AH165" s="15">
        <v>1.9041792796486179</v>
      </c>
    </row>
    <row r="166" spans="1:64" x14ac:dyDescent="0.25">
      <c r="A166" s="2" t="s">
        <v>0</v>
      </c>
      <c r="B166" s="2" t="s">
        <v>1</v>
      </c>
      <c r="C166" s="2" t="s">
        <v>2</v>
      </c>
      <c r="G166" t="s">
        <v>4</v>
      </c>
      <c r="J166">
        <f>J165-I165</f>
        <v>0</v>
      </c>
      <c r="K166">
        <f t="shared" ref="K166:AH166" si="35">K165-J165</f>
        <v>2E-3</v>
      </c>
      <c r="L166">
        <f t="shared" si="35"/>
        <v>0</v>
      </c>
      <c r="M166">
        <f t="shared" si="35"/>
        <v>3.5000000000000003E-2</v>
      </c>
      <c r="N166">
        <f t="shared" si="35"/>
        <v>1.4999999999999944E-3</v>
      </c>
      <c r="O166">
        <f t="shared" si="35"/>
        <v>7.200000000000005E-3</v>
      </c>
      <c r="P166">
        <f t="shared" si="35"/>
        <v>-2.3999999999999994E-3</v>
      </c>
      <c r="Q166">
        <f t="shared" si="35"/>
        <v>-1.7000000000000001E-3</v>
      </c>
      <c r="R166">
        <f t="shared" si="35"/>
        <v>1.8799999999999997E-2</v>
      </c>
      <c r="S166">
        <f t="shared" si="35"/>
        <v>2.4600000000000004E-2</v>
      </c>
      <c r="T166">
        <f t="shared" si="35"/>
        <v>5.3399999999999989E-2</v>
      </c>
      <c r="U166">
        <f t="shared" si="35"/>
        <v>1.5600000000000003E-2</v>
      </c>
      <c r="V166">
        <f t="shared" si="35"/>
        <v>5.510000000000001E-2</v>
      </c>
      <c r="W166">
        <f t="shared" si="35"/>
        <v>3.0399999999999983E-2</v>
      </c>
      <c r="X166">
        <f t="shared" si="35"/>
        <v>-1.8299999999999983E-2</v>
      </c>
      <c r="Y166">
        <f t="shared" si="35"/>
        <v>3.5999999999999921E-3</v>
      </c>
      <c r="Z166">
        <f t="shared" si="35"/>
        <v>-9.199999999999986E-3</v>
      </c>
      <c r="AA166">
        <f t="shared" si="35"/>
        <v>1.1488999999999999E-2</v>
      </c>
      <c r="AB166">
        <f t="shared" si="35"/>
        <v>-1.0811000000000015E-2</v>
      </c>
      <c r="AC166">
        <f t="shared" si="35"/>
        <v>0.16451099999999999</v>
      </c>
      <c r="AD166">
        <f t="shared" si="35"/>
        <v>0.29621100000000006</v>
      </c>
      <c r="AE166">
        <f t="shared" si="35"/>
        <v>0.11732899999999991</v>
      </c>
      <c r="AF166">
        <f t="shared" si="35"/>
        <v>0.54232100000000005</v>
      </c>
      <c r="AG166">
        <f t="shared" si="35"/>
        <v>0.21443140494422619</v>
      </c>
      <c r="AH166">
        <f t="shared" si="35"/>
        <v>0.35209787470439169</v>
      </c>
    </row>
    <row r="167" spans="1:64" x14ac:dyDescent="0.25">
      <c r="A167" s="3">
        <v>2.1780677890462431E-5</v>
      </c>
      <c r="B167" s="3">
        <v>0.34416812934713237</v>
      </c>
      <c r="C167" s="3">
        <v>7.3126511883307508</v>
      </c>
      <c r="G167" t="s">
        <v>6</v>
      </c>
      <c r="J167">
        <f>$A167*$C167+($B167-$A167)*I165-($B167/$C167)*(I165^2)</f>
        <v>5.033737839735703E-4</v>
      </c>
      <c r="K167">
        <f>$A167*$C167+($B167-$A167)*J169-($B167/$C167)*(J169^2)</f>
        <v>6.7654872590673144E-4</v>
      </c>
      <c r="L167">
        <f t="shared" ref="L167:BL167" si="36">$A167*$C167+($B167-$A167)*K169-($B167/$C167)*(K169^2)</f>
        <v>9.0926321757944307E-4</v>
      </c>
      <c r="M167">
        <f t="shared" si="36"/>
        <v>1.2219573463552256E-3</v>
      </c>
      <c r="N167">
        <f t="shared" si="36"/>
        <v>1.6420639041210081E-3</v>
      </c>
      <c r="O167">
        <f t="shared" si="36"/>
        <v>2.2063809378153674E-3</v>
      </c>
      <c r="P167">
        <f t="shared" si="36"/>
        <v>2.9642333695377538E-3</v>
      </c>
      <c r="Q167">
        <f t="shared" si="36"/>
        <v>3.9816732142179158E-3</v>
      </c>
      <c r="R167">
        <f t="shared" si="36"/>
        <v>5.3470362312865978E-3</v>
      </c>
      <c r="S167">
        <f t="shared" si="36"/>
        <v>7.1782508024894106E-3</v>
      </c>
      <c r="T167">
        <f t="shared" si="36"/>
        <v>9.6323750143696724E-3</v>
      </c>
      <c r="U167">
        <f t="shared" si="36"/>
        <v>1.2917902338818222E-2</v>
      </c>
      <c r="V167">
        <f t="shared" si="36"/>
        <v>1.7310387111078816E-2</v>
      </c>
      <c r="W167">
        <f t="shared" si="36"/>
        <v>2.3171824767538797E-2</v>
      </c>
      <c r="X167">
        <f t="shared" si="36"/>
        <v>3.0973843878104711E-2</v>
      </c>
      <c r="Y167">
        <f t="shared" si="36"/>
        <v>4.1323892673569167E-2</v>
      </c>
      <c r="Z167">
        <f t="shared" si="36"/>
        <v>5.4991844891727086E-2</v>
      </c>
      <c r="AA167">
        <f t="shared" si="36"/>
        <v>7.2931214779071982E-2</v>
      </c>
      <c r="AB167">
        <f t="shared" si="36"/>
        <v>9.6283648573678549E-2</v>
      </c>
      <c r="AC167">
        <f t="shared" si="36"/>
        <v>0.12634667810320949</v>
      </c>
      <c r="AD167">
        <f t="shared" si="36"/>
        <v>0.16447254210070492</v>
      </c>
      <c r="AE167">
        <f t="shared" si="36"/>
        <v>0.21185192225519175</v>
      </c>
      <c r="AF167">
        <f t="shared" si="36"/>
        <v>0.26912757522911374</v>
      </c>
      <c r="AG167">
        <f t="shared" si="36"/>
        <v>0.33579581284894416</v>
      </c>
      <c r="AH167">
        <f t="shared" si="36"/>
        <v>0.40941879671796039</v>
      </c>
      <c r="AI167">
        <f t="shared" si="36"/>
        <v>0.48482387980985941</v>
      </c>
      <c r="AJ167">
        <f t="shared" si="36"/>
        <v>0.55371182966917121</v>
      </c>
      <c r="AK167">
        <f t="shared" si="36"/>
        <v>0.60532340875034629</v>
      </c>
      <c r="AL167">
        <f t="shared" si="36"/>
        <v>0.62872549695954549</v>
      </c>
      <c r="AM167">
        <f t="shared" si="36"/>
        <v>0.61651581317141912</v>
      </c>
      <c r="AN167">
        <f t="shared" si="36"/>
        <v>0.56841111079849505</v>
      </c>
      <c r="AO167">
        <f t="shared" si="36"/>
        <v>0.49236054217611125</v>
      </c>
      <c r="AP167">
        <f t="shared" si="36"/>
        <v>0.40190408107295728</v>
      </c>
      <c r="AQ167">
        <f t="shared" si="36"/>
        <v>0.31115080032506293</v>
      </c>
      <c r="AR167" s="21">
        <f t="shared" si="36"/>
        <v>0.23044822052165781</v>
      </c>
      <c r="AS167">
        <f t="shared" si="36"/>
        <v>0.16480313545087899</v>
      </c>
      <c r="AT167">
        <f t="shared" si="36"/>
        <v>0.11479186164744881</v>
      </c>
      <c r="AU167">
        <f t="shared" si="36"/>
        <v>7.8446489568454236E-2</v>
      </c>
      <c r="AV167">
        <f t="shared" si="36"/>
        <v>5.2895332097151915E-2</v>
      </c>
      <c r="AW167">
        <f t="shared" si="36"/>
        <v>3.5339580340935761E-2</v>
      </c>
      <c r="AX167">
        <f t="shared" si="36"/>
        <v>2.3463756637853717E-2</v>
      </c>
      <c r="AY167">
        <f t="shared" si="36"/>
        <v>1.5513851823227398E-2</v>
      </c>
      <c r="AZ167">
        <f t="shared" si="36"/>
        <v>1.0229045167684081E-2</v>
      </c>
      <c r="BA167">
        <f t="shared" si="36"/>
        <v>6.7321190002984643E-3</v>
      </c>
      <c r="BB167" s="21">
        <f t="shared" si="36"/>
        <v>4.4252864170601924E-3</v>
      </c>
      <c r="BC167">
        <f t="shared" si="36"/>
        <v>2.9065908839074339E-3</v>
      </c>
      <c r="BD167">
        <f t="shared" si="36"/>
        <v>1.9080871315715342E-3</v>
      </c>
      <c r="BE167">
        <f t="shared" si="36"/>
        <v>1.2521678859753749E-3</v>
      </c>
      <c r="BF167">
        <f t="shared" si="36"/>
        <v>8.2153955153829727E-4</v>
      </c>
      <c r="BG167">
        <f t="shared" si="36"/>
        <v>5.3892680219647104E-4</v>
      </c>
      <c r="BH167">
        <f t="shared" si="36"/>
        <v>3.5349941255269357E-4</v>
      </c>
      <c r="BI167">
        <f t="shared" si="36"/>
        <v>2.3185677978121433E-4</v>
      </c>
      <c r="BJ167">
        <f t="shared" si="36"/>
        <v>1.5206618856744569E-4</v>
      </c>
      <c r="BK167">
        <f t="shared" si="36"/>
        <v>9.9731776873834832E-5</v>
      </c>
      <c r="BL167" s="21">
        <f t="shared" si="36"/>
        <v>6.5407357708213709E-5</v>
      </c>
    </row>
    <row r="168" spans="1:64" x14ac:dyDescent="0.25">
      <c r="E168" t="s">
        <v>5</v>
      </c>
      <c r="F168">
        <f>SUM(J168:AH168)</f>
        <v>1.6262694562695015</v>
      </c>
      <c r="J168">
        <f>ABS(J165-J169)</f>
        <v>5.0337378397357019E-4</v>
      </c>
      <c r="K168">
        <f>ABS(K165-K169)</f>
        <v>8.2007749011969852E-4</v>
      </c>
      <c r="L168">
        <f>ABS(L165-L169)</f>
        <v>8.9185727459744658E-5</v>
      </c>
      <c r="M168">
        <f t="shared" ref="M168:AH168" si="37">ABS(M165-M169)</f>
        <v>3.3688856926185035E-2</v>
      </c>
      <c r="N168">
        <f t="shared" si="37"/>
        <v>3.3546793022064023E-2</v>
      </c>
      <c r="O168">
        <f t="shared" si="37"/>
        <v>3.854041208424866E-2</v>
      </c>
      <c r="P168">
        <f t="shared" si="37"/>
        <v>3.3176178714710902E-2</v>
      </c>
      <c r="Q168">
        <f t="shared" si="37"/>
        <v>2.749450550049299E-2</v>
      </c>
      <c r="R168">
        <f t="shared" si="37"/>
        <v>4.0947469269206394E-2</v>
      </c>
      <c r="S168">
        <f t="shared" si="37"/>
        <v>5.8369218466716985E-2</v>
      </c>
      <c r="T168">
        <f t="shared" si="37"/>
        <v>0.1021368434523473</v>
      </c>
      <c r="U168">
        <f t="shared" si="37"/>
        <v>0.10481894111352909</v>
      </c>
      <c r="V168">
        <f t="shared" si="37"/>
        <v>0.14260855400245029</v>
      </c>
      <c r="W168">
        <f t="shared" si="37"/>
        <v>0.14983672923491148</v>
      </c>
      <c r="X168">
        <f t="shared" si="37"/>
        <v>0.10056288535680678</v>
      </c>
      <c r="Y168">
        <f t="shared" si="37"/>
        <v>6.2838992683237616E-2</v>
      </c>
      <c r="Z168">
        <f t="shared" si="37"/>
        <v>1.3528522084894634E-3</v>
      </c>
      <c r="AA168">
        <f t="shared" si="37"/>
        <v>6.279506698756146E-2</v>
      </c>
      <c r="AB168">
        <f t="shared" si="37"/>
        <v>0.16988971556124002</v>
      </c>
      <c r="AC168">
        <f t="shared" si="37"/>
        <v>0.13172539366444952</v>
      </c>
      <c r="AD168">
        <f t="shared" si="37"/>
        <v>1.3064234845594491E-5</v>
      </c>
      <c r="AE168">
        <f t="shared" si="37"/>
        <v>9.4509858020346282E-2</v>
      </c>
      <c r="AF168">
        <f t="shared" si="37"/>
        <v>0.17868356675053998</v>
      </c>
      <c r="AG168">
        <f t="shared" si="37"/>
        <v>5.7319158845821949E-2</v>
      </c>
      <c r="AH168">
        <f t="shared" si="37"/>
        <v>1.7631677466933837E-6</v>
      </c>
    </row>
    <row r="169" spans="1:64" x14ac:dyDescent="0.25">
      <c r="G169" t="s">
        <v>7</v>
      </c>
      <c r="J169">
        <f>I165+J167</f>
        <v>1.5033737839735702E-3</v>
      </c>
      <c r="K169">
        <f>J169+K167</f>
        <v>2.1799225098803015E-3</v>
      </c>
      <c r="L169">
        <f t="shared" ref="L169:BL169" si="38">K169+L167</f>
        <v>3.0891857274597447E-3</v>
      </c>
      <c r="M169">
        <f t="shared" si="38"/>
        <v>4.3111430738149705E-3</v>
      </c>
      <c r="N169">
        <f t="shared" si="38"/>
        <v>5.9532069779359787E-3</v>
      </c>
      <c r="O169">
        <f t="shared" si="38"/>
        <v>8.1595879157513457E-3</v>
      </c>
      <c r="P169">
        <f t="shared" si="38"/>
        <v>1.11238212852891E-2</v>
      </c>
      <c r="Q169">
        <f t="shared" si="38"/>
        <v>1.5105494499507016E-2</v>
      </c>
      <c r="R169">
        <f t="shared" si="38"/>
        <v>2.0452530730793613E-2</v>
      </c>
      <c r="S169">
        <f t="shared" si="38"/>
        <v>2.7630781533283022E-2</v>
      </c>
      <c r="T169">
        <f t="shared" si="38"/>
        <v>3.7263156547652693E-2</v>
      </c>
      <c r="U169">
        <f t="shared" si="38"/>
        <v>5.0181058886470911E-2</v>
      </c>
      <c r="V169">
        <f t="shared" si="38"/>
        <v>6.7491445997549721E-2</v>
      </c>
      <c r="W169">
        <f t="shared" si="38"/>
        <v>9.0663270765088511E-2</v>
      </c>
      <c r="X169">
        <f t="shared" si="38"/>
        <v>0.12163711464319323</v>
      </c>
      <c r="Y169">
        <f t="shared" si="38"/>
        <v>0.16296100731676239</v>
      </c>
      <c r="Z169">
        <f t="shared" si="38"/>
        <v>0.21795285220848948</v>
      </c>
      <c r="AA169">
        <f t="shared" si="38"/>
        <v>0.29088406698756147</v>
      </c>
      <c r="AB169">
        <f t="shared" si="38"/>
        <v>0.38716771556124002</v>
      </c>
      <c r="AC169">
        <f t="shared" si="38"/>
        <v>0.51351439366444951</v>
      </c>
      <c r="AD169">
        <f t="shared" si="38"/>
        <v>0.67798693576515445</v>
      </c>
      <c r="AE169">
        <f t="shared" si="38"/>
        <v>0.88983885802034624</v>
      </c>
      <c r="AF169">
        <f t="shared" si="38"/>
        <v>1.15896643324946</v>
      </c>
      <c r="AG169">
        <f t="shared" si="38"/>
        <v>1.4947622460984042</v>
      </c>
      <c r="AH169">
        <f t="shared" si="38"/>
        <v>1.9041810428163646</v>
      </c>
      <c r="AI169">
        <f t="shared" si="38"/>
        <v>2.3890049226262242</v>
      </c>
      <c r="AJ169">
        <f t="shared" si="38"/>
        <v>2.9427167522953956</v>
      </c>
      <c r="AK169">
        <f t="shared" si="38"/>
        <v>3.5480401610457419</v>
      </c>
      <c r="AL169">
        <f t="shared" si="38"/>
        <v>4.1767656580052872</v>
      </c>
      <c r="AM169">
        <f t="shared" si="38"/>
        <v>4.793281471176706</v>
      </c>
      <c r="AN169">
        <f t="shared" si="38"/>
        <v>5.361692581975201</v>
      </c>
      <c r="AO169">
        <f t="shared" si="38"/>
        <v>5.8540531241513118</v>
      </c>
      <c r="AP169">
        <f t="shared" si="38"/>
        <v>6.2559572052242691</v>
      </c>
      <c r="AQ169">
        <f t="shared" si="38"/>
        <v>6.5671080055493318</v>
      </c>
      <c r="AR169" s="21">
        <f t="shared" si="38"/>
        <v>6.7975562260709896</v>
      </c>
      <c r="AS169">
        <f t="shared" si="38"/>
        <v>6.9623593615218686</v>
      </c>
      <c r="AT169">
        <f t="shared" si="38"/>
        <v>7.0771512231693174</v>
      </c>
      <c r="AU169">
        <f t="shared" si="38"/>
        <v>7.1555977127377712</v>
      </c>
      <c r="AV169">
        <f t="shared" si="38"/>
        <v>7.2084930448349231</v>
      </c>
      <c r="AW169">
        <f t="shared" si="38"/>
        <v>7.2438326251758589</v>
      </c>
      <c r="AX169">
        <f t="shared" si="38"/>
        <v>7.2672963818137131</v>
      </c>
      <c r="AY169">
        <f t="shared" si="38"/>
        <v>7.2828102336369405</v>
      </c>
      <c r="AZ169">
        <f t="shared" si="38"/>
        <v>7.2930392788046241</v>
      </c>
      <c r="BA169">
        <f t="shared" si="38"/>
        <v>7.299771397804923</v>
      </c>
      <c r="BB169" s="21">
        <f t="shared" si="38"/>
        <v>7.3041966842219832</v>
      </c>
      <c r="BC169">
        <f t="shared" si="38"/>
        <v>7.3071032751058906</v>
      </c>
      <c r="BD169">
        <f t="shared" si="38"/>
        <v>7.3090113622374622</v>
      </c>
      <c r="BE169">
        <f t="shared" si="38"/>
        <v>7.3102635301234375</v>
      </c>
      <c r="BF169">
        <f t="shared" si="38"/>
        <v>7.3110850696749754</v>
      </c>
      <c r="BG169">
        <f t="shared" si="38"/>
        <v>7.3116239964771719</v>
      </c>
      <c r="BH169">
        <f t="shared" si="38"/>
        <v>7.3119774958897246</v>
      </c>
      <c r="BI169">
        <f t="shared" si="38"/>
        <v>7.3122093526695053</v>
      </c>
      <c r="BJ169">
        <f t="shared" si="38"/>
        <v>7.3123614188580728</v>
      </c>
      <c r="BK169">
        <f t="shared" si="38"/>
        <v>7.3124611506349471</v>
      </c>
      <c r="BL169" s="21">
        <f t="shared" si="38"/>
        <v>7.3125265579926548</v>
      </c>
    </row>
    <row r="172" spans="1:64" x14ac:dyDescent="0.25">
      <c r="C172">
        <f>(C167*1000)/(365*24)*4</f>
        <v>3.3391101316578773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Generation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2023-01-31T14:31:26Z</dcterms:modified>
</cp:coreProperties>
</file>