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AZ9" i="3" s="1"/>
  <c r="AZ10" i="3" s="1"/>
  <c r="B11" i="3"/>
  <c r="C11" i="3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<sst xmlns="http://schemas.openxmlformats.org/spreadsheetml/2006/main" count="307" uniqueCount="74">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</sst>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3.89594831461</c:v>
                </c:pt>
                <c:pt idx="1">
                  <c:v>5.1187208294400017</c:v>
                </c:pt>
                <c:pt idx="2">
                  <c:v>6.3002263986237486</c:v>
                </c:pt>
                <c:pt idx="3">
                  <c:v>7.6148435148893201</c:v>
                </c:pt>
                <c:pt idx="4">
                  <c:v>10.75019920731846</c:v>
                </c:pt>
                <c:pt idx="5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448.49465283325264</c:v>
                </c:pt>
                <c:pt idx="1">
                  <c:v>542.54305842312044</c:v>
                </c:pt>
                <c:pt idx="2">
                  <c:v>649.22131390030995</c:v>
                </c:pt>
                <c:pt idx="3">
                  <c:v>767.31780512099203</c:v>
                </c:pt>
                <c:pt idx="4">
                  <c:v>894.45012198469351</c:v>
                </c:pt>
                <c:pt idx="5">
                  <c:v>1027.0761660516139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406.6554684854928</c:v>
                </c:pt>
                <c:pt idx="1">
                  <c:v>498.01581193613686</c:v>
                </c:pt>
                <c:pt idx="2">
                  <c:v>604.64739614542054</c:v>
                </c:pt>
                <c:pt idx="3">
                  <c:v>725.77977795766571</c:v>
                </c:pt>
                <c:pt idx="4">
                  <c:v>858.8689152691901</c:v>
                </c:pt>
                <c:pt idx="5">
                  <c:v>1006.1736052833191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24.315333439632873</c:v>
                </c:pt>
                <c:pt idx="1">
                  <c:v>27.282811076206141</c:v>
                </c:pt>
                <c:pt idx="2">
                  <c:v>30.459659830461842</c:v>
                </c:pt>
                <c:pt idx="3">
                  <c:v>33.158496218560963</c:v>
                </c:pt>
                <c:pt idx="4">
                  <c:v>35.537814445784782</c:v>
                </c:pt>
                <c:pt idx="5">
                  <c:v>40.974667639132704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1264"/>
        <c:axId val="1799958880"/>
      </c:lineChart>
      <c:catAx>
        <c:axId val="17999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8880"/>
        <c:crosses val="autoZero"/>
        <c:auto val="1"/>
        <c:lblAlgn val="ctr"/>
        <c:lblOffset val="100"/>
        <c:noMultiLvlLbl val="0"/>
      </c:catAx>
      <c:valAx>
        <c:axId val="179995888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5.1187208294400017</c:v>
                </c:pt>
                <c:pt idx="1">
                  <c:v>6.3002263986237486</c:v>
                </c:pt>
                <c:pt idx="2">
                  <c:v>7.6148435148893201</c:v>
                </c:pt>
                <c:pt idx="3">
                  <c:v>10.75019920731846</c:v>
                </c:pt>
                <c:pt idx="4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1229.4519754549378</c:v>
                </c:pt>
                <c:pt idx="1">
                  <c:v>1347.0210763267737</c:v>
                </c:pt>
                <c:pt idx="2">
                  <c:v>1454.0982697112015</c:v>
                </c:pt>
                <c:pt idx="3">
                  <c:v>1548.9119286266109</c:v>
                </c:pt>
                <c:pt idx="4">
                  <c:v>1630.7957919959108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1251.6099425365665</c:v>
                </c:pt>
                <c:pt idx="1">
                  <c:v>1412.0859994378495</c:v>
                </c:pt>
                <c:pt idx="2">
                  <c:v>1532.6697870532705</c:v>
                </c:pt>
                <c:pt idx="3">
                  <c:v>1617.3813425636101</c:v>
                </c:pt>
                <c:pt idx="4">
                  <c:v>1793.9815725091175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1260.4136624418018</c:v>
                </c:pt>
                <c:pt idx="1">
                  <c:v>1433.803783168778</c:v>
                </c:pt>
                <c:pt idx="2">
                  <c:v>1573.2216759015998</c:v>
                </c:pt>
                <c:pt idx="3">
                  <c:v>1682.2922056342579</c:v>
                </c:pt>
                <c:pt idx="4">
                  <c:v>1894.7466360660774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0304"/>
        <c:axId val="1799964864"/>
      </c:lineChart>
      <c:catAx>
        <c:axId val="17999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4864"/>
        <c:crosses val="autoZero"/>
        <c:auto val="1"/>
        <c:lblAlgn val="ctr"/>
        <c:lblOffset val="100"/>
        <c:noMultiLvlLbl val="0"/>
      </c:catAx>
      <c:valAx>
        <c:axId val="1799964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5.1187208294400017</c:v>
                </c:pt>
                <c:pt idx="1">
                  <c:v>6.3002263986237486</c:v>
                </c:pt>
                <c:pt idx="2">
                  <c:v>7.6148435148893201</c:v>
                </c:pt>
                <c:pt idx="3">
                  <c:v>10.75019920731846</c:v>
                </c:pt>
                <c:pt idx="4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1270.4791585475059</c:v>
                </c:pt>
                <c:pt idx="1">
                  <c:v>1435.681247544155</c:v>
                </c:pt>
                <c:pt idx="2">
                  <c:v>1610.2563796418351</c:v>
                </c:pt>
                <c:pt idx="3">
                  <c:v>1793.4031425569187</c:v>
                </c:pt>
                <c:pt idx="4">
                  <c:v>1984.2385492345813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1282.6580547411697</c:v>
                </c:pt>
                <c:pt idx="1">
                  <c:v>1480.5668828869757</c:v>
                </c:pt>
                <c:pt idx="2">
                  <c:v>1653.0957633192304</c:v>
                </c:pt>
                <c:pt idx="3">
                  <c:v>1803.0274518681667</c:v>
                </c:pt>
                <c:pt idx="4">
                  <c:v>2075.1441216730173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1283.0559243794983</c:v>
                </c:pt>
                <c:pt idx="1">
                  <c:v>1481.3979198085656</c:v>
                </c:pt>
                <c:pt idx="2">
                  <c:v>1654.5241930226655</c:v>
                </c:pt>
                <c:pt idx="3">
                  <c:v>1805.2120528332678</c:v>
                </c:pt>
                <c:pt idx="4">
                  <c:v>2078.4561924132377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2688"/>
        <c:axId val="1799965952"/>
      </c:lineChart>
      <c:catAx>
        <c:axId val="17999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5952"/>
        <c:crosses val="autoZero"/>
        <c:auto val="1"/>
        <c:lblAlgn val="ctr"/>
        <c:lblOffset val="100"/>
        <c:noMultiLvlLbl val="0"/>
      </c:catAx>
      <c:valAx>
        <c:axId val="179996595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9216"/>
        <c:axId val="1799956160"/>
      </c:lineChart>
      <c:catAx>
        <c:axId val="17999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6160"/>
        <c:crosses val="autoZero"/>
        <c:auto val="1"/>
        <c:lblAlgn val="ctr"/>
        <c:lblOffset val="100"/>
        <c:noMultiLvlLbl val="0"/>
      </c:catAx>
      <c:valAx>
        <c:axId val="1799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3.0297616227276452</c:v>
                </c:pt>
                <c:pt idx="1">
                  <c:v>6.6857482523714191</c:v>
                </c:pt>
                <c:pt idx="2">
                  <c:v>11.096116678491359</c:v>
                </c:pt>
                <c:pt idx="3">
                  <c:v>16.414666535589454</c:v>
                </c:pt>
                <c:pt idx="4">
                  <c:v>22.825703952053733</c:v>
                </c:pt>
                <c:pt idx="5">
                  <c:v>30.549704684724183</c:v>
                </c:pt>
                <c:pt idx="6">
                  <c:v>39.849849923383125</c:v>
                </c:pt>
                <c:pt idx="7">
                  <c:v>51.039483957811555</c:v>
                </c:pt>
                <c:pt idx="8">
                  <c:v>64.490498574993566</c:v>
                </c:pt>
                <c:pt idx="9">
                  <c:v>80.642575034641567</c:v>
                </c:pt>
                <c:pt idx="10">
                  <c:v>100.01309840456304</c:v>
                </c:pt>
                <c:pt idx="11">
                  <c:v>123.20738531403919</c:v>
                </c:pt>
                <c:pt idx="12">
                  <c:v>150.92861625249364</c:v>
                </c:pt>
                <c:pt idx="13">
                  <c:v>183.98651741250737</c:v>
                </c:pt>
                <c:pt idx="14">
                  <c:v>223.30337697195623</c:v>
                </c:pt>
                <c:pt idx="15">
                  <c:v>269.91539823995635</c:v>
                </c:pt>
                <c:pt idx="16">
                  <c:v>324.9667006940652</c:v>
                </c:pt>
                <c:pt idx="17">
                  <c:v>389.69253426422028</c:v>
                </c:pt>
                <c:pt idx="18">
                  <c:v>465.38759503192375</c:v>
                </c:pt>
                <c:pt idx="19">
                  <c:v>553.35494434340796</c:v>
                </c:pt>
                <c:pt idx="20">
                  <c:v>654.83128729948714</c:v>
                </c:pt>
                <c:pt idx="21">
                  <c:v>770.88573727282869</c:v>
                </c:pt>
                <c:pt idx="22">
                  <c:v>902.29222392582028</c:v>
                </c:pt>
                <c:pt idx="23">
                  <c:v>1049.3808352988594</c:v>
                </c:pt>
                <c:pt idx="24">
                  <c:v>1211.8806505740822</c:v>
                </c:pt>
                <c:pt idx="25">
                  <c:v>1388.7752103394548</c:v>
                </c:pt>
                <c:pt idx="26">
                  <c:v>1578.1996433072654</c:v>
                </c:pt>
                <c:pt idx="27">
                  <c:v>1777.4123087590715</c:v>
                </c:pt>
                <c:pt idx="28">
                  <c:v>1982.869772166606</c:v>
                </c:pt>
                <c:pt idx="29">
                  <c:v>2190.4193463198053</c:v>
                </c:pt>
                <c:pt idx="30">
                  <c:v>2395.5991125355522</c:v>
                </c:pt>
                <c:pt idx="31">
                  <c:v>2594.0070769330541</c:v>
                </c:pt>
                <c:pt idx="32">
                  <c:v>2781.6787248421738</c:v>
                </c:pt>
                <c:pt idx="33">
                  <c:v>2955.4054834328458</c:v>
                </c:pt>
                <c:pt idx="34">
                  <c:v>3112.9398206005199</c:v>
                </c:pt>
                <c:pt idx="35">
                  <c:v>3253.0616378522673</c:v>
                </c:pt>
                <c:pt idx="36">
                  <c:v>3375.5141873621105</c:v>
                </c:pt>
                <c:pt idx="37">
                  <c:v>3480.8439194609705</c:v>
                </c:pt>
                <c:pt idx="38">
                  <c:v>3570.1903352467471</c:v>
                </c:pt>
                <c:pt idx="39">
                  <c:v>3645.069126056509</c:v>
                </c:pt>
                <c:pt idx="40">
                  <c:v>3707.1798494986469</c:v>
                </c:pt>
                <c:pt idx="41">
                  <c:v>3758.2546664281917</c:v>
                </c:pt>
                <c:pt idx="42">
                  <c:v>3799.9521005917486</c:v>
                </c:pt>
                <c:pt idx="43">
                  <c:v>3833.7915281864753</c:v>
                </c:pt>
                <c:pt idx="44">
                  <c:v>3861.1201259821892</c:v>
                </c:pt>
                <c:pt idx="45">
                  <c:v>3883.1031730311815</c:v>
                </c:pt>
                <c:pt idx="46">
                  <c:v>3900.729578658907</c:v>
                </c:pt>
                <c:pt idx="47">
                  <c:v>3914.8262350301898</c:v>
                </c:pt>
                <c:pt idx="48">
                  <c:v>3926.076598266402</c:v>
                </c:pt>
                <c:pt idx="49">
                  <c:v>3935.040456582994</c:v>
                </c:pt>
                <c:pt idx="50">
                  <c:v>3942.1730385707265</c:v>
                </c:pt>
                <c:pt idx="51">
                  <c:v>3947.8424611789133</c:v>
                </c:pt>
                <c:pt idx="52">
                  <c:v>3952.3450771162265</c:v>
                </c:pt>
                <c:pt idx="53">
                  <c:v>3955.9186278925094</c:v>
                </c:pt>
                <c:pt idx="54">
                  <c:v>3958.7533064204317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2.4685455262244087</c:v>
                </c:pt>
                <c:pt idx="1">
                  <c:v>5.5768261491598743</c:v>
                </c:pt>
                <c:pt idx="2">
                  <c:v>9.4587218559265551</c:v>
                </c:pt>
                <c:pt idx="3">
                  <c:v>14.275264792065423</c:v>
                </c:pt>
                <c:pt idx="4">
                  <c:v>20.219774742641491</c:v>
                </c:pt>
                <c:pt idx="5">
                  <c:v>27.523804523663866</c:v>
                </c:pt>
                <c:pt idx="6">
                  <c:v>36.463950169615806</c:v>
                </c:pt>
                <c:pt idx="7">
                  <c:v>47.369546935761626</c:v>
                </c:pt>
                <c:pt idx="8">
                  <c:v>60.631215343042925</c:v>
                </c:pt>
                <c:pt idx="9">
                  <c:v>76.710132795170594</c:v>
                </c:pt>
                <c:pt idx="10">
                  <c:v>96.147774684843526</c:v>
                </c:pt>
                <c:pt idx="11">
                  <c:v>119.57568177795233</c:v>
                </c:pt>
                <c:pt idx="12">
                  <c:v>147.72455510682394</c:v>
                </c:pt>
                <c:pt idx="13">
                  <c:v>181.43164508697936</c:v>
                </c:pt>
                <c:pt idx="14">
                  <c:v>221.64498481136249</c:v>
                </c:pt>
                <c:pt idx="15">
                  <c:v>269.42253026369588</c:v>
                </c:pt>
                <c:pt idx="16">
                  <c:v>325.92375079718505</c:v>
                </c:pt>
                <c:pt idx="17">
                  <c:v>392.39074109375042</c:v>
                </c:pt>
                <c:pt idx="18">
                  <c:v>470.11563737638039</c:v>
                </c:pt>
                <c:pt idx="19">
                  <c:v>560.39122049059506</c:v>
                </c:pt>
                <c:pt idx="20">
                  <c:v>664.44234520803673</c:v>
                </c:pt>
                <c:pt idx="21">
                  <c:v>783.33754563071307</c:v>
                </c:pt>
                <c:pt idx="22">
                  <c:v>917.88307033952742</c:v>
                </c:pt>
                <c:pt idx="23">
                  <c:v>1068.5057334040541</c:v>
                </c:pt>
                <c:pt idx="24">
                  <c:v>1235.1359679431389</c:v>
                </c:pt>
                <c:pt idx="25">
                  <c:v>1417.1074072052602</c:v>
                </c:pt>
                <c:pt idx="26">
                  <c:v>1613.0926619583252</c:v>
                </c:pt>
                <c:pt idx="27">
                  <c:v>1821.0948410607818</c:v>
                </c:pt>
                <c:pt idx="28">
                  <c:v>2042.1096325742906</c:v>
                </c:pt>
                <c:pt idx="29">
                  <c:v>2265.8633442986657</c:v>
                </c:pt>
                <c:pt idx="30">
                  <c:v>2492.5354109136333</c:v>
                </c:pt>
                <c:pt idx="31">
                  <c:v>2718.7448832476939</c:v>
                </c:pt>
                <c:pt idx="32">
                  <c:v>2941.3227702609543</c:v>
                </c:pt>
                <c:pt idx="33">
                  <c:v>3157.5214103272233</c:v>
                </c:pt>
                <c:pt idx="34">
                  <c:v>3365.1627994673217</c:v>
                </c:pt>
                <c:pt idx="35">
                  <c:v>3562.7114323357796</c:v>
                </c:pt>
                <c:pt idx="36">
                  <c:v>3749.2730063928648</c:v>
                </c:pt>
                <c:pt idx="37">
                  <c:v>3924.533133454896</c:v>
                </c:pt>
                <c:pt idx="38">
                  <c:v>4088.6571401579663</c:v>
                </c:pt>
                <c:pt idx="39">
                  <c:v>4242.1728140557834</c:v>
                </c:pt>
                <c:pt idx="40">
                  <c:v>4385.8542059873998</c:v>
                </c:pt>
                <c:pt idx="41">
                  <c:v>4520.6187156951219</c:v>
                </c:pt>
                <c:pt idx="42">
                  <c:v>4647.4437431087817</c:v>
                </c:pt>
                <c:pt idx="43">
                  <c:v>4767.3044402221012</c:v>
                </c:pt>
                <c:pt idx="44">
                  <c:v>4881.1309816113971</c:v>
                </c:pt>
                <c:pt idx="45">
                  <c:v>4989.7821569837333</c:v>
                </c:pt>
                <c:pt idx="46">
                  <c:v>5094.0315895002304</c:v>
                </c:pt>
                <c:pt idx="47">
                  <c:v>5194.5630745033641</c:v>
                </c:pt>
                <c:pt idx="48">
                  <c:v>5291.972067568794</c:v>
                </c:pt>
                <c:pt idx="49">
                  <c:v>5386.7709922450213</c:v>
                </c:pt>
                <c:pt idx="50">
                  <c:v>5479.396650018226</c:v>
                </c:pt>
                <c:pt idx="51">
                  <c:v>5570.2185342389994</c:v>
                </c:pt>
                <c:pt idx="52">
                  <c:v>5659.5472577156133</c:v>
                </c:pt>
                <c:pt idx="53">
                  <c:v>5747.6426065724381</c:v>
                </c:pt>
                <c:pt idx="54">
                  <c:v>5834.7209475074251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1.7933043030393843</c:v>
                </c:pt>
                <c:pt idx="1">
                  <c:v>4.1759146380462813</c:v>
                </c:pt>
                <c:pt idx="2">
                  <c:v>7.2909430454528312</c:v>
                </c:pt>
                <c:pt idx="3">
                  <c:v>11.31221764969203</c:v>
                </c:pt>
                <c:pt idx="4">
                  <c:v>16.450146451412714</c:v>
                </c:pt>
                <c:pt idx="5">
                  <c:v>22.95844988769905</c:v>
                </c:pt>
                <c:pt idx="6">
                  <c:v>31.141784309937179</c:v>
                </c:pt>
                <c:pt idx="7">
                  <c:v>41.364224044378908</c:v>
                </c:pt>
                <c:pt idx="8">
                  <c:v>54.058486632659275</c:v>
                </c:pt>
                <c:pt idx="9">
                  <c:v>69.735665843358703</c:v>
                </c:pt>
                <c:pt idx="10">
                  <c:v>88.995071491327266</c:v>
                </c:pt>
                <c:pt idx="11">
                  <c:v>112.53355667639254</c:v>
                </c:pt>
                <c:pt idx="12">
                  <c:v>141.15343838593589</c:v>
                </c:pt>
                <c:pt idx="13">
                  <c:v>175.76779120721872</c:v>
                </c:pt>
                <c:pt idx="14">
                  <c:v>217.40153474820778</c:v>
                </c:pt>
                <c:pt idx="15">
                  <c:v>267.18638293910988</c:v>
                </c:pt>
                <c:pt idx="16">
                  <c:v>326.34744597781958</c:v>
                </c:pt>
                <c:pt idx="17">
                  <c:v>396.1791755897118</c:v>
                </c:pt>
                <c:pt idx="18">
                  <c:v>478.0085566442998</c:v>
                </c:pt>
                <c:pt idx="19">
                  <c:v>573.14412715518404</c:v>
                </c:pt>
                <c:pt idx="20">
                  <c:v>682.81069415307252</c:v>
                </c:pt>
                <c:pt idx="21">
                  <c:v>808.07157375089889</c:v>
                </c:pt>
                <c:pt idx="22">
                  <c:v>949.74274200537229</c:v>
                </c:pt>
                <c:pt idx="23">
                  <c:v>1108.3061384488797</c:v>
                </c:pt>
                <c:pt idx="24">
                  <c:v>1283.831955069264</c:v>
                </c:pt>
                <c:pt idx="25">
                  <c:v>1475.9212960869788</c:v>
                </c:pt>
                <c:pt idx="26">
                  <c:v>1683.6802949754674</c:v>
                </c:pt>
                <c:pt idx="27">
                  <c:v>1905.7340635689181</c:v>
                </c:pt>
                <c:pt idx="28">
                  <c:v>2144.7190513792702</c:v>
                </c:pt>
                <c:pt idx="29">
                  <c:v>2389.5920296316403</c:v>
                </c:pt>
                <c:pt idx="30">
                  <c:v>2642.4378107862794</c:v>
                </c:pt>
                <c:pt idx="31">
                  <c:v>2900.8748895275667</c:v>
                </c:pt>
                <c:pt idx="32">
                  <c:v>3162.6004424655412</c:v>
                </c:pt>
                <c:pt idx="33">
                  <c:v>3425.5062617811332</c:v>
                </c:pt>
                <c:pt idx="34">
                  <c:v>3687.7638253605669</c:v>
                </c:pt>
                <c:pt idx="35">
                  <c:v>3947.8735865241015</c:v>
                </c:pt>
                <c:pt idx="36">
                  <c:v>4204.679621067372</c:v>
                </c:pt>
                <c:pt idx="37">
                  <c:v>4457.3553629403241</c:v>
                </c:pt>
                <c:pt idx="38">
                  <c:v>4705.3686572735596</c:v>
                </c:pt>
                <c:pt idx="39">
                  <c:v>4948.4348247963862</c:v>
                </c:pt>
                <c:pt idx="40">
                  <c:v>5186.4653956795883</c:v>
                </c:pt>
                <c:pt idx="41">
                  <c:v>5419.5183258573652</c:v>
                </c:pt>
                <c:pt idx="42">
                  <c:v>5647.7534686729341</c:v>
                </c:pt>
                <c:pt idx="43">
                  <c:v>5871.3952543684572</c:v>
                </c:pt>
                <c:pt idx="44">
                  <c:v>6090.7031326891702</c:v>
                </c:pt>
                <c:pt idx="45">
                  <c:v>6305.9493991884337</c:v>
                </c:pt>
                <c:pt idx="46">
                  <c:v>6517.4034956481255</c:v>
                </c:pt>
                <c:pt idx="47">
                  <c:v>6725.3216507281431</c:v>
                </c:pt>
                <c:pt idx="48">
                  <c:v>6929.9407070287225</c:v>
                </c:pt>
                <c:pt idx="49">
                  <c:v>7131.4750801184709</c:v>
                </c:pt>
                <c:pt idx="50">
                  <c:v>7330.1159512916292</c:v>
                </c:pt>
                <c:pt idx="51">
                  <c:v>7526.0319677882844</c:v>
                </c:pt>
                <c:pt idx="52">
                  <c:v>7719.3708878546577</c:v>
                </c:pt>
                <c:pt idx="53">
                  <c:v>7910.2617512897377</c:v>
                </c:pt>
                <c:pt idx="54">
                  <c:v>8098.8172747200852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3.4039000000000009E-4</c:v>
                </c:pt>
                <c:pt idx="17">
                  <c:v>6.7565600000000026E-3</c:v>
                </c:pt>
                <c:pt idx="18">
                  <c:v>0.45871298399999999</c:v>
                </c:pt>
                <c:pt idx="19">
                  <c:v>1.3601002794099999</c:v>
                </c:pt>
                <c:pt idx="20">
                  <c:v>2.5502636999999999</c:v>
                </c:pt>
                <c:pt idx="21">
                  <c:v>3.89594831461</c:v>
                </c:pt>
                <c:pt idx="22">
                  <c:v>5.1187208294400017</c:v>
                </c:pt>
                <c:pt idx="23">
                  <c:v>6.3002263986237486</c:v>
                </c:pt>
                <c:pt idx="24">
                  <c:v>7.6148435148893201</c:v>
                </c:pt>
                <c:pt idx="25">
                  <c:v>10.75019920731846</c:v>
                </c:pt>
                <c:pt idx="26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1808"/>
        <c:axId val="1799957248"/>
      </c:lineChart>
      <c:catAx>
        <c:axId val="17999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7248"/>
        <c:crosses val="autoZero"/>
        <c:auto val="1"/>
        <c:lblAlgn val="ctr"/>
        <c:lblOffset val="100"/>
        <c:noMultiLvlLbl val="0"/>
      </c:catAx>
      <c:valAx>
        <c:axId val="17999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19.509506166421225</c:v>
                </c:pt>
                <c:pt idx="1">
                  <c:v>24.007081377300739</c:v>
                </c:pt>
                <c:pt idx="2">
                  <c:v>29.533336216517757</c:v>
                </c:pt>
                <c:pt idx="3">
                  <c:v>36.319371409300068</c:v>
                </c:pt>
                <c:pt idx="4">
                  <c:v>44.646075421532601</c:v>
                </c:pt>
                <c:pt idx="5">
                  <c:v>54.853765907453393</c:v>
                </c:pt>
                <c:pt idx="6">
                  <c:v>67.353140922669326</c:v>
                </c:pt>
                <c:pt idx="7">
                  <c:v>82.637414853771034</c:v>
                </c:pt>
                <c:pt idx="8">
                  <c:v>101.29530419369516</c:v>
                </c:pt>
                <c:pt idx="9">
                  <c:v>124.02420816369673</c:v>
                </c:pt>
                <c:pt idx="10">
                  <c:v>151.64246443189302</c:v>
                </c:pt>
                <c:pt idx="11">
                  <c:v>185.09891889597338</c:v>
                </c:pt>
                <c:pt idx="12">
                  <c:v>225.4772144413468</c:v>
                </c:pt>
                <c:pt idx="13">
                  <c:v>273.99120009610596</c:v>
                </c:pt>
                <c:pt idx="14">
                  <c:v>331.96678964609686</c:v>
                </c:pt>
                <c:pt idx="15">
                  <c:v>400.80468598866332</c:v>
                </c:pt>
                <c:pt idx="16">
                  <c:v>481.91804363028518</c:v>
                </c:pt>
                <c:pt idx="17">
                  <c:v>576.63998301519689</c:v>
                </c:pt>
                <c:pt idx="18">
                  <c:v>686.09866341125689</c:v>
                </c:pt>
                <c:pt idx="19">
                  <c:v>811.06306742874233</c:v>
                </c:pt>
                <c:pt idx="20">
                  <c:v>951.77095266232448</c:v>
                </c:pt>
                <c:pt idx="21">
                  <c:v>1107.7606789256238</c:v>
                </c:pt>
                <c:pt idx="22">
                  <c:v>1277.7382802717646</c:v>
                </c:pt>
                <c:pt idx="23">
                  <c:v>1459.5160959303396</c:v>
                </c:pt>
                <c:pt idx="24">
                  <c:v>1650.0549862419552</c:v>
                </c:pt>
                <c:pt idx="25">
                  <c:v>1845.6260986770212</c:v>
                </c:pt>
                <c:pt idx="26">
                  <c:v>2042.0823142956567</c:v>
                </c:pt>
                <c:pt idx="27">
                  <c:v>2235.2012810986507</c:v>
                </c:pt>
                <c:pt idx="28">
                  <c:v>2421.0417091659479</c:v>
                </c:pt>
                <c:pt idx="29">
                  <c:v>2596.2507166374326</c:v>
                </c:pt>
                <c:pt idx="30">
                  <c:v>2758.2741488061829</c:v>
                </c:pt>
                <c:pt idx="31">
                  <c:v>2905.4479612292503</c:v>
                </c:pt>
                <c:pt idx="32">
                  <c:v>3036.9767493153549</c:v>
                </c:pt>
                <c:pt idx="33">
                  <c:v>3152.8262027000251</c:v>
                </c:pt>
                <c:pt idx="34">
                  <c:v>3253.5653562868088</c:v>
                </c:pt>
                <c:pt idx="35">
                  <c:v>3340.1929112814346</c:v>
                </c:pt>
                <c:pt idx="36">
                  <c:v>3413.9736374830386</c:v>
                </c:pt>
                <c:pt idx="37">
                  <c:v>3476.3004505400863</c:v>
                </c:pt>
                <c:pt idx="38">
                  <c:v>3528.5884475948337</c:v>
                </c:pt>
                <c:pt idx="39">
                  <c:v>3572.2005247583206</c:v>
                </c:pt>
                <c:pt idx="40">
                  <c:v>3608.4003707766433</c:v>
                </c:pt>
                <c:pt idx="41">
                  <c:v>3638.3270736608142</c:v>
                </c:pt>
                <c:pt idx="42">
                  <c:v>3662.9855134920449</c:v>
                </c:pt>
                <c:pt idx="43">
                  <c:v>3683.2474520607611</c:v>
                </c:pt>
                <c:pt idx="44">
                  <c:v>3699.8592729323746</c:v>
                </c:pt>
                <c:pt idx="45">
                  <c:v>3713.4533760010199</c:v>
                </c:pt>
                <c:pt idx="46">
                  <c:v>3724.5611414641889</c:v>
                </c:pt>
                <c:pt idx="47">
                  <c:v>3733.6260993326669</c:v>
                </c:pt>
                <c:pt idx="48">
                  <c:v>3741.016475483149</c:v>
                </c:pt>
                <c:pt idx="49">
                  <c:v>3747.0366613863598</c:v>
                </c:pt>
                <c:pt idx="50">
                  <c:v>3751.9374063987575</c:v>
                </c:pt>
                <c:pt idx="51">
                  <c:v>3755.9246914145529</c:v>
                </c:pt>
                <c:pt idx="52">
                  <c:v>3759.1673378331279</c:v>
                </c:pt>
                <c:pt idx="53">
                  <c:v>3761.8034571364337</c:v>
                </c:pt>
                <c:pt idx="54">
                  <c:v>3763.9458692354365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16.217625576529773</c:v>
                </c:pt>
                <c:pt idx="1">
                  <c:v>20.465184446994559</c:v>
                </c:pt>
                <c:pt idx="2">
                  <c:v>25.761947684237676</c:v>
                </c:pt>
                <c:pt idx="3">
                  <c:v>32.352767213457668</c:v>
                </c:pt>
                <c:pt idx="4">
                  <c:v>40.535224722029369</c:v>
                </c:pt>
                <c:pt idx="5">
                  <c:v>50.669259044984209</c:v>
                </c:pt>
                <c:pt idx="6">
                  <c:v>63.187776164128699</c:v>
                </c:pt>
                <c:pt idx="7">
                  <c:v>78.60794781544864</c:v>
                </c:pt>
                <c:pt idx="8">
                  <c:v>97.542654582844335</c:v>
                </c:pt>
                <c:pt idx="9">
                  <c:v>120.71118190402353</c:v>
                </c:pt>
                <c:pt idx="10">
                  <c:v>148.94782007471866</c:v>
                </c:pt>
                <c:pt idx="11">
                  <c:v>183.20645498030095</c:v>
                </c:pt>
                <c:pt idx="12">
                  <c:v>224.5585981384454</c:v>
                </c:pt>
                <c:pt idx="13">
                  <c:v>274.18167651778947</c:v>
                </c:pt>
                <c:pt idx="14">
                  <c:v>333.33394142588855</c:v>
                </c:pt>
                <c:pt idx="15">
                  <c:v>403.3123078801359</c:v>
                </c:pt>
                <c:pt idx="16">
                  <c:v>485.39013085965581</c:v>
                </c:pt>
                <c:pt idx="17">
                  <c:v>580.73372298068671</c:v>
                </c:pt>
                <c:pt idx="18">
                  <c:v>690.29958779060814</c:v>
                </c:pt>
                <c:pt idx="19">
                  <c:v>814.71886242665596</c:v>
                </c:pt>
                <c:pt idx="20">
                  <c:v>954.18079042202862</c:v>
                </c:pt>
                <c:pt idx="21">
                  <c:v>1108.3319670505387</c:v>
                </c:pt>
                <c:pt idx="22">
                  <c:v>1276.210834653896</c:v>
                </c:pt>
                <c:pt idx="23">
                  <c:v>1456.2355989888115</c:v>
                </c:pt>
                <c:pt idx="24">
                  <c:v>1646.2573066316465</c:v>
                </c:pt>
                <c:pt idx="25">
                  <c:v>1843.6788167105285</c:v>
                </c:pt>
                <c:pt idx="26">
                  <c:v>2045.6273218072722</c:v>
                </c:pt>
                <c:pt idx="27">
                  <c:v>2249.1567422448397</c:v>
                </c:pt>
                <c:pt idx="28">
                  <c:v>2501.180159133778</c:v>
                </c:pt>
                <c:pt idx="29">
                  <c:v>2649.9954523788342</c:v>
                </c:pt>
                <c:pt idx="30">
                  <c:v>2842.7090452204652</c:v>
                </c:pt>
                <c:pt idx="31">
                  <c:v>3028.0060039845002</c:v>
                </c:pt>
                <c:pt idx="32">
                  <c:v>3204.8109915579503</c:v>
                </c:pt>
                <c:pt idx="33">
                  <c:v>3372.5249864475695</c:v>
                </c:pt>
                <c:pt idx="34">
                  <c:v>3530.9608895365468</c:v>
                </c:pt>
                <c:pt idx="35">
                  <c:v>3680.2631862336452</c:v>
                </c:pt>
                <c:pt idx="36">
                  <c:v>3820.8242569984272</c:v>
                </c:pt>
                <c:pt idx="37">
                  <c:v>3953.2063172530488</c:v>
                </c:pt>
                <c:pt idx="38">
                  <c:v>4078.0742709787905</c:v>
                </c:pt>
                <c:pt idx="39">
                  <c:v>4196.1416841848068</c:v>
                </c:pt>
                <c:pt idx="40">
                  <c:v>4308.1298960088143</c:v>
                </c:pt>
                <c:pt idx="41">
                  <c:v>4414.7389621277325</c:v>
                </c:pt>
                <c:pt idx="42">
                  <c:v>4516.6284941668182</c:v>
                </c:pt>
                <c:pt idx="43">
                  <c:v>4614.4063065862811</c:v>
                </c:pt>
                <c:pt idx="44">
                  <c:v>4708.6229175928183</c:v>
                </c:pt>
                <c:pt idx="45">
                  <c:v>4799.7702279015566</c:v>
                </c:pt>
                <c:pt idx="46">
                  <c:v>4888.283024019961</c:v>
                </c:pt>
                <c:pt idx="47">
                  <c:v>4974.5422643865577</c:v>
                </c:pt>
                <c:pt idx="48">
                  <c:v>5058.8793789663787</c:v>
                </c:pt>
                <c:pt idx="49">
                  <c:v>5141.5810358443323</c:v>
                </c:pt>
                <c:pt idx="50">
                  <c:v>5222.8940024791355</c:v>
                </c:pt>
                <c:pt idx="51">
                  <c:v>5303.029860235295</c:v>
                </c:pt>
                <c:pt idx="52">
                  <c:v>5382.1694261240045</c:v>
                </c:pt>
                <c:pt idx="53">
                  <c:v>5460.4668029259028</c:v>
                </c:pt>
                <c:pt idx="54">
                  <c:v>5538.0530247867173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13.052953960524018</c:v>
                </c:pt>
                <c:pt idx="1">
                  <c:v>16.889712380507461</c:v>
                </c:pt>
                <c:pt idx="2">
                  <c:v>21.776291915413019</c:v>
                </c:pt>
                <c:pt idx="3">
                  <c:v>27.976589569244002</c:v>
                </c:pt>
                <c:pt idx="4">
                  <c:v>35.812758338254277</c:v>
                </c:pt>
                <c:pt idx="5">
                  <c:v>45.674985593300939</c:v>
                </c:pt>
                <c:pt idx="6">
                  <c:v>58.031648065889527</c:v>
                </c:pt>
                <c:pt idx="7">
                  <c:v>73.439247467103442</c:v>
                </c:pt>
                <c:pt idx="8">
                  <c:v>92.55124031353273</c:v>
                </c:pt>
                <c:pt idx="9">
                  <c:v>116.12453559698069</c:v>
                </c:pt>
                <c:pt idx="10">
                  <c:v>145.02207304920631</c:v>
                </c:pt>
                <c:pt idx="11">
                  <c:v>180.20956757793988</c:v>
                </c:pt>
                <c:pt idx="12">
                  <c:v>222.74429844945692</c:v>
                </c:pt>
                <c:pt idx="13">
                  <c:v>273.75385269933577</c:v>
                </c:pt>
                <c:pt idx="14">
                  <c:v>334.40313751180014</c:v>
                </c:pt>
                <c:pt idx="15">
                  <c:v>405.84888082808203</c:v>
                </c:pt>
                <c:pt idx="16">
                  <c:v>489.18230673454218</c:v>
                </c:pt>
                <c:pt idx="17">
                  <c:v>585.36264181155173</c:v>
                </c:pt>
                <c:pt idx="18">
                  <c:v>695.1463411739727</c:v>
                </c:pt>
                <c:pt idx="19">
                  <c:v>819.01898492436692</c:v>
                </c:pt>
                <c:pt idx="20">
                  <c:v>957.13811848283649</c:v>
                </c:pt>
                <c:pt idx="21">
                  <c:v>1109.2953367263099</c:v>
                </c:pt>
                <c:pt idx="22">
                  <c:v>1274.9043032016459</c:v>
                </c:pt>
                <c:pt idx="23">
                  <c:v>1453.0182202901915</c:v>
                </c:pt>
                <c:pt idx="24">
                  <c:v>1642.3760721604988</c:v>
                </c:pt>
                <c:pt idx="25">
                  <c:v>1841.4726659305793</c:v>
                </c:pt>
                <c:pt idx="26">
                  <c:v>2048.6441042520496</c:v>
                </c:pt>
                <c:pt idx="27">
                  <c:v>2262.1585962886061</c:v>
                </c:pt>
                <c:pt idx="28">
                  <c:v>2530.6178069566295</c:v>
                </c:pt>
                <c:pt idx="29">
                  <c:v>2701.4551908651329</c:v>
                </c:pt>
                <c:pt idx="30">
                  <c:v>2924.1429122621607</c:v>
                </c:pt>
                <c:pt idx="31">
                  <c:v>3147.0776216020231</c:v>
                </c:pt>
                <c:pt idx="32">
                  <c:v>3369.1737104932549</c:v>
                </c:pt>
                <c:pt idx="33">
                  <c:v>3589.5501131412734</c:v>
                </c:pt>
                <c:pt idx="34">
                  <c:v>3807.5199839087504</c:v>
                </c:pt>
                <c:pt idx="35">
                  <c:v>4022.5721551855622</c:v>
                </c:pt>
                <c:pt idx="36">
                  <c:v>4234.3480027361729</c:v>
                </c:pt>
                <c:pt idx="37">
                  <c:v>4442.6166676129287</c:v>
                </c:pt>
                <c:pt idx="38">
                  <c:v>4647.2507972793364</c:v>
                </c:pt>
                <c:pt idx="39">
                  <c:v>4848.2042209252013</c:v>
                </c:pt>
                <c:pt idx="40">
                  <c:v>5045.4923467302488</c:v>
                </c:pt>
                <c:pt idx="41">
                  <c:v>5239.1755920104442</c:v>
                </c:pt>
                <c:pt idx="42">
                  <c:v>5429.3458268321774</c:v>
                </c:pt>
                <c:pt idx="43">
                  <c:v>5616.1156058343231</c:v>
                </c:pt>
                <c:pt idx="44">
                  <c:v>5799.6098532163887</c:v>
                </c:pt>
                <c:pt idx="45">
                  <c:v>5979.9596243057777</c:v>
                </c:pt>
                <c:pt idx="46">
                  <c:v>6157.2975701632677</c:v>
                </c:pt>
                <c:pt idx="47">
                  <c:v>6331.7547610309102</c:v>
                </c:pt>
                <c:pt idx="48">
                  <c:v>6503.458566948103</c:v>
                </c:pt>
                <c:pt idx="49">
                  <c:v>6672.5313407873791</c:v>
                </c:pt>
                <c:pt idx="50">
                  <c:v>6839.0896948659438</c:v>
                </c:pt>
                <c:pt idx="51">
                  <c:v>7003.2442041511285</c:v>
                </c:pt>
                <c:pt idx="52">
                  <c:v>7165.0994055054171</c:v>
                </c:pt>
                <c:pt idx="53">
                  <c:v>7324.7539930405837</c:v>
                </c:pt>
                <c:pt idx="54">
                  <c:v>7482.3011347161237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3.4039000000000009E-4</c:v>
                </c:pt>
                <c:pt idx="17">
                  <c:v>6.7565600000000026E-3</c:v>
                </c:pt>
                <c:pt idx="18">
                  <c:v>0.45871298399999999</c:v>
                </c:pt>
                <c:pt idx="19">
                  <c:v>1.3601002794099999</c:v>
                </c:pt>
                <c:pt idx="20">
                  <c:v>2.5502636999999999</c:v>
                </c:pt>
                <c:pt idx="21">
                  <c:v>3.89594831461</c:v>
                </c:pt>
                <c:pt idx="22">
                  <c:v>5.1187208294400017</c:v>
                </c:pt>
                <c:pt idx="23">
                  <c:v>6.3002263986237486</c:v>
                </c:pt>
                <c:pt idx="24">
                  <c:v>7.6148435148893201</c:v>
                </c:pt>
                <c:pt idx="25">
                  <c:v>10.75019920731846</c:v>
                </c:pt>
                <c:pt idx="26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0176"/>
        <c:axId val="1799952352"/>
      </c:lineChart>
      <c:catAx>
        <c:axId val="179995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2352"/>
        <c:crosses val="autoZero"/>
        <c:auto val="1"/>
        <c:lblAlgn val="ctr"/>
        <c:lblOffset val="100"/>
        <c:noMultiLvlLbl val="0"/>
      </c:catAx>
      <c:valAx>
        <c:axId val="17999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5.6923119165805369</c:v>
                </c:pt>
                <c:pt idx="1">
                  <c:v>8.4710146516157003</c:v>
                </c:pt>
                <c:pt idx="2">
                  <c:v>12.360934498700999</c:v>
                </c:pt>
                <c:pt idx="3">
                  <c:v>17.703447039897199</c:v>
                </c:pt>
                <c:pt idx="4">
                  <c:v>24.908967565124552</c:v>
                </c:pt>
                <c:pt idx="5">
                  <c:v>34.460841611196514</c:v>
                </c:pt>
                <c:pt idx="6">
                  <c:v>46.917015098261764</c:v>
                </c:pt>
                <c:pt idx="7">
                  <c:v>62.909089499214971</c:v>
                </c:pt>
                <c:pt idx="8">
                  <c:v>83.138491067038089</c:v>
                </c:pt>
                <c:pt idx="9">
                  <c:v>108.36963345741354</c:v>
                </c:pt>
                <c:pt idx="10">
                  <c:v>139.42011806823896</c:v>
                </c:pt>
                <c:pt idx="11">
                  <c:v>177.14818283623137</c:v>
                </c:pt>
                <c:pt idx="12">
                  <c:v>222.43776510947544</c:v>
                </c:pt>
                <c:pt idx="13">
                  <c:v>276.18167614396242</c:v>
                </c:pt>
                <c:pt idx="14">
                  <c:v>339.26348491151754</c:v>
                </c:pt>
                <c:pt idx="15">
                  <c:v>412.53877160683322</c:v>
                </c:pt>
                <c:pt idx="16">
                  <c:v>496.81643426110872</c:v>
                </c:pt>
                <c:pt idx="17">
                  <c:v>592.84071621904559</c:v>
                </c:pt>
                <c:pt idx="18">
                  <c:v>701.27457172088486</c:v>
                </c:pt>
                <c:pt idx="19">
                  <c:v>822.68490739627543</c:v>
                </c:pt>
                <c:pt idx="20">
                  <c:v>957.5301364466419</c:v>
                </c:pt>
                <c:pt idx="21">
                  <c:v>1106.1503676079524</c:v>
                </c:pt>
                <c:pt idx="22">
                  <c:v>1268.7604305088569</c:v>
                </c:pt>
                <c:pt idx="23">
                  <c:v>1445.4458199838293</c:v>
                </c:pt>
                <c:pt idx="24">
                  <c:v>1636.1615304140389</c:v>
                </c:pt>
                <c:pt idx="25">
                  <c:v>1840.7336520721603</c:v>
                </c:pt>
                <c:pt idx="26">
                  <c:v>2058.8635181304621</c:v>
                </c:pt>
                <c:pt idx="27">
                  <c:v>2290.1341254314316</c:v>
                </c:pt>
                <c:pt idx="28">
                  <c:v>2534.0185050020641</c:v>
                </c:pt>
                <c:pt idx="29">
                  <c:v>2789.8896891982613</c:v>
                </c:pt>
                <c:pt idx="30">
                  <c:v>3057.0319099997869</c:v>
                </c:pt>
                <c:pt idx="31">
                  <c:v>3334.652665407099</c:v>
                </c:pt>
                <c:pt idx="32">
                  <c:v>3621.895305782783</c:v>
                </c:pt>
                <c:pt idx="33">
                  <c:v>3917.8518167993657</c:v>
                </c:pt>
                <c:pt idx="34">
                  <c:v>4221.5755078497341</c:v>
                </c:pt>
                <c:pt idx="35">
                  <c:v>4532.0933519134833</c:v>
                </c:pt>
                <c:pt idx="36">
                  <c:v>4848.4177627410781</c:v>
                </c:pt>
                <c:pt idx="37">
                  <c:v>5169.5576358951394</c:v>
                </c:pt>
                <c:pt idx="38">
                  <c:v>5494.5285200750986</c:v>
                </c:pt>
                <c:pt idx="39">
                  <c:v>5822.3618229825488</c:v>
                </c:pt>
                <c:pt idx="40">
                  <c:v>6152.112990817358</c:v>
                </c:pt>
                <c:pt idx="41">
                  <c:v>6482.8686316852418</c:v>
                </c:pt>
                <c:pt idx="42">
                  <c:v>6813.7525803659191</c:v>
                </c:pt>
                <c:pt idx="43">
                  <c:v>7143.9309248817608</c:v>
                </c:pt>
                <c:pt idx="44">
                  <c:v>7472.6160341475133</c:v>
                </c:pt>
                <c:pt idx="45">
                  <c:v>7799.0696408420199</c:v>
                </c:pt>
                <c:pt idx="46">
                  <c:v>8122.6050447982443</c:v>
                </c:pt>
                <c:pt idx="47">
                  <c:v>8442.588510004467</c:v>
                </c:pt>
                <c:pt idx="48">
                  <c:v>8758.4399331359527</c:v>
                </c:pt>
                <c:pt idx="49">
                  <c:v>9069.6328638004688</c:v>
                </c:pt>
                <c:pt idx="50">
                  <c:v>9375.6939567892514</c:v>
                </c:pt>
                <c:pt idx="51">
                  <c:v>9676.201934969391</c:v>
                </c:pt>
                <c:pt idx="52">
                  <c:v>9970.7861384003245</c:v>
                </c:pt>
                <c:pt idx="53">
                  <c:v>10259.124731139733</c:v>
                </c:pt>
                <c:pt idx="54">
                  <c:v>10540.94263231985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5.3064118583980688</c:v>
                </c:pt>
                <c:pt idx="1">
                  <c:v>8.005938117024435</c:v>
                </c:pt>
                <c:pt idx="2">
                  <c:v>11.818557773139966</c:v>
                </c:pt>
                <c:pt idx="3">
                  <c:v>17.092109380728861</c:v>
                </c:pt>
                <c:pt idx="4">
                  <c:v>24.244302409490963</c:v>
                </c:pt>
                <c:pt idx="5">
                  <c:v>33.765968021187469</c:v>
                </c:pt>
                <c:pt idx="6">
                  <c:v>46.22191755000771</c:v>
                </c:pt>
                <c:pt idx="7">
                  <c:v>62.249085030309956</c:v>
                </c:pt>
                <c:pt idx="8">
                  <c:v>82.551779003317719</c:v>
                </c:pt>
                <c:pt idx="9">
                  <c:v>107.89403523446285</c:v>
                </c:pt>
                <c:pt idx="10">
                  <c:v>139.08923131303209</c:v>
                </c:pt>
                <c:pt idx="11">
                  <c:v>176.98728221090502</c:v>
                </c:pt>
                <c:pt idx="12">
                  <c:v>222.45987048690239</c:v>
                </c:pt>
                <c:pt idx="13">
                  <c:v>276.38426670255842</c:v>
                </c:pt>
                <c:pt idx="14">
                  <c:v>339.62635917518611</c:v>
                </c:pt>
                <c:pt idx="15">
                  <c:v>413.02353561803545</c:v>
                </c:pt>
                <c:pt idx="16">
                  <c:v>497.3680441595784</c:v>
                </c:pt>
                <c:pt idx="17">
                  <c:v>593.39141220182842</c:v>
                </c:pt>
                <c:pt idx="18">
                  <c:v>701.75042512499056</c:v>
                </c:pt>
                <c:pt idx="19">
                  <c:v>823.01507070387652</c:v>
                </c:pt>
                <c:pt idx="20">
                  <c:v>957.65874735253453</c:v>
                </c:pt>
                <c:pt idx="21">
                  <c:v>1106.0509226840609</c:v>
                </c:pt>
                <c:pt idx="22">
                  <c:v>1268.4523201947795</c:v>
                </c:pt>
                <c:pt idx="23">
                  <c:v>1445.0126117344505</c:v>
                </c:pt>
                <c:pt idx="24">
                  <c:v>1635.7705059549403</c:v>
                </c:pt>
                <c:pt idx="25">
                  <c:v>1840.6560508261175</c:v>
                </c:pt>
                <c:pt idx="26">
                  <c:v>2059.4949128921844</c:v>
                </c:pt>
                <c:pt idx="27">
                  <c:v>2292.0143573488322</c:v>
                </c:pt>
                <c:pt idx="28">
                  <c:v>2589.3331194141388</c:v>
                </c:pt>
                <c:pt idx="29">
                  <c:v>2796.5574374207836</c:v>
                </c:pt>
                <c:pt idx="30">
                  <c:v>3067.6152140346298</c:v>
                </c:pt>
                <c:pt idx="31">
                  <c:v>3350.4409031375681</c:v>
                </c:pt>
                <c:pt idx="32">
                  <c:v>3644.3979714086195</c:v>
                </c:pt>
                <c:pt idx="33">
                  <c:v>3948.8064281748725</c:v>
                </c:pt>
                <c:pt idx="34">
                  <c:v>4262.9526401501107</c:v>
                </c:pt>
                <c:pt idx="35">
                  <c:v>4586.0987688066052</c:v>
                </c:pt>
                <c:pt idx="36">
                  <c:v>4917.4916902736677</c:v>
                </c:pt>
                <c:pt idx="37">
                  <c:v>5256.3712897106361</c:v>
                </c:pt>
                <c:pt idx="38">
                  <c:v>5601.978052116142</c:v>
                </c:pt>
                <c:pt idx="39">
                  <c:v>5953.5598988505426</c:v>
                </c:pt>
                <c:pt idx="40">
                  <c:v>6310.3782433488777</c:v>
                </c:pt>
                <c:pt idx="41">
                  <c:v>6671.7132603775435</c:v>
                </c:pt>
                <c:pt idx="42">
                  <c:v>7036.8683807031348</c:v>
                </c:pt>
                <c:pt idx="43">
                  <c:v>7405.1740372845579</c:v>
                </c:pt>
                <c:pt idx="44">
                  <c:v>7775.9907002654163</c:v>
                </c:pt>
                <c:pt idx="45">
                  <c:v>8148.7112463883705</c:v>
                </c:pt>
                <c:pt idx="46">
                  <c:v>8522.7627142787023</c:v>
                </c:pt>
                <c:pt idx="47">
                  <c:v>8897.6075006711617</c:v>
                </c:pt>
                <c:pt idx="48">
                  <c:v>9272.7440544072488</c:v>
                </c:pt>
                <c:pt idx="49">
                  <c:v>9647.7071252242877</c:v>
                </c:pt>
                <c:pt idx="50">
                  <c:v>10022.067623290157</c:v>
                </c:pt>
                <c:pt idx="51">
                  <c:v>10395.432143378401</c:v>
                </c:pt>
                <c:pt idx="52">
                  <c:v>10767.44220477507</c:v>
                </c:pt>
                <c:pt idx="53">
                  <c:v>11137.773254667767</c:v>
                </c:pt>
                <c:pt idx="54">
                  <c:v>11506.133479078462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5.1895920310425785</c:v>
                </c:pt>
                <c:pt idx="1">
                  <c:v>7.8596122488596727</c:v>
                </c:pt>
                <c:pt idx="2">
                  <c:v>11.63919025495748</c:v>
                </c:pt>
                <c:pt idx="3">
                  <c:v>16.876612062461039</c:v>
                </c:pt>
                <c:pt idx="4">
                  <c:v>23.990247557647525</c:v>
                </c:pt>
                <c:pt idx="5">
                  <c:v>33.471848039615722</c:v>
                </c:pt>
                <c:pt idx="6">
                  <c:v>45.887476393986006</c:v>
                </c:pt>
                <c:pt idx="7">
                  <c:v>61.87574220152959</c:v>
                </c:pt>
                <c:pt idx="8">
                  <c:v>82.143152828454845</c:v>
                </c:pt>
                <c:pt idx="9">
                  <c:v>107.45654732167671</c:v>
                </c:pt>
                <c:pt idx="10">
                  <c:v>138.63274017291536</c:v>
                </c:pt>
                <c:pt idx="11">
                  <c:v>176.52565447719724</c:v>
                </c:pt>
                <c:pt idx="12">
                  <c:v>222.01135792893771</c:v>
                </c:pt>
                <c:pt idx="13">
                  <c:v>275.97152202103263</c:v>
                </c:pt>
                <c:pt idx="14">
                  <c:v>339.27589908356811</c:v>
                </c:pt>
                <c:pt idx="15">
                  <c:v>412.76445069569672</c:v>
                </c:pt>
                <c:pt idx="16">
                  <c:v>497.22976458288929</c:v>
                </c:pt>
                <c:pt idx="17">
                  <c:v>593.40036783486437</c:v>
                </c:pt>
                <c:pt idx="18">
                  <c:v>701.92548650573133</c:v>
                </c:pt>
                <c:pt idx="19">
                  <c:v>823.36172106713229</c:v>
                </c:pt>
                <c:pt idx="20">
                  <c:v>958.16201020230744</c:v>
                </c:pt>
                <c:pt idx="21">
                  <c:v>1106.6671486928826</c:v>
                </c:pt>
                <c:pt idx="22">
                  <c:v>1269.1000150612938</c:v>
                </c:pt>
                <c:pt idx="23">
                  <c:v>1445.5625569905674</c:v>
                </c:pt>
                <c:pt idx="24">
                  <c:v>1636.0354822941592</c:v>
                </c:pt>
                <c:pt idx="25">
                  <c:v>1840.3805142754402</c:v>
                </c:pt>
                <c:pt idx="26">
                  <c:v>2058.3449955310584</c:v>
                </c:pt>
                <c:pt idx="27">
                  <c:v>2289.5685653578666</c:v>
                </c:pt>
                <c:pt idx="28">
                  <c:v>2584.987684392865</c:v>
                </c:pt>
                <c:pt idx="29">
                  <c:v>2789.8650282245148</c:v>
                </c:pt>
                <c:pt idx="30">
                  <c:v>3057.761302420532</c:v>
                </c:pt>
                <c:pt idx="31">
                  <c:v>3336.5859527395151</c:v>
                </c:pt>
                <c:pt idx="32">
                  <c:v>3625.5896125082768</c:v>
                </c:pt>
                <c:pt idx="33">
                  <c:v>3923.9800721087531</c:v>
                </c:pt>
                <c:pt idx="34">
                  <c:v>4230.9341291388255</c:v>
                </c:pt>
                <c:pt idx="35">
                  <c:v>4545.6089893414683</c:v>
                </c:pt>
                <c:pt idx="36">
                  <c:v>4867.1530195690721</c:v>
                </c:pt>
                <c:pt idx="37">
                  <c:v>5194.7156953706108</c:v>
                </c:pt>
                <c:pt idx="38">
                  <c:v>5527.4566263330762</c:v>
                </c:pt>
                <c:pt idx="39">
                  <c:v>5864.5535807066353</c:v>
                </c:pt>
                <c:pt idx="40">
                  <c:v>6205.2094660481071</c:v>
                </c:pt>
                <c:pt idx="41">
                  <c:v>6548.6582538925095</c:v>
                </c:pt>
                <c:pt idx="42">
                  <c:v>6894.169863363747</c:v>
                </c:pt>
                <c:pt idx="43">
                  <c:v>7241.054040966229</c:v>
                </c:pt>
                <c:pt idx="44">
                  <c:v>7588.6632915871223</c:v>
                </c:pt>
                <c:pt idx="45">
                  <c:v>7936.3949291758272</c:v>
                </c:pt>
                <c:pt idx="46">
                  <c:v>8283.6923249791907</c:v>
                </c:pt>
                <c:pt idx="47">
                  <c:v>8630.0454370119151</c:v>
                </c:pt>
                <c:pt idx="48">
                  <c:v>8974.9907070989811</c:v>
                </c:pt>
                <c:pt idx="49">
                  <c:v>9318.1104118315743</c:v>
                </c:pt>
                <c:pt idx="50">
                  <c:v>9659.0315516183582</c:v>
                </c:pt>
                <c:pt idx="51">
                  <c:v>9997.4243581551873</c:v>
                </c:pt>
                <c:pt idx="52">
                  <c:v>10333.000495513463</c:v>
                </c:pt>
                <c:pt idx="53">
                  <c:v>10665.511024040108</c:v>
                </c:pt>
                <c:pt idx="54">
                  <c:v>10994.744189712947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3.4039000000000009E-4</c:v>
                </c:pt>
                <c:pt idx="17">
                  <c:v>6.7565600000000026E-3</c:v>
                </c:pt>
                <c:pt idx="18">
                  <c:v>0.45871298399999999</c:v>
                </c:pt>
                <c:pt idx="19">
                  <c:v>1.3601002794099999</c:v>
                </c:pt>
                <c:pt idx="20">
                  <c:v>2.5502636999999999</c:v>
                </c:pt>
                <c:pt idx="21">
                  <c:v>3.89594831461</c:v>
                </c:pt>
                <c:pt idx="22">
                  <c:v>5.1187208294400017</c:v>
                </c:pt>
                <c:pt idx="23">
                  <c:v>6.3002263986237486</c:v>
                </c:pt>
                <c:pt idx="24">
                  <c:v>7.6148435148893201</c:v>
                </c:pt>
                <c:pt idx="25">
                  <c:v>10.75019920731846</c:v>
                </c:pt>
                <c:pt idx="26">
                  <c:v>14.45664290964744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3440"/>
        <c:axId val="1799955072"/>
      </c:lineChart>
      <c:catAx>
        <c:axId val="17999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5072"/>
        <c:crosses val="autoZero"/>
        <c:auto val="1"/>
        <c:lblAlgn val="ctr"/>
        <c:lblOffset val="100"/>
        <c:noMultiLvlLbl val="0"/>
      </c:catAx>
      <c:valAx>
        <c:axId val="17999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3.4039000000000009E-4</v>
      </c>
      <c r="W3" s="7">
        <v>6.7565600000000026E-3</v>
      </c>
      <c r="X3" s="7">
        <v>0.45871298399999999</v>
      </c>
      <c r="Y3" s="7">
        <v>1.3601002794099999</v>
      </c>
      <c r="Z3" s="7">
        <v>2.5502636999999999</v>
      </c>
      <c r="AA3" s="7">
        <v>3.89594831461</v>
      </c>
      <c r="AB3" s="36">
        <v>5.1187208294400017</v>
      </c>
      <c r="AC3" s="7">
        <v>6.3002263986237486</v>
      </c>
      <c r="AD3" s="7">
        <v>7.6148435148893201</v>
      </c>
      <c r="AE3" s="7">
        <v>10.75019920731846</v>
      </c>
      <c r="AF3" s="37">
        <v>14.45664290964744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3.4039000000000009E-4</v>
      </c>
      <c r="W8" s="3">
        <f t="shared" si="0"/>
        <v>6.4161700000000023E-3</v>
      </c>
      <c r="X8" s="3">
        <f t="shared" si="0"/>
        <v>0.45195642399999997</v>
      </c>
      <c r="Y8" s="3">
        <f t="shared" si="0"/>
        <v>0.90138729540999996</v>
      </c>
      <c r="Z8" s="3">
        <f t="shared" si="0"/>
        <v>1.19016342059</v>
      </c>
      <c r="AA8" s="3">
        <f t="shared" si="0"/>
        <v>1.3456846146100001</v>
      </c>
      <c r="AB8" s="46">
        <f t="shared" si="0"/>
        <v>1.2227725148300017</v>
      </c>
      <c r="AC8" s="47">
        <f t="shared" si="0"/>
        <v>1.1815055691837468</v>
      </c>
      <c r="AD8" s="47">
        <f t="shared" si="0"/>
        <v>1.3146171162655715</v>
      </c>
      <c r="AE8" s="47">
        <f t="shared" si="0"/>
        <v>3.1353556924291395</v>
      </c>
      <c r="AF8" s="48">
        <f t="shared" si="0"/>
        <v>3.7064437023289809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0.77823306594327124</v>
      </c>
      <c r="G9">
        <f>$A9*$C9+($B9-$A9)*F$10-($B9/$C9)*(F$10^2)</f>
        <v>0.98738944751192292</v>
      </c>
      <c r="H9">
        <f t="shared" ref="H9:AF9" si="1">$A9*$C9+($B9-$A9)*G$10-($B9/$C9)*(G$10^2)</f>
        <v>1.252521555055051</v>
      </c>
      <c r="I9">
        <f t="shared" si="1"/>
        <v>1.5884655146781561</v>
      </c>
      <c r="J9">
        <f t="shared" si="1"/>
        <v>2.0139015926341171</v>
      </c>
      <c r="K9">
        <f t="shared" si="1"/>
        <v>2.5522963789352402</v>
      </c>
      <c r="L9">
        <f t="shared" si="1"/>
        <v>3.2330426491234805</v>
      </c>
      <c r="M9">
        <f t="shared" si="1"/>
        <v>4.0928171275071925</v>
      </c>
      <c r="N9">
        <f t="shared" si="1"/>
        <v>5.1771630384275449</v>
      </c>
      <c r="O9">
        <f t="shared" si="1"/>
        <v>6.5422773667171485</v>
      </c>
      <c r="P9">
        <f t="shared" si="1"/>
        <v>8.2569337878610689</v>
      </c>
      <c r="Q9">
        <f t="shared" si="1"/>
        <v>10.404389160446986</v>
      </c>
      <c r="R9">
        <f t="shared" si="1"/>
        <v>13.083987764489258</v>
      </c>
      <c r="S9">
        <f t="shared" si="1"/>
        <v>16.411972518085406</v>
      </c>
      <c r="T9">
        <f t="shared" si="1"/>
        <v>20.520714594900255</v>
      </c>
      <c r="U9">
        <f t="shared" si="1"/>
        <v>25.555168419655878</v>
      </c>
      <c r="V9">
        <f t="shared" si="1"/>
        <v>31.664861746607347</v>
      </c>
      <c r="W9">
        <f t="shared" si="1"/>
        <v>38.98921928543237</v>
      </c>
      <c r="X9">
        <f t="shared" si="1"/>
        <v>47.633697906728933</v>
      </c>
      <c r="Y9">
        <f t="shared" si="1"/>
        <v>57.634492011669238</v>
      </c>
      <c r="Z9">
        <f t="shared" si="1"/>
        <v>68.911126664354271</v>
      </c>
      <c r="AA9">
        <f t="shared" si="1"/>
        <v>81.209981236488517</v>
      </c>
      <c r="AB9" s="43">
        <f>$A9*$C9+($B9-$A9)*AA$10-($B9/$C9)*(AA$10^2)</f>
        <v>94.048405589867812</v>
      </c>
      <c r="AC9" s="44">
        <f t="shared" si="1"/>
        <v>106.67825547718955</v>
      </c>
      <c r="AD9" s="44">
        <f t="shared" si="1"/>
        <v>118.09649122068208</v>
      </c>
      <c r="AE9" s="44">
        <f t="shared" si="1"/>
        <v>127.13231686370146</v>
      </c>
      <c r="AF9" s="45">
        <f t="shared" si="1"/>
        <v>132.6260440669204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0.77823306594327124</v>
      </c>
      <c r="G10" s="6">
        <f>F10+G9</f>
        <v>1.7656225134551942</v>
      </c>
      <c r="H10" s="6">
        <f t="shared" ref="H10:AF10" si="2">G10+H9</f>
        <v>3.018144068510245</v>
      </c>
      <c r="I10" s="6">
        <f t="shared" si="2"/>
        <v>4.6066095831884013</v>
      </c>
      <c r="J10" s="6">
        <f t="shared" si="2"/>
        <v>6.6205111758225179</v>
      </c>
      <c r="K10" s="6">
        <f t="shared" si="2"/>
        <v>9.1728075547577586</v>
      </c>
      <c r="L10" s="6">
        <f t="shared" si="2"/>
        <v>12.40585020388124</v>
      </c>
      <c r="M10" s="6">
        <f t="shared" si="2"/>
        <v>16.498667331388432</v>
      </c>
      <c r="N10" s="6">
        <f t="shared" si="2"/>
        <v>21.675830369815976</v>
      </c>
      <c r="O10" s="6">
        <f t="shared" si="2"/>
        <v>28.218107736533124</v>
      </c>
      <c r="P10" s="6">
        <f t="shared" si="2"/>
        <v>36.475041524394193</v>
      </c>
      <c r="Q10" s="6">
        <f t="shared" si="2"/>
        <v>46.879430684841182</v>
      </c>
      <c r="R10" s="6">
        <f t="shared" si="2"/>
        <v>59.96341844933044</v>
      </c>
      <c r="S10" s="6">
        <f t="shared" si="2"/>
        <v>76.375390967415854</v>
      </c>
      <c r="T10" s="6">
        <f t="shared" si="2"/>
        <v>96.896105562316109</v>
      </c>
      <c r="U10" s="6">
        <f t="shared" si="2"/>
        <v>122.45127398197198</v>
      </c>
      <c r="V10" s="6">
        <f t="shared" si="2"/>
        <v>154.11613572857934</v>
      </c>
      <c r="W10" s="6">
        <f t="shared" si="2"/>
        <v>193.10535501401171</v>
      </c>
      <c r="X10" s="6">
        <f t="shared" si="2"/>
        <v>240.73905292074065</v>
      </c>
      <c r="Y10" s="6">
        <f t="shared" si="2"/>
        <v>298.37354493240991</v>
      </c>
      <c r="Z10" s="6">
        <f t="shared" si="2"/>
        <v>367.28467159676416</v>
      </c>
      <c r="AA10" s="6">
        <f t="shared" si="2"/>
        <v>448.49465283325264</v>
      </c>
      <c r="AB10" s="49">
        <f t="shared" si="2"/>
        <v>542.54305842312044</v>
      </c>
      <c r="AC10" s="50">
        <f t="shared" si="2"/>
        <v>649.22131390030995</v>
      </c>
      <c r="AD10" s="50">
        <f t="shared" si="2"/>
        <v>767.31780512099203</v>
      </c>
      <c r="AE10" s="50">
        <f t="shared" si="2"/>
        <v>894.45012198469351</v>
      </c>
      <c r="AF10" s="51">
        <f t="shared" si="2"/>
        <v>1027.0761660516139</v>
      </c>
    </row>
    <row r="11" spans="1:32" x14ac:dyDescent="0.25">
      <c r="A11" s="16" t="s">
        <v>27</v>
      </c>
      <c r="B11" s="17">
        <f>AF10-$AF$3</f>
        <v>1012.6195231419664</v>
      </c>
      <c r="C11" s="18">
        <f>((AF10-AA10)-($AF$3-$AA$3))</f>
        <v>568.02081862332375</v>
      </c>
      <c r="D11" s="4" t="s">
        <v>9</v>
      </c>
      <c r="E11" s="5">
        <f>SUM(F11:AA11)</f>
        <v>576883.90192315448</v>
      </c>
      <c r="F11">
        <f>(F10-F3)^2</f>
        <v>0.60564670492746397</v>
      </c>
      <c r="G11">
        <f t="shared" ref="G11:AF11" si="3">(G10-G3)^2</f>
        <v>3.1174228600198375</v>
      </c>
      <c r="H11">
        <f t="shared" si="3"/>
        <v>9.1091936182835749</v>
      </c>
      <c r="I11">
        <f t="shared" si="3"/>
        <v>21.220851851923218</v>
      </c>
      <c r="J11">
        <f t="shared" si="3"/>
        <v>43.831168229190858</v>
      </c>
      <c r="K11">
        <f t="shared" si="3"/>
        <v>84.140398436621012</v>
      </c>
      <c r="L11">
        <f t="shared" si="3"/>
        <v>153.9051192811402</v>
      </c>
      <c r="M11">
        <f t="shared" si="3"/>
        <v>272.20602371182389</v>
      </c>
      <c r="N11">
        <f t="shared" si="3"/>
        <v>469.84162222103663</v>
      </c>
      <c r="O11">
        <f t="shared" si="3"/>
        <v>796.26160423059059</v>
      </c>
      <c r="P11">
        <f t="shared" si="3"/>
        <v>1330.4286542062807</v>
      </c>
      <c r="Q11">
        <f t="shared" si="3"/>
        <v>2197.681021334829</v>
      </c>
      <c r="R11">
        <f t="shared" si="3"/>
        <v>3595.6115521295023</v>
      </c>
      <c r="S11">
        <f t="shared" si="3"/>
        <v>5833.2003454256273</v>
      </c>
      <c r="T11">
        <f t="shared" si="3"/>
        <v>9388.8552731435066</v>
      </c>
      <c r="U11">
        <f t="shared" si="3"/>
        <v>14994.314499807968</v>
      </c>
      <c r="V11">
        <f t="shared" si="3"/>
        <v>23751.678372842875</v>
      </c>
      <c r="W11">
        <f t="shared" si="3"/>
        <v>37287.068724903649</v>
      </c>
      <c r="X11">
        <f t="shared" si="3"/>
        <v>57734.64176011565</v>
      </c>
      <c r="Y11">
        <f t="shared" si="3"/>
        <v>88216.986304640639</v>
      </c>
      <c r="Z11">
        <f t="shared" si="3"/>
        <v>133031.18830380312</v>
      </c>
      <c r="AA11">
        <f t="shared" si="3"/>
        <v>197668.00805965532</v>
      </c>
      <c r="AB11" s="43">
        <f t="shared" si="3"/>
        <v>288824.9186380062</v>
      </c>
      <c r="AC11" s="44">
        <f t="shared" si="3"/>
        <v>413347.52475435083</v>
      </c>
      <c r="AD11" s="44">
        <f t="shared" si="3"/>
        <v>577148.58987308352</v>
      </c>
      <c r="AE11" s="44">
        <f t="shared" si="3"/>
        <v>780925.55351673858</v>
      </c>
      <c r="AF11" s="45">
        <f t="shared" si="3"/>
        <v>1025398.2986482634</v>
      </c>
    </row>
    <row r="12" spans="1:32" ht="15.75" thickBot="1" x14ac:dyDescent="0.3">
      <c r="A12" s="19" t="s">
        <v>30</v>
      </c>
      <c r="B12" s="20">
        <f>(B11/$AF$3)*100</f>
        <v>7004.527465129604</v>
      </c>
      <c r="C12" s="21">
        <f>((C11)/($AF$3-$AA$3))*100</f>
        <v>5378.6312397504762</v>
      </c>
      <c r="D12" s="4" t="s">
        <v>10</v>
      </c>
      <c r="E12" s="5">
        <f>SUM(F12:AA12)</f>
        <v>2237.6423355713046</v>
      </c>
      <c r="F12">
        <f>SQRT(F11)</f>
        <v>0.77823306594327124</v>
      </c>
      <c r="G12">
        <f t="shared" ref="G12:AF12" si="4">SQRT(G11)</f>
        <v>1.7656225134551942</v>
      </c>
      <c r="H12">
        <f t="shared" si="4"/>
        <v>3.018144068510245</v>
      </c>
      <c r="I12">
        <f t="shared" si="4"/>
        <v>4.6066095831884013</v>
      </c>
      <c r="J12">
        <f t="shared" si="4"/>
        <v>6.6205111758225179</v>
      </c>
      <c r="K12">
        <f t="shared" si="4"/>
        <v>9.1728075547577586</v>
      </c>
      <c r="L12">
        <f t="shared" si="4"/>
        <v>12.40585020388124</v>
      </c>
      <c r="M12">
        <f t="shared" si="4"/>
        <v>16.498667331388432</v>
      </c>
      <c r="N12">
        <f t="shared" si="4"/>
        <v>21.675830369815976</v>
      </c>
      <c r="O12">
        <f t="shared" si="4"/>
        <v>28.218107736533124</v>
      </c>
      <c r="P12">
        <f t="shared" si="4"/>
        <v>36.475041524394193</v>
      </c>
      <c r="Q12">
        <f t="shared" si="4"/>
        <v>46.879430684841182</v>
      </c>
      <c r="R12">
        <f t="shared" si="4"/>
        <v>59.96341844933044</v>
      </c>
      <c r="S12">
        <f t="shared" si="4"/>
        <v>76.375390967415854</v>
      </c>
      <c r="T12">
        <f t="shared" si="4"/>
        <v>96.896105562316109</v>
      </c>
      <c r="U12">
        <f t="shared" si="4"/>
        <v>122.45127398197198</v>
      </c>
      <c r="V12">
        <f t="shared" si="4"/>
        <v>154.11579533857935</v>
      </c>
      <c r="W12">
        <f t="shared" si="4"/>
        <v>193.09859845401169</v>
      </c>
      <c r="X12">
        <f t="shared" si="4"/>
        <v>240.28033993674066</v>
      </c>
      <c r="Y12">
        <f t="shared" si="4"/>
        <v>297.01344465299991</v>
      </c>
      <c r="Z12">
        <f t="shared" si="4"/>
        <v>364.73440789676414</v>
      </c>
      <c r="AA12">
        <f t="shared" si="4"/>
        <v>444.59870451864265</v>
      </c>
      <c r="AB12" s="43">
        <f t="shared" si="4"/>
        <v>537.42433759368043</v>
      </c>
      <c r="AC12" s="44">
        <f t="shared" si="4"/>
        <v>642.9210875016862</v>
      </c>
      <c r="AD12" s="44">
        <f t="shared" si="4"/>
        <v>759.70296160610269</v>
      </c>
      <c r="AE12" s="44">
        <f t="shared" si="4"/>
        <v>883.69992277737504</v>
      </c>
      <c r="AF12" s="45">
        <f t="shared" si="4"/>
        <v>1012.6195231419664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5">G$3-F$3</f>
        <v>0</v>
      </c>
      <c r="H15" s="3">
        <f t="shared" si="5"/>
        <v>0</v>
      </c>
      <c r="I15" s="3">
        <f t="shared" si="5"/>
        <v>0</v>
      </c>
      <c r="J15" s="3">
        <f t="shared" si="5"/>
        <v>0</v>
      </c>
      <c r="K15" s="3">
        <f t="shared" si="5"/>
        <v>0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>
        <f t="shared" si="5"/>
        <v>0</v>
      </c>
      <c r="P15" s="3">
        <f t="shared" si="5"/>
        <v>0</v>
      </c>
      <c r="Q15" s="3">
        <f t="shared" si="5"/>
        <v>0</v>
      </c>
      <c r="R15" s="3">
        <f t="shared" si="5"/>
        <v>0</v>
      </c>
      <c r="S15" s="3">
        <f t="shared" si="5"/>
        <v>0</v>
      </c>
      <c r="T15" s="3">
        <f t="shared" si="5"/>
        <v>0</v>
      </c>
      <c r="U15" s="3">
        <f t="shared" si="5"/>
        <v>0</v>
      </c>
      <c r="V15" s="3">
        <f t="shared" si="5"/>
        <v>3.4039000000000009E-4</v>
      </c>
      <c r="W15" s="3">
        <f t="shared" si="5"/>
        <v>6.4161700000000023E-3</v>
      </c>
      <c r="X15" s="3">
        <f t="shared" si="5"/>
        <v>0.45195642399999997</v>
      </c>
      <c r="Y15" s="3">
        <f t="shared" si="5"/>
        <v>0.90138729540999996</v>
      </c>
      <c r="Z15" s="3">
        <f t="shared" si="5"/>
        <v>1.19016342059</v>
      </c>
      <c r="AA15" s="3">
        <f t="shared" si="5"/>
        <v>1.3456846146100001</v>
      </c>
      <c r="AB15" s="46">
        <f t="shared" si="5"/>
        <v>1.2227725148300017</v>
      </c>
      <c r="AC15" s="47">
        <f t="shared" si="5"/>
        <v>1.1815055691837468</v>
      </c>
      <c r="AD15" s="47">
        <f t="shared" si="5"/>
        <v>1.3146171162655715</v>
      </c>
      <c r="AE15" s="47">
        <f t="shared" si="5"/>
        <v>3.1353556924291395</v>
      </c>
      <c r="AF15" s="48">
        <f t="shared" si="5"/>
        <v>3.7064437023289809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0.54497017277840398</v>
      </c>
      <c r="G16">
        <f>$A16*($C16*F$4)+($B16-$A16)*(F$17)-($B16/($C16*F$4))*(F17^2)</f>
        <v>0.71417317499817679</v>
      </c>
      <c r="H16">
        <f t="shared" ref="H16:AF16" si="6">$A16*($C16*G$4)+($B16-$A16)*(G$17)-($B16/($C16*G$4))*(G17^2)</f>
        <v>0.92701753715219148</v>
      </c>
      <c r="I16">
        <f t="shared" si="6"/>
        <v>1.200984838402239</v>
      </c>
      <c r="J16">
        <f t="shared" si="6"/>
        <v>1.5520665702516099</v>
      </c>
      <c r="K16">
        <f t="shared" si="6"/>
        <v>2.0090878353812878</v>
      </c>
      <c r="L16">
        <f t="shared" si="6"/>
        <v>2.5749993209547708</v>
      </c>
      <c r="M16">
        <f t="shared" si="6"/>
        <v>3.3086292442275274</v>
      </c>
      <c r="N16">
        <f t="shared" si="6"/>
        <v>4.242017228156719</v>
      </c>
      <c r="O16">
        <f t="shared" si="6"/>
        <v>5.4363004731486795</v>
      </c>
      <c r="P16">
        <f t="shared" si="6"/>
        <v>6.9458482717938379</v>
      </c>
      <c r="Q16">
        <f t="shared" si="6"/>
        <v>8.8516715403344914</v>
      </c>
      <c r="R16">
        <f t="shared" si="6"/>
        <v>11.261486522517441</v>
      </c>
      <c r="S16">
        <f t="shared" si="6"/>
        <v>14.254379611813876</v>
      </c>
      <c r="T16">
        <f t="shared" si="6"/>
        <v>17.940305538705879</v>
      </c>
      <c r="U16">
        <f t="shared" si="6"/>
        <v>22.614332848635055</v>
      </c>
      <c r="V16">
        <f t="shared" si="6"/>
        <v>28.313234717190603</v>
      </c>
      <c r="W16">
        <f t="shared" si="6"/>
        <v>35.226865261838562</v>
      </c>
      <c r="X16">
        <f t="shared" si="6"/>
        <v>43.53789038418239</v>
      </c>
      <c r="Y16">
        <f t="shared" si="6"/>
        <v>53.352078295937623</v>
      </c>
      <c r="Z16">
        <f t="shared" si="6"/>
        <v>64.544957065880453</v>
      </c>
      <c r="AA16">
        <f t="shared" si="6"/>
        <v>77.302172031210986</v>
      </c>
      <c r="AB16" s="43">
        <f t="shared" si="6"/>
        <v>91.360343450644024</v>
      </c>
      <c r="AC16" s="44">
        <f t="shared" si="6"/>
        <v>106.63158420928373</v>
      </c>
      <c r="AD16" s="44">
        <f t="shared" si="6"/>
        <v>121.13238181224516</v>
      </c>
      <c r="AE16" s="44">
        <f t="shared" si="6"/>
        <v>133.08913731152438</v>
      </c>
      <c r="AF16" s="45">
        <f t="shared" si="6"/>
        <v>147.30469001412905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0.54497017277840398</v>
      </c>
      <c r="G17" s="6">
        <f>F17+G16</f>
        <v>1.2591433477765808</v>
      </c>
      <c r="H17" s="6">
        <f t="shared" ref="H17" si="7">G17+H16</f>
        <v>2.1861608849287721</v>
      </c>
      <c r="I17" s="6">
        <f t="shared" ref="I17" si="8">H17+I16</f>
        <v>3.3871457233310114</v>
      </c>
      <c r="J17" s="6">
        <f t="shared" ref="J17" si="9">I17+J16</f>
        <v>4.9392122935826208</v>
      </c>
      <c r="K17" s="6">
        <f t="shared" ref="K17" si="10">J17+K16</f>
        <v>6.9483001289639086</v>
      </c>
      <c r="L17" s="6">
        <f t="shared" ref="L17" si="11">K17+L16</f>
        <v>9.5232994499186798</v>
      </c>
      <c r="M17" s="6">
        <f t="shared" ref="M17" si="12">L17+M16</f>
        <v>12.831928694146207</v>
      </c>
      <c r="N17" s="6">
        <f t="shared" ref="N17" si="13">M17+N16</f>
        <v>17.073945922302926</v>
      </c>
      <c r="O17" s="6">
        <f t="shared" ref="O17" si="14">N17+O16</f>
        <v>22.510246395451606</v>
      </c>
      <c r="P17" s="6">
        <f t="shared" ref="P17" si="15">O17+P16</f>
        <v>29.456094667245445</v>
      </c>
      <c r="Q17" s="6">
        <f t="shared" ref="Q17" si="16">P17+Q16</f>
        <v>38.307766207579938</v>
      </c>
      <c r="R17" s="6">
        <f t="shared" ref="R17" si="17">Q17+R16</f>
        <v>49.569252730097375</v>
      </c>
      <c r="S17" s="6">
        <f t="shared" ref="S17" si="18">R17+S16</f>
        <v>63.823632341911249</v>
      </c>
      <c r="T17" s="6">
        <f t="shared" ref="T17" si="19">S17+T16</f>
        <v>81.763937880617135</v>
      </c>
      <c r="U17" s="6">
        <f t="shared" ref="U17" si="20">T17+U16</f>
        <v>104.37827072925219</v>
      </c>
      <c r="V17" s="6">
        <f t="shared" ref="V17" si="21">U17+V16</f>
        <v>132.69150544644279</v>
      </c>
      <c r="W17" s="6">
        <f t="shared" ref="W17" si="22">V17+W16</f>
        <v>167.91837070828134</v>
      </c>
      <c r="X17" s="6">
        <f t="shared" ref="X17" si="23">W17+X16</f>
        <v>211.45626109246373</v>
      </c>
      <c r="Y17" s="6">
        <f t="shared" ref="Y17" si="24">X17+Y16</f>
        <v>264.80833938840135</v>
      </c>
      <c r="Z17" s="6">
        <f t="shared" ref="Z17" si="25">Y17+Z16</f>
        <v>329.3532964542818</v>
      </c>
      <c r="AA17" s="6">
        <f t="shared" ref="AA17" si="26">Z17+AA16</f>
        <v>406.6554684854928</v>
      </c>
      <c r="AB17" s="49">
        <f t="shared" ref="AB17" si="27">AA17+AB16</f>
        <v>498.01581193613686</v>
      </c>
      <c r="AC17" s="50">
        <f t="shared" ref="AC17" si="28">AB17+AC16</f>
        <v>604.64739614542054</v>
      </c>
      <c r="AD17" s="50">
        <f t="shared" ref="AD17" si="29">AC17+AD16</f>
        <v>725.77977795766571</v>
      </c>
      <c r="AE17" s="50">
        <f t="shared" ref="AE17" si="30">AD17+AE16</f>
        <v>858.8689152691901</v>
      </c>
      <c r="AF17" s="51">
        <f t="shared" ref="AF17" si="31">AE17+AF16</f>
        <v>1006.1736052833191</v>
      </c>
    </row>
    <row r="18" spans="1:32" x14ac:dyDescent="0.25">
      <c r="A18" s="16" t="s">
        <v>27</v>
      </c>
      <c r="B18" s="17">
        <f>AF17-$AF$3</f>
        <v>991.71696237367166</v>
      </c>
      <c r="C18" s="18">
        <f>((AF17-AA17)-($AF$3-$AA$3))</f>
        <v>588.95744220278891</v>
      </c>
      <c r="D18" s="4" t="s">
        <v>9</v>
      </c>
      <c r="E18" s="5">
        <f>SUM(F18:AA18)</f>
        <v>456331.91864893038</v>
      </c>
      <c r="F18">
        <f>(F3-F17)^2</f>
        <v>0.29699248921812349</v>
      </c>
      <c r="G18">
        <f t="shared" ref="G18:AF18" si="32">(G3-G17)^2</f>
        <v>1.5854419702500153</v>
      </c>
      <c r="H18">
        <f t="shared" si="32"/>
        <v>4.7792994147925523</v>
      </c>
      <c r="I18">
        <f>(I3-I17)^2</f>
        <v>11.47275615107956</v>
      </c>
      <c r="J18">
        <f t="shared" si="32"/>
        <v>24.395818081077692</v>
      </c>
      <c r="K18">
        <f t="shared" si="32"/>
        <v>48.278874682159866</v>
      </c>
      <c r="L18">
        <f t="shared" si="32"/>
        <v>90.69323241282143</v>
      </c>
      <c r="M18">
        <f t="shared" si="32"/>
        <v>164.65839401165277</v>
      </c>
      <c r="N18">
        <f t="shared" si="32"/>
        <v>291.51962935772468</v>
      </c>
      <c r="O18">
        <f t="shared" si="32"/>
        <v>506.71119278394201</v>
      </c>
      <c r="P18">
        <f t="shared" si="32"/>
        <v>867.66151304572554</v>
      </c>
      <c r="Q18">
        <f t="shared" si="32"/>
        <v>1467.4849518146034</v>
      </c>
      <c r="R18">
        <f t="shared" si="32"/>
        <v>2457.1108162202659</v>
      </c>
      <c r="S18">
        <f t="shared" si="32"/>
        <v>4073.4560453154595</v>
      </c>
      <c r="T18">
        <f t="shared" si="32"/>
        <v>6685.3415377454176</v>
      </c>
      <c r="U18">
        <f t="shared" si="32"/>
        <v>10894.823400429064</v>
      </c>
      <c r="V18">
        <f t="shared" si="32"/>
        <v>17606.945284036148</v>
      </c>
      <c r="W18">
        <f t="shared" si="32"/>
        <v>28194.31016588131</v>
      </c>
      <c r="X18">
        <f t="shared" si="32"/>
        <v>44519.965307783474</v>
      </c>
      <c r="Y18">
        <f t="shared" si="32"/>
        <v>69404.974689628274</v>
      </c>
      <c r="Z18">
        <f t="shared" si="32"/>
        <v>106800.22221739618</v>
      </c>
      <c r="AA18">
        <f t="shared" si="32"/>
        <v>162215.23108827975</v>
      </c>
      <c r="AB18" s="43">
        <f t="shared" si="32"/>
        <v>242947.54242144342</v>
      </c>
      <c r="AC18" s="44">
        <f t="shared" si="32"/>
        <v>358019.33554400207</v>
      </c>
      <c r="AD18" s="44">
        <f t="shared" si="32"/>
        <v>515760.8730631973</v>
      </c>
      <c r="AE18" s="44">
        <f t="shared" si="32"/>
        <v>719305.35653443763</v>
      </c>
      <c r="AF18" s="45">
        <f t="shared" si="32"/>
        <v>983502.53345966246</v>
      </c>
    </row>
    <row r="19" spans="1:32" ht="15.75" thickBot="1" x14ac:dyDescent="0.3">
      <c r="A19" s="19" t="s">
        <v>30</v>
      </c>
      <c r="B19" s="20">
        <f>(B18/$AF$3)*100</f>
        <v>6859.9395348685202</v>
      </c>
      <c r="C19" s="21">
        <f>((C18)/($AF$3-$AA$3))*100</f>
        <v>5576.8816804866701</v>
      </c>
      <c r="D19" s="4" t="s">
        <v>10</v>
      </c>
      <c r="E19" s="5">
        <f>SUM(F19:AA19)</f>
        <v>1953.1144269172278</v>
      </c>
      <c r="F19">
        <f>SQRT(F18)</f>
        <v>0.54497017277840398</v>
      </c>
      <c r="G19">
        <f t="shared" ref="G19" si="33">SQRT(G18)</f>
        <v>1.2591433477765808</v>
      </c>
      <c r="H19">
        <f t="shared" ref="H19" si="34">SQRT(H18)</f>
        <v>2.1861608849287721</v>
      </c>
      <c r="I19">
        <f t="shared" ref="I19" si="35">SQRT(I18)</f>
        <v>3.3871457233310114</v>
      </c>
      <c r="J19">
        <f t="shared" ref="J19" si="36">SQRT(J18)</f>
        <v>4.9392122935826208</v>
      </c>
      <c r="K19">
        <f t="shared" ref="K19" si="37">SQRT(K18)</f>
        <v>6.9483001289639086</v>
      </c>
      <c r="L19">
        <f t="shared" ref="L19" si="38">SQRT(L18)</f>
        <v>9.5232994499186798</v>
      </c>
      <c r="M19">
        <f t="shared" ref="M19" si="39">SQRT(M18)</f>
        <v>12.831928694146207</v>
      </c>
      <c r="N19">
        <f t="shared" ref="N19" si="40">SQRT(N18)</f>
        <v>17.073945922302926</v>
      </c>
      <c r="O19">
        <f t="shared" ref="O19" si="41">SQRT(O18)</f>
        <v>22.510246395451606</v>
      </c>
      <c r="P19">
        <f t="shared" ref="P19" si="42">SQRT(P18)</f>
        <v>29.456094667245445</v>
      </c>
      <c r="Q19">
        <f t="shared" ref="Q19" si="43">SQRT(Q18)</f>
        <v>38.307766207579938</v>
      </c>
      <c r="R19">
        <f t="shared" ref="R19" si="44">SQRT(R18)</f>
        <v>49.569252730097375</v>
      </c>
      <c r="S19">
        <f t="shared" ref="S19" si="45">SQRT(S18)</f>
        <v>63.823632341911249</v>
      </c>
      <c r="T19">
        <f t="shared" ref="T19" si="46">SQRT(T18)</f>
        <v>81.763937880617135</v>
      </c>
      <c r="U19">
        <f t="shared" ref="U19" si="47">SQRT(U18)</f>
        <v>104.37827072925219</v>
      </c>
      <c r="V19">
        <f t="shared" ref="V19" si="48">SQRT(V18)</f>
        <v>132.6911650564428</v>
      </c>
      <c r="W19">
        <f t="shared" ref="W19" si="49">SQRT(W18)</f>
        <v>167.91161414828133</v>
      </c>
      <c r="X19">
        <f t="shared" ref="X19" si="50">SQRT(X18)</f>
        <v>210.99754810846375</v>
      </c>
      <c r="Y19">
        <f t="shared" ref="Y19" si="51">SQRT(Y18)</f>
        <v>263.44823910899134</v>
      </c>
      <c r="Z19">
        <f t="shared" ref="Z19" si="52">SQRT(Z18)</f>
        <v>326.80303275428179</v>
      </c>
      <c r="AA19">
        <f t="shared" ref="AA19" si="53">SQRT(AA18)</f>
        <v>402.75952017088281</v>
      </c>
      <c r="AB19" s="43">
        <f t="shared" ref="AB19" si="54">SQRT(AB18)</f>
        <v>492.89709110669685</v>
      </c>
      <c r="AC19" s="44">
        <f t="shared" ref="AC19" si="55">SQRT(AC18)</f>
        <v>598.34716974679679</v>
      </c>
      <c r="AD19" s="44">
        <f t="shared" ref="AD19" si="56">SQRT(AD18)</f>
        <v>718.16493444277637</v>
      </c>
      <c r="AE19" s="44">
        <f t="shared" ref="AE19" si="57">SQRT(AE18)</f>
        <v>848.11871606187162</v>
      </c>
      <c r="AF19" s="45">
        <f t="shared" ref="AF19" si="58">SQRT(AF18)</f>
        <v>991.71696237367166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59">G$3-F$3</f>
        <v>0</v>
      </c>
      <c r="H23" s="3">
        <f t="shared" si="59"/>
        <v>0</v>
      </c>
      <c r="I23" s="3">
        <f t="shared" si="59"/>
        <v>0</v>
      </c>
      <c r="J23" s="3">
        <f t="shared" si="59"/>
        <v>0</v>
      </c>
      <c r="K23" s="3">
        <f t="shared" si="59"/>
        <v>0</v>
      </c>
      <c r="L23" s="3">
        <f t="shared" si="59"/>
        <v>0</v>
      </c>
      <c r="M23" s="3">
        <f t="shared" si="59"/>
        <v>0</v>
      </c>
      <c r="N23" s="3">
        <f t="shared" si="59"/>
        <v>0</v>
      </c>
      <c r="O23" s="3">
        <f t="shared" si="59"/>
        <v>0</v>
      </c>
      <c r="P23" s="3">
        <f t="shared" si="59"/>
        <v>0</v>
      </c>
      <c r="Q23" s="3">
        <f t="shared" si="59"/>
        <v>0</v>
      </c>
      <c r="R23" s="3">
        <f t="shared" si="59"/>
        <v>0</v>
      </c>
      <c r="S23" s="3">
        <f t="shared" si="59"/>
        <v>0</v>
      </c>
      <c r="T23" s="3">
        <f t="shared" si="59"/>
        <v>0</v>
      </c>
      <c r="U23" s="3">
        <f t="shared" si="59"/>
        <v>0</v>
      </c>
      <c r="V23" s="3">
        <f t="shared" si="59"/>
        <v>3.4039000000000009E-4</v>
      </c>
      <c r="W23" s="3">
        <f t="shared" si="59"/>
        <v>6.4161700000000023E-3</v>
      </c>
      <c r="X23" s="3">
        <f t="shared" si="59"/>
        <v>0.45195642399999997</v>
      </c>
      <c r="Y23" s="3">
        <f t="shared" si="59"/>
        <v>0.90138729540999996</v>
      </c>
      <c r="Z23" s="3">
        <f t="shared" si="59"/>
        <v>1.19016342059</v>
      </c>
      <c r="AA23" s="3">
        <f t="shared" si="59"/>
        <v>1.3456846146100001</v>
      </c>
      <c r="AB23" s="46">
        <f t="shared" si="59"/>
        <v>1.2227725148300017</v>
      </c>
      <c r="AC23" s="47">
        <f t="shared" si="59"/>
        <v>1.1815055691837468</v>
      </c>
      <c r="AD23" s="47">
        <f t="shared" si="59"/>
        <v>1.3146171162655715</v>
      </c>
      <c r="AE23" s="47">
        <f t="shared" si="59"/>
        <v>3.1353556924291395</v>
      </c>
      <c r="AF23" s="48">
        <f t="shared" si="59"/>
        <v>3.7064437023289809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3.7692997225706431</v>
      </c>
      <c r="G24">
        <f>$A24*($C24/($C24+F5))*F$4+($B24-$A24)*(F$25)-($B24/(($C24/($C24+F5))*F$4)*(F$25^2))</f>
        <v>4.8923453091900058</v>
      </c>
      <c r="H24">
        <f t="shared" ref="H24:AF24" si="60">$A24*($C24/($C24+G5))*G$4+($B24-$A24)*(G$25)-($B24/(($C24/($C24+G5))*G$4)*(G$25^2))</f>
        <v>5.4456401884186771</v>
      </c>
      <c r="I24">
        <f t="shared" si="60"/>
        <v>5.9134326828183914</v>
      </c>
      <c r="J24">
        <f t="shared" si="60"/>
        <v>6.3946997340834608</v>
      </c>
      <c r="K24">
        <f t="shared" si="60"/>
        <v>6.9814690619855382</v>
      </c>
      <c r="L24">
        <f t="shared" si="60"/>
        <v>7.4680359153757703</v>
      </c>
      <c r="M24">
        <f t="shared" si="60"/>
        <v>8.0780977459773151</v>
      </c>
      <c r="N24">
        <f t="shared" si="60"/>
        <v>8.7506716949955035</v>
      </c>
      <c r="O24">
        <f t="shared" si="60"/>
        <v>9.5637365594132397</v>
      </c>
      <c r="P24">
        <f t="shared" si="60"/>
        <v>10.411269281953103</v>
      </c>
      <c r="Q24">
        <f t="shared" si="60"/>
        <v>11.290764077620437</v>
      </c>
      <c r="R24">
        <f t="shared" si="60"/>
        <v>12.306389510351432</v>
      </c>
      <c r="S24">
        <f t="shared" si="60"/>
        <v>13.128958407548826</v>
      </c>
      <c r="T24">
        <f t="shared" si="60"/>
        <v>13.646152021729753</v>
      </c>
      <c r="U24">
        <f t="shared" si="60"/>
        <v>14.91705277368221</v>
      </c>
      <c r="V24">
        <f t="shared" si="60"/>
        <v>16.04731954802185</v>
      </c>
      <c r="W24">
        <f t="shared" si="60"/>
        <v>17.101893216584287</v>
      </c>
      <c r="X24">
        <f t="shared" si="60"/>
        <v>18.218057943069532</v>
      </c>
      <c r="Y24">
        <f t="shared" si="60"/>
        <v>19.360216466760605</v>
      </c>
      <c r="Z24">
        <f t="shared" si="60"/>
        <v>20.382031868502395</v>
      </c>
      <c r="AA24">
        <f t="shared" si="60"/>
        <v>21.765069739632875</v>
      </c>
      <c r="AB24" s="43">
        <f t="shared" si="60"/>
        <v>23.386862761596142</v>
      </c>
      <c r="AC24" s="44">
        <f t="shared" si="60"/>
        <v>25.340939001021841</v>
      </c>
      <c r="AD24" s="44">
        <f t="shared" si="60"/>
        <v>26.858269819937213</v>
      </c>
      <c r="AE24" s="44">
        <f t="shared" si="60"/>
        <v>27.922970930895463</v>
      </c>
      <c r="AF24" s="45">
        <f t="shared" si="60"/>
        <v>30.224468431814245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3.7692997225706431</v>
      </c>
      <c r="G25" s="6">
        <f t="shared" ref="G25:AF25" si="61">F$3+G24</f>
        <v>4.8923453091900058</v>
      </c>
      <c r="H25" s="6">
        <f t="shared" si="61"/>
        <v>5.4456401884186771</v>
      </c>
      <c r="I25" s="6">
        <f t="shared" si="61"/>
        <v>5.9134326828183914</v>
      </c>
      <c r="J25" s="6">
        <f t="shared" si="61"/>
        <v>6.3946997340834608</v>
      </c>
      <c r="K25" s="6">
        <f t="shared" si="61"/>
        <v>6.9814690619855382</v>
      </c>
      <c r="L25" s="6">
        <f t="shared" si="61"/>
        <v>7.4680359153757703</v>
      </c>
      <c r="M25" s="6">
        <f t="shared" si="61"/>
        <v>8.0780977459773151</v>
      </c>
      <c r="N25" s="6">
        <f t="shared" si="61"/>
        <v>8.7506716949955035</v>
      </c>
      <c r="O25" s="6">
        <f t="shared" si="61"/>
        <v>9.5637365594132397</v>
      </c>
      <c r="P25" s="6">
        <f t="shared" si="61"/>
        <v>10.411269281953103</v>
      </c>
      <c r="Q25" s="6">
        <f t="shared" si="61"/>
        <v>11.290764077620437</v>
      </c>
      <c r="R25" s="6">
        <f t="shared" si="61"/>
        <v>12.306389510351432</v>
      </c>
      <c r="S25" s="6">
        <f t="shared" si="61"/>
        <v>13.128958407548826</v>
      </c>
      <c r="T25" s="6">
        <f t="shared" si="61"/>
        <v>13.646152021729753</v>
      </c>
      <c r="U25" s="6">
        <f t="shared" si="61"/>
        <v>14.91705277368221</v>
      </c>
      <c r="V25" s="6">
        <f t="shared" si="61"/>
        <v>16.04731954802185</v>
      </c>
      <c r="W25" s="6">
        <f t="shared" si="61"/>
        <v>17.102233606584289</v>
      </c>
      <c r="X25" s="6">
        <f t="shared" si="61"/>
        <v>18.224814503069531</v>
      </c>
      <c r="Y25" s="6">
        <f t="shared" si="61"/>
        <v>19.818929450760606</v>
      </c>
      <c r="Z25" s="6">
        <f t="shared" si="61"/>
        <v>21.742132147912393</v>
      </c>
      <c r="AA25" s="6">
        <f t="shared" si="61"/>
        <v>24.315333439632873</v>
      </c>
      <c r="AB25" s="49">
        <f t="shared" si="61"/>
        <v>27.282811076206141</v>
      </c>
      <c r="AC25" s="50">
        <f t="shared" si="61"/>
        <v>30.459659830461842</v>
      </c>
      <c r="AD25" s="50">
        <f t="shared" si="61"/>
        <v>33.158496218560963</v>
      </c>
      <c r="AE25" s="50">
        <f t="shared" si="61"/>
        <v>35.537814445784782</v>
      </c>
      <c r="AF25" s="51">
        <f t="shared" si="61"/>
        <v>40.974667639132704</v>
      </c>
    </row>
    <row r="26" spans="1:32" x14ac:dyDescent="0.25">
      <c r="A26" s="16" t="s">
        <v>27</v>
      </c>
      <c r="B26" s="17">
        <f>AF25-$AF$3</f>
        <v>26.518024729485262</v>
      </c>
      <c r="C26" s="18">
        <f>((AF25-AA25)-($AF$3-$AA$3))</f>
        <v>6.0986396044623916</v>
      </c>
      <c r="D26" s="4" t="s">
        <v>9</v>
      </c>
      <c r="E26" s="5">
        <f>SUM(F26:AA26)</f>
        <v>3441.2972749854625</v>
      </c>
      <c r="F26">
        <f>(F3-F25)^2</f>
        <v>14.207620398571127</v>
      </c>
      <c r="G26">
        <f t="shared" ref="G26:AF26" si="62">(G3-G25)^2</f>
        <v>23.935042624353454</v>
      </c>
      <c r="H26">
        <f t="shared" si="62"/>
        <v>29.654997061720607</v>
      </c>
      <c r="I26">
        <f t="shared" si="62"/>
        <v>34.968686094224715</v>
      </c>
      <c r="J26">
        <f t="shared" si="62"/>
        <v>40.892184689087081</v>
      </c>
      <c r="K26">
        <f t="shared" si="62"/>
        <v>48.740910263461231</v>
      </c>
      <c r="L26">
        <f t="shared" si="62"/>
        <v>55.771560433342422</v>
      </c>
      <c r="M26">
        <f t="shared" si="62"/>
        <v>65.255663193563777</v>
      </c>
      <c r="N26">
        <f t="shared" si="62"/>
        <v>76.574255113595484</v>
      </c>
      <c r="O26">
        <f t="shared" si="62"/>
        <v>91.465056977857387</v>
      </c>
      <c r="P26">
        <f t="shared" si="62"/>
        <v>108.3945280613403</v>
      </c>
      <c r="Q26">
        <f t="shared" si="62"/>
        <v>127.48135345648409</v>
      </c>
      <c r="R26">
        <f t="shared" si="62"/>
        <v>151.44722278048775</v>
      </c>
      <c r="S26">
        <f t="shared" si="62"/>
        <v>172.36954886714699</v>
      </c>
      <c r="T26">
        <f t="shared" si="62"/>
        <v>186.21746500015902</v>
      </c>
      <c r="U26">
        <f t="shared" si="62"/>
        <v>222.5184634528201</v>
      </c>
      <c r="V26">
        <f t="shared" si="62"/>
        <v>257.50554009798759</v>
      </c>
      <c r="W26">
        <f t="shared" si="62"/>
        <v>292.25533545029026</v>
      </c>
      <c r="X26">
        <f t="shared" si="62"/>
        <v>315.63436318588464</v>
      </c>
      <c r="Y26">
        <f t="shared" si="62"/>
        <v>340.72837437710416</v>
      </c>
      <c r="Z26">
        <f t="shared" si="62"/>
        <v>368.32781452197531</v>
      </c>
      <c r="AA26">
        <f t="shared" si="62"/>
        <v>416.95128888400541</v>
      </c>
      <c r="AB26" s="43">
        <f t="shared" si="62"/>
        <v>491.24689646679394</v>
      </c>
      <c r="AC26" s="44">
        <f t="shared" si="62"/>
        <v>583.67822374741615</v>
      </c>
      <c r="AD26" s="44">
        <f t="shared" si="62"/>
        <v>652.4781934457917</v>
      </c>
      <c r="AE26" s="44">
        <f t="shared" si="62"/>
        <v>614.42586921024781</v>
      </c>
      <c r="AF26" s="45">
        <f t="shared" si="62"/>
        <v>703.20563555359195</v>
      </c>
    </row>
    <row r="27" spans="1:32" ht="15.75" thickBot="1" x14ac:dyDescent="0.3">
      <c r="A27" s="19" t="s">
        <v>30</v>
      </c>
      <c r="B27" s="20">
        <f>(B26/$AF$3)*100</f>
        <v>183.43141554522887</v>
      </c>
      <c r="C27" s="21">
        <f>((C26)/($AF$3-$AA$3))*100</f>
        <v>57.748470515643866</v>
      </c>
      <c r="D27" s="4" t="s">
        <v>10</v>
      </c>
      <c r="E27" s="5">
        <f>SUM(F27:AA27)</f>
        <v>251.93665515567582</v>
      </c>
      <c r="F27">
        <f>SQRT(F26)</f>
        <v>3.7692997225706431</v>
      </c>
      <c r="G27">
        <f t="shared" ref="G27" si="63">SQRT(G26)</f>
        <v>4.8923453091900058</v>
      </c>
      <c r="H27">
        <f t="shared" ref="H27" si="64">SQRT(H26)</f>
        <v>5.4456401884186771</v>
      </c>
      <c r="I27">
        <f t="shared" ref="I27" si="65">SQRT(I26)</f>
        <v>5.9134326828183914</v>
      </c>
      <c r="J27">
        <f t="shared" ref="J27" si="66">SQRT(J26)</f>
        <v>6.3946997340834608</v>
      </c>
      <c r="K27">
        <f t="shared" ref="K27" si="67">SQRT(K26)</f>
        <v>6.9814690619855382</v>
      </c>
      <c r="L27">
        <f t="shared" ref="L27" si="68">SQRT(L26)</f>
        <v>7.4680359153757703</v>
      </c>
      <c r="M27">
        <f t="shared" ref="M27" si="69">SQRT(M26)</f>
        <v>8.0780977459773151</v>
      </c>
      <c r="N27">
        <f t="shared" ref="N27" si="70">SQRT(N26)</f>
        <v>8.7506716949955035</v>
      </c>
      <c r="O27">
        <f t="shared" ref="O27" si="71">SQRT(O26)</f>
        <v>9.5637365594132397</v>
      </c>
      <c r="P27">
        <f t="shared" ref="P27" si="72">SQRT(P26)</f>
        <v>10.411269281953103</v>
      </c>
      <c r="Q27">
        <f t="shared" ref="Q27" si="73">SQRT(Q26)</f>
        <v>11.290764077620437</v>
      </c>
      <c r="R27">
        <f t="shared" ref="R27" si="74">SQRT(R26)</f>
        <v>12.306389510351432</v>
      </c>
      <c r="S27">
        <f t="shared" ref="S27" si="75">SQRT(S26)</f>
        <v>13.128958407548826</v>
      </c>
      <c r="T27">
        <f t="shared" ref="T27" si="76">SQRT(T26)</f>
        <v>13.646152021729753</v>
      </c>
      <c r="U27">
        <f t="shared" ref="U27" si="77">SQRT(U26)</f>
        <v>14.91705277368221</v>
      </c>
      <c r="V27">
        <f t="shared" ref="V27" si="78">SQRT(V26)</f>
        <v>16.046979158021848</v>
      </c>
      <c r="W27">
        <f t="shared" ref="W27" si="79">SQRT(W26)</f>
        <v>17.095477046584289</v>
      </c>
      <c r="X27">
        <f t="shared" ref="X27" si="80">SQRT(X26)</f>
        <v>17.76610151906953</v>
      </c>
      <c r="Y27">
        <f t="shared" ref="Y27" si="81">SQRT(Y26)</f>
        <v>18.458829171350608</v>
      </c>
      <c r="Z27">
        <f t="shared" ref="Z27" si="82">SQRT(Z26)</f>
        <v>19.191868447912395</v>
      </c>
      <c r="AA27">
        <f t="shared" ref="AA27" si="83">SQRT(AA26)</f>
        <v>20.419385125022874</v>
      </c>
      <c r="AB27" s="43">
        <f t="shared" ref="AB27" si="84">SQRT(AB26)</f>
        <v>22.16409024676614</v>
      </c>
      <c r="AC27" s="44">
        <f t="shared" ref="AC27" si="85">SQRT(AC26)</f>
        <v>24.159433431838092</v>
      </c>
      <c r="AD27" s="44">
        <f t="shared" ref="AD27" si="86">SQRT(AD26)</f>
        <v>25.543652703671643</v>
      </c>
      <c r="AE27" s="44">
        <f t="shared" ref="AE27" si="87">SQRT(AE26)</f>
        <v>24.787615238466323</v>
      </c>
      <c r="AF27" s="45">
        <f t="shared" ref="AF27" si="88">SQRT(AF26)</f>
        <v>26.518024729485262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8.4770186003649677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17.846314887651822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10.271534457410022</v>
      </c>
      <c r="G34" s="12">
        <f t="shared" ref="G34:AF34" si="90">$E$3+$C33*(1/(1+EXP(-$A33*(G32-$B33))))</f>
        <v>13.318093128302959</v>
      </c>
      <c r="H34" s="12">
        <f t="shared" si="90"/>
        <v>17.260355785759007</v>
      </c>
      <c r="I34" s="12">
        <f t="shared" si="90"/>
        <v>22.356305568641304</v>
      </c>
      <c r="J34" s="12">
        <f t="shared" si="90"/>
        <v>28.934622842952205</v>
      </c>
      <c r="K34" s="12">
        <f t="shared" si="90"/>
        <v>37.411641443317173</v>
      </c>
      <c r="L34" s="12">
        <f t="shared" si="90"/>
        <v>48.310740461848383</v>
      </c>
      <c r="M34" s="12">
        <f t="shared" si="90"/>
        <v>62.283344583391134</v>
      </c>
      <c r="N34" s="12">
        <f t="shared" si="90"/>
        <v>80.129659471042956</v>
      </c>
      <c r="O34" s="12">
        <f t="shared" si="90"/>
        <v>102.81562979784523</v>
      </c>
      <c r="P34" s="12">
        <f t="shared" si="90"/>
        <v>131.4802487991183</v>
      </c>
      <c r="Q34" s="12">
        <f t="shared" si="90"/>
        <v>167.42431001542147</v>
      </c>
      <c r="R34" s="12">
        <f t="shared" si="90"/>
        <v>212.06842692942817</v>
      </c>
      <c r="S34" s="12">
        <f t="shared" si="90"/>
        <v>266.86587846177497</v>
      </c>
      <c r="T34" s="12">
        <f t="shared" si="90"/>
        <v>333.15690781735043</v>
      </c>
      <c r="U34" s="12">
        <f t="shared" si="90"/>
        <v>411.9589002532777</v>
      </c>
      <c r="V34" s="12">
        <f t="shared" si="90"/>
        <v>503.70464373191032</v>
      </c>
      <c r="W34" s="12">
        <f t="shared" si="90"/>
        <v>607.96876741816391</v>
      </c>
      <c r="X34" s="12">
        <f t="shared" si="90"/>
        <v>723.25327392706345</v>
      </c>
      <c r="Y34" s="12">
        <f t="shared" si="90"/>
        <v>846.92026501759506</v>
      </c>
      <c r="Z34" s="12">
        <f t="shared" si="90"/>
        <v>975.34314865968804</v>
      </c>
      <c r="AA34" s="12">
        <f t="shared" si="90"/>
        <v>1104.287944068903</v>
      </c>
      <c r="AB34" s="52">
        <f t="shared" si="90"/>
        <v>1229.4519754549378</v>
      </c>
      <c r="AC34" s="53">
        <f t="shared" si="90"/>
        <v>1347.0210763267737</v>
      </c>
      <c r="AD34" s="53">
        <f t="shared" si="90"/>
        <v>1454.0982697112015</v>
      </c>
      <c r="AE34" s="53">
        <f t="shared" si="90"/>
        <v>1548.9119286266109</v>
      </c>
      <c r="AF34" s="54">
        <f t="shared" si="90"/>
        <v>1630.7957919959108</v>
      </c>
    </row>
    <row r="35" spans="1:32" x14ac:dyDescent="0.25">
      <c r="A35" s="16" t="s">
        <v>27</v>
      </c>
      <c r="B35" s="17">
        <f>AF34-$AF$3</f>
        <v>1616.3391490862634</v>
      </c>
      <c r="C35" s="18">
        <f>((AF34-AA34)-($AF$3-$AA$3))</f>
        <v>515.9471533319703</v>
      </c>
      <c r="D35" s="4" t="s">
        <v>9</v>
      </c>
      <c r="E35" s="5">
        <f>SUM(F35:AA35)</f>
        <v>4486662.7759752357</v>
      </c>
      <c r="F35" s="3">
        <f>(F34-F$3)^2</f>
        <v>105.5044201097614</v>
      </c>
      <c r="G35" s="3">
        <f t="shared" ref="G35:AF35" si="91">(G34-G$3)^2</f>
        <v>177.3716045741505</v>
      </c>
      <c r="H35" s="3">
        <f t="shared" si="91"/>
        <v>297.91988185098444</v>
      </c>
      <c r="I35" s="3">
        <f t="shared" si="91"/>
        <v>499.80439867846218</v>
      </c>
      <c r="J35" s="3">
        <f t="shared" si="91"/>
        <v>837.21239906389155</v>
      </c>
      <c r="K35" s="3">
        <f t="shared" si="91"/>
        <v>1399.630915483327</v>
      </c>
      <c r="L35" s="3">
        <f t="shared" si="91"/>
        <v>2333.9276439720743</v>
      </c>
      <c r="M35" s="3">
        <f t="shared" si="91"/>
        <v>3879.2150124934378</v>
      </c>
      <c r="N35" s="3">
        <f t="shared" si="91"/>
        <v>6420.7623269453043</v>
      </c>
      <c r="O35" s="3">
        <f t="shared" si="91"/>
        <v>10571.053730727561</v>
      </c>
      <c r="P35" s="3">
        <f t="shared" si="91"/>
        <v>17287.05582427805</v>
      </c>
      <c r="Q35" s="3">
        <f t="shared" si="91"/>
        <v>28030.899584139959</v>
      </c>
      <c r="R35" s="3">
        <f t="shared" si="91"/>
        <v>44973.017700322212</v>
      </c>
      <c r="S35" s="3">
        <f t="shared" si="91"/>
        <v>71217.397087174846</v>
      </c>
      <c r="T35" s="3">
        <f t="shared" si="91"/>
        <v>110993.52522641853</v>
      </c>
      <c r="U35" s="3">
        <f t="shared" si="91"/>
        <v>169710.13549789001</v>
      </c>
      <c r="V35" s="3">
        <f t="shared" si="91"/>
        <v>253718.02520515918</v>
      </c>
      <c r="W35" s="3">
        <f t="shared" si="91"/>
        <v>369617.80664670223</v>
      </c>
      <c r="X35" s="3">
        <f t="shared" si="91"/>
        <v>522431.9773288758</v>
      </c>
      <c r="Y35" s="3">
        <f t="shared" si="91"/>
        <v>714971.99219206674</v>
      </c>
      <c r="Z35" s="3">
        <f t="shared" si="91"/>
        <v>946325.99702819297</v>
      </c>
      <c r="AA35" s="3">
        <f t="shared" si="91"/>
        <v>1210862.5443201161</v>
      </c>
      <c r="AB35" s="46">
        <f t="shared" si="91"/>
        <v>1498991.9183818642</v>
      </c>
      <c r="AC35" s="47">
        <f t="shared" si="91"/>
        <v>1797532.3974320611</v>
      </c>
      <c r="AD35" s="47">
        <f t="shared" si="91"/>
        <v>2092314.3022606221</v>
      </c>
      <c r="AE35" s="47">
        <f t="shared" si="91"/>
        <v>2365941.5058501484</v>
      </c>
      <c r="AF35" s="48">
        <f t="shared" si="91"/>
        <v>2612552.2448689062</v>
      </c>
    </row>
    <row r="36" spans="1:32" ht="15.75" thickBot="1" x14ac:dyDescent="0.3">
      <c r="A36" s="19" t="s">
        <v>30</v>
      </c>
      <c r="B36" s="20">
        <f>(B35/$AF$3)*100</f>
        <v>11180.598145698279</v>
      </c>
      <c r="C36" s="21">
        <f>((C35)/($AF$3-$AA$3))*100</f>
        <v>4885.5418428103985</v>
      </c>
      <c r="D36" s="4" t="s">
        <v>10</v>
      </c>
      <c r="E36" s="5">
        <f>SUM(F36:AA36)</f>
        <v>6699.2525204121857</v>
      </c>
      <c r="F36">
        <f>SQRT(F35)</f>
        <v>10.271534457410022</v>
      </c>
      <c r="G36">
        <f t="shared" ref="G36:AF36" si="92">SQRT(G35)</f>
        <v>13.318093128302959</v>
      </c>
      <c r="H36">
        <f t="shared" si="92"/>
        <v>17.260355785759007</v>
      </c>
      <c r="I36">
        <f t="shared" si="92"/>
        <v>22.356305568641304</v>
      </c>
      <c r="J36">
        <f t="shared" si="92"/>
        <v>28.934622842952205</v>
      </c>
      <c r="K36">
        <f t="shared" si="92"/>
        <v>37.411641443317173</v>
      </c>
      <c r="L36">
        <f t="shared" si="92"/>
        <v>48.310740461848383</v>
      </c>
      <c r="M36">
        <f t="shared" si="92"/>
        <v>62.283344583391134</v>
      </c>
      <c r="N36">
        <f t="shared" si="92"/>
        <v>80.129659471042956</v>
      </c>
      <c r="O36">
        <f t="shared" si="92"/>
        <v>102.81562979784523</v>
      </c>
      <c r="P36">
        <f t="shared" si="92"/>
        <v>131.4802487991183</v>
      </c>
      <c r="Q36">
        <f t="shared" si="92"/>
        <v>167.42431001542147</v>
      </c>
      <c r="R36">
        <f t="shared" si="92"/>
        <v>212.06842692942817</v>
      </c>
      <c r="S36">
        <f t="shared" si="92"/>
        <v>266.86587846177497</v>
      </c>
      <c r="T36">
        <f t="shared" si="92"/>
        <v>333.15690781735043</v>
      </c>
      <c r="U36">
        <f t="shared" si="92"/>
        <v>411.9589002532777</v>
      </c>
      <c r="V36">
        <f t="shared" si="92"/>
        <v>503.7043033419103</v>
      </c>
      <c r="W36">
        <f t="shared" si="92"/>
        <v>607.96201085816392</v>
      </c>
      <c r="X36">
        <f t="shared" si="92"/>
        <v>722.7945609430634</v>
      </c>
      <c r="Y36">
        <f t="shared" si="92"/>
        <v>845.56016473818511</v>
      </c>
      <c r="Z36">
        <f t="shared" si="92"/>
        <v>972.79288495968808</v>
      </c>
      <c r="AA36">
        <f t="shared" si="92"/>
        <v>1100.391995754293</v>
      </c>
      <c r="AB36" s="43">
        <f t="shared" si="92"/>
        <v>1224.3332546254978</v>
      </c>
      <c r="AC36" s="44">
        <f t="shared" si="92"/>
        <v>1340.7208499281501</v>
      </c>
      <c r="AD36" s="44">
        <f t="shared" si="92"/>
        <v>1446.4834261963122</v>
      </c>
      <c r="AE36" s="44">
        <f t="shared" si="92"/>
        <v>1538.1617294192924</v>
      </c>
      <c r="AF36" s="45">
        <f t="shared" si="92"/>
        <v>1616.3391490862634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8.6838484908003899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17.725915203819014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137.92255291189099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9.9647167305578606</v>
      </c>
      <c r="G44" s="12">
        <f>$E$3+$C43*F4*(1/(1+EXP(-$A43*(G42-$B43))))</f>
        <v>12.958574377795911</v>
      </c>
      <c r="H44" s="12">
        <f t="shared" ref="H44:AF44" si="118">$E$3+$C43*G4*(1/(1+EXP(-$A43*(H42-$B43))))</f>
        <v>16.726229871424248</v>
      </c>
      <c r="I44" s="12">
        <f t="shared" si="118"/>
        <v>21.635375376936771</v>
      </c>
      <c r="J44" s="12">
        <f t="shared" si="118"/>
        <v>27.997669727071635</v>
      </c>
      <c r="K44" s="12">
        <f>$E$3+$C43*J4*(1/(1+EXP(-$A43*(K42-$B43))))</f>
        <v>36.681518217872025</v>
      </c>
      <c r="L44" s="12">
        <f t="shared" si="118"/>
        <v>46.710439171332027</v>
      </c>
      <c r="M44" s="12">
        <f t="shared" si="118"/>
        <v>60.5407727359012</v>
      </c>
      <c r="N44" s="12">
        <f t="shared" si="118"/>
        <v>78.266687939720214</v>
      </c>
      <c r="O44" s="12">
        <f t="shared" si="118"/>
        <v>102.04309164406645</v>
      </c>
      <c r="P44" s="12">
        <f t="shared" si="118"/>
        <v>131.73458598197203</v>
      </c>
      <c r="Q44" s="12">
        <f t="shared" si="118"/>
        <v>168.80283531733298</v>
      </c>
      <c r="R44" s="12">
        <f t="shared" si="118"/>
        <v>216.86031245231607</v>
      </c>
      <c r="S44" s="12">
        <f t="shared" si="118"/>
        <v>269.42481596418907</v>
      </c>
      <c r="T44" s="12">
        <f t="shared" si="118"/>
        <v>323.49029624351317</v>
      </c>
      <c r="U44" s="12">
        <f t="shared" si="118"/>
        <v>412.98966915671519</v>
      </c>
      <c r="V44" s="12">
        <f t="shared" si="118"/>
        <v>505.81273993282264</v>
      </c>
      <c r="W44" s="12">
        <f t="shared" si="118"/>
        <v>608.33619098686711</v>
      </c>
      <c r="X44" s="12">
        <f t="shared" si="118"/>
        <v>724.65974949177439</v>
      </c>
      <c r="Y44" s="12">
        <f t="shared" si="118"/>
        <v>850.28145916417191</v>
      </c>
      <c r="Z44" s="12">
        <f t="shared" si="118"/>
        <v>968.73317981339142</v>
      </c>
      <c r="AA44" s="12">
        <f t="shared" si="118"/>
        <v>1106.6557327252824</v>
      </c>
      <c r="AB44" s="52">
        <f t="shared" si="118"/>
        <v>1251.6099425365665</v>
      </c>
      <c r="AC44" s="53">
        <f t="shared" si="118"/>
        <v>1412.0859994378495</v>
      </c>
      <c r="AD44" s="53">
        <f t="shared" si="118"/>
        <v>1532.6697870532705</v>
      </c>
      <c r="AE44" s="53">
        <f t="shared" si="118"/>
        <v>1617.3813425636101</v>
      </c>
      <c r="AF44" s="54">
        <f t="shared" si="118"/>
        <v>1793.9815725091175</v>
      </c>
    </row>
    <row r="45" spans="1:32" x14ac:dyDescent="0.25">
      <c r="A45" s="16" t="s">
        <v>27</v>
      </c>
      <c r="B45" s="17">
        <f>AF44-$AF$3</f>
        <v>1779.5249295994702</v>
      </c>
      <c r="C45" s="18">
        <f>((AF44-AA44)-($AF$3-$AA$3))</f>
        <v>676.76514518879765</v>
      </c>
      <c r="D45" s="4" t="s">
        <v>9</v>
      </c>
      <c r="E45" s="5">
        <f>SUM(F45:AA45)</f>
        <v>4486837.029233193</v>
      </c>
      <c r="F45" s="3">
        <f>(F44-F$3)^2</f>
        <v>99.295579520259736</v>
      </c>
      <c r="G45" s="3">
        <f t="shared" ref="G45" si="119">(G44-G$3)^2</f>
        <v>167.92464990486866</v>
      </c>
      <c r="H45" s="3">
        <f t="shared" ref="H45" si="120">(H44-H$3)^2</f>
        <v>279.76676571172482</v>
      </c>
      <c r="I45" s="3">
        <f t="shared" ref="I45" si="121">(I44-I$3)^2</f>
        <v>468.08946770096196</v>
      </c>
      <c r="J45" s="3">
        <f t="shared" ref="J45" si="122">(J44-J$3)^2</f>
        <v>783.86951014618353</v>
      </c>
      <c r="K45" s="3">
        <f t="shared" ref="K45" si="123">(K44-K$3)^2</f>
        <v>1345.5337787680774</v>
      </c>
      <c r="L45" s="3">
        <f t="shared" ref="L45" si="124">(L44-L$3)^2</f>
        <v>2181.8651275787092</v>
      </c>
      <c r="M45" s="3">
        <f t="shared" ref="M45" si="125">(M44-M$3)^2</f>
        <v>3665.185163460038</v>
      </c>
      <c r="N45" s="3">
        <f t="shared" ref="N45" si="126">(N44-N$3)^2</f>
        <v>6125.6744410535457</v>
      </c>
      <c r="O45" s="3">
        <f t="shared" ref="O45" si="127">(O44-O$3)^2</f>
        <v>10412.792552279345</v>
      </c>
      <c r="P45" s="3">
        <f t="shared" ref="P45" si="128">(P44-P$3)^2</f>
        <v>17354.001143841582</v>
      </c>
      <c r="Q45" s="3">
        <f t="shared" ref="Q45" si="129">(Q44-Q$3)^2</f>
        <v>28494.397211170639</v>
      </c>
      <c r="R45" s="3">
        <f t="shared" ref="R45" si="130">(R44-R$3)^2</f>
        <v>47028.395116916152</v>
      </c>
      <c r="S45" s="3">
        <f t="shared" ref="S45" si="131">(S44-S$3)^2</f>
        <v>72589.73145733714</v>
      </c>
      <c r="T45" s="3">
        <f t="shared" ref="T45" si="132">(T44-T$3)^2</f>
        <v>104645.9717637159</v>
      </c>
      <c r="U45" s="3">
        <f t="shared" ref="U45" si="133">(U44-U$3)^2</f>
        <v>170560.46683017307</v>
      </c>
      <c r="V45" s="3">
        <f t="shared" ref="V45" si="134">(V44-V$3)^2</f>
        <v>255846.18353126803</v>
      </c>
      <c r="W45" s="3">
        <f t="shared" ref="W45" si="135">(W44-W$3)^2</f>
        <v>370064.70079011202</v>
      </c>
      <c r="X45" s="3">
        <f t="shared" ref="X45" si="136">(X44-X$3)^2</f>
        <v>524467.14127893467</v>
      </c>
      <c r="Y45" s="3">
        <f t="shared" ref="Y45" si="137">(Y44-Y$3)^2</f>
        <v>720667.47357075079</v>
      </c>
      <c r="Z45" s="3">
        <f t="shared" ref="Z45" si="138">(Z44-Z$3)^2</f>
        <v>933509.4273893768</v>
      </c>
      <c r="AA45" s="3">
        <f t="shared" ref="AA45" si="139">(AA44-AA$3)^2</f>
        <v>1216079.1421134728</v>
      </c>
      <c r="AB45" s="46">
        <f t="shared" ref="AB45" si="140">(AB44-AB$3)^2</f>
        <v>1553740.3657929245</v>
      </c>
      <c r="AC45" s="47">
        <f t="shared" ref="AC45" si="141">(AC44-AC$3)^2</f>
        <v>1976233.6396794938</v>
      </c>
      <c r="AD45" s="47">
        <f t="shared" ref="AD45" si="142">(AD44-AD$3)^2</f>
        <v>2325792.5808108551</v>
      </c>
      <c r="AE45" s="47">
        <f t="shared" ref="AE45" si="143">(AE44-AE$3)^2</f>
        <v>2581263.630802345</v>
      </c>
      <c r="AF45" s="48">
        <f t="shared" ref="AF45" si="144">(AF44-AF$3)^2</f>
        <v>3166708.9750659992</v>
      </c>
    </row>
    <row r="46" spans="1:32" ht="15.75" thickBot="1" x14ac:dyDescent="0.3">
      <c r="A46" s="19" t="s">
        <v>30</v>
      </c>
      <c r="B46" s="20">
        <f>(B45/$AF$3)*100</f>
        <v>12309.392579738749</v>
      </c>
      <c r="C46" s="21">
        <f>((C45)/($AF$3-$AA$3))*100</f>
        <v>6408.3393293734234</v>
      </c>
      <c r="D46" s="4" t="s">
        <v>10</v>
      </c>
      <c r="E46" s="5">
        <f>SUM(F46:AA46)</f>
        <v>6693.0345207950058</v>
      </c>
      <c r="F46">
        <f>SQRT(F45)</f>
        <v>9.9647167305578606</v>
      </c>
      <c r="G46">
        <f t="shared" ref="G46" si="145">SQRT(G45)</f>
        <v>12.958574377795911</v>
      </c>
      <c r="H46">
        <f t="shared" ref="H46" si="146">SQRT(H45)</f>
        <v>16.726229871424248</v>
      </c>
      <c r="I46">
        <f t="shared" ref="I46" si="147">SQRT(I45)</f>
        <v>21.635375376936771</v>
      </c>
      <c r="J46">
        <f t="shared" ref="J46" si="148">SQRT(J45)</f>
        <v>27.997669727071635</v>
      </c>
      <c r="K46">
        <f t="shared" ref="K46" si="149">SQRT(K45)</f>
        <v>36.681518217872025</v>
      </c>
      <c r="L46">
        <f t="shared" ref="L46" si="150">SQRT(L45)</f>
        <v>46.710439171332027</v>
      </c>
      <c r="M46">
        <f t="shared" ref="M46" si="151">SQRT(M45)</f>
        <v>60.5407727359012</v>
      </c>
      <c r="N46">
        <f t="shared" ref="N46" si="152">SQRT(N45)</f>
        <v>78.266687939720214</v>
      </c>
      <c r="O46">
        <f t="shared" ref="O46" si="153">SQRT(O45)</f>
        <v>102.04309164406645</v>
      </c>
      <c r="P46">
        <f t="shared" ref="P46" si="154">SQRT(P45)</f>
        <v>131.73458598197203</v>
      </c>
      <c r="Q46">
        <f t="shared" ref="Q46" si="155">SQRT(Q45)</f>
        <v>168.80283531733298</v>
      </c>
      <c r="R46">
        <f t="shared" ref="R46" si="156">SQRT(R45)</f>
        <v>216.86031245231607</v>
      </c>
      <c r="S46">
        <f t="shared" ref="S46" si="157">SQRT(S45)</f>
        <v>269.42481596418907</v>
      </c>
      <c r="T46">
        <f t="shared" ref="T46" si="158">SQRT(T45)</f>
        <v>323.49029624351317</v>
      </c>
      <c r="U46">
        <f t="shared" ref="U46" si="159">SQRT(U45)</f>
        <v>412.98966915671519</v>
      </c>
      <c r="V46">
        <f t="shared" ref="V46" si="160">SQRT(V45)</f>
        <v>505.81239954282262</v>
      </c>
      <c r="W46">
        <f t="shared" ref="W46" si="161">SQRT(W45)</f>
        <v>608.32943442686712</v>
      </c>
      <c r="X46">
        <f t="shared" ref="X46" si="162">SQRT(X45)</f>
        <v>724.20103650777435</v>
      </c>
      <c r="Y46">
        <f t="shared" ref="Y46" si="163">SQRT(Y45)</f>
        <v>848.92135888476196</v>
      </c>
      <c r="Z46">
        <f t="shared" ref="Z46" si="164">SQRT(Z45)</f>
        <v>966.18291611339146</v>
      </c>
      <c r="AA46">
        <f t="shared" ref="AA46" si="165">SQRT(AA45)</f>
        <v>1102.7597844106724</v>
      </c>
      <c r="AB46" s="43">
        <f t="shared" ref="AB46" si="166">SQRT(AB45)</f>
        <v>1246.4912217071264</v>
      </c>
      <c r="AC46" s="44">
        <f t="shared" ref="AC46" si="167">SQRT(AC45)</f>
        <v>1405.7857730392259</v>
      </c>
      <c r="AD46" s="44">
        <f t="shared" ref="AD46" si="168">SQRT(AD45)</f>
        <v>1525.0549435383812</v>
      </c>
      <c r="AE46" s="44">
        <f t="shared" ref="AE46" si="169">SQRT(AE45)</f>
        <v>1606.6311433562917</v>
      </c>
      <c r="AF46" s="45">
        <f t="shared" ref="AF46" si="170">SQRT(AF45)</f>
        <v>1779.5249295994702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8.5828693826187283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141.06233109173115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8.310080560004911</v>
      </c>
      <c r="G54" s="12">
        <f t="shared" ref="G54:AF54" si="196">$E$3+($C53/($C53+F5))*F4*(1/(1+EXP(-$A53*(G52-$B53))))</f>
        <v>11.079494904627166</v>
      </c>
      <c r="H54" s="12">
        <f t="shared" si="196"/>
        <v>14.643210877016017</v>
      </c>
      <c r="I54" s="12">
        <f t="shared" si="196"/>
        <v>19.367654213762073</v>
      </c>
      <c r="J54" s="12">
        <f t="shared" si="196"/>
        <v>25.588726619776548</v>
      </c>
      <c r="K54" s="12">
        <f t="shared" si="196"/>
        <v>34.171596002395276</v>
      </c>
      <c r="L54" s="12">
        <f t="shared" si="196"/>
        <v>44.2725642270591</v>
      </c>
      <c r="M54" s="12">
        <f t="shared" si="196"/>
        <v>58.266327030105785</v>
      </c>
      <c r="N54" s="12">
        <f t="shared" si="196"/>
        <v>76.327337116764525</v>
      </c>
      <c r="O54" s="12">
        <f t="shared" si="196"/>
        <v>100.61254470742196</v>
      </c>
      <c r="P54" s="12">
        <f t="shared" si="196"/>
        <v>131.01743946478177</v>
      </c>
      <c r="Q54" s="12">
        <f t="shared" si="196"/>
        <v>168.94820676938497</v>
      </c>
      <c r="R54" s="12">
        <f t="shared" si="196"/>
        <v>217.92420175716927</v>
      </c>
      <c r="S54" s="12">
        <f t="shared" si="196"/>
        <v>271.26238808354077</v>
      </c>
      <c r="T54" s="12">
        <f t="shared" si="196"/>
        <v>325.7138863533188</v>
      </c>
      <c r="U54" s="12">
        <f t="shared" si="196"/>
        <v>415.25288933976145</v>
      </c>
      <c r="V54" s="12">
        <f t="shared" si="196"/>
        <v>507.42457703638581</v>
      </c>
      <c r="W54" s="12">
        <f t="shared" si="196"/>
        <v>608.72671063344069</v>
      </c>
      <c r="X54" s="12">
        <f t="shared" si="196"/>
        <v>723.60594181073975</v>
      </c>
      <c r="Y54" s="12">
        <f t="shared" si="196"/>
        <v>848.23003744191033</v>
      </c>
      <c r="Z54" s="12">
        <f t="shared" si="196"/>
        <v>967.16630336083142</v>
      </c>
      <c r="AA54" s="12">
        <f t="shared" si="196"/>
        <v>1108.2286344525626</v>
      </c>
      <c r="AB54" s="52">
        <f t="shared" si="196"/>
        <v>1260.4136624418018</v>
      </c>
      <c r="AC54" s="53">
        <f t="shared" si="196"/>
        <v>1433.803783168778</v>
      </c>
      <c r="AD54" s="53">
        <f t="shared" si="196"/>
        <v>1573.2216759015998</v>
      </c>
      <c r="AE54" s="53">
        <f t="shared" si="196"/>
        <v>1682.2922056342579</v>
      </c>
      <c r="AF54" s="54">
        <f t="shared" si="196"/>
        <v>1894.7466360660774</v>
      </c>
    </row>
    <row r="55" spans="1:32" x14ac:dyDescent="0.25">
      <c r="A55" s="16" t="s">
        <v>27</v>
      </c>
      <c r="B55" s="17">
        <f>AF54-$AF$3</f>
        <v>1880.28999315643</v>
      </c>
      <c r="C55" s="18">
        <f>((AF54-AA54)-($AF$3-$AA$3))</f>
        <v>775.95730701847731</v>
      </c>
      <c r="D55" s="4" t="s">
        <v>9</v>
      </c>
      <c r="E55" s="5">
        <f>SUM(F55:AA55)</f>
        <v>4487400.1284363661</v>
      </c>
      <c r="F55" s="3">
        <f>(F54-F$3)^2</f>
        <v>69.057438913771534</v>
      </c>
      <c r="G55" s="3">
        <f t="shared" ref="G55" si="197">(G54-G$3)^2</f>
        <v>122.75520734165934</v>
      </c>
      <c r="H55" s="3">
        <f t="shared" ref="H55" si="198">(H54-H$3)^2</f>
        <v>214.42362478876018</v>
      </c>
      <c r="I55" s="3">
        <f t="shared" ref="I55" si="199">(I54-I$3)^2</f>
        <v>375.1060297438558</v>
      </c>
      <c r="J55" s="3">
        <f t="shared" ref="J55" si="200">(J54-J$3)^2</f>
        <v>654.78293002166095</v>
      </c>
      <c r="K55" s="3">
        <f t="shared" ref="K55" si="201">(K54-K$3)^2</f>
        <v>1167.6979733509168</v>
      </c>
      <c r="L55" s="3">
        <f t="shared" ref="L55" si="202">(L54-L$3)^2</f>
        <v>1960.0599432390732</v>
      </c>
      <c r="M55" s="3">
        <f t="shared" ref="M55" si="203">(M54-M$3)^2</f>
        <v>3394.9648655792362</v>
      </c>
      <c r="N55" s="3">
        <f t="shared" ref="N55" si="204">(N54-N$3)^2</f>
        <v>5825.8623913362198</v>
      </c>
      <c r="O55" s="3">
        <f t="shared" ref="O55" si="205">(O54-O$3)^2</f>
        <v>10122.884152502982</v>
      </c>
      <c r="P55" s="3">
        <f t="shared" ref="P55" si="206">(P54-P$3)^2</f>
        <v>17165.569443907756</v>
      </c>
      <c r="Q55" s="3">
        <f t="shared" ref="Q55" si="207">(Q54-Q$3)^2</f>
        <v>28543.496570590858</v>
      </c>
      <c r="R55" s="3">
        <f t="shared" ref="R55" si="208">(R54-R$3)^2</f>
        <v>47490.957711499417</v>
      </c>
      <c r="S55" s="3">
        <f t="shared" ref="S55" si="209">(S54-S$3)^2</f>
        <v>73583.283188785485</v>
      </c>
      <c r="T55" s="3">
        <f t="shared" ref="T55" si="210">(T54-T$3)^2</f>
        <v>106089.53576338268</v>
      </c>
      <c r="U55" s="3">
        <f t="shared" ref="U55" si="211">(U54-U$3)^2</f>
        <v>172434.96210502018</v>
      </c>
      <c r="V55" s="3">
        <f t="shared" ref="V55" si="212">(V54-V$3)^2</f>
        <v>257479.35593616733</v>
      </c>
      <c r="W55" s="3">
        <f t="shared" ref="W55" si="213">(W54-W$3)^2</f>
        <v>370539.98248717177</v>
      </c>
      <c r="X55" s="3">
        <f t="shared" ref="X55" si="214">(X54-X$3)^2</f>
        <v>522941.91455979302</v>
      </c>
      <c r="Y55" s="3">
        <f t="shared" ref="Y55" si="215">(Y54-Y$3)^2</f>
        <v>717188.69046961737</v>
      </c>
      <c r="Z55" s="3">
        <f t="shared" ref="Z55" si="216">(Z54-Z$3)^2</f>
        <v>930484.10397094674</v>
      </c>
      <c r="AA55" s="3">
        <f t="shared" ref="AA55" si="217">(AA54-AA$3)^2</f>
        <v>1219550.6816726658</v>
      </c>
      <c r="AB55" s="46">
        <f t="shared" ref="AB55" si="218">(AB54-AB$3)^2</f>
        <v>1575765.3904375827</v>
      </c>
      <c r="AC55" s="47">
        <f t="shared" ref="AC55" si="219">(AC54-AC$3)^2</f>
        <v>2037766.4045914412</v>
      </c>
      <c r="AD55" s="47">
        <f t="shared" ref="AD55" si="220">(AD54-AD$3)^2</f>
        <v>2451124.7536159493</v>
      </c>
      <c r="AE55" s="47">
        <f t="shared" ref="AE55" si="221">(AE54-AE$3)^2</f>
        <v>2794052.6792497984</v>
      </c>
      <c r="AF55" s="48">
        <f t="shared" ref="AF55" si="222">(AF54-AF$3)^2</f>
        <v>3535490.4583642078</v>
      </c>
    </row>
    <row r="56" spans="1:32" ht="15.75" thickBot="1" x14ac:dyDescent="0.3">
      <c r="A56" s="19" t="s">
        <v>30</v>
      </c>
      <c r="B56" s="20">
        <f>(B55/$AF$3)*100</f>
        <v>13006.40822982246</v>
      </c>
      <c r="C56" s="21">
        <f>((C55)/($AF$3-$AA$3))*100</f>
        <v>7347.5972629973239</v>
      </c>
      <c r="D56" s="4" t="s">
        <v>10</v>
      </c>
      <c r="E56" s="5">
        <f>SUM(F56:AA56)</f>
        <v>6677.868630534741</v>
      </c>
      <c r="F56">
        <f>SQRT(F55)</f>
        <v>8.310080560004911</v>
      </c>
      <c r="G56">
        <f t="shared" ref="G56" si="223">SQRT(G55)</f>
        <v>11.079494904627166</v>
      </c>
      <c r="H56">
        <f t="shared" ref="H56" si="224">SQRT(H55)</f>
        <v>14.643210877016017</v>
      </c>
      <c r="I56">
        <f t="shared" ref="I56" si="225">SQRT(I55)</f>
        <v>19.367654213762073</v>
      </c>
      <c r="J56">
        <f t="shared" ref="J56" si="226">SQRT(J55)</f>
        <v>25.588726619776548</v>
      </c>
      <c r="K56">
        <f t="shared" ref="K56" si="227">SQRT(K55)</f>
        <v>34.171596002395276</v>
      </c>
      <c r="L56">
        <f t="shared" ref="L56" si="228">SQRT(L55)</f>
        <v>44.2725642270591</v>
      </c>
      <c r="M56">
        <f t="shared" ref="M56" si="229">SQRT(M55)</f>
        <v>58.266327030105785</v>
      </c>
      <c r="N56">
        <f t="shared" ref="N56" si="230">SQRT(N55)</f>
        <v>76.327337116764525</v>
      </c>
      <c r="O56">
        <f t="shared" ref="O56" si="231">SQRT(O55)</f>
        <v>100.61254470742196</v>
      </c>
      <c r="P56">
        <f t="shared" ref="P56" si="232">SQRT(P55)</f>
        <v>131.01743946478177</v>
      </c>
      <c r="Q56">
        <f t="shared" ref="Q56" si="233">SQRT(Q55)</f>
        <v>168.94820676938497</v>
      </c>
      <c r="R56">
        <f t="shared" ref="R56" si="234">SQRT(R55)</f>
        <v>217.92420175716927</v>
      </c>
      <c r="S56">
        <f t="shared" ref="S56" si="235">SQRT(S55)</f>
        <v>271.26238808354077</v>
      </c>
      <c r="T56">
        <f t="shared" ref="T56" si="236">SQRT(T55)</f>
        <v>325.7138863533188</v>
      </c>
      <c r="U56">
        <f t="shared" ref="U56" si="237">SQRT(U55)</f>
        <v>415.25288933976145</v>
      </c>
      <c r="V56">
        <f t="shared" ref="V56" si="238">SQRT(V55)</f>
        <v>507.42423664638579</v>
      </c>
      <c r="W56">
        <f t="shared" ref="W56" si="239">SQRT(W55)</f>
        <v>608.7199540734407</v>
      </c>
      <c r="X56">
        <f t="shared" ref="X56" si="240">SQRT(X55)</f>
        <v>723.14722882673971</v>
      </c>
      <c r="Y56">
        <f t="shared" ref="Y56" si="241">SQRT(Y55)</f>
        <v>846.86993716250038</v>
      </c>
      <c r="Z56">
        <f t="shared" ref="Z56" si="242">SQRT(Z55)</f>
        <v>964.61603966083146</v>
      </c>
      <c r="AA56">
        <f t="shared" ref="AA56" si="243">SQRT(AA55)</f>
        <v>1104.3326861379526</v>
      </c>
      <c r="AB56" s="43">
        <f t="shared" ref="AB56" si="244">SQRT(AB55)</f>
        <v>1255.2949416123618</v>
      </c>
      <c r="AC56" s="44">
        <f t="shared" ref="AC56" si="245">SQRT(AC55)</f>
        <v>1427.5035567701543</v>
      </c>
      <c r="AD56" s="44">
        <f t="shared" ref="AD56" si="246">SQRT(AD55)</f>
        <v>1565.6068323867105</v>
      </c>
      <c r="AE56" s="44">
        <f t="shared" ref="AE56" si="247">SQRT(AE55)</f>
        <v>1671.5420064269395</v>
      </c>
      <c r="AF56" s="45">
        <f t="shared" ref="AF56" si="248">SQRT(AF55)</f>
        <v>1880.28999315643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11.64085318193662</v>
      </c>
      <c r="L62">
        <f t="shared" ref="L62" si="254">M63-L63</f>
        <v>15.454151054137135</v>
      </c>
      <c r="M62">
        <f t="shared" ref="M62" si="255">N63-M63</f>
        <v>20.086155408723826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3.0736129926533082</v>
      </c>
      <c r="G63">
        <f t="shared" ref="G63:AF63" si="274">$E$3+($C62)*(EXP(-EXP($A62-$B62*G61)))</f>
        <v>5.0242639553014898</v>
      </c>
      <c r="H63">
        <f t="shared" si="274"/>
        <v>7.969237007144331</v>
      </c>
      <c r="I63">
        <f t="shared" si="274"/>
        <v>12.288067072503921</v>
      </c>
      <c r="J63">
        <f t="shared" si="274"/>
        <v>18.451230045670972</v>
      </c>
      <c r="K63">
        <f t="shared" si="274"/>
        <v>27.023915365598889</v>
      </c>
      <c r="L63">
        <f t="shared" si="274"/>
        <v>38.664768547535509</v>
      </c>
      <c r="M63">
        <f t="shared" si="274"/>
        <v>54.118919601672644</v>
      </c>
      <c r="N63">
        <f t="shared" si="274"/>
        <v>74.20507501039647</v>
      </c>
      <c r="O63">
        <f t="shared" si="274"/>
        <v>99.796959563868228</v>
      </c>
      <c r="P63">
        <f t="shared" si="274"/>
        <v>131.79988732391067</v>
      </c>
      <c r="Q63">
        <f t="shared" si="274"/>
        <v>171.12366052249058</v>
      </c>
      <c r="R63">
        <f t="shared" si="274"/>
        <v>218.65329670317047</v>
      </c>
      <c r="S63">
        <f t="shared" si="274"/>
        <v>275.21924165477247</v>
      </c>
      <c r="T63">
        <f t="shared" si="274"/>
        <v>341.56873236751295</v>
      </c>
      <c r="U63">
        <f t="shared" si="274"/>
        <v>418.33984225906579</v>
      </c>
      <c r="V63">
        <f t="shared" si="274"/>
        <v>506.03949623382181</v>
      </c>
      <c r="W63">
        <f t="shared" si="274"/>
        <v>605.02642038803776</v>
      </c>
      <c r="X63">
        <f t="shared" si="274"/>
        <v>715.49962809686815</v>
      </c>
      <c r="Y63">
        <f t="shared" si="274"/>
        <v>837.49267678266096</v>
      </c>
      <c r="Z63">
        <f t="shared" si="274"/>
        <v>970.8735884094184</v>
      </c>
      <c r="AA63">
        <f t="shared" si="274"/>
        <v>1115.3500345860664</v>
      </c>
      <c r="AB63" s="43">
        <f t="shared" si="274"/>
        <v>1270.4791585475059</v>
      </c>
      <c r="AC63" s="44">
        <f t="shared" si="274"/>
        <v>1435.681247544155</v>
      </c>
      <c r="AD63" s="44">
        <f t="shared" si="274"/>
        <v>1610.2563796418351</v>
      </c>
      <c r="AE63" s="44">
        <f t="shared" si="274"/>
        <v>1793.4031425569187</v>
      </c>
      <c r="AF63" s="45">
        <f t="shared" si="274"/>
        <v>1984.2385492345813</v>
      </c>
    </row>
    <row r="64" spans="1:32" x14ac:dyDescent="0.25">
      <c r="A64" s="16" t="s">
        <v>27</v>
      </c>
      <c r="B64" s="17">
        <f>AF63-$AF$3</f>
        <v>1969.781906324934</v>
      </c>
      <c r="C64" s="18">
        <f>((AF63-AA63)-($AF$3-$AA$3))</f>
        <v>858.32782005347747</v>
      </c>
      <c r="D64" s="4" t="s">
        <v>9</v>
      </c>
      <c r="E64" s="5">
        <f>SUM(F64:AA64)</f>
        <v>4488602.2825138858</v>
      </c>
      <c r="F64" s="3">
        <f>(F63-F$3)^2</f>
        <v>9.4470968286072257</v>
      </c>
      <c r="G64" s="3">
        <f t="shared" ref="G64" si="275">(G63-G$3)^2</f>
        <v>25.243228292541772</v>
      </c>
      <c r="H64" s="3">
        <f t="shared" ref="H64" si="276">(H63-H$3)^2</f>
        <v>63.508738476038737</v>
      </c>
      <c r="I64" s="3">
        <f t="shared" ref="I64" si="277">(I63-I$3)^2</f>
        <v>150.99659237835507</v>
      </c>
      <c r="J64" s="3">
        <f t="shared" ref="J64" si="278">(J63-J$3)^2</f>
        <v>340.44789019827118</v>
      </c>
      <c r="K64" s="3">
        <f t="shared" ref="K64" si="279">(K63-K$3)^2</f>
        <v>730.29200168705177</v>
      </c>
      <c r="L64" s="3">
        <f t="shared" ref="L64" si="280">(L63-L$3)^2</f>
        <v>1494.9643268344912</v>
      </c>
      <c r="M64" s="3">
        <f t="shared" ref="M64" si="281">(M63-M$3)^2</f>
        <v>2928.8574588523074</v>
      </c>
      <c r="N64" s="3">
        <f t="shared" ref="N64" si="282">(N63-N$3)^2</f>
        <v>5506.3931572985666</v>
      </c>
      <c r="O64" s="3">
        <f t="shared" ref="O64" si="283">(O63-O$3)^2</f>
        <v>9959.4331381923494</v>
      </c>
      <c r="P64" s="3">
        <f t="shared" ref="P64" si="284">(P63-P$3)^2</f>
        <v>17371.210298595546</v>
      </c>
      <c r="Q64" s="3">
        <f t="shared" ref="Q64" si="285">(Q63-Q$3)^2</f>
        <v>29283.307190616601</v>
      </c>
      <c r="R64" s="3">
        <f t="shared" ref="R64" si="286">(R63-R$3)^2</f>
        <v>47809.264159164697</v>
      </c>
      <c r="S64" s="3">
        <f t="shared" ref="S64" si="287">(S63-S$3)^2</f>
        <v>75745.63097702805</v>
      </c>
      <c r="T64" s="3">
        <f t="shared" ref="T64" si="288">(T63-T$3)^2</f>
        <v>116669.19893114969</v>
      </c>
      <c r="U64" s="3">
        <f t="shared" ref="U64" si="289">(U63-U$3)^2</f>
        <v>175008.22362134006</v>
      </c>
      <c r="V64" s="3">
        <f t="shared" ref="V64" si="290">(V63-V$3)^2</f>
        <v>256075.62724712776</v>
      </c>
      <c r="W64" s="3">
        <f t="shared" ref="W64" si="291">(W63-W$3)^2</f>
        <v>366048.79361859185</v>
      </c>
      <c r="X64" s="3">
        <f t="shared" ref="X64" si="292">(X63-X$3)^2</f>
        <v>511283.51028544788</v>
      </c>
      <c r="Y64" s="3">
        <f t="shared" ref="Y64" si="293">(Y63-Y$3)^2</f>
        <v>699117.6854899649</v>
      </c>
      <c r="Z64" s="3">
        <f t="shared" ref="Z64" si="294">(Z63-Z$3)^2</f>
        <v>937650.0611763018</v>
      </c>
      <c r="AA64" s="3">
        <f t="shared" ref="AA64" si="295">(AA63-AA$3)^2</f>
        <v>1235330.1858895181</v>
      </c>
      <c r="AB64" s="46">
        <f t="shared" ref="AB64" si="296">(AB63-AB$3)^2</f>
        <v>1601137.0373420552</v>
      </c>
      <c r="AC64" s="47">
        <f t="shared" ref="AC64" si="297">(AC63-AC$3)^2</f>
        <v>2043130.103611042</v>
      </c>
      <c r="AD64" s="47">
        <f t="shared" ref="AD64" si="298">(AD63-AD$3)^2</f>
        <v>2568459.8933193362</v>
      </c>
      <c r="AE64" s="47">
        <f t="shared" ref="AE64" si="299">(AE63-AE$3)^2</f>
        <v>3177851.5164329931</v>
      </c>
      <c r="AF64" s="48">
        <f t="shared" ref="AF64" si="300">(AF63-AF$3)^2</f>
        <v>3880040.7584850909</v>
      </c>
    </row>
    <row r="65" spans="1:32" ht="15.75" thickBot="1" x14ac:dyDescent="0.3">
      <c r="A65" s="19" t="s">
        <v>30</v>
      </c>
      <c r="B65" s="20">
        <f>(B64/$AF$3)*100</f>
        <v>13625.444846607004</v>
      </c>
      <c r="C65" s="21">
        <f>((C64)/($AF$3-$AA$3))*100</f>
        <v>8127.5697571712099</v>
      </c>
      <c r="D65" s="4" t="s">
        <v>10</v>
      </c>
      <c r="E65" s="5">
        <f>SUM(F65:AA65)</f>
        <v>6639.3304322621216</v>
      </c>
      <c r="F65">
        <f>SQRT(F64)</f>
        <v>3.0736129926533082</v>
      </c>
      <c r="G65">
        <f t="shared" ref="G65" si="301">SQRT(G64)</f>
        <v>5.0242639553014898</v>
      </c>
      <c r="H65">
        <f t="shared" ref="H65" si="302">SQRT(H64)</f>
        <v>7.969237007144331</v>
      </c>
      <c r="I65">
        <f t="shared" ref="I65" si="303">SQRT(I64)</f>
        <v>12.288067072503921</v>
      </c>
      <c r="J65">
        <f t="shared" ref="J65" si="304">SQRT(J64)</f>
        <v>18.451230045670972</v>
      </c>
      <c r="K65">
        <f t="shared" ref="K65" si="305">SQRT(K64)</f>
        <v>27.023915365598889</v>
      </c>
      <c r="L65">
        <f t="shared" ref="L65" si="306">SQRT(L64)</f>
        <v>38.664768547535509</v>
      </c>
      <c r="M65">
        <f t="shared" ref="M65" si="307">SQRT(M64)</f>
        <v>54.118919601672644</v>
      </c>
      <c r="N65">
        <f t="shared" ref="N65" si="308">SQRT(N64)</f>
        <v>74.20507501039647</v>
      </c>
      <c r="O65">
        <f t="shared" ref="O65" si="309">SQRT(O64)</f>
        <v>99.796959563868228</v>
      </c>
      <c r="P65">
        <f t="shared" ref="P65" si="310">SQRT(P64)</f>
        <v>131.79988732391067</v>
      </c>
      <c r="Q65">
        <f t="shared" ref="Q65" si="311">SQRT(Q64)</f>
        <v>171.12366052249058</v>
      </c>
      <c r="R65">
        <f t="shared" ref="R65" si="312">SQRT(R64)</f>
        <v>218.65329670317047</v>
      </c>
      <c r="S65">
        <f t="shared" ref="S65" si="313">SQRT(S64)</f>
        <v>275.21924165477247</v>
      </c>
      <c r="T65">
        <f t="shared" ref="T65" si="314">SQRT(T64)</f>
        <v>341.56873236751295</v>
      </c>
      <c r="U65">
        <f t="shared" ref="U65" si="315">SQRT(U64)</f>
        <v>418.33984225906579</v>
      </c>
      <c r="V65">
        <f t="shared" ref="V65" si="316">SQRT(V64)</f>
        <v>506.03915584382179</v>
      </c>
      <c r="W65">
        <f t="shared" ref="W65" si="317">SQRT(W64)</f>
        <v>605.01966382803778</v>
      </c>
      <c r="X65">
        <f t="shared" ref="X65" si="318">SQRT(X64)</f>
        <v>715.04091511286811</v>
      </c>
      <c r="Y65">
        <f t="shared" ref="Y65" si="319">SQRT(Y64)</f>
        <v>836.13257650325102</v>
      </c>
      <c r="Z65">
        <f t="shared" ref="Z65" si="320">SQRT(Z64)</f>
        <v>968.32332470941844</v>
      </c>
      <c r="AA65">
        <f t="shared" ref="AA65" si="321">SQRT(AA64)</f>
        <v>1111.4540862714564</v>
      </c>
      <c r="AB65" s="43">
        <f t="shared" ref="AB65" si="322">SQRT(AB64)</f>
        <v>1265.3604377180659</v>
      </c>
      <c r="AC65" s="44">
        <f t="shared" ref="AC65" si="323">SQRT(AC64)</f>
        <v>1429.3810211455313</v>
      </c>
      <c r="AD65" s="44">
        <f t="shared" ref="AD65" si="324">SQRT(AD64)</f>
        <v>1602.6415361269458</v>
      </c>
      <c r="AE65" s="44">
        <f t="shared" ref="AE65" si="325">SQRT(AE64)</f>
        <v>1782.6529433496003</v>
      </c>
      <c r="AF65" s="45">
        <f t="shared" ref="AF65" si="326">SQRT(AF64)</f>
        <v>1969.781906324934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10.892760898573258</v>
      </c>
      <c r="L72">
        <f t="shared" ref="L72" si="332">M73-L73</f>
        <v>15.107742408165805</v>
      </c>
      <c r="M72">
        <f t="shared" ref="M72" si="333">N73-M73</f>
        <v>19.579937239398951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149.55674063584684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3.6269318817343055</v>
      </c>
      <c r="G73">
        <f t="shared" ref="G73:AF73" si="352">$E$3+(F4*$C72)*(EXP(-EXP($A72-$B72*G71)))</f>
        <v>5.7528280317080913</v>
      </c>
      <c r="H73">
        <f t="shared" si="352"/>
        <v>8.8211660449246914</v>
      </c>
      <c r="I73">
        <f t="shared" si="352"/>
        <v>13.226959096098408</v>
      </c>
      <c r="J73">
        <f t="shared" si="352"/>
        <v>19.39683107871139</v>
      </c>
      <c r="K73">
        <f t="shared" si="352"/>
        <v>28.201741076289132</v>
      </c>
      <c r="L73">
        <f t="shared" si="352"/>
        <v>39.094501974862389</v>
      </c>
      <c r="M73">
        <f t="shared" si="352"/>
        <v>54.202244383028194</v>
      </c>
      <c r="N73">
        <f t="shared" si="352"/>
        <v>73.782181622427146</v>
      </c>
      <c r="O73">
        <f t="shared" si="352"/>
        <v>99.874438167129398</v>
      </c>
      <c r="P73">
        <f t="shared" si="352"/>
        <v>132.22957450081717</v>
      </c>
      <c r="Q73">
        <f t="shared" si="352"/>
        <v>171.9581471233567</v>
      </c>
      <c r="R73">
        <f t="shared" si="352"/>
        <v>222.28725586929335</v>
      </c>
      <c r="S73">
        <f t="shared" si="352"/>
        <v>276.04987404958365</v>
      </c>
      <c r="T73">
        <f t="shared" si="352"/>
        <v>329.77385550242269</v>
      </c>
      <c r="U73">
        <f t="shared" si="352"/>
        <v>417.79040849871433</v>
      </c>
      <c r="V73">
        <f t="shared" si="352"/>
        <v>507.4389492132027</v>
      </c>
      <c r="W73">
        <f t="shared" si="352"/>
        <v>605.93309767464382</v>
      </c>
      <c r="X73">
        <f t="shared" si="352"/>
        <v>718.67214302389618</v>
      </c>
      <c r="Y73">
        <f t="shared" si="352"/>
        <v>843.13709625709885</v>
      </c>
      <c r="Z73">
        <f t="shared" si="352"/>
        <v>965.47980616274936</v>
      </c>
      <c r="AA73">
        <f t="shared" si="352"/>
        <v>1115.0365467985962</v>
      </c>
      <c r="AB73" s="43">
        <f t="shared" si="352"/>
        <v>1282.6580547411697</v>
      </c>
      <c r="AC73" s="44">
        <f t="shared" si="352"/>
        <v>1480.5668828869757</v>
      </c>
      <c r="AD73" s="44">
        <f t="shared" si="352"/>
        <v>1653.0957633192304</v>
      </c>
      <c r="AE73" s="44">
        <f t="shared" si="352"/>
        <v>1803.0274518681667</v>
      </c>
      <c r="AF73" s="45">
        <f t="shared" si="352"/>
        <v>2075.1441216730173</v>
      </c>
    </row>
    <row r="74" spans="1:32" x14ac:dyDescent="0.25">
      <c r="A74" s="16" t="s">
        <v>27</v>
      </c>
      <c r="B74" s="17">
        <f>AF73-$AF$3</f>
        <v>2060.6874787633697</v>
      </c>
      <c r="C74" s="18">
        <f>((AF73-AA73)-($AF$3-$AA$3))</f>
        <v>949.54688027938357</v>
      </c>
      <c r="D74" s="4" t="s">
        <v>9</v>
      </c>
      <c r="E74" s="5">
        <f>SUM(F74:AA74)</f>
        <v>4488251.0584438592</v>
      </c>
      <c r="F74" s="3">
        <f>(F73-F$3)^2</f>
        <v>13.154634874740751</v>
      </c>
      <c r="G74" s="3">
        <f t="shared" ref="G74" si="353">(G73-G$3)^2</f>
        <v>33.095030362406391</v>
      </c>
      <c r="H74" s="3">
        <f t="shared" ref="H74" si="354">(H73-H$3)^2</f>
        <v>77.812970392132328</v>
      </c>
      <c r="I74" s="3">
        <f t="shared" ref="I74" si="355">(I73-I$3)^2</f>
        <v>174.95244692986043</v>
      </c>
      <c r="J74" s="3">
        <f t="shared" ref="J74" si="356">(J73-J$3)^2</f>
        <v>376.23705589606408</v>
      </c>
      <c r="K74" s="3">
        <f t="shared" ref="K74" si="357">(K73-K$3)^2</f>
        <v>795.33819973405366</v>
      </c>
      <c r="L74" s="3">
        <f t="shared" ref="L74" si="358">(L73-L$3)^2</f>
        <v>1528.3800846625193</v>
      </c>
      <c r="M74" s="3">
        <f t="shared" ref="M74" si="359">(M73-M$3)^2</f>
        <v>2937.8832961575113</v>
      </c>
      <c r="N74" s="3">
        <f t="shared" ref="N74" si="360">(N73-N$3)^2</f>
        <v>5443.8103249648257</v>
      </c>
      <c r="O74" s="3">
        <f t="shared" ref="O74" si="361">(O73-O$3)^2</f>
        <v>9974.903399199753</v>
      </c>
      <c r="P74" s="3">
        <f t="shared" ref="P74" si="362">(P73-P$3)^2</f>
        <v>17484.660372667156</v>
      </c>
      <c r="Q74" s="3">
        <f t="shared" ref="Q74" si="363">(Q73-Q$3)^2</f>
        <v>29569.604362097987</v>
      </c>
      <c r="R74" s="3">
        <f t="shared" ref="R74" si="364">(R73-R$3)^2</f>
        <v>49411.624121900692</v>
      </c>
      <c r="S74" s="3">
        <f t="shared" ref="S74" si="365">(S73-S$3)^2</f>
        <v>76203.532962790996</v>
      </c>
      <c r="T74" s="3">
        <f t="shared" ref="T74" si="366">(T73-T$3)^2</f>
        <v>108750.79577293276</v>
      </c>
      <c r="U74" s="3">
        <f t="shared" ref="U74" si="367">(U73-U$3)^2</f>
        <v>174548.82543352258</v>
      </c>
      <c r="V74" s="3">
        <f t="shared" ref="V74" si="368">(V73-V$3)^2</f>
        <v>257493.94172442731</v>
      </c>
      <c r="W74" s="3">
        <f t="shared" ref="W74" si="369">(W73-W$3)^2</f>
        <v>367146.73085657973</v>
      </c>
      <c r="X74" s="3">
        <f t="shared" ref="X74" si="370">(X73-X$3)^2</f>
        <v>515830.53108967276</v>
      </c>
      <c r="Y74" s="3">
        <f t="shared" ref="Y74" si="371">(Y73-Y$3)^2</f>
        <v>708588.51095722208</v>
      </c>
      <c r="Z74" s="3">
        <f t="shared" ref="Z74" si="372">(Z73-Z$3)^2</f>
        <v>927233.30374751985</v>
      </c>
      <c r="AA74" s="3">
        <f t="shared" ref="AA74" si="373">(AA73-AA$3)^2</f>
        <v>1234633.429599351</v>
      </c>
      <c r="AB74" s="46">
        <f t="shared" ref="AB74" si="374">(AB73-AB$3)^2</f>
        <v>1632106.7496916261</v>
      </c>
      <c r="AC74" s="47">
        <f t="shared" ref="AC74" si="375">(AC73-AC$3)^2</f>
        <v>2173462.1744333445</v>
      </c>
      <c r="AD74" s="47">
        <f t="shared" ref="AD74" si="376">(AD73-AD$3)^2</f>
        <v>2707607.4574401402</v>
      </c>
      <c r="AE74" s="47">
        <f t="shared" ref="AE74" si="377">(AE73-AE$3)^2</f>
        <v>3212257.7504055183</v>
      </c>
      <c r="AF74" s="48">
        <f t="shared" ref="AF74" si="378">(AF73-AF$3)^2</f>
        <v>4246432.885132133</v>
      </c>
    </row>
    <row r="75" spans="1:32" ht="15.75" thickBot="1" x14ac:dyDescent="0.3">
      <c r="A75" s="19" t="s">
        <v>30</v>
      </c>
      <c r="B75" s="20">
        <f>(B74/$AF$3)*100</f>
        <v>14254.260077131727</v>
      </c>
      <c r="C75" s="21">
        <f>((C74)/($AF$3-$AA$3))*100</f>
        <v>8991.3298006514051</v>
      </c>
      <c r="D75" s="4" t="s">
        <v>10</v>
      </c>
      <c r="E75" s="5">
        <f>SUM(F75:AA75)</f>
        <v>6643.4944558032676</v>
      </c>
      <c r="F75">
        <f>SQRT(F74)</f>
        <v>3.6269318817343055</v>
      </c>
      <c r="G75">
        <f t="shared" ref="G75" si="379">SQRT(G74)</f>
        <v>5.7528280317080913</v>
      </c>
      <c r="H75">
        <f t="shared" ref="H75" si="380">SQRT(H74)</f>
        <v>8.8211660449246914</v>
      </c>
      <c r="I75">
        <f t="shared" ref="I75" si="381">SQRT(I74)</f>
        <v>13.226959096098408</v>
      </c>
      <c r="J75">
        <f t="shared" ref="J75" si="382">SQRT(J74)</f>
        <v>19.39683107871139</v>
      </c>
      <c r="K75">
        <f t="shared" ref="K75" si="383">SQRT(K74)</f>
        <v>28.201741076289132</v>
      </c>
      <c r="L75">
        <f t="shared" ref="L75" si="384">SQRT(L74)</f>
        <v>39.094501974862389</v>
      </c>
      <c r="M75">
        <f t="shared" ref="M75" si="385">SQRT(M74)</f>
        <v>54.202244383028194</v>
      </c>
      <c r="N75">
        <f t="shared" ref="N75" si="386">SQRT(N74)</f>
        <v>73.782181622427146</v>
      </c>
      <c r="O75">
        <f t="shared" ref="O75" si="387">SQRT(O74)</f>
        <v>99.874438167129398</v>
      </c>
      <c r="P75">
        <f t="shared" ref="P75" si="388">SQRT(P74)</f>
        <v>132.22957450081717</v>
      </c>
      <c r="Q75">
        <f t="shared" ref="Q75" si="389">SQRT(Q74)</f>
        <v>171.9581471233567</v>
      </c>
      <c r="R75">
        <f t="shared" ref="R75" si="390">SQRT(R74)</f>
        <v>222.28725586929335</v>
      </c>
      <c r="S75">
        <f t="shared" ref="S75" si="391">SQRT(S74)</f>
        <v>276.04987404958365</v>
      </c>
      <c r="T75">
        <f t="shared" ref="T75" si="392">SQRT(T74)</f>
        <v>329.77385550242269</v>
      </c>
      <c r="U75">
        <f t="shared" ref="U75" si="393">SQRT(U74)</f>
        <v>417.79040849871433</v>
      </c>
      <c r="V75">
        <f t="shared" ref="V75" si="394">SQRT(V74)</f>
        <v>507.43860882320269</v>
      </c>
      <c r="W75">
        <f t="shared" ref="W75" si="395">SQRT(W74)</f>
        <v>605.92634111464383</v>
      </c>
      <c r="X75">
        <f t="shared" ref="X75" si="396">SQRT(X74)</f>
        <v>718.21343003989614</v>
      </c>
      <c r="Y75">
        <f t="shared" ref="Y75" si="397">SQRT(Y74)</f>
        <v>841.7769959776889</v>
      </c>
      <c r="Z75">
        <f t="shared" ref="Z75" si="398">SQRT(Z74)</f>
        <v>962.9295424627494</v>
      </c>
      <c r="AA75">
        <f t="shared" ref="AA75" si="399">SQRT(AA74)</f>
        <v>1111.1405984839862</v>
      </c>
      <c r="AB75" s="43">
        <f t="shared" ref="AB75" si="400">SQRT(AB74)</f>
        <v>1277.5393339117297</v>
      </c>
      <c r="AC75" s="44">
        <f t="shared" ref="AC75" si="401">SQRT(AC74)</f>
        <v>1474.2666564883521</v>
      </c>
      <c r="AD75" s="44">
        <f t="shared" ref="AD75" si="402">SQRT(AD74)</f>
        <v>1645.4809198043411</v>
      </c>
      <c r="AE75" s="44">
        <f t="shared" ref="AE75" si="403">SQRT(AE74)</f>
        <v>1792.2772526608483</v>
      </c>
      <c r="AF75" s="45">
        <f t="shared" ref="AF75" si="404">SQRT(AF74)</f>
        <v>2060.6874787633697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10.918034162412962</v>
      </c>
      <c r="L82">
        <f t="shared" ref="L82" si="410">M83-L83</f>
        <v>15.143232303746359</v>
      </c>
      <c r="M82">
        <f t="shared" ref="M82" si="411">N83-M83</f>
        <v>19.627528157613803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149.70231544791272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3.4744068390269205</v>
      </c>
      <c r="G83">
        <f>$E$3+($C82/($C82+F5))*F4*(EXP(-EXP($A82-$B82*G81)))</f>
        <v>5.5697140718253166</v>
      </c>
      <c r="H83">
        <f>$E$3+($C82/($C82+G5))*G4*(EXP(-EXP($A82-$B82*H81)))</f>
        <v>8.6129904012240637</v>
      </c>
      <c r="I83">
        <f t="shared" ref="I83:AF83" si="430">$E$3+($C82/($C82+H5))*H4*(EXP(-EXP($A82-$B82*I81)))</f>
        <v>13.001143852723438</v>
      </c>
      <c r="J83">
        <f t="shared" si="430"/>
        <v>19.164383169457128</v>
      </c>
      <c r="K83">
        <f t="shared" si="430"/>
        <v>27.973448853845607</v>
      </c>
      <c r="L83">
        <f t="shared" si="430"/>
        <v>38.891483016258569</v>
      </c>
      <c r="M83">
        <f t="shared" si="430"/>
        <v>54.034715320004928</v>
      </c>
      <c r="N83">
        <f t="shared" si="430"/>
        <v>73.66224347761873</v>
      </c>
      <c r="O83">
        <f t="shared" si="430"/>
        <v>99.808781978906723</v>
      </c>
      <c r="P83">
        <f t="shared" si="430"/>
        <v>132.22066901633889</v>
      </c>
      <c r="Q83">
        <f t="shared" si="430"/>
        <v>172.00017623872046</v>
      </c>
      <c r="R83">
        <f t="shared" si="430"/>
        <v>222.36743451304935</v>
      </c>
      <c r="S83">
        <f t="shared" si="430"/>
        <v>276.1462570855972</v>
      </c>
      <c r="T83">
        <f t="shared" si="430"/>
        <v>329.86095348123473</v>
      </c>
      <c r="U83">
        <f t="shared" si="430"/>
        <v>417.85238697656126</v>
      </c>
      <c r="V83">
        <f t="shared" si="430"/>
        <v>507.45651843651603</v>
      </c>
      <c r="W83">
        <f t="shared" si="430"/>
        <v>605.90109057615075</v>
      </c>
      <c r="X83">
        <f t="shared" si="430"/>
        <v>718.60245547989246</v>
      </c>
      <c r="Y83">
        <f t="shared" si="430"/>
        <v>843.06389755275836</v>
      </c>
      <c r="Z83">
        <f t="shared" si="430"/>
        <v>965.46401514323725</v>
      </c>
      <c r="AA83">
        <f t="shared" si="430"/>
        <v>1115.16633059115</v>
      </c>
      <c r="AB83" s="43">
        <f t="shared" si="430"/>
        <v>1283.0559243794983</v>
      </c>
      <c r="AC83" s="44">
        <f t="shared" si="430"/>
        <v>1481.3979198085656</v>
      </c>
      <c r="AD83" s="44">
        <f t="shared" si="430"/>
        <v>1654.5241930226655</v>
      </c>
      <c r="AE83" s="44">
        <f t="shared" si="430"/>
        <v>1805.2120528332678</v>
      </c>
      <c r="AF83" s="45">
        <f t="shared" si="430"/>
        <v>2078.4561924132377</v>
      </c>
    </row>
    <row r="84" spans="1:32" x14ac:dyDescent="0.25">
      <c r="A84" s="16" t="s">
        <v>27</v>
      </c>
      <c r="B84" s="17">
        <f>AF83-$AF$3</f>
        <v>2063.9995495035901</v>
      </c>
      <c r="C84" s="28">
        <f>((AF83-AA83)-($AF$3-$AA$3))</f>
        <v>952.7291672270502</v>
      </c>
      <c r="D84" s="4" t="s">
        <v>9</v>
      </c>
      <c r="E84" s="5">
        <f>SUM(F84:AA84)</f>
        <v>4488375.763184594</v>
      </c>
      <c r="F84" s="3">
        <f>(F83-F$3)^2</f>
        <v>12.071502883077038</v>
      </c>
      <c r="G84" s="3">
        <f t="shared" ref="G84" si="431">(G83-G$3)^2</f>
        <v>31.021714841888947</v>
      </c>
      <c r="H84" s="3">
        <f t="shared" ref="H84" si="432">(H83-H$3)^2</f>
        <v>74.183603651577855</v>
      </c>
      <c r="I84" s="3">
        <f t="shared" ref="I84" si="433">(I83-I$3)^2</f>
        <v>169.02974147920844</v>
      </c>
      <c r="J84" s="3">
        <f t="shared" ref="J84" si="434">(J83-J$3)^2</f>
        <v>367.27358226577167</v>
      </c>
      <c r="K84" s="3">
        <f t="shared" ref="K84" si="435">(K83-K$3)^2</f>
        <v>782.51384077871614</v>
      </c>
      <c r="L84" s="3">
        <f t="shared" ref="L84" si="436">(L83-L$3)^2</f>
        <v>1512.5474512039286</v>
      </c>
      <c r="M84" s="3">
        <f t="shared" ref="M84" si="437">(M83-M$3)^2</f>
        <v>2919.750459713975</v>
      </c>
      <c r="N84" s="3">
        <f t="shared" ref="N84" si="438">(N83-N$3)^2</f>
        <v>5426.1261141559835</v>
      </c>
      <c r="O84" s="3">
        <f t="shared" ref="O84" si="439">(O83-O$3)^2</f>
        <v>9961.7929601129345</v>
      </c>
      <c r="P84" s="3">
        <f t="shared" ref="P84" si="440">(P83-P$3)^2</f>
        <v>17482.30531512824</v>
      </c>
      <c r="Q84" s="3">
        <f t="shared" ref="Q84" si="441">(Q83-Q$3)^2</f>
        <v>29584.060626150898</v>
      </c>
      <c r="R84" s="3">
        <f t="shared" ref="R84" si="442">(R83-R$3)^2</f>
        <v>49447.27593191529</v>
      </c>
      <c r="S84" s="3">
        <f t="shared" ref="S84" si="443">(S83-S$3)^2</f>
        <v>76256.755302384743</v>
      </c>
      <c r="T84" s="3">
        <f t="shared" ref="T84" si="444">(T83-T$3)^2</f>
        <v>108808.2486315493</v>
      </c>
      <c r="U84" s="3">
        <f t="shared" ref="U84" si="445">(U83-U$3)^2</f>
        <v>174600.61730200989</v>
      </c>
      <c r="V84" s="3">
        <f t="shared" ref="V84" si="446">(V83-V$3)^2</f>
        <v>257511.77263757735</v>
      </c>
      <c r="W84" s="3">
        <f t="shared" ref="W84" si="447">(W83-W$3)^2</f>
        <v>367107.94399287488</v>
      </c>
      <c r="X84" s="3">
        <f t="shared" ref="X84" si="448">(X83-X$3)^2</f>
        <v>515730.43488600664</v>
      </c>
      <c r="Y84" s="3">
        <f t="shared" ref="Y84" si="449">(Y83-Y$3)^2</f>
        <v>708465.28234437399</v>
      </c>
      <c r="Z84" s="3">
        <f t="shared" ref="Z84" si="450">(Z83-Z$3)^2</f>
        <v>927202.89271848858</v>
      </c>
      <c r="AA84" s="3">
        <f t="shared" ref="AA84" si="451">(AA83-AA$3)^2</f>
        <v>1234921.8625250473</v>
      </c>
      <c r="AB84" s="46">
        <f t="shared" ref="AB84" si="452">(AB83-AB$3)^2</f>
        <v>1633123.496217343</v>
      </c>
      <c r="AC84" s="47">
        <f t="shared" ref="AC84" si="453">(AC83-AC$3)^2</f>
        <v>2175913.2051033312</v>
      </c>
      <c r="AD84" s="47">
        <f t="shared" ref="AD84" si="454">(AD83-AD$3)^2</f>
        <v>2712310.4054961265</v>
      </c>
      <c r="AE84" s="47">
        <f t="shared" ref="AE84" si="455">(AE83-AE$3)^2</f>
        <v>3220093.344118678</v>
      </c>
      <c r="AF84" s="48">
        <f t="shared" ref="AF84" si="456">(AF83-AF$3)^2</f>
        <v>4260094.1403510226</v>
      </c>
    </row>
    <row r="85" spans="1:32" ht="15.75" thickBot="1" x14ac:dyDescent="0.3">
      <c r="A85" s="19" t="s">
        <v>30</v>
      </c>
      <c r="B85" s="20">
        <f>(B84/$AF$3)*100</f>
        <v>14277.170449622219</v>
      </c>
      <c r="C85" s="29">
        <f>((C84)/($AF$3-$AA$3))*100</f>
        <v>9021.4631116664023</v>
      </c>
      <c r="D85" s="4" t="s">
        <v>10</v>
      </c>
      <c r="E85" s="5">
        <f>SUM(F85:AA85)</f>
        <v>6642.0233738440784</v>
      </c>
      <c r="F85">
        <f>SQRT(F84)</f>
        <v>3.4744068390269205</v>
      </c>
      <c r="G85">
        <f t="shared" ref="G85" si="457">SQRT(G84)</f>
        <v>5.5697140718253166</v>
      </c>
      <c r="H85">
        <f t="shared" ref="H85" si="458">SQRT(H84)</f>
        <v>8.6129904012240637</v>
      </c>
      <c r="I85">
        <f t="shared" ref="I85" si="459">SQRT(I84)</f>
        <v>13.001143852723438</v>
      </c>
      <c r="J85">
        <f t="shared" ref="J85" si="460">SQRT(J84)</f>
        <v>19.164383169457128</v>
      </c>
      <c r="K85">
        <f t="shared" ref="K85" si="461">SQRT(K84)</f>
        <v>27.973448853845607</v>
      </c>
      <c r="L85">
        <f t="shared" ref="L85" si="462">SQRT(L84)</f>
        <v>38.891483016258569</v>
      </c>
      <c r="M85">
        <f t="shared" ref="M85" si="463">SQRT(M84)</f>
        <v>54.034715320004928</v>
      </c>
      <c r="N85">
        <f t="shared" ref="N85" si="464">SQRT(N84)</f>
        <v>73.66224347761873</v>
      </c>
      <c r="O85">
        <f t="shared" ref="O85" si="465">SQRT(O84)</f>
        <v>99.808781978906723</v>
      </c>
      <c r="P85">
        <f t="shared" ref="P85" si="466">SQRT(P84)</f>
        <v>132.22066901633889</v>
      </c>
      <c r="Q85">
        <f t="shared" ref="Q85" si="467">SQRT(Q84)</f>
        <v>172.00017623872046</v>
      </c>
      <c r="R85">
        <f t="shared" ref="R85" si="468">SQRT(R84)</f>
        <v>222.36743451304935</v>
      </c>
      <c r="S85">
        <f t="shared" ref="S85" si="469">SQRT(S84)</f>
        <v>276.1462570855972</v>
      </c>
      <c r="T85">
        <f t="shared" ref="T85" si="470">SQRT(T84)</f>
        <v>329.86095348123473</v>
      </c>
      <c r="U85">
        <f t="shared" ref="U85" si="471">SQRT(U84)</f>
        <v>417.85238697656126</v>
      </c>
      <c r="V85">
        <f t="shared" ref="V85" si="472">SQRT(V84)</f>
        <v>507.45617804651602</v>
      </c>
      <c r="W85">
        <f t="shared" ref="W85" si="473">SQRT(W84)</f>
        <v>605.89433401615076</v>
      </c>
      <c r="X85">
        <f t="shared" ref="X85" si="474">SQRT(X84)</f>
        <v>718.14374249589241</v>
      </c>
      <c r="Y85">
        <f t="shared" ref="Y85" si="475">SQRT(Y84)</f>
        <v>841.70379727334841</v>
      </c>
      <c r="Z85">
        <f t="shared" ref="Z85" si="476">SQRT(Z84)</f>
        <v>962.91375144323729</v>
      </c>
      <c r="AA85">
        <f t="shared" ref="AA85" si="477">SQRT(AA84)</f>
        <v>1111.27038227654</v>
      </c>
      <c r="AB85" s="43">
        <f t="shared" ref="AB85" si="478">SQRT(AB84)</f>
        <v>1277.9372035500583</v>
      </c>
      <c r="AC85" s="44">
        <f t="shared" ref="AC85" si="479">SQRT(AC84)</f>
        <v>1475.0976934099419</v>
      </c>
      <c r="AD85" s="44">
        <f t="shared" ref="AD85" si="480">SQRT(AD84)</f>
        <v>1646.9093495077761</v>
      </c>
      <c r="AE85" s="44">
        <f t="shared" ref="AE85" si="481">SQRT(AE84)</f>
        <v>1794.4618536259493</v>
      </c>
      <c r="AF85" s="45">
        <f t="shared" ref="AF85" si="482">SQRT(AF84)</f>
        <v>2063.9995495035901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0</v>
      </c>
      <c r="F3" s="7">
        <f>'Models check 1995-2017-2022'!F3</f>
        <v>0</v>
      </c>
      <c r="G3" s="7">
        <f>'Models check 1995-2017-2022'!G3</f>
        <v>0</v>
      </c>
      <c r="H3" s="7">
        <f>'Models check 1995-2017-2022'!H3</f>
        <v>0</v>
      </c>
      <c r="I3" s="7">
        <f>'Models check 1995-2017-2022'!I3</f>
        <v>0</v>
      </c>
      <c r="J3" s="7">
        <f>'Models check 1995-2017-2022'!J3</f>
        <v>0</v>
      </c>
      <c r="K3" s="7">
        <f>'Models check 1995-2017-2022'!K3</f>
        <v>0</v>
      </c>
      <c r="L3" s="7">
        <f>'Models check 1995-2017-2022'!L3</f>
        <v>0</v>
      </c>
      <c r="M3" s="7">
        <f>'Models check 1995-2017-2022'!M3</f>
        <v>0</v>
      </c>
      <c r="N3" s="7">
        <f>'Models check 1995-2017-2022'!N3</f>
        <v>0</v>
      </c>
      <c r="O3" s="7">
        <f>'Models check 1995-2017-2022'!O3</f>
        <v>0</v>
      </c>
      <c r="P3" s="7">
        <f>'Models check 1995-2017-2022'!P3</f>
        <v>0</v>
      </c>
      <c r="Q3" s="7">
        <f>'Models check 1995-2017-2022'!Q3</f>
        <v>0</v>
      </c>
      <c r="R3" s="7">
        <f>'Models check 1995-2017-2022'!R3</f>
        <v>0</v>
      </c>
      <c r="S3" s="7">
        <f>'Models check 1995-2017-2022'!S3</f>
        <v>0</v>
      </c>
      <c r="T3" s="7">
        <f>'Models check 1995-2017-2022'!T3</f>
        <v>0</v>
      </c>
      <c r="U3" s="7">
        <f>'Models check 1995-2017-2022'!U3</f>
        <v>0</v>
      </c>
      <c r="V3" s="7">
        <f>'Models check 1995-2017-2022'!V3</f>
        <v>3.4039000000000009E-4</v>
      </c>
      <c r="W3" s="7">
        <f>'Models check 1995-2017-2022'!W3</f>
        <v>6.7565600000000026E-3</v>
      </c>
      <c r="X3" s="7">
        <f>'Models check 1995-2017-2022'!X3</f>
        <v>0.45871298399999999</v>
      </c>
      <c r="Y3" s="7">
        <f>'Models check 1995-2017-2022'!Y3</f>
        <v>1.3601002794099999</v>
      </c>
      <c r="Z3" s="7">
        <f>'Models check 1995-2017-2022'!Z3</f>
        <v>2.5502636999999999</v>
      </c>
      <c r="AA3" s="7">
        <f>'Models check 1995-2017-2022'!AA3</f>
        <v>3.89594831461</v>
      </c>
      <c r="AB3" s="36">
        <f>'Models check 1995-2017-2022'!AB3</f>
        <v>5.1187208294400017</v>
      </c>
      <c r="AC3" s="7">
        <f>'Models check 1995-2017-2022'!AC3</f>
        <v>6.3002263986237486</v>
      </c>
      <c r="AD3" s="7">
        <f>'Models check 1995-2017-2022'!AD3</f>
        <v>7.6148435148893201</v>
      </c>
      <c r="AE3" s="7">
        <f>'Models check 1995-2017-2022'!AE3</f>
        <v>10.75019920731846</v>
      </c>
      <c r="AF3" s="37">
        <f>'Models check 1995-2017-2022'!AF3</f>
        <v>14.45664290964744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0</v>
      </c>
      <c r="G8" s="3">
        <f t="shared" ref="G8:AF8" si="0">G$3-F$3</f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3.4039000000000009E-4</v>
      </c>
      <c r="W8" s="3">
        <f t="shared" si="0"/>
        <v>6.4161700000000023E-3</v>
      </c>
      <c r="X8" s="3">
        <f t="shared" si="0"/>
        <v>0.45195642399999997</v>
      </c>
      <c r="Y8" s="3">
        <f t="shared" si="0"/>
        <v>0.90138729540999996</v>
      </c>
      <c r="Z8" s="3">
        <f t="shared" si="0"/>
        <v>1.19016342059</v>
      </c>
      <c r="AA8" s="3">
        <f t="shared" si="0"/>
        <v>1.3456846146100001</v>
      </c>
      <c r="AB8" s="46">
        <f t="shared" si="0"/>
        <v>1.2227725148300017</v>
      </c>
      <c r="AC8" s="47">
        <f t="shared" si="0"/>
        <v>1.1815055691837468</v>
      </c>
      <c r="AD8" s="47">
        <f t="shared" si="0"/>
        <v>1.3146171162655715</v>
      </c>
      <c r="AE8" s="47">
        <f t="shared" si="0"/>
        <v>3.1353556924291395</v>
      </c>
      <c r="AF8" s="48">
        <f t="shared" si="0"/>
        <v>3.7064437023289809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3.0297616227276452</v>
      </c>
      <c r="G9">
        <f>$A9*$C9+($B9-$A9)*F$10-($B9/$C9)*(F$10^2)</f>
        <v>3.655986629643774</v>
      </c>
      <c r="H9">
        <f t="shared" ref="H9:AF9" si="1">$A9*$C9+($B9-$A9)*G$10-($B9/$C9)*(G$10^2)</f>
        <v>4.4103684261199394</v>
      </c>
      <c r="I9">
        <f t="shared" si="1"/>
        <v>5.3185498570980938</v>
      </c>
      <c r="J9">
        <f t="shared" si="1"/>
        <v>6.4110374164642785</v>
      </c>
      <c r="K9">
        <f t="shared" si="1"/>
        <v>7.7240007326704507</v>
      </c>
      <c r="L9">
        <f t="shared" si="1"/>
        <v>9.3001452386589438</v>
      </c>
      <c r="M9">
        <f t="shared" si="1"/>
        <v>11.189634034428433</v>
      </c>
      <c r="N9">
        <f t="shared" si="1"/>
        <v>13.451014617182016</v>
      </c>
      <c r="O9">
        <f t="shared" si="1"/>
        <v>16.152076459648004</v>
      </c>
      <c r="P9">
        <f t="shared" si="1"/>
        <v>19.370523369921475</v>
      </c>
      <c r="Q9">
        <f t="shared" si="1"/>
        <v>23.194286909476148</v>
      </c>
      <c r="R9">
        <f t="shared" si="1"/>
        <v>27.721230938454454</v>
      </c>
      <c r="S9">
        <f t="shared" si="1"/>
        <v>33.057901160013721</v>
      </c>
      <c r="T9">
        <f t="shared" si="1"/>
        <v>39.316859559448858</v>
      </c>
      <c r="U9">
        <f t="shared" si="1"/>
        <v>46.612021268000106</v>
      </c>
      <c r="V9">
        <f t="shared" si="1"/>
        <v>55.051302454108828</v>
      </c>
      <c r="W9">
        <f t="shared" si="1"/>
        <v>64.725833570155089</v>
      </c>
      <c r="X9">
        <f t="shared" si="1"/>
        <v>75.695060767703481</v>
      </c>
      <c r="Y9">
        <f t="shared" si="1"/>
        <v>87.967349311484185</v>
      </c>
      <c r="Z9">
        <f t="shared" si="1"/>
        <v>101.47634295607921</v>
      </c>
      <c r="AA9">
        <f t="shared" si="1"/>
        <v>116.05444997334149</v>
      </c>
      <c r="AB9" s="43">
        <f>$A9*$C9+($B9-$A9)*AA$10-($B9/$C9)*(AA$10^2)</f>
        <v>131.40648665299156</v>
      </c>
      <c r="AC9" s="44">
        <f t="shared" si="1"/>
        <v>147.08861137303921</v>
      </c>
      <c r="AD9" s="44">
        <f t="shared" si="1"/>
        <v>162.4998152752228</v>
      </c>
      <c r="AE9" s="44">
        <f t="shared" si="1"/>
        <v>176.89455976537255</v>
      </c>
      <c r="AF9" s="45">
        <f t="shared" si="1"/>
        <v>189.42443296781062</v>
      </c>
      <c r="AG9" s="45">
        <f t="shared" ref="AG9" si="2">$A9*$C9+($B9-$A9)*AF$10-($B9/$C9)*(AF$10^2)</f>
        <v>199.21266545180598</v>
      </c>
      <c r="AH9" s="45">
        <f t="shared" ref="AH9" si="3">$A9*$C9+($B9-$A9)*AG$10-($B9/$C9)*(AG$10^2)</f>
        <v>205.45746340753462</v>
      </c>
      <c r="AI9" s="45">
        <f t="shared" ref="AI9" si="4">$A9*$C9+($B9-$A9)*AH$10-($B9/$C9)*(AH$10^2)</f>
        <v>207.54957415319933</v>
      </c>
      <c r="AJ9" s="45">
        <f t="shared" ref="AJ9" si="5">$A9*$C9+($B9-$A9)*AI$10-($B9/$C9)*(AI$10^2)</f>
        <v>205.17976621574667</v>
      </c>
      <c r="AK9" s="45">
        <f t="shared" ref="AK9" si="6">$A9*$C9+($B9-$A9)*AJ$10-($B9/$C9)*(AJ$10^2)</f>
        <v>198.4079643975017</v>
      </c>
      <c r="AL9" s="45">
        <f t="shared" ref="AL9" si="7">$A9*$C9+($B9-$A9)*AK$10-($B9/$C9)*(AK$10^2)</f>
        <v>187.67164790911971</v>
      </c>
      <c r="AM9" s="45">
        <f t="shared" ref="AM9" si="8">$A9*$C9+($B9-$A9)*AL$10-($B9/$C9)*(AL$10^2)</f>
        <v>173.72675859067192</v>
      </c>
      <c r="AN9" s="69">
        <f t="shared" ref="AN9" si="9">$A9*$C9+($B9-$A9)*AM$10-($B9/$C9)*(AM$10^2)</f>
        <v>157.53433716767427</v>
      </c>
      <c r="AO9" s="45">
        <f t="shared" ref="AO9" si="10">$A9*$C9+($B9-$A9)*AN$10-($B9/$C9)*(AN$10^2)</f>
        <v>140.12181725174753</v>
      </c>
      <c r="AP9" s="45">
        <f t="shared" ref="AP9" si="11">$A9*$C9+($B9-$A9)*AO$10-($B9/$C9)*(AO$10^2)</f>
        <v>122.45254950984327</v>
      </c>
      <c r="AQ9" s="45">
        <f t="shared" ref="AQ9" si="12">$A9*$C9+($B9-$A9)*AP$10-($B9/$C9)*(AP$10^2)</f>
        <v>105.32973209885995</v>
      </c>
      <c r="AR9" s="45">
        <f t="shared" ref="AR9" si="13">$A9*$C9+($B9-$A9)*AQ$10-($B9/$C9)*(AQ$10^2)</f>
        <v>89.346415785776571</v>
      </c>
      <c r="AS9" s="45">
        <f t="shared" ref="AS9" si="14">$A9*$C9+($B9-$A9)*AR$10-($B9/$C9)*(AR$10^2)</f>
        <v>74.878790809761881</v>
      </c>
      <c r="AT9" s="45">
        <f t="shared" ref="AT9" si="15">$A9*$C9+($B9-$A9)*AS$10-($B9/$C9)*(AS$10^2)</f>
        <v>62.110723442137669</v>
      </c>
      <c r="AU9" s="45">
        <f t="shared" ref="AU9" si="16">$A9*$C9+($B9-$A9)*AT$10-($B9/$C9)*(AT$10^2)</f>
        <v>51.074816929544909</v>
      </c>
      <c r="AV9" s="45">
        <f t="shared" ref="AV9" si="17">$A9*$C9+($B9-$A9)*AU$10-($B9/$C9)*(AU$10^2)</f>
        <v>41.697434163556863</v>
      </c>
      <c r="AW9" s="45">
        <f t="shared" ref="AW9" si="18">$A9*$C9+($B9-$A9)*AV$10-($B9/$C9)*(AV$10^2)</f>
        <v>33.83942759472643</v>
      </c>
      <c r="AX9" s="69">
        <f t="shared" ref="AX9" si="19">$A9*$C9+($B9-$A9)*AW$10-($B9/$C9)*(AW$10^2)</f>
        <v>27.32859779571379</v>
      </c>
      <c r="AY9" s="45">
        <f t="shared" ref="AY9" si="20">$A9*$C9+($B9-$A9)*AX$10-($B9/$C9)*(AX$10^2)</f>
        <v>21.983047048992489</v>
      </c>
      <c r="AZ9" s="45">
        <f t="shared" ref="AZ9" si="21">$A9*$C9+($B9-$A9)*AY$10-($B9/$C9)*(AY$10^2)</f>
        <v>17.626405627725603</v>
      </c>
      <c r="BA9" s="45">
        <f t="shared" ref="BA9" si="22">$A9*$C9+($B9-$A9)*AZ$10-($B9/$C9)*(AZ$10^2)</f>
        <v>14.09665637128262</v>
      </c>
      <c r="BB9" s="45">
        <f t="shared" ref="BB9" si="23">$A9*$C9+($B9-$A9)*BA$10-($B9/$C9)*(BA$10^2)</f>
        <v>11.250363236212365</v>
      </c>
      <c r="BC9" s="45">
        <f t="shared" ref="BC9" si="24">$A9*$C9+($B9-$A9)*BB$10-($B9/$C9)*(BB$10^2)</f>
        <v>8.9638583165918817</v>
      </c>
      <c r="BD9" s="45">
        <f t="shared" ref="BD9" si="25">$A9*$C9+($B9-$A9)*BC$10-($B9/$C9)*(BC$10^2)</f>
        <v>7.1325819877323511</v>
      </c>
      <c r="BE9" s="45">
        <f t="shared" ref="BE9" si="26">$A9*$C9+($B9-$A9)*BD$10-($B9/$C9)*(BD$10^2)</f>
        <v>5.6694226081867782</v>
      </c>
      <c r="BF9" s="45">
        <f t="shared" ref="BF9" si="27">$A9*$C9+($B9-$A9)*BE$10-($B9/$C9)*(BE$10^2)</f>
        <v>4.5026159373131804</v>
      </c>
      <c r="BG9" s="45">
        <f t="shared" ref="BG9" si="28">$A9*$C9+($B9-$A9)*BF$10-($B9/$C9)*(BF$10^2)</f>
        <v>3.5735507762827865</v>
      </c>
      <c r="BH9" s="69">
        <f t="shared" ref="BH9" si="29">$A9*$C9+($B9-$A9)*BG$10-($B9/$C9)*(BG$10^2)</f>
        <v>2.8346785279222786</v>
      </c>
    </row>
    <row r="10" spans="1:60" ht="15.75" thickBot="1" x14ac:dyDescent="0.3">
      <c r="A10" s="13" t="s">
        <v>68</v>
      </c>
      <c r="B10" s="65">
        <f>AN10</f>
        <v>3112.9398206005199</v>
      </c>
      <c r="C10" s="74">
        <f>AN10/$AN$4</f>
        <v>9.3004387158041851E-2</v>
      </c>
      <c r="D10" s="4" t="s">
        <v>8</v>
      </c>
      <c r="F10" s="6">
        <f>E$3+F9</f>
        <v>3.0297616227276452</v>
      </c>
      <c r="G10" s="6">
        <f>F10+G9</f>
        <v>6.6857482523714191</v>
      </c>
      <c r="H10" s="6">
        <f t="shared" ref="H10:AF10" si="30">G10+H9</f>
        <v>11.096116678491359</v>
      </c>
      <c r="I10" s="6">
        <f t="shared" si="30"/>
        <v>16.414666535589454</v>
      </c>
      <c r="J10" s="6">
        <f t="shared" si="30"/>
        <v>22.825703952053733</v>
      </c>
      <c r="K10" s="6">
        <f t="shared" si="30"/>
        <v>30.549704684724183</v>
      </c>
      <c r="L10" s="6">
        <f t="shared" si="30"/>
        <v>39.849849923383125</v>
      </c>
      <c r="M10" s="6">
        <f t="shared" si="30"/>
        <v>51.039483957811555</v>
      </c>
      <c r="N10" s="6">
        <f t="shared" si="30"/>
        <v>64.490498574993566</v>
      </c>
      <c r="O10" s="6">
        <f t="shared" si="30"/>
        <v>80.642575034641567</v>
      </c>
      <c r="P10" s="6">
        <f t="shared" si="30"/>
        <v>100.01309840456304</v>
      </c>
      <c r="Q10" s="6">
        <f t="shared" si="30"/>
        <v>123.20738531403919</v>
      </c>
      <c r="R10" s="6">
        <f t="shared" si="30"/>
        <v>150.92861625249364</v>
      </c>
      <c r="S10" s="6">
        <f t="shared" si="30"/>
        <v>183.98651741250737</v>
      </c>
      <c r="T10" s="6">
        <f t="shared" si="30"/>
        <v>223.30337697195623</v>
      </c>
      <c r="U10" s="6">
        <f t="shared" si="30"/>
        <v>269.91539823995635</v>
      </c>
      <c r="V10" s="6">
        <f t="shared" si="30"/>
        <v>324.9667006940652</v>
      </c>
      <c r="W10" s="6">
        <f t="shared" si="30"/>
        <v>389.69253426422028</v>
      </c>
      <c r="X10" s="6">
        <f t="shared" si="30"/>
        <v>465.38759503192375</v>
      </c>
      <c r="Y10" s="6">
        <f t="shared" si="30"/>
        <v>553.35494434340796</v>
      </c>
      <c r="Z10" s="6">
        <f t="shared" si="30"/>
        <v>654.83128729948714</v>
      </c>
      <c r="AA10" s="6">
        <f t="shared" si="30"/>
        <v>770.88573727282869</v>
      </c>
      <c r="AB10" s="49">
        <f t="shared" si="30"/>
        <v>902.29222392582028</v>
      </c>
      <c r="AC10" s="50">
        <f t="shared" si="30"/>
        <v>1049.3808352988594</v>
      </c>
      <c r="AD10" s="50">
        <f t="shared" si="30"/>
        <v>1211.8806505740822</v>
      </c>
      <c r="AE10" s="50">
        <f t="shared" si="30"/>
        <v>1388.7752103394548</v>
      </c>
      <c r="AF10" s="51">
        <f t="shared" si="30"/>
        <v>1578.1996433072654</v>
      </c>
      <c r="AG10" s="51">
        <f t="shared" ref="AG10" si="31">AF10+AG9</f>
        <v>1777.4123087590715</v>
      </c>
      <c r="AH10" s="51">
        <f t="shared" ref="AH10" si="32">AG10+AH9</f>
        <v>1982.869772166606</v>
      </c>
      <c r="AI10" s="51">
        <f t="shared" ref="AI10" si="33">AH10+AI9</f>
        <v>2190.4193463198053</v>
      </c>
      <c r="AJ10" s="51">
        <f t="shared" ref="AJ10" si="34">AI10+AJ9</f>
        <v>2395.5991125355522</v>
      </c>
      <c r="AK10" s="51">
        <f t="shared" ref="AK10" si="35">AJ10+AK9</f>
        <v>2594.0070769330541</v>
      </c>
      <c r="AL10" s="51">
        <f t="shared" ref="AL10" si="36">AK10+AL9</f>
        <v>2781.6787248421738</v>
      </c>
      <c r="AM10" s="51">
        <f t="shared" ref="AM10" si="37">AL10+AM9</f>
        <v>2955.4054834328458</v>
      </c>
      <c r="AN10" s="70">
        <f t="shared" ref="AN10" si="38">AM10+AN9</f>
        <v>3112.9398206005199</v>
      </c>
      <c r="AO10" s="51">
        <f t="shared" ref="AO10" si="39">AN10+AO9</f>
        <v>3253.0616378522673</v>
      </c>
      <c r="AP10" s="51">
        <f t="shared" ref="AP10" si="40">AO10+AP9</f>
        <v>3375.5141873621105</v>
      </c>
      <c r="AQ10" s="51">
        <f t="shared" ref="AQ10" si="41">AP10+AQ9</f>
        <v>3480.8439194609705</v>
      </c>
      <c r="AR10" s="51">
        <f t="shared" ref="AR10" si="42">AQ10+AR9</f>
        <v>3570.1903352467471</v>
      </c>
      <c r="AS10" s="51">
        <f t="shared" ref="AS10" si="43">AR10+AS9</f>
        <v>3645.069126056509</v>
      </c>
      <c r="AT10" s="51">
        <f t="shared" ref="AT10" si="44">AS10+AT9</f>
        <v>3707.1798494986469</v>
      </c>
      <c r="AU10" s="51">
        <f t="shared" ref="AU10" si="45">AT10+AU9</f>
        <v>3758.2546664281917</v>
      </c>
      <c r="AV10" s="51">
        <f t="shared" ref="AV10" si="46">AU10+AV9</f>
        <v>3799.9521005917486</v>
      </c>
      <c r="AW10" s="51">
        <f t="shared" ref="AW10" si="47">AV10+AW9</f>
        <v>3833.7915281864753</v>
      </c>
      <c r="AX10" s="70">
        <f t="shared" ref="AX10" si="48">AW10+AX9</f>
        <v>3861.1201259821892</v>
      </c>
      <c r="AY10" s="51">
        <f t="shared" ref="AY10" si="49">AX10+AY9</f>
        <v>3883.1031730311815</v>
      </c>
      <c r="AZ10" s="51">
        <f t="shared" ref="AZ10" si="50">AY10+AZ9</f>
        <v>3900.729578658907</v>
      </c>
      <c r="BA10" s="51">
        <f t="shared" ref="BA10" si="51">AZ10+BA9</f>
        <v>3914.8262350301898</v>
      </c>
      <c r="BB10" s="51">
        <f t="shared" ref="BB10" si="52">BA10+BB9</f>
        <v>3926.076598266402</v>
      </c>
      <c r="BC10" s="51">
        <f t="shared" ref="BC10" si="53">BB10+BC9</f>
        <v>3935.040456582994</v>
      </c>
      <c r="BD10" s="51">
        <f t="shared" ref="BD10" si="54">BC10+BD9</f>
        <v>3942.1730385707265</v>
      </c>
      <c r="BE10" s="51">
        <f t="shared" ref="BE10" si="55">BD10+BE9</f>
        <v>3947.8424611789133</v>
      </c>
      <c r="BF10" s="51">
        <f t="shared" ref="BF10" si="56">BE10+BF9</f>
        <v>3952.3450771162265</v>
      </c>
      <c r="BG10" s="51">
        <f t="shared" ref="BG10" si="57">BF10+BG9</f>
        <v>3955.9186278925094</v>
      </c>
      <c r="BH10" s="70">
        <f t="shared" ref="BH10" si="58">BG10+BH9</f>
        <v>3958.7533064204317</v>
      </c>
    </row>
    <row r="11" spans="1:60" ht="15.75" thickBot="1" x14ac:dyDescent="0.3">
      <c r="A11" s="13" t="s">
        <v>69</v>
      </c>
      <c r="B11" s="17">
        <f>AX10</f>
        <v>3861.1201259821892</v>
      </c>
      <c r="C11" s="73">
        <f>AX10/$AX$4</f>
        <v>9.7957017717250031E-2</v>
      </c>
      <c r="D11" s="4" t="s">
        <v>9</v>
      </c>
      <c r="E11" s="5">
        <f>SUM(F11:AF11)</f>
        <v>9700785.7875735573</v>
      </c>
      <c r="F11">
        <f>(F10-F3)^2</f>
        <v>9.1794554905532539</v>
      </c>
      <c r="G11">
        <f t="shared" ref="G11:AF11" si="59">(G10-G3)^2</f>
        <v>44.699229694087485</v>
      </c>
      <c r="H11">
        <f t="shared" si="59"/>
        <v>123.12380534269411</v>
      </c>
      <c r="I11">
        <f t="shared" si="59"/>
        <v>269.44127747460027</v>
      </c>
      <c r="J11">
        <f t="shared" si="59"/>
        <v>521.01276090680142</v>
      </c>
      <c r="K11">
        <f t="shared" si="59"/>
        <v>933.28445632385876</v>
      </c>
      <c r="L11">
        <f t="shared" si="59"/>
        <v>1588.0105389161581</v>
      </c>
      <c r="M11">
        <f t="shared" si="59"/>
        <v>2605.0289226797031</v>
      </c>
      <c r="N11">
        <f t="shared" si="59"/>
        <v>4159.0244064512472</v>
      </c>
      <c r="O11">
        <f t="shared" si="59"/>
        <v>6503.224908217795</v>
      </c>
      <c r="P11">
        <f t="shared" si="59"/>
        <v>10002.61985248081</v>
      </c>
      <c r="Q11">
        <f t="shared" si="59"/>
        <v>15180.05979592212</v>
      </c>
      <c r="R11">
        <f t="shared" si="59"/>
        <v>22779.447203892487</v>
      </c>
      <c r="S11">
        <f t="shared" si="59"/>
        <v>33851.03858958288</v>
      </c>
      <c r="T11">
        <f t="shared" si="59"/>
        <v>49864.398167079591</v>
      </c>
      <c r="U11">
        <f t="shared" si="59"/>
        <v>72854.322207034231</v>
      </c>
      <c r="V11">
        <f t="shared" si="59"/>
        <v>105603.13532927151</v>
      </c>
      <c r="W11">
        <f t="shared" si="59"/>
        <v>151855.005344943</v>
      </c>
      <c r="X11">
        <f t="shared" si="59"/>
        <v>216158.8653623322</v>
      </c>
      <c r="Y11">
        <f t="shared" si="59"/>
        <v>304698.30787323747</v>
      </c>
      <c r="Z11">
        <f t="shared" si="59"/>
        <v>425470.53374799475</v>
      </c>
      <c r="AA11">
        <f t="shared" si="59"/>
        <v>588273.33636617288</v>
      </c>
      <c r="AB11" s="43">
        <f t="shared" si="59"/>
        <v>804920.29465823062</v>
      </c>
      <c r="AC11" s="44">
        <f t="shared" si="59"/>
        <v>1088017.1566636867</v>
      </c>
      <c r="AD11" s="44">
        <f t="shared" si="59"/>
        <v>1450256.1340519292</v>
      </c>
      <c r="AE11" s="44">
        <f t="shared" si="59"/>
        <v>1898952.9313057244</v>
      </c>
      <c r="AF11" s="45">
        <f t="shared" si="59"/>
        <v>2445292.1712925448</v>
      </c>
    </row>
    <row r="12" spans="1:60" ht="15.75" thickBot="1" x14ac:dyDescent="0.3">
      <c r="A12" s="13" t="s">
        <v>70</v>
      </c>
      <c r="B12" s="66">
        <f>BH10</f>
        <v>3958.7533064204317</v>
      </c>
      <c r="C12" s="75">
        <f>BH10/$BH$4</f>
        <v>8.727015226574053E-2</v>
      </c>
      <c r="D12" s="4" t="s">
        <v>10</v>
      </c>
      <c r="E12" s="5">
        <f>SUM(F12:AF12)</f>
        <v>10615.113109075781</v>
      </c>
      <c r="F12">
        <f>SQRT(F11)</f>
        <v>3.0297616227276452</v>
      </c>
      <c r="G12">
        <f t="shared" ref="G12:AF12" si="60">SQRT(G11)</f>
        <v>6.6857482523714191</v>
      </c>
      <c r="H12">
        <f t="shared" si="60"/>
        <v>11.096116678491359</v>
      </c>
      <c r="I12">
        <f t="shared" si="60"/>
        <v>16.414666535589454</v>
      </c>
      <c r="J12">
        <f t="shared" si="60"/>
        <v>22.825703952053733</v>
      </c>
      <c r="K12">
        <f t="shared" si="60"/>
        <v>30.549704684724183</v>
      </c>
      <c r="L12">
        <f t="shared" si="60"/>
        <v>39.849849923383125</v>
      </c>
      <c r="M12">
        <f t="shared" si="60"/>
        <v>51.039483957811555</v>
      </c>
      <c r="N12">
        <f t="shared" si="60"/>
        <v>64.490498574993566</v>
      </c>
      <c r="O12">
        <f t="shared" si="60"/>
        <v>80.642575034641567</v>
      </c>
      <c r="P12">
        <f t="shared" si="60"/>
        <v>100.01309840456304</v>
      </c>
      <c r="Q12">
        <f t="shared" si="60"/>
        <v>123.20738531403919</v>
      </c>
      <c r="R12">
        <f t="shared" si="60"/>
        <v>150.92861625249364</v>
      </c>
      <c r="S12">
        <f t="shared" si="60"/>
        <v>183.98651741250737</v>
      </c>
      <c r="T12">
        <f t="shared" si="60"/>
        <v>223.30337697195623</v>
      </c>
      <c r="U12">
        <f t="shared" si="60"/>
        <v>269.91539823995635</v>
      </c>
      <c r="V12">
        <f t="shared" si="60"/>
        <v>324.96636030406518</v>
      </c>
      <c r="W12">
        <f t="shared" si="60"/>
        <v>389.6857777042203</v>
      </c>
      <c r="X12">
        <f t="shared" si="60"/>
        <v>464.92888204792376</v>
      </c>
      <c r="Y12">
        <f t="shared" si="60"/>
        <v>551.99484406399802</v>
      </c>
      <c r="Z12">
        <f t="shared" si="60"/>
        <v>652.28102359948718</v>
      </c>
      <c r="AA12">
        <f t="shared" si="60"/>
        <v>766.9897889582187</v>
      </c>
      <c r="AB12" s="43">
        <f t="shared" si="60"/>
        <v>897.17350309638027</v>
      </c>
      <c r="AC12" s="44">
        <f t="shared" si="60"/>
        <v>1043.0806089002358</v>
      </c>
      <c r="AD12" s="44">
        <f t="shared" si="60"/>
        <v>1204.2658070591929</v>
      </c>
      <c r="AE12" s="44">
        <f t="shared" si="60"/>
        <v>1378.0250111321363</v>
      </c>
      <c r="AF12" s="45">
        <f t="shared" si="60"/>
        <v>1563.7430003976181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0</v>
      </c>
      <c r="G15" s="3">
        <f t="shared" ref="G15:AF15" si="61">G$3-F$3</f>
        <v>0</v>
      </c>
      <c r="H15" s="3">
        <f t="shared" si="61"/>
        <v>0</v>
      </c>
      <c r="I15" s="3">
        <f t="shared" si="61"/>
        <v>0</v>
      </c>
      <c r="J15" s="3">
        <f t="shared" si="61"/>
        <v>0</v>
      </c>
      <c r="K15" s="3">
        <f t="shared" si="61"/>
        <v>0</v>
      </c>
      <c r="L15" s="3">
        <f t="shared" si="61"/>
        <v>0</v>
      </c>
      <c r="M15" s="3">
        <f t="shared" si="61"/>
        <v>0</v>
      </c>
      <c r="N15" s="3">
        <f t="shared" si="61"/>
        <v>0</v>
      </c>
      <c r="O15" s="3">
        <f t="shared" si="61"/>
        <v>0</v>
      </c>
      <c r="P15" s="3">
        <f t="shared" si="61"/>
        <v>0</v>
      </c>
      <c r="Q15" s="3">
        <f t="shared" si="61"/>
        <v>0</v>
      </c>
      <c r="R15" s="3">
        <f t="shared" si="61"/>
        <v>0</v>
      </c>
      <c r="S15" s="3">
        <f t="shared" si="61"/>
        <v>0</v>
      </c>
      <c r="T15" s="3">
        <f t="shared" si="61"/>
        <v>0</v>
      </c>
      <c r="U15" s="3">
        <f t="shared" si="61"/>
        <v>0</v>
      </c>
      <c r="V15" s="3">
        <f t="shared" si="61"/>
        <v>3.4039000000000009E-4</v>
      </c>
      <c r="W15" s="3">
        <f t="shared" si="61"/>
        <v>6.4161700000000023E-3</v>
      </c>
      <c r="X15" s="3">
        <f t="shared" si="61"/>
        <v>0.45195642399999997</v>
      </c>
      <c r="Y15" s="3">
        <f t="shared" si="61"/>
        <v>0.90138729540999996</v>
      </c>
      <c r="Z15" s="3">
        <f t="shared" si="61"/>
        <v>1.19016342059</v>
      </c>
      <c r="AA15" s="3">
        <f t="shared" si="61"/>
        <v>1.3456846146100001</v>
      </c>
      <c r="AB15" s="46">
        <f t="shared" si="61"/>
        <v>1.2227725148300017</v>
      </c>
      <c r="AC15" s="47">
        <f t="shared" si="61"/>
        <v>1.1815055691837468</v>
      </c>
      <c r="AD15" s="47">
        <f t="shared" si="61"/>
        <v>1.3146171162655715</v>
      </c>
      <c r="AE15" s="47">
        <f t="shared" si="61"/>
        <v>3.1353556924291395</v>
      </c>
      <c r="AF15" s="48">
        <f t="shared" si="61"/>
        <v>3.7064437023289809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2.4685455262244087</v>
      </c>
      <c r="G16">
        <f>$A16*($C16*F$4)+($B16-$A16)*(F$17)-($B16/($C16*F$4))*(F17^2)</f>
        <v>3.1082806229354651</v>
      </c>
      <c r="H16">
        <f t="shared" ref="H16:AF16" si="62">$A16*($C16*G$4)+($B16-$A16)*(G$17)-($B16/($C16*G$4))*(G17^2)</f>
        <v>3.8818957067666813</v>
      </c>
      <c r="I16">
        <f t="shared" si="62"/>
        <v>4.8165429361388679</v>
      </c>
      <c r="J16">
        <f t="shared" si="62"/>
        <v>5.9445099505760686</v>
      </c>
      <c r="K16">
        <f t="shared" si="62"/>
        <v>7.3040297810223764</v>
      </c>
      <c r="L16">
        <f t="shared" si="62"/>
        <v>8.9401456459519419</v>
      </c>
      <c r="M16">
        <f t="shared" si="62"/>
        <v>10.905596766145822</v>
      </c>
      <c r="N16">
        <f t="shared" si="62"/>
        <v>13.261668407281297</v>
      </c>
      <c r="O16">
        <f t="shared" si="62"/>
        <v>16.078917452127673</v>
      </c>
      <c r="P16">
        <f t="shared" si="62"/>
        <v>19.437641889672932</v>
      </c>
      <c r="Q16">
        <f t="shared" si="62"/>
        <v>23.427907093108807</v>
      </c>
      <c r="R16">
        <f t="shared" si="62"/>
        <v>28.148873328871606</v>
      </c>
      <c r="S16">
        <f t="shared" si="62"/>
        <v>33.707089980155409</v>
      </c>
      <c r="T16">
        <f t="shared" si="62"/>
        <v>40.213339724383133</v>
      </c>
      <c r="U16">
        <f t="shared" si="62"/>
        <v>47.777545452333399</v>
      </c>
      <c r="V16">
        <f t="shared" si="62"/>
        <v>56.501220533489153</v>
      </c>
      <c r="W16">
        <f t="shared" si="62"/>
        <v>66.466990296565399</v>
      </c>
      <c r="X16">
        <f t="shared" si="62"/>
        <v>77.724896282629985</v>
      </c>
      <c r="Y16">
        <f t="shared" si="62"/>
        <v>90.275583114214683</v>
      </c>
      <c r="Z16">
        <f t="shared" si="62"/>
        <v>104.05112471744165</v>
      </c>
      <c r="AA16">
        <f t="shared" si="62"/>
        <v>118.89520042267631</v>
      </c>
      <c r="AB16" s="43">
        <f t="shared" si="62"/>
        <v>134.54552470881436</v>
      </c>
      <c r="AC16" s="44">
        <f t="shared" si="62"/>
        <v>150.62266306452673</v>
      </c>
      <c r="AD16" s="44">
        <f t="shared" si="62"/>
        <v>166.63023453908477</v>
      </c>
      <c r="AE16" s="44">
        <f t="shared" si="62"/>
        <v>181.97143926212118</v>
      </c>
      <c r="AF16" s="45">
        <f t="shared" si="62"/>
        <v>195.98525475306508</v>
      </c>
      <c r="AG16" s="45">
        <f t="shared" ref="AG16" si="63">$A16*($C16*AF$4)+($B16-$A16)*(AF$17)-($B16/($C16*AF$4))*(AF17^2)</f>
        <v>208.00217910245675</v>
      </c>
      <c r="AH16" s="45">
        <f t="shared" ref="AH16" si="64">$A16*($C16*AG$4)+($B16-$A16)*(AG$17)-($B16/($C16*AG$4))*(AG17^2)</f>
        <v>221.01479151350873</v>
      </c>
      <c r="AI16" s="45">
        <f t="shared" ref="AI16" si="65">$A16*($C16*AH$4)+($B16-$A16)*(AH$17)-($B16/($C16*AH$4))*(AH17^2)</f>
        <v>223.75371172437499</v>
      </c>
      <c r="AJ16" s="45">
        <f t="shared" ref="AJ16" si="66">$A16*($C16*AI$4)+($B16-$A16)*(AI$17)-($B16/($C16*AI$4))*(AI17^2)</f>
        <v>226.67206661496743</v>
      </c>
      <c r="AK16" s="45">
        <f t="shared" ref="AK16" si="67">$A16*($C16*AJ$4)+($B16-$A16)*(AJ$17)-($B16/($C16*AJ$4))*(AJ17^2)</f>
        <v>226.20947233406065</v>
      </c>
      <c r="AL16" s="45">
        <f t="shared" ref="AL16" si="68">$A16*($C16*AK$4)+($B16-$A16)*(AK$17)-($B16/($C16*AK$4))*(AK17^2)</f>
        <v>222.57788701326041</v>
      </c>
      <c r="AM16" s="45">
        <f t="shared" ref="AM16" si="69">$A16*($C16*AL$4)+($B16-$A16)*(AL$17)-($B16/($C16*AL$4))*(AL17^2)</f>
        <v>216.19864006626904</v>
      </c>
      <c r="AN16" s="69">
        <f t="shared" ref="AN16" si="70">$A16*($C16*AM$4)+($B16-$A16)*(AM$17)-($B16/($C16*AM$4))*(AM17^2)</f>
        <v>207.64138914009851</v>
      </c>
      <c r="AO16" s="45">
        <f t="shared" ref="AO16" si="71">$A16*($C16*AN$4)+($B16-$A16)*(AN$17)-($B16/($C16*AN$4))*(AN17^2)</f>
        <v>197.54863286845773</v>
      </c>
      <c r="AP16" s="45">
        <f t="shared" ref="AP16" si="72">$A16*($C16*AO$4)+($B16-$A16)*(AO$17)-($B16/($C16*AO$4))*(AO17^2)</f>
        <v>186.56157405708495</v>
      </c>
      <c r="AQ16" s="45">
        <f t="shared" ref="AQ16" si="73">$A16*($C16*AP$4)+($B16-$A16)*(AP$17)-($B16/($C16*AP$4))*(AP17^2)</f>
        <v>175.26012706203107</v>
      </c>
      <c r="AR16" s="45">
        <f t="shared" ref="AR16" si="74">$A16*($C16*AQ$4)+($B16-$A16)*(AQ$17)-($B16/($C16*AQ$4))*(AQ17^2)</f>
        <v>164.12400670307022</v>
      </c>
      <c r="AS16" s="45">
        <f t="shared" ref="AS16" si="75">$A16*($C16*AR$4)+($B16-$A16)*(AR$17)-($B16/($C16*AR$4))*(AR17^2)</f>
        <v>153.51567389781735</v>
      </c>
      <c r="AT16" s="45">
        <f t="shared" ref="AT16" si="76">$A16*($C16*AS$4)+($B16-$A16)*(AS$17)-($B16/($C16*AS$4))*(AS17^2)</f>
        <v>143.68139193161664</v>
      </c>
      <c r="AU16" s="45">
        <f t="shared" ref="AU16" si="77">$A16*($C16*AT$4)+($B16-$A16)*(AT$17)-($B16/($C16*AT$4))*(AT17^2)</f>
        <v>134.76450970772191</v>
      </c>
      <c r="AV16" s="45">
        <f t="shared" ref="AV16" si="78">$A16*($C16*AU$4)+($B16-$A16)*(AU$17)-($B16/($C16*AU$4))*(AU17^2)</f>
        <v>126.82502741366011</v>
      </c>
      <c r="AW16" s="45">
        <f t="shared" ref="AW16" si="79">$A16*($C16*AV$4)+($B16-$A16)*(AV$17)-($B16/($C16*AV$4))*(AV17^2)</f>
        <v>119.86069711331982</v>
      </c>
      <c r="AX16" s="69">
        <f t="shared" ref="AX16" si="80">$A16*($C16*AW$4)+($B16-$A16)*(AW$17)-($B16/($C16*AW$4))*(AW17^2)</f>
        <v>113.82654138929558</v>
      </c>
      <c r="AY16" s="45">
        <f t="shared" ref="AY16" si="81">$A16*($C16*AX$4)+($B16-$A16)*(AX$17)-($B16/($C16*AX$4))*(AX17^2)</f>
        <v>108.65117537233584</v>
      </c>
      <c r="AZ16" s="45">
        <f t="shared" ref="AZ16" si="82">$A16*($C16*AY$4)+($B16-$A16)*(AY$17)-($B16/($C16*AY$4))*(AY17^2)</f>
        <v>104.249432516497</v>
      </c>
      <c r="BA16" s="45">
        <f t="shared" ref="BA16" si="83">$A16*($C16*AZ$4)+($B16-$A16)*(AZ$17)-($B16/($C16*AZ$4))*(AZ17^2)</f>
        <v>100.5314850031333</v>
      </c>
      <c r="BB16" s="45">
        <f t="shared" ref="BB16" si="84">$A16*($C16*BA$4)+($B16-$A16)*(BA$17)-($B16/($C16*BA$4))*(BA17^2)</f>
        <v>97.408993065430309</v>
      </c>
      <c r="BC16" s="45">
        <f t="shared" ref="BC16" si="85">$A16*($C16*BB$4)+($B16-$A16)*(BB$17)-($B16/($C16*BB$4))*(BB17^2)</f>
        <v>94.798924676227671</v>
      </c>
      <c r="BD16" s="45">
        <f t="shared" ref="BD16" si="86">$A16*($C16*BC$4)+($B16-$A16)*(BC$17)-($B16/($C16*BC$4))*(BC17^2)</f>
        <v>92.625657773204921</v>
      </c>
      <c r="BE16" s="45">
        <f t="shared" ref="BE16" si="87">$A16*($C16*BD$4)+($B16-$A16)*(BD$17)-($B16/($C16*BD$4))*(BD17^2)</f>
        <v>90.821884220773654</v>
      </c>
      <c r="BF16" s="45">
        <f t="shared" ref="BF16" si="88">$A16*($C16*BE$4)+($B16-$A16)*(BE$17)-($B16/($C16*BE$4))*(BE17^2)</f>
        <v>89.328723476613732</v>
      </c>
      <c r="BG16" s="45">
        <f t="shared" ref="BG16" si="89">$A16*($C16*BF$4)+($B16-$A16)*(BF$17)-($B16/($C16*BF$4))*(BF17^2)</f>
        <v>88.095348856824558</v>
      </c>
      <c r="BH16" s="69">
        <f t="shared" ref="BH16" si="90">$A16*($C16*BG$4)+($B16-$A16)*(BG$17)-($B16/($C16*BG$4))*(BG17^2)</f>
        <v>87.078340934987409</v>
      </c>
    </row>
    <row r="17" spans="1:62" ht="15.75" thickBot="1" x14ac:dyDescent="0.3">
      <c r="A17" s="13" t="s">
        <v>68</v>
      </c>
      <c r="B17" s="65">
        <f>AN17</f>
        <v>3365.1627994673217</v>
      </c>
      <c r="C17" s="74">
        <f>AN17/$AN$4</f>
        <v>0.10053997889079735</v>
      </c>
      <c r="D17" s="4" t="s">
        <v>8</v>
      </c>
      <c r="F17" s="6">
        <f>E$3+F16</f>
        <v>2.4685455262244087</v>
      </c>
      <c r="G17" s="6">
        <f>F17+G16</f>
        <v>5.5768261491598743</v>
      </c>
      <c r="H17" s="6">
        <f t="shared" ref="H17:AF17" si="91">G17+H16</f>
        <v>9.4587218559265551</v>
      </c>
      <c r="I17" s="6">
        <f t="shared" si="91"/>
        <v>14.275264792065423</v>
      </c>
      <c r="J17" s="6">
        <f t="shared" si="91"/>
        <v>20.219774742641491</v>
      </c>
      <c r="K17" s="6">
        <f t="shared" si="91"/>
        <v>27.523804523663866</v>
      </c>
      <c r="L17" s="6">
        <f t="shared" si="91"/>
        <v>36.463950169615806</v>
      </c>
      <c r="M17" s="6">
        <f t="shared" si="91"/>
        <v>47.369546935761626</v>
      </c>
      <c r="N17" s="6">
        <f t="shared" si="91"/>
        <v>60.631215343042925</v>
      </c>
      <c r="O17" s="6">
        <f t="shared" si="91"/>
        <v>76.710132795170594</v>
      </c>
      <c r="P17" s="6">
        <f t="shared" si="91"/>
        <v>96.147774684843526</v>
      </c>
      <c r="Q17" s="6">
        <f t="shared" si="91"/>
        <v>119.57568177795233</v>
      </c>
      <c r="R17" s="6">
        <f t="shared" si="91"/>
        <v>147.72455510682394</v>
      </c>
      <c r="S17" s="6">
        <f t="shared" si="91"/>
        <v>181.43164508697936</v>
      </c>
      <c r="T17" s="6">
        <f t="shared" si="91"/>
        <v>221.64498481136249</v>
      </c>
      <c r="U17" s="6">
        <f t="shared" si="91"/>
        <v>269.42253026369588</v>
      </c>
      <c r="V17" s="6">
        <f t="shared" si="91"/>
        <v>325.92375079718505</v>
      </c>
      <c r="W17" s="6">
        <f t="shared" si="91"/>
        <v>392.39074109375042</v>
      </c>
      <c r="X17" s="6">
        <f t="shared" si="91"/>
        <v>470.11563737638039</v>
      </c>
      <c r="Y17" s="6">
        <f t="shared" si="91"/>
        <v>560.39122049059506</v>
      </c>
      <c r="Z17" s="6">
        <f t="shared" si="91"/>
        <v>664.44234520803673</v>
      </c>
      <c r="AA17" s="6">
        <f t="shared" si="91"/>
        <v>783.33754563071307</v>
      </c>
      <c r="AB17" s="49">
        <f t="shared" si="91"/>
        <v>917.88307033952742</v>
      </c>
      <c r="AC17" s="50">
        <f t="shared" si="91"/>
        <v>1068.5057334040541</v>
      </c>
      <c r="AD17" s="50">
        <f t="shared" si="91"/>
        <v>1235.1359679431389</v>
      </c>
      <c r="AE17" s="50">
        <f t="shared" si="91"/>
        <v>1417.1074072052602</v>
      </c>
      <c r="AF17" s="51">
        <f t="shared" si="91"/>
        <v>1613.0926619583252</v>
      </c>
      <c r="AG17" s="51">
        <f t="shared" ref="AG17" si="92">AF17+AG16</f>
        <v>1821.0948410607818</v>
      </c>
      <c r="AH17" s="51">
        <f t="shared" ref="AH17" si="93">AG17+AH16</f>
        <v>2042.1096325742906</v>
      </c>
      <c r="AI17" s="51">
        <f t="shared" ref="AI17" si="94">AH17+AI16</f>
        <v>2265.8633442986657</v>
      </c>
      <c r="AJ17" s="51">
        <f t="shared" ref="AJ17" si="95">AI17+AJ16</f>
        <v>2492.5354109136333</v>
      </c>
      <c r="AK17" s="51">
        <f t="shared" ref="AK17" si="96">AJ17+AK16</f>
        <v>2718.7448832476939</v>
      </c>
      <c r="AL17" s="51">
        <f t="shared" ref="AL17" si="97">AK17+AL16</f>
        <v>2941.3227702609543</v>
      </c>
      <c r="AM17" s="51">
        <f t="shared" ref="AM17" si="98">AL17+AM16</f>
        <v>3157.5214103272233</v>
      </c>
      <c r="AN17" s="70">
        <f t="shared" ref="AN17" si="99">AM17+AN16</f>
        <v>3365.1627994673217</v>
      </c>
      <c r="AO17" s="51">
        <f t="shared" ref="AO17" si="100">AN17+AO16</f>
        <v>3562.7114323357796</v>
      </c>
      <c r="AP17" s="51">
        <f t="shared" ref="AP17" si="101">AO17+AP16</f>
        <v>3749.2730063928648</v>
      </c>
      <c r="AQ17" s="51">
        <f t="shared" ref="AQ17" si="102">AP17+AQ16</f>
        <v>3924.533133454896</v>
      </c>
      <c r="AR17" s="51">
        <f t="shared" ref="AR17" si="103">AQ17+AR16</f>
        <v>4088.6571401579663</v>
      </c>
      <c r="AS17" s="51">
        <f t="shared" ref="AS17" si="104">AR17+AS16</f>
        <v>4242.1728140557834</v>
      </c>
      <c r="AT17" s="51">
        <f t="shared" ref="AT17" si="105">AS17+AT16</f>
        <v>4385.8542059873998</v>
      </c>
      <c r="AU17" s="51">
        <f t="shared" ref="AU17" si="106">AT17+AU16</f>
        <v>4520.6187156951219</v>
      </c>
      <c r="AV17" s="51">
        <f t="shared" ref="AV17" si="107">AU17+AV16</f>
        <v>4647.4437431087817</v>
      </c>
      <c r="AW17" s="51">
        <f t="shared" ref="AW17" si="108">AV17+AW16</f>
        <v>4767.3044402221012</v>
      </c>
      <c r="AX17" s="70">
        <f t="shared" ref="AX17" si="109">AW17+AX16</f>
        <v>4881.1309816113971</v>
      </c>
      <c r="AY17" s="51">
        <f t="shared" ref="AY17" si="110">AX17+AY16</f>
        <v>4989.7821569837333</v>
      </c>
      <c r="AZ17" s="51">
        <f t="shared" ref="AZ17" si="111">AY17+AZ16</f>
        <v>5094.0315895002304</v>
      </c>
      <c r="BA17" s="51">
        <f t="shared" ref="BA17" si="112">AZ17+BA16</f>
        <v>5194.5630745033641</v>
      </c>
      <c r="BB17" s="51">
        <f t="shared" ref="BB17" si="113">BA17+BB16</f>
        <v>5291.972067568794</v>
      </c>
      <c r="BC17" s="51">
        <f t="shared" ref="BC17" si="114">BB17+BC16</f>
        <v>5386.7709922450213</v>
      </c>
      <c r="BD17" s="51">
        <f t="shared" ref="BD17" si="115">BC17+BD16</f>
        <v>5479.396650018226</v>
      </c>
      <c r="BE17" s="51">
        <f t="shared" ref="BE17" si="116">BD17+BE16</f>
        <v>5570.2185342389994</v>
      </c>
      <c r="BF17" s="51">
        <f t="shared" ref="BF17" si="117">BE17+BF16</f>
        <v>5659.5472577156133</v>
      </c>
      <c r="BG17" s="51">
        <f t="shared" ref="BG17" si="118">BF17+BG16</f>
        <v>5747.6426065724381</v>
      </c>
      <c r="BH17" s="70">
        <f t="shared" ref="BH17" si="119">BG17+BH16</f>
        <v>5834.7209475074251</v>
      </c>
    </row>
    <row r="18" spans="1:62" ht="15.75" thickBot="1" x14ac:dyDescent="0.3">
      <c r="A18" s="13" t="s">
        <v>69</v>
      </c>
      <c r="B18" s="17">
        <f>AX17</f>
        <v>4881.1309816113971</v>
      </c>
      <c r="C18" s="73">
        <f>AX17/$AX$4</f>
        <v>0.12383479882649247</v>
      </c>
      <c r="D18" s="4" t="s">
        <v>9</v>
      </c>
      <c r="E18" s="5">
        <f>SUM(F18:AF18)</f>
        <v>10055248.787787488</v>
      </c>
      <c r="F18">
        <f>(F3-F17)^2</f>
        <v>6.093717015042543</v>
      </c>
      <c r="G18">
        <f t="shared" ref="G18:AF18" si="120">(G3-G17)^2</f>
        <v>31.100989897953351</v>
      </c>
      <c r="H18">
        <f t="shared" si="120"/>
        <v>89.467419147782692</v>
      </c>
      <c r="I18">
        <f>(I3-I17)^2</f>
        <v>203.78318488358266</v>
      </c>
      <c r="J18">
        <f t="shared" si="120"/>
        <v>408.83929064316277</v>
      </c>
      <c r="K18">
        <f t="shared" si="120"/>
        <v>757.5598154568595</v>
      </c>
      <c r="L18">
        <f t="shared" si="120"/>
        <v>1329.6196619722245</v>
      </c>
      <c r="M18">
        <f t="shared" si="120"/>
        <v>2243.8739768993237</v>
      </c>
      <c r="N18">
        <f t="shared" si="120"/>
        <v>3676.1442739744439</v>
      </c>
      <c r="O18">
        <f t="shared" si="120"/>
        <v>5884.4444734527069</v>
      </c>
      <c r="P18">
        <f t="shared" si="120"/>
        <v>9244.3945768474368</v>
      </c>
      <c r="Q18">
        <f t="shared" si="120"/>
        <v>14298.34367266212</v>
      </c>
      <c r="R18">
        <f t="shared" si="120"/>
        <v>21822.544181509063</v>
      </c>
      <c r="S18">
        <f t="shared" si="120"/>
        <v>32917.441838967643</v>
      </c>
      <c r="T18">
        <f t="shared" si="120"/>
        <v>49126.499292029112</v>
      </c>
      <c r="U18">
        <f t="shared" si="120"/>
        <v>72588.49981369212</v>
      </c>
      <c r="V18">
        <f t="shared" si="120"/>
        <v>106226.06945145037</v>
      </c>
      <c r="W18">
        <f t="shared" si="120"/>
        <v>153965.19131858251</v>
      </c>
      <c r="X18">
        <f t="shared" si="120"/>
        <v>220577.62662971011</v>
      </c>
      <c r="Y18">
        <f t="shared" si="120"/>
        <v>312515.79336457251</v>
      </c>
      <c r="Z18">
        <f t="shared" si="120"/>
        <v>438101.12756304158</v>
      </c>
      <c r="AA18">
        <f t="shared" si="120"/>
        <v>607529.20362667821</v>
      </c>
      <c r="AB18" s="43">
        <f t="shared" si="120"/>
        <v>833138.757736573</v>
      </c>
      <c r="AC18" s="44">
        <f t="shared" si="120"/>
        <v>1128280.5391126636</v>
      </c>
      <c r="AD18" s="44">
        <f t="shared" si="120"/>
        <v>1506808.1109175941</v>
      </c>
      <c r="AE18" s="44">
        <f t="shared" si="120"/>
        <v>1977840.5964877659</v>
      </c>
      <c r="AF18" s="45">
        <f t="shared" si="120"/>
        <v>2555637.1213998045</v>
      </c>
    </row>
    <row r="19" spans="1:62" ht="15.75" thickBot="1" x14ac:dyDescent="0.3">
      <c r="A19" s="13" t="s">
        <v>70</v>
      </c>
      <c r="B19" s="66">
        <f>BH17</f>
        <v>5834.7209475074251</v>
      </c>
      <c r="C19" s="75">
        <f>BH17/$BH$4</f>
        <v>0.12862559146871996</v>
      </c>
      <c r="D19" s="4" t="s">
        <v>10</v>
      </c>
      <c r="E19" s="5">
        <f>SUM(F19:AF19)</f>
        <v>10732.458280923958</v>
      </c>
      <c r="F19">
        <f>SQRT(F18)</f>
        <v>2.4685455262244087</v>
      </c>
      <c r="G19">
        <f t="shared" ref="G19:AF19" si="121">SQRT(G18)</f>
        <v>5.5768261491598743</v>
      </c>
      <c r="H19">
        <f t="shared" si="121"/>
        <v>9.4587218559265551</v>
      </c>
      <c r="I19">
        <f t="shared" si="121"/>
        <v>14.275264792065423</v>
      </c>
      <c r="J19">
        <f t="shared" si="121"/>
        <v>20.219774742641491</v>
      </c>
      <c r="K19">
        <f t="shared" si="121"/>
        <v>27.523804523663866</v>
      </c>
      <c r="L19">
        <f t="shared" si="121"/>
        <v>36.463950169615806</v>
      </c>
      <c r="M19">
        <f t="shared" si="121"/>
        <v>47.369546935761626</v>
      </c>
      <c r="N19">
        <f t="shared" si="121"/>
        <v>60.631215343042925</v>
      </c>
      <c r="O19">
        <f t="shared" si="121"/>
        <v>76.710132795170594</v>
      </c>
      <c r="P19">
        <f t="shared" si="121"/>
        <v>96.147774684843526</v>
      </c>
      <c r="Q19">
        <f t="shared" si="121"/>
        <v>119.57568177795233</v>
      </c>
      <c r="R19">
        <f t="shared" si="121"/>
        <v>147.72455510682394</v>
      </c>
      <c r="S19">
        <f t="shared" si="121"/>
        <v>181.43164508697936</v>
      </c>
      <c r="T19">
        <f t="shared" si="121"/>
        <v>221.64498481136249</v>
      </c>
      <c r="U19">
        <f t="shared" si="121"/>
        <v>269.42253026369588</v>
      </c>
      <c r="V19">
        <f t="shared" si="121"/>
        <v>325.92341040718503</v>
      </c>
      <c r="W19">
        <f t="shared" si="121"/>
        <v>392.38398453375044</v>
      </c>
      <c r="X19">
        <f t="shared" si="121"/>
        <v>469.6569243923804</v>
      </c>
      <c r="Y19">
        <f t="shared" si="121"/>
        <v>559.03112021118511</v>
      </c>
      <c r="Z19">
        <f t="shared" si="121"/>
        <v>661.89208150803677</v>
      </c>
      <c r="AA19">
        <f t="shared" si="121"/>
        <v>779.44159731610307</v>
      </c>
      <c r="AB19" s="43">
        <f t="shared" si="121"/>
        <v>912.76434951008741</v>
      </c>
      <c r="AC19" s="44">
        <f t="shared" si="121"/>
        <v>1062.2055070054305</v>
      </c>
      <c r="AD19" s="44">
        <f t="shared" si="121"/>
        <v>1227.5211244282495</v>
      </c>
      <c r="AE19" s="44">
        <f t="shared" si="121"/>
        <v>1406.3572079979417</v>
      </c>
      <c r="AF19" s="45">
        <f t="shared" si="121"/>
        <v>1598.6360190486778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0</v>
      </c>
      <c r="G23" s="3">
        <f t="shared" ref="G23:AF23" si="122">G$3-F$3</f>
        <v>0</v>
      </c>
      <c r="H23" s="3">
        <f t="shared" si="122"/>
        <v>0</v>
      </c>
      <c r="I23" s="3">
        <f t="shared" si="122"/>
        <v>0</v>
      </c>
      <c r="J23" s="3">
        <f t="shared" si="122"/>
        <v>0</v>
      </c>
      <c r="K23" s="3">
        <f t="shared" si="122"/>
        <v>0</v>
      </c>
      <c r="L23" s="3">
        <f t="shared" si="122"/>
        <v>0</v>
      </c>
      <c r="M23" s="3">
        <f t="shared" si="122"/>
        <v>0</v>
      </c>
      <c r="N23" s="3">
        <f t="shared" si="122"/>
        <v>0</v>
      </c>
      <c r="O23" s="3">
        <f t="shared" si="122"/>
        <v>0</v>
      </c>
      <c r="P23" s="3">
        <f t="shared" si="122"/>
        <v>0</v>
      </c>
      <c r="Q23" s="3">
        <f t="shared" si="122"/>
        <v>0</v>
      </c>
      <c r="R23" s="3">
        <f t="shared" si="122"/>
        <v>0</v>
      </c>
      <c r="S23" s="3">
        <f t="shared" si="122"/>
        <v>0</v>
      </c>
      <c r="T23" s="3">
        <f t="shared" si="122"/>
        <v>0</v>
      </c>
      <c r="U23" s="3">
        <f t="shared" si="122"/>
        <v>0</v>
      </c>
      <c r="V23" s="3">
        <f t="shared" si="122"/>
        <v>3.4039000000000009E-4</v>
      </c>
      <c r="W23" s="3">
        <f t="shared" si="122"/>
        <v>6.4161700000000023E-3</v>
      </c>
      <c r="X23" s="3">
        <f t="shared" si="122"/>
        <v>0.45195642399999997</v>
      </c>
      <c r="Y23" s="3">
        <f t="shared" si="122"/>
        <v>0.90138729540999996</v>
      </c>
      <c r="Z23" s="3">
        <f t="shared" si="122"/>
        <v>1.19016342059</v>
      </c>
      <c r="AA23" s="3">
        <f t="shared" si="122"/>
        <v>1.3456846146100001</v>
      </c>
      <c r="AB23" s="46">
        <f t="shared" si="122"/>
        <v>1.2227725148300017</v>
      </c>
      <c r="AC23" s="47">
        <f t="shared" si="122"/>
        <v>1.1815055691837468</v>
      </c>
      <c r="AD23" s="47">
        <f t="shared" si="122"/>
        <v>1.3146171162655715</v>
      </c>
      <c r="AE23" s="47">
        <f t="shared" si="122"/>
        <v>3.1353556924291395</v>
      </c>
      <c r="AF23" s="48">
        <f t="shared" si="122"/>
        <v>3.7064437023289809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1.7933043030393843</v>
      </c>
      <c r="G24">
        <f>$A24*($C24/($C24+F5))*F$4+($B24-$A24)*(F$25)-($B24/(($C24/($C24+F5))*F$4)*(F$25^2))</f>
        <v>2.3826103350068966</v>
      </c>
      <c r="H24">
        <f t="shared" ref="H24:AF24" si="123">$A24*($C24/($C24+G5))*G$4+($B24-$A24)*(G$25)-($B24/(($C24/($C24+G5))*G$4)*(G$25^2))</f>
        <v>3.1150284074065504</v>
      </c>
      <c r="I24">
        <f t="shared" si="123"/>
        <v>4.0212746042391982</v>
      </c>
      <c r="J24">
        <f t="shared" si="123"/>
        <v>5.1379288017206814</v>
      </c>
      <c r="K24">
        <f t="shared" si="123"/>
        <v>6.5083034362863366</v>
      </c>
      <c r="L24">
        <f t="shared" si="123"/>
        <v>8.1833344222381275</v>
      </c>
      <c r="M24">
        <f t="shared" si="123"/>
        <v>10.222439734441727</v>
      </c>
      <c r="N24">
        <f t="shared" si="123"/>
        <v>12.694262588280369</v>
      </c>
      <c r="O24">
        <f t="shared" si="123"/>
        <v>15.677179210699425</v>
      </c>
      <c r="P24">
        <f t="shared" si="123"/>
        <v>19.259405647968563</v>
      </c>
      <c r="Q24">
        <f t="shared" si="123"/>
        <v>23.538485185065266</v>
      </c>
      <c r="R24">
        <f t="shared" si="123"/>
        <v>28.619881709543343</v>
      </c>
      <c r="S24">
        <f t="shared" si="123"/>
        <v>34.614352821282829</v>
      </c>
      <c r="T24">
        <f t="shared" si="123"/>
        <v>41.633743540989059</v>
      </c>
      <c r="U24">
        <f t="shared" si="123"/>
        <v>49.784848190902068</v>
      </c>
      <c r="V24">
        <f t="shared" si="123"/>
        <v>59.161063038709699</v>
      </c>
      <c r="W24">
        <f t="shared" si="123"/>
        <v>69.831729611892257</v>
      </c>
      <c r="X24">
        <f t="shared" si="123"/>
        <v>81.829381054588012</v>
      </c>
      <c r="Y24">
        <f t="shared" si="123"/>
        <v>95.135570510884193</v>
      </c>
      <c r="Z24">
        <f t="shared" si="123"/>
        <v>109.66656699788845</v>
      </c>
      <c r="AA24">
        <f t="shared" si="123"/>
        <v>125.26087959782635</v>
      </c>
      <c r="AB24" s="43">
        <f t="shared" si="123"/>
        <v>141.6711682544734</v>
      </c>
      <c r="AC24" s="44">
        <f t="shared" si="123"/>
        <v>158.56339644350732</v>
      </c>
      <c r="AD24" s="44">
        <f t="shared" si="123"/>
        <v>175.52581662038432</v>
      </c>
      <c r="AE24" s="44">
        <f t="shared" si="123"/>
        <v>192.08934101771479</v>
      </c>
      <c r="AF24" s="45">
        <f t="shared" si="123"/>
        <v>207.75899888848869</v>
      </c>
      <c r="AG24" s="45">
        <f t="shared" ref="AG24" si="124">$A24*($C24/($C24+AF5))*AF$4+($B24-$A24)*(AF$25)-($B24/(($C24/($C24+AF5))*AF$4)*(AF$25^2))</f>
        <v>222.05376859345083</v>
      </c>
      <c r="AH24" s="45">
        <f t="shared" ref="AH24" si="125">$A24*($C24/($C24+AG5))*AG$4+($B24-$A24)*(AG$25)-($B24/(($C24/($C24+AG5))*AG$4)*(AG$25^2))</f>
        <v>238.98498781035232</v>
      </c>
      <c r="AI24" s="45">
        <f t="shared" ref="AI24" si="126">$A24*($C24/($C24+AH5))*AH$4+($B24-$A24)*(AH$25)-($B24/(($C24/($C24+AH5))*AH$4)*(AH$25^2))</f>
        <v>244.87297825237019</v>
      </c>
      <c r="AJ24" s="45">
        <f t="shared" ref="AJ24" si="127">$A24*($C24/($C24+AI5))*AI$4+($B24-$A24)*(AI$25)-($B24/(($C24/($C24+AI5))*AI$4)*(AI$25^2))</f>
        <v>252.84578115463921</v>
      </c>
      <c r="AK24" s="45">
        <f t="shared" ref="AK24" si="128">$A24*($C24/($C24+AJ5))*AJ$4+($B24-$A24)*(AJ$25)-($B24/(($C24/($C24+AJ5))*AJ$4)*(AJ$25^2))</f>
        <v>258.43707874128739</v>
      </c>
      <c r="AL24" s="45">
        <f t="shared" ref="AL24" si="129">$A24*($C24/($C24+AK5))*AK$4+($B24-$A24)*(AK$25)-($B24/(($C24/($C24+AK5))*AK$4)*(AK$25^2))</f>
        <v>261.72555293797433</v>
      </c>
      <c r="AM24" s="45">
        <f t="shared" ref="AM24" si="130">$A24*($C24/($C24+AL5))*AL$4+($B24-$A24)*(AL$25)-($B24/(($C24/($C24+AL5))*AL$4)*(AL$25^2))</f>
        <v>262.90581931559188</v>
      </c>
      <c r="AN24" s="69">
        <f t="shared" ref="AN24" si="131">$A24*($C24/($C24+AM5))*AM$4+($B24-$A24)*(AM$25)-($B24/(($C24/($C24+AM5))*AM$4)*(AM$25^2))</f>
        <v>262.25756357943362</v>
      </c>
      <c r="AO24" s="45">
        <f t="shared" ref="AO24" si="132">$A24*($C24/($C24+AN5))*AN$4+($B24-$A24)*(AN$25)-($B24/(($C24/($C24+AN5))*AN$4)*(AN$25^2))</f>
        <v>260.10976116353481</v>
      </c>
      <c r="AP24" s="45">
        <f t="shared" ref="AP24" si="133">$A24*($C24/($C24+AO5))*AO$4+($B24-$A24)*(AO$25)-($B24/(($C24/($C24+AO5))*AO$4)*(AO$25^2))</f>
        <v>256.80603454327058</v>
      </c>
      <c r="AQ24" s="45">
        <f t="shared" ref="AQ24" si="134">$A24*($C24/($C24+AP5))*AP$4+($B24-$A24)*(AP$25)-($B24/(($C24/($C24+AP5))*AP$4)*(AP$25^2))</f>
        <v>252.67574187295224</v>
      </c>
      <c r="AR24" s="45">
        <f t="shared" ref="AR24" si="135">$A24*($C24/($C24+AQ5))*AQ$4+($B24-$A24)*(AQ$25)-($B24/(($C24/($C24+AQ5))*AQ$4)*(AQ$25^2))</f>
        <v>248.01329433323588</v>
      </c>
      <c r="AS24" s="45">
        <f t="shared" ref="AS24" si="136">$A24*($C24/($C24+AR5))*AR$4+($B24-$A24)*(AR$25)-($B24/(($C24/($C24+AR5))*AR$4)*(AR$25^2))</f>
        <v>243.06616752282616</v>
      </c>
      <c r="AT24" s="45">
        <f t="shared" ref="AT24" si="137">$A24*($C24/($C24+AS5))*AS$4+($B24-$A24)*(AS$25)-($B24/(($C24/($C24+AS5))*AS$4)*(AS$25^2))</f>
        <v>238.03057088320236</v>
      </c>
      <c r="AU24" s="45">
        <f t="shared" ref="AU24" si="138">$A24*($C24/($C24+AT5))*AT$4+($B24-$A24)*(AT$25)-($B24/(($C24/($C24+AT5))*AT$4)*(AT$25^2))</f>
        <v>233.05293017777649</v>
      </c>
      <c r="AV24" s="45">
        <f t="shared" ref="AV24" si="139">$A24*($C24/($C24+AU5))*AU$4+($B24-$A24)*(AU$25)-($B24/(($C24/($C24+AU5))*AU$4)*(AU$25^2))</f>
        <v>228.23514281556879</v>
      </c>
      <c r="AW24" s="45">
        <f t="shared" ref="AW24" si="140">$A24*($C24/($C24+AV5))*AV$4+($B24-$A24)*(AV$25)-($B24/(($C24/($C24+AV5))*AV$4)*(AV$25^2))</f>
        <v>223.64178569552359</v>
      </c>
      <c r="AX24" s="69">
        <f t="shared" ref="AX24" si="141">$A24*($C24/($C24+AW5))*AW$4+($B24-$A24)*(AW$25)-($B24/(($C24/($C24+AW5))*AW$4)*(AW$25^2))</f>
        <v>219.30787832071269</v>
      </c>
      <c r="AY24" s="45">
        <f t="shared" ref="AY24" si="142">$A24*($C24/($C24+AX5))*AX$4+($B24-$A24)*(AX$25)-($B24/(($C24/($C24+AX5))*AX$4)*(AX$25^2))</f>
        <v>215.24626649926404</v>
      </c>
      <c r="AZ24" s="45">
        <f t="shared" ref="AZ24" si="143">$A24*($C24/($C24+AY5))*AY$4+($B24-$A24)*(AY$25)-($B24/(($C24/($C24+AY5))*AY$4)*(AY$25^2))</f>
        <v>211.45409645969198</v>
      </c>
      <c r="BA24" s="45">
        <f t="shared" ref="BA24" si="144">$A24*($C24/($C24+AZ5))*AZ$4+($B24-$A24)*(AZ$25)-($B24/(($C24/($C24+AZ5))*AZ$4)*(AZ$25^2))</f>
        <v>207.91815508001787</v>
      </c>
      <c r="BB24" s="45">
        <f t="shared" ref="BB24" si="145">$A24*($C24/($C24+BA5))*BA$4+($B24-$A24)*(BA$25)-($B24/(($C24/($C24+BA5))*BA$4)*(BA$25^2))</f>
        <v>204.61905630057959</v>
      </c>
      <c r="BC24" s="45">
        <f t="shared" ref="BC24" si="146">$A24*($C24/($C24+BB5))*BB$4+($B24-$A24)*(BB$25)-($B24/(($C24/($C24+BB5))*BB$4)*(BB$25^2))</f>
        <v>201.53437308974867</v>
      </c>
      <c r="BD24" s="45">
        <f t="shared" ref="BD24" si="147">$A24*($C24/($C24+BC5))*BC$4+($B24-$A24)*(BC$25)-($B24/(($C24/($C24+BC5))*BC$4)*(BC$25^2))</f>
        <v>198.64087117315853</v>
      </c>
      <c r="BE24" s="45">
        <f t="shared" ref="BE24" si="148">$A24*($C24/($C24+BD5))*BD$4+($B24-$A24)*(BD$25)-($B24/(($C24/($C24+BD5))*BD$4)*(BD$25^2))</f>
        <v>195.91601649665517</v>
      </c>
      <c r="BF24" s="45">
        <f t="shared" ref="BF24" si="149">$A24*($C24/($C24+BE5))*BE$4+($B24-$A24)*(BE$25)-($B24/(($C24/($C24+BE5))*BE$4)*(BE$25^2))</f>
        <v>193.33892006637325</v>
      </c>
      <c r="BG24" s="45">
        <f t="shared" ref="BG24" si="150">$A24*($C24/($C24+BF5))*BF$4+($B24-$A24)*(BF$25)-($B24/(($C24/($C24+BF5))*BF$4)*(BF$25^2))</f>
        <v>190.89086343508029</v>
      </c>
      <c r="BH24" s="69">
        <f t="shared" ref="BH24" si="151">$A24*($C24/($C24+BG5))*BG$4+($B24-$A24)*(BG$25)-($B24/(($C24/($C24+BG5))*BG$4)*(BG$25^2))</f>
        <v>188.55552343034765</v>
      </c>
    </row>
    <row r="25" spans="1:62" ht="15.75" thickBot="1" x14ac:dyDescent="0.3">
      <c r="A25" s="13" t="s">
        <v>68</v>
      </c>
      <c r="B25" s="65">
        <f>AN25</f>
        <v>3687.7638253605669</v>
      </c>
      <c r="C25" s="74">
        <f>AN25/$AN$4</f>
        <v>0.1101782348285459</v>
      </c>
      <c r="D25" s="4" t="s">
        <v>8</v>
      </c>
      <c r="F25" s="6">
        <f>E$3+F24</f>
        <v>1.7933043030393843</v>
      </c>
      <c r="G25" s="6">
        <f>F$25+G24</f>
        <v>4.1759146380462813</v>
      </c>
      <c r="H25" s="6">
        <f t="shared" ref="H25:BH25" si="152">G$25+H24</f>
        <v>7.2909430454528312</v>
      </c>
      <c r="I25" s="6">
        <f t="shared" si="152"/>
        <v>11.31221764969203</v>
      </c>
      <c r="J25" s="6">
        <f t="shared" si="152"/>
        <v>16.450146451412714</v>
      </c>
      <c r="K25" s="6">
        <f t="shared" si="152"/>
        <v>22.95844988769905</v>
      </c>
      <c r="L25" s="6">
        <f t="shared" si="152"/>
        <v>31.141784309937179</v>
      </c>
      <c r="M25" s="6">
        <f t="shared" si="152"/>
        <v>41.364224044378908</v>
      </c>
      <c r="N25" s="6">
        <f t="shared" si="152"/>
        <v>54.058486632659275</v>
      </c>
      <c r="O25" s="6">
        <f t="shared" si="152"/>
        <v>69.735665843358703</v>
      </c>
      <c r="P25" s="6">
        <f t="shared" si="152"/>
        <v>88.995071491327266</v>
      </c>
      <c r="Q25" s="6">
        <f t="shared" si="152"/>
        <v>112.53355667639254</v>
      </c>
      <c r="R25" s="6">
        <f t="shared" si="152"/>
        <v>141.15343838593589</v>
      </c>
      <c r="S25" s="6">
        <f t="shared" si="152"/>
        <v>175.76779120721872</v>
      </c>
      <c r="T25" s="6">
        <f t="shared" si="152"/>
        <v>217.40153474820778</v>
      </c>
      <c r="U25" s="6">
        <f t="shared" si="152"/>
        <v>267.18638293910988</v>
      </c>
      <c r="V25" s="6">
        <f t="shared" si="152"/>
        <v>326.34744597781958</v>
      </c>
      <c r="W25" s="6">
        <f t="shared" si="152"/>
        <v>396.1791755897118</v>
      </c>
      <c r="X25" s="6">
        <f t="shared" si="152"/>
        <v>478.0085566442998</v>
      </c>
      <c r="Y25" s="6">
        <f t="shared" si="152"/>
        <v>573.14412715518404</v>
      </c>
      <c r="Z25" s="6">
        <f t="shared" si="152"/>
        <v>682.81069415307252</v>
      </c>
      <c r="AA25" s="6">
        <f t="shared" si="152"/>
        <v>808.07157375089889</v>
      </c>
      <c r="AB25" s="6">
        <f t="shared" si="152"/>
        <v>949.74274200537229</v>
      </c>
      <c r="AC25" s="6">
        <f t="shared" si="152"/>
        <v>1108.3061384488797</v>
      </c>
      <c r="AD25" s="6">
        <f t="shared" si="152"/>
        <v>1283.831955069264</v>
      </c>
      <c r="AE25" s="6">
        <f t="shared" si="152"/>
        <v>1475.9212960869788</v>
      </c>
      <c r="AF25" s="6">
        <f t="shared" si="152"/>
        <v>1683.6802949754674</v>
      </c>
      <c r="AG25" s="6">
        <f t="shared" si="152"/>
        <v>1905.7340635689181</v>
      </c>
      <c r="AH25" s="6">
        <f t="shared" si="152"/>
        <v>2144.7190513792702</v>
      </c>
      <c r="AI25" s="6">
        <f t="shared" si="152"/>
        <v>2389.5920296316403</v>
      </c>
      <c r="AJ25" s="6">
        <f t="shared" si="152"/>
        <v>2642.4378107862794</v>
      </c>
      <c r="AK25" s="6">
        <f t="shared" si="152"/>
        <v>2900.8748895275667</v>
      </c>
      <c r="AL25" s="6">
        <f t="shared" si="152"/>
        <v>3162.6004424655412</v>
      </c>
      <c r="AM25" s="6">
        <f t="shared" si="152"/>
        <v>3425.5062617811332</v>
      </c>
      <c r="AN25" s="71">
        <f t="shared" si="152"/>
        <v>3687.7638253605669</v>
      </c>
      <c r="AO25" s="6">
        <f t="shared" si="152"/>
        <v>3947.8735865241015</v>
      </c>
      <c r="AP25" s="6">
        <f t="shared" si="152"/>
        <v>4204.679621067372</v>
      </c>
      <c r="AQ25" s="6">
        <f t="shared" si="152"/>
        <v>4457.3553629403241</v>
      </c>
      <c r="AR25" s="6">
        <f t="shared" si="152"/>
        <v>4705.3686572735596</v>
      </c>
      <c r="AS25" s="6">
        <f t="shared" si="152"/>
        <v>4948.4348247963862</v>
      </c>
      <c r="AT25" s="6">
        <f t="shared" si="152"/>
        <v>5186.4653956795883</v>
      </c>
      <c r="AU25" s="6">
        <f t="shared" si="152"/>
        <v>5419.5183258573652</v>
      </c>
      <c r="AV25" s="6">
        <f t="shared" si="152"/>
        <v>5647.7534686729341</v>
      </c>
      <c r="AW25" s="6">
        <f t="shared" si="152"/>
        <v>5871.3952543684572</v>
      </c>
      <c r="AX25" s="71">
        <f t="shared" si="152"/>
        <v>6090.7031326891702</v>
      </c>
      <c r="AY25" s="6">
        <f t="shared" si="152"/>
        <v>6305.9493991884337</v>
      </c>
      <c r="AZ25" s="6">
        <f t="shared" si="152"/>
        <v>6517.4034956481255</v>
      </c>
      <c r="BA25" s="6">
        <f t="shared" si="152"/>
        <v>6725.3216507281431</v>
      </c>
      <c r="BB25" s="6">
        <f t="shared" si="152"/>
        <v>6929.9407070287225</v>
      </c>
      <c r="BC25" s="6">
        <f t="shared" si="152"/>
        <v>7131.4750801184709</v>
      </c>
      <c r="BD25" s="6">
        <f t="shared" si="152"/>
        <v>7330.1159512916292</v>
      </c>
      <c r="BE25" s="6">
        <f t="shared" si="152"/>
        <v>7526.0319677882844</v>
      </c>
      <c r="BF25" s="6">
        <f>BE$25+BF24</f>
        <v>7719.3708878546577</v>
      </c>
      <c r="BG25" s="6">
        <f t="shared" si="152"/>
        <v>7910.2617512897377</v>
      </c>
      <c r="BH25" s="71">
        <f t="shared" si="152"/>
        <v>8098.8172747200852</v>
      </c>
    </row>
    <row r="26" spans="1:62" ht="15.75" thickBot="1" x14ac:dyDescent="0.3">
      <c r="A26" s="13" t="s">
        <v>69</v>
      </c>
      <c r="B26" s="17">
        <f>AX25</f>
        <v>6090.7031326891702</v>
      </c>
      <c r="C26" s="73">
        <f>AX25/$AX$4</f>
        <v>0.15452176964516837</v>
      </c>
      <c r="D26" s="4" t="s">
        <v>9</v>
      </c>
      <c r="E26" s="5">
        <f>SUM(F26:AF26)</f>
        <v>10797914.359580662</v>
      </c>
      <c r="F26">
        <f>(F3-F25)^2</f>
        <v>3.2159403232995718</v>
      </c>
      <c r="G26">
        <f t="shared" ref="G26:AF26" si="153">(G3-G25)^2</f>
        <v>17.438263064249206</v>
      </c>
      <c r="H26">
        <f t="shared" si="153"/>
        <v>53.157850492037007</v>
      </c>
      <c r="I26">
        <f t="shared" si="153"/>
        <v>127.96626815400388</v>
      </c>
      <c r="J26">
        <f t="shared" si="153"/>
        <v>270.60731827292631</v>
      </c>
      <c r="K26">
        <f t="shared" si="153"/>
        <v>527.09042124598852</v>
      </c>
      <c r="L26">
        <f t="shared" si="153"/>
        <v>969.81073000664946</v>
      </c>
      <c r="M26">
        <f t="shared" si="153"/>
        <v>1710.9990307935741</v>
      </c>
      <c r="N26">
        <f t="shared" si="153"/>
        <v>2922.3199770134015</v>
      </c>
      <c r="O26">
        <f t="shared" si="153"/>
        <v>4863.0630906165861</v>
      </c>
      <c r="P26">
        <f t="shared" si="153"/>
        <v>7920.1227497464515</v>
      </c>
      <c r="Q26">
        <f t="shared" si="153"/>
        <v>12663.801378238852</v>
      </c>
      <c r="R26">
        <f t="shared" si="153"/>
        <v>19924.293168172197</v>
      </c>
      <c r="S26">
        <f t="shared" si="153"/>
        <v>30894.316425864436</v>
      </c>
      <c r="T26">
        <f t="shared" si="153"/>
        <v>47263.427310876192</v>
      </c>
      <c r="U26">
        <f t="shared" si="153"/>
        <v>71388.563228084662</v>
      </c>
      <c r="V26">
        <f t="shared" si="153"/>
        <v>106502.43332554745</v>
      </c>
      <c r="W26">
        <f t="shared" si="153"/>
        <v>156952.58559985357</v>
      </c>
      <c r="X26">
        <f t="shared" si="153"/>
        <v>228053.85317997678</v>
      </c>
      <c r="Y26">
        <f t="shared" si="153"/>
        <v>326936.97339027596</v>
      </c>
      <c r="Z26">
        <f t="shared" si="153"/>
        <v>462754.25324019958</v>
      </c>
      <c r="AA26">
        <f t="shared" si="153"/>
        <v>646698.4365458464</v>
      </c>
      <c r="AB26" s="43">
        <f t="shared" si="153"/>
        <v>892314.54138258821</v>
      </c>
      <c r="AC26" s="44">
        <f t="shared" si="153"/>
        <v>1214417.0301937165</v>
      </c>
      <c r="AD26" s="44">
        <f t="shared" si="153"/>
        <v>1628730.1158241914</v>
      </c>
      <c r="AE26" s="44">
        <f t="shared" si="153"/>
        <v>2146726.3431315469</v>
      </c>
      <c r="AF26" s="45">
        <f t="shared" si="153"/>
        <v>2786307.600615954</v>
      </c>
    </row>
    <row r="27" spans="1:62" ht="15.75" thickBot="1" x14ac:dyDescent="0.3">
      <c r="A27" s="13" t="s">
        <v>70</v>
      </c>
      <c r="B27" s="66">
        <f>BH25</f>
        <v>8098.8172747200852</v>
      </c>
      <c r="C27" s="75">
        <f>BH25/$BH$4</f>
        <v>0.1785372722242998</v>
      </c>
      <c r="D27" s="4" t="s">
        <v>10</v>
      </c>
      <c r="E27" s="5">
        <f>SUM(F27:AF27)</f>
        <v>10976.850157022878</v>
      </c>
      <c r="F27">
        <f>SQRT(F26)</f>
        <v>1.7933043030393843</v>
      </c>
      <c r="G27">
        <f t="shared" ref="G27:AF27" si="154">SQRT(G26)</f>
        <v>4.1759146380462813</v>
      </c>
      <c r="H27">
        <f t="shared" si="154"/>
        <v>7.2909430454528312</v>
      </c>
      <c r="I27">
        <f t="shared" si="154"/>
        <v>11.31221764969203</v>
      </c>
      <c r="J27">
        <f t="shared" si="154"/>
        <v>16.450146451412714</v>
      </c>
      <c r="K27">
        <f t="shared" si="154"/>
        <v>22.95844988769905</v>
      </c>
      <c r="L27">
        <f t="shared" si="154"/>
        <v>31.141784309937179</v>
      </c>
      <c r="M27">
        <f t="shared" si="154"/>
        <v>41.364224044378908</v>
      </c>
      <c r="N27">
        <f t="shared" si="154"/>
        <v>54.058486632659275</v>
      </c>
      <c r="O27">
        <f t="shared" si="154"/>
        <v>69.735665843358703</v>
      </c>
      <c r="P27">
        <f t="shared" si="154"/>
        <v>88.995071491327266</v>
      </c>
      <c r="Q27">
        <f t="shared" si="154"/>
        <v>112.53355667639254</v>
      </c>
      <c r="R27">
        <f t="shared" si="154"/>
        <v>141.15343838593589</v>
      </c>
      <c r="S27">
        <f t="shared" si="154"/>
        <v>175.76779120721872</v>
      </c>
      <c r="T27">
        <f t="shared" si="154"/>
        <v>217.40153474820778</v>
      </c>
      <c r="U27">
        <f t="shared" si="154"/>
        <v>267.18638293910988</v>
      </c>
      <c r="V27">
        <f t="shared" si="154"/>
        <v>326.34710558781956</v>
      </c>
      <c r="W27">
        <f t="shared" si="154"/>
        <v>396.17241902971182</v>
      </c>
      <c r="X27">
        <f t="shared" si="154"/>
        <v>477.54984366029981</v>
      </c>
      <c r="Y27">
        <f t="shared" si="154"/>
        <v>571.78402687577409</v>
      </c>
      <c r="Z27">
        <f t="shared" si="154"/>
        <v>680.26043045307256</v>
      </c>
      <c r="AA27">
        <f t="shared" si="154"/>
        <v>804.1756254362889</v>
      </c>
      <c r="AB27" s="43">
        <f t="shared" si="154"/>
        <v>944.62402117593228</v>
      </c>
      <c r="AC27" s="44">
        <f t="shared" si="154"/>
        <v>1102.005912050256</v>
      </c>
      <c r="AD27" s="44">
        <f t="shared" si="154"/>
        <v>1276.2171115543747</v>
      </c>
      <c r="AE27" s="44">
        <f t="shared" si="154"/>
        <v>1465.1710968796604</v>
      </c>
      <c r="AF27" s="45">
        <f t="shared" si="154"/>
        <v>1669.22365206582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6.786035192782311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12.499375015215932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3253.5653562868088</v>
      </c>
      <c r="C34" s="74">
        <f>AN34/$AN$4</f>
        <v>9.7205814914120864E-2</v>
      </c>
      <c r="D34" s="4" t="s">
        <v>8</v>
      </c>
      <c r="F34" s="12">
        <f>$E$3+$C33*(1/(1+EXP(-$A33*(F32-$B33))))</f>
        <v>19.509506166421225</v>
      </c>
      <c r="G34" s="12">
        <f t="shared" ref="G34:BH34" si="156">$E$3+$C33*(1/(1+EXP(-$A33*(G32-$B33))))</f>
        <v>24.007081377300739</v>
      </c>
      <c r="H34" s="12">
        <f t="shared" si="156"/>
        <v>29.533336216517757</v>
      </c>
      <c r="I34" s="12">
        <f t="shared" si="156"/>
        <v>36.319371409300068</v>
      </c>
      <c r="J34" s="12">
        <f t="shared" si="156"/>
        <v>44.646075421532601</v>
      </c>
      <c r="K34" s="12">
        <f t="shared" si="156"/>
        <v>54.853765907453393</v>
      </c>
      <c r="L34" s="12">
        <f t="shared" si="156"/>
        <v>67.353140922669326</v>
      </c>
      <c r="M34" s="12">
        <f t="shared" si="156"/>
        <v>82.637414853771034</v>
      </c>
      <c r="N34" s="12">
        <f t="shared" si="156"/>
        <v>101.29530419369516</v>
      </c>
      <c r="O34" s="12">
        <f t="shared" si="156"/>
        <v>124.02420816369673</v>
      </c>
      <c r="P34" s="12">
        <f t="shared" si="156"/>
        <v>151.64246443189302</v>
      </c>
      <c r="Q34" s="12">
        <f t="shared" si="156"/>
        <v>185.09891889597338</v>
      </c>
      <c r="R34" s="12">
        <f t="shared" si="156"/>
        <v>225.4772144413468</v>
      </c>
      <c r="S34" s="12">
        <f t="shared" si="156"/>
        <v>273.99120009610596</v>
      </c>
      <c r="T34" s="12">
        <f t="shared" si="156"/>
        <v>331.96678964609686</v>
      </c>
      <c r="U34" s="12">
        <f t="shared" si="156"/>
        <v>400.80468598866332</v>
      </c>
      <c r="V34" s="12">
        <f t="shared" si="156"/>
        <v>481.91804363028518</v>
      </c>
      <c r="W34" s="12">
        <f t="shared" si="156"/>
        <v>576.63998301519689</v>
      </c>
      <c r="X34" s="12">
        <f t="shared" si="156"/>
        <v>686.09866341125689</v>
      </c>
      <c r="Y34" s="12">
        <f t="shared" si="156"/>
        <v>811.06306742874233</v>
      </c>
      <c r="Z34" s="12">
        <f t="shared" si="156"/>
        <v>951.77095266232448</v>
      </c>
      <c r="AA34" s="12">
        <f t="shared" si="156"/>
        <v>1107.7606789256238</v>
      </c>
      <c r="AB34" s="52">
        <f t="shared" si="156"/>
        <v>1277.7382802717646</v>
      </c>
      <c r="AC34" s="53">
        <f t="shared" si="156"/>
        <v>1459.5160959303396</v>
      </c>
      <c r="AD34" s="53">
        <f t="shared" si="156"/>
        <v>1650.0549862419552</v>
      </c>
      <c r="AE34" s="53">
        <f t="shared" si="156"/>
        <v>1845.6260986770212</v>
      </c>
      <c r="AF34" s="54">
        <f t="shared" si="156"/>
        <v>2042.0823142956567</v>
      </c>
      <c r="AG34" s="54">
        <f>$E$3+$C33*(1/(1+EXP(-$A33*(AG32-$B33))))</f>
        <v>2235.2012810986507</v>
      </c>
      <c r="AH34" s="54">
        <f t="shared" si="156"/>
        <v>2421.0417091659479</v>
      </c>
      <c r="AI34" s="54">
        <f t="shared" si="156"/>
        <v>2596.2507166374326</v>
      </c>
      <c r="AJ34" s="54">
        <f t="shared" si="156"/>
        <v>2758.2741488061829</v>
      </c>
      <c r="AK34" s="54">
        <f t="shared" si="156"/>
        <v>2905.4479612292503</v>
      </c>
      <c r="AL34" s="54">
        <f t="shared" si="156"/>
        <v>3036.9767493153549</v>
      </c>
      <c r="AM34" s="54">
        <f t="shared" si="156"/>
        <v>3152.8262027000251</v>
      </c>
      <c r="AN34" s="69">
        <f t="shared" si="156"/>
        <v>3253.5653562868088</v>
      </c>
      <c r="AO34" s="54">
        <f t="shared" si="156"/>
        <v>3340.1929112814346</v>
      </c>
      <c r="AP34" s="54">
        <f t="shared" si="156"/>
        <v>3413.9736374830386</v>
      </c>
      <c r="AQ34" s="54">
        <f t="shared" si="156"/>
        <v>3476.3004505400863</v>
      </c>
      <c r="AR34" s="54">
        <f t="shared" si="156"/>
        <v>3528.5884475948337</v>
      </c>
      <c r="AS34" s="54">
        <f t="shared" si="156"/>
        <v>3572.2005247583206</v>
      </c>
      <c r="AT34" s="54">
        <f t="shared" si="156"/>
        <v>3608.4003707766433</v>
      </c>
      <c r="AU34" s="54">
        <f t="shared" si="156"/>
        <v>3638.3270736608142</v>
      </c>
      <c r="AV34" s="54">
        <f t="shared" si="156"/>
        <v>3662.9855134920449</v>
      </c>
      <c r="AW34" s="54">
        <f t="shared" si="156"/>
        <v>3683.2474520607611</v>
      </c>
      <c r="AX34" s="69">
        <f t="shared" si="156"/>
        <v>3699.8592729323746</v>
      </c>
      <c r="AY34" s="54">
        <f t="shared" si="156"/>
        <v>3713.4533760010199</v>
      </c>
      <c r="AZ34" s="54">
        <f t="shared" si="156"/>
        <v>3724.5611414641889</v>
      </c>
      <c r="BA34" s="54">
        <f t="shared" si="156"/>
        <v>3733.6260993326669</v>
      </c>
      <c r="BB34" s="54">
        <f t="shared" si="156"/>
        <v>3741.016475483149</v>
      </c>
      <c r="BC34" s="54">
        <f t="shared" si="156"/>
        <v>3747.0366613863598</v>
      </c>
      <c r="BD34" s="54">
        <f t="shared" si="156"/>
        <v>3751.9374063987575</v>
      </c>
      <c r="BE34" s="54">
        <f t="shared" si="156"/>
        <v>3755.9246914145529</v>
      </c>
      <c r="BF34" s="54">
        <f t="shared" si="156"/>
        <v>3759.1673378331279</v>
      </c>
      <c r="BG34" s="54">
        <f t="shared" si="156"/>
        <v>3761.8034571364337</v>
      </c>
      <c r="BH34" s="69">
        <f t="shared" si="156"/>
        <v>3763.9458692354365</v>
      </c>
    </row>
    <row r="35" spans="1:60" ht="15.75" thickBot="1" x14ac:dyDescent="0.3">
      <c r="A35" s="13" t="s">
        <v>69</v>
      </c>
      <c r="B35" s="17">
        <f>AX34</f>
        <v>3699.8592729323746</v>
      </c>
      <c r="C35" s="73">
        <f>AX34/$AX$4</f>
        <v>9.3865813164197898E-2</v>
      </c>
      <c r="D35" s="4" t="s">
        <v>9</v>
      </c>
      <c r="E35" s="5">
        <f>SUM(F35:AF35)</f>
        <v>18216223.964159399</v>
      </c>
      <c r="F35" s="3">
        <f>(F34-F$3)^2</f>
        <v>380.62083085762782</v>
      </c>
      <c r="G35" s="3">
        <f t="shared" ref="G35:AF35" si="157">(G34-G$3)^2</f>
        <v>576.33995625633997</v>
      </c>
      <c r="H35" s="3">
        <f t="shared" si="157"/>
        <v>872.21794807787933</v>
      </c>
      <c r="I35" s="3">
        <f t="shared" si="157"/>
        <v>1319.0967395666833</v>
      </c>
      <c r="J35" s="3">
        <f t="shared" si="157"/>
        <v>1993.2720505451773</v>
      </c>
      <c r="K35" s="3">
        <f t="shared" si="157"/>
        <v>3008.935634229696</v>
      </c>
      <c r="L35" s="3">
        <f t="shared" si="157"/>
        <v>4536.4455921489534</v>
      </c>
      <c r="M35" s="3">
        <f t="shared" si="157"/>
        <v>6828.9423337142571</v>
      </c>
      <c r="N35" s="3">
        <f t="shared" si="157"/>
        <v>10260.738651693237</v>
      </c>
      <c r="O35" s="3">
        <f t="shared" si="157"/>
        <v>15382.004210631978</v>
      </c>
      <c r="P35" s="3">
        <f t="shared" si="157"/>
        <v>22995.43701897794</v>
      </c>
      <c r="Q35" s="3">
        <f t="shared" si="157"/>
        <v>34261.609776458135</v>
      </c>
      <c r="R35" s="3">
        <f t="shared" si="157"/>
        <v>50839.974232229091</v>
      </c>
      <c r="S35" s="3">
        <f t="shared" si="157"/>
        <v>75071.177730104377</v>
      </c>
      <c r="T35" s="3">
        <f t="shared" si="157"/>
        <v>110201.94942793592</v>
      </c>
      <c r="U35" s="3">
        <f t="shared" si="157"/>
        <v>160644.396310471</v>
      </c>
      <c r="V35" s="3">
        <f t="shared" si="157"/>
        <v>232244.67269639156</v>
      </c>
      <c r="W35" s="3">
        <f t="shared" si="157"/>
        <v>332505.87785213039</v>
      </c>
      <c r="X35" s="3">
        <f t="shared" si="157"/>
        <v>470102.14162189123</v>
      </c>
      <c r="Y35" s="3">
        <f t="shared" si="157"/>
        <v>655618.89501043281</v>
      </c>
      <c r="Z35" s="3">
        <f t="shared" si="157"/>
        <v>901019.91635411</v>
      </c>
      <c r="AA35" s="3">
        <f t="shared" si="157"/>
        <v>1218517.3434869261</v>
      </c>
      <c r="AB35" s="46">
        <f t="shared" si="157"/>
        <v>1619560.5430751762</v>
      </c>
      <c r="AC35" s="47">
        <f t="shared" si="157"/>
        <v>2111836.3634588211</v>
      </c>
      <c r="AD35" s="47">
        <f t="shared" si="157"/>
        <v>2697609.6224413048</v>
      </c>
      <c r="AE35" s="47">
        <f t="shared" si="157"/>
        <v>3366769.5664547505</v>
      </c>
      <c r="AF35" s="48">
        <f t="shared" si="157"/>
        <v>4111265.8632635651</v>
      </c>
    </row>
    <row r="36" spans="1:60" ht="15.75" thickBot="1" x14ac:dyDescent="0.3">
      <c r="A36" s="13" t="s">
        <v>70</v>
      </c>
      <c r="B36" s="66">
        <f>BH34</f>
        <v>3763.9458692354365</v>
      </c>
      <c r="C36" s="75">
        <f>BH34/$BH$4</f>
        <v>8.2975650085455474E-2</v>
      </c>
      <c r="D36" s="4" t="s">
        <v>10</v>
      </c>
      <c r="E36" s="5">
        <f>SUM(F36:AF36)</f>
        <v>14990.916887534666</v>
      </c>
      <c r="F36">
        <f>SQRT(F35)</f>
        <v>19.509506166421225</v>
      </c>
      <c r="G36">
        <f t="shared" ref="G36:AF36" si="158">SQRT(G35)</f>
        <v>24.007081377300739</v>
      </c>
      <c r="H36">
        <f t="shared" si="158"/>
        <v>29.533336216517757</v>
      </c>
      <c r="I36">
        <f t="shared" si="158"/>
        <v>36.319371409300068</v>
      </c>
      <c r="J36">
        <f t="shared" si="158"/>
        <v>44.646075421532601</v>
      </c>
      <c r="K36">
        <f t="shared" si="158"/>
        <v>54.853765907453393</v>
      </c>
      <c r="L36">
        <f t="shared" si="158"/>
        <v>67.353140922669326</v>
      </c>
      <c r="M36">
        <f t="shared" si="158"/>
        <v>82.637414853771034</v>
      </c>
      <c r="N36">
        <f t="shared" si="158"/>
        <v>101.29530419369516</v>
      </c>
      <c r="O36">
        <f t="shared" si="158"/>
        <v>124.02420816369673</v>
      </c>
      <c r="P36">
        <f t="shared" si="158"/>
        <v>151.64246443189302</v>
      </c>
      <c r="Q36">
        <f t="shared" si="158"/>
        <v>185.09891889597338</v>
      </c>
      <c r="R36">
        <f t="shared" si="158"/>
        <v>225.4772144413468</v>
      </c>
      <c r="S36">
        <f t="shared" si="158"/>
        <v>273.99120009610596</v>
      </c>
      <c r="T36">
        <f t="shared" si="158"/>
        <v>331.96678964609686</v>
      </c>
      <c r="U36">
        <f t="shared" si="158"/>
        <v>400.80468598866332</v>
      </c>
      <c r="V36">
        <f t="shared" si="158"/>
        <v>481.91770324028516</v>
      </c>
      <c r="W36">
        <f t="shared" si="158"/>
        <v>576.6332264551969</v>
      </c>
      <c r="X36">
        <f t="shared" si="158"/>
        <v>685.63995042725685</v>
      </c>
      <c r="Y36">
        <f t="shared" si="158"/>
        <v>809.70296714933238</v>
      </c>
      <c r="Z36">
        <f t="shared" si="158"/>
        <v>949.22068896232452</v>
      </c>
      <c r="AA36">
        <f t="shared" si="158"/>
        <v>1103.8647306110138</v>
      </c>
      <c r="AB36" s="43">
        <f t="shared" si="158"/>
        <v>1272.6195594423245</v>
      </c>
      <c r="AC36" s="44">
        <f t="shared" si="158"/>
        <v>1453.215869531716</v>
      </c>
      <c r="AD36" s="44">
        <f t="shared" si="158"/>
        <v>1642.4401427270659</v>
      </c>
      <c r="AE36" s="44">
        <f t="shared" si="158"/>
        <v>1834.8758994697027</v>
      </c>
      <c r="AF36" s="45">
        <f t="shared" si="158"/>
        <v>2027.6256713860093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6.590819529219992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-5538.0530247867173</v>
      </c>
    </row>
    <row r="44" spans="1:60" ht="15.75" thickBot="1" x14ac:dyDescent="0.3">
      <c r="A44" s="13" t="s">
        <v>68</v>
      </c>
      <c r="B44" s="65">
        <f>AN44</f>
        <v>3530.9608895365468</v>
      </c>
      <c r="C44" s="74">
        <f>AN44/$AN$4</f>
        <v>0.10549347964812565</v>
      </c>
      <c r="D44" s="4" t="s">
        <v>8</v>
      </c>
      <c r="F44" s="12">
        <f>$E$3+$C43*E4*(1/(1+EXP(-$A43*(F42-$B43))))</f>
        <v>16.217625576529773</v>
      </c>
      <c r="G44" s="12">
        <f>$E$3+$C43*F4*(1/(1+EXP(-$A43*(G42-$B43))))</f>
        <v>20.465184446994559</v>
      </c>
      <c r="H44" s="12">
        <f t="shared" ref="H44:AF44" si="188">$E$3+$C43*G4*(1/(1+EXP(-$A43*(H42-$B43))))</f>
        <v>25.761947684237676</v>
      </c>
      <c r="I44" s="12">
        <f t="shared" si="188"/>
        <v>32.352767213457668</v>
      </c>
      <c r="J44" s="12">
        <f t="shared" si="188"/>
        <v>40.535224722029369</v>
      </c>
      <c r="K44" s="12">
        <f>$E$3+$C43*J4*(1/(1+EXP(-$A43*(K42-$B43))))</f>
        <v>50.669259044984209</v>
      </c>
      <c r="L44" s="12">
        <f t="shared" si="188"/>
        <v>63.187776164128699</v>
      </c>
      <c r="M44" s="12">
        <f t="shared" si="188"/>
        <v>78.60794781544864</v>
      </c>
      <c r="N44" s="12">
        <f t="shared" si="188"/>
        <v>97.542654582844335</v>
      </c>
      <c r="O44" s="12">
        <f t="shared" si="188"/>
        <v>120.71118190402353</v>
      </c>
      <c r="P44" s="12">
        <f t="shared" si="188"/>
        <v>148.94782007471866</v>
      </c>
      <c r="Q44" s="12">
        <f t="shared" si="188"/>
        <v>183.20645498030095</v>
      </c>
      <c r="R44" s="12">
        <f t="shared" si="188"/>
        <v>224.5585981384454</v>
      </c>
      <c r="S44" s="12">
        <f t="shared" si="188"/>
        <v>274.18167651778947</v>
      </c>
      <c r="T44" s="12">
        <f t="shared" si="188"/>
        <v>333.33394142588855</v>
      </c>
      <c r="U44" s="12">
        <f t="shared" si="188"/>
        <v>403.3123078801359</v>
      </c>
      <c r="V44" s="12">
        <f t="shared" si="188"/>
        <v>485.39013085965581</v>
      </c>
      <c r="W44" s="12">
        <f t="shared" si="188"/>
        <v>580.73372298068671</v>
      </c>
      <c r="X44" s="12">
        <f t="shared" si="188"/>
        <v>690.29958779060814</v>
      </c>
      <c r="Y44" s="12">
        <f t="shared" si="188"/>
        <v>814.71886242665596</v>
      </c>
      <c r="Z44" s="12">
        <f t="shared" si="188"/>
        <v>954.18079042202862</v>
      </c>
      <c r="AA44" s="12">
        <f t="shared" si="188"/>
        <v>1108.3319670505387</v>
      </c>
      <c r="AB44" s="52">
        <f t="shared" si="188"/>
        <v>1276.210834653896</v>
      </c>
      <c r="AC44" s="53">
        <f t="shared" si="188"/>
        <v>1456.2355989888115</v>
      </c>
      <c r="AD44" s="53">
        <f t="shared" si="188"/>
        <v>1646.2573066316465</v>
      </c>
      <c r="AE44" s="53">
        <f t="shared" si="188"/>
        <v>1843.6788167105285</v>
      </c>
      <c r="AF44" s="54">
        <f t="shared" si="188"/>
        <v>2045.6273218072722</v>
      </c>
      <c r="AG44" s="54">
        <f t="shared" ref="AG44" si="189">$E$3+$C43*AF4*(1/(1+EXP(-$A43*(AG42-$B43))))</f>
        <v>2249.1567422448397</v>
      </c>
      <c r="AH44" s="54">
        <f t="shared" ref="AH44" si="190">$E$3+$C43*AG4*(1/(1+EXP(-$A43*(AH42-$B43))))</f>
        <v>2501.180159133778</v>
      </c>
      <c r="AI44" s="54">
        <f t="shared" ref="AI44" si="191">$E$3+$C43*AH4*(1/(1+EXP(-$A43*(AI42-$B43))))</f>
        <v>2649.9954523788342</v>
      </c>
      <c r="AJ44" s="54">
        <f t="shared" ref="AJ44" si="192">$E$3+$C43*AI4*(1/(1+EXP(-$A43*(AJ42-$B43))))</f>
        <v>2842.7090452204652</v>
      </c>
      <c r="AK44" s="54">
        <f t="shared" ref="AK44" si="193">$E$3+$C43*AJ4*(1/(1+EXP(-$A43*(AK42-$B43))))</f>
        <v>3028.0060039845002</v>
      </c>
      <c r="AL44" s="54">
        <f t="shared" ref="AL44" si="194">$E$3+$C43*AK4*(1/(1+EXP(-$A43*(AL42-$B43))))</f>
        <v>3204.8109915579503</v>
      </c>
      <c r="AM44" s="54">
        <f t="shared" ref="AM44" si="195">$E$3+$C43*AL4*(1/(1+EXP(-$A43*(AM42-$B43))))</f>
        <v>3372.5249864475695</v>
      </c>
      <c r="AN44" s="69">
        <f t="shared" ref="AN44" si="196">$E$3+$C43*AM4*(1/(1+EXP(-$A43*(AN42-$B43))))</f>
        <v>3530.9608895365468</v>
      </c>
      <c r="AO44" s="54">
        <f t="shared" ref="AO44" si="197">$E$3+$C43*AN4*(1/(1+EXP(-$A43*(AO42-$B43))))</f>
        <v>3680.2631862336452</v>
      </c>
      <c r="AP44" s="54">
        <f t="shared" ref="AP44" si="198">$E$3+$C43*AO4*(1/(1+EXP(-$A43*(AP42-$B43))))</f>
        <v>3820.8242569984272</v>
      </c>
      <c r="AQ44" s="54">
        <f t="shared" ref="AQ44" si="199">$E$3+$C43*AP4*(1/(1+EXP(-$A43*(AQ42-$B43))))</f>
        <v>3953.2063172530488</v>
      </c>
      <c r="AR44" s="54">
        <f t="shared" ref="AR44" si="200">$E$3+$C43*AQ4*(1/(1+EXP(-$A43*(AR42-$B43))))</f>
        <v>4078.0742709787905</v>
      </c>
      <c r="AS44" s="54">
        <f t="shared" ref="AS44" si="201">$E$3+$C43*AR4*(1/(1+EXP(-$A43*(AS42-$B43))))</f>
        <v>4196.1416841848068</v>
      </c>
      <c r="AT44" s="54">
        <f t="shared" ref="AT44" si="202">$E$3+$C43*AS4*(1/(1+EXP(-$A43*(AT42-$B43))))</f>
        <v>4308.1298960088143</v>
      </c>
      <c r="AU44" s="54">
        <f t="shared" ref="AU44" si="203">$E$3+$C43*AT4*(1/(1+EXP(-$A43*(AU42-$B43))))</f>
        <v>4414.7389621277325</v>
      </c>
      <c r="AV44" s="54">
        <f t="shared" ref="AV44" si="204">$E$3+$C43*AU4*(1/(1+EXP(-$A43*(AV42-$B43))))</f>
        <v>4516.6284941668182</v>
      </c>
      <c r="AW44" s="54">
        <f t="shared" ref="AW44" si="205">$E$3+$C43*AV4*(1/(1+EXP(-$A43*(AW42-$B43))))</f>
        <v>4614.4063065862811</v>
      </c>
      <c r="AX44" s="69">
        <f t="shared" ref="AX44" si="206">$E$3+$C43*AW4*(1/(1+EXP(-$A43*(AX42-$B43))))</f>
        <v>4708.6229175928183</v>
      </c>
      <c r="AY44" s="54">
        <f t="shared" ref="AY44" si="207">$E$3+$C43*AX4*(1/(1+EXP(-$A43*(AY42-$B43))))</f>
        <v>4799.7702279015566</v>
      </c>
      <c r="AZ44" s="54">
        <f t="shared" ref="AZ44" si="208">$E$3+$C43*AY4*(1/(1+EXP(-$A43*(AZ42-$B43))))</f>
        <v>4888.283024019961</v>
      </c>
      <c r="BA44" s="54">
        <f t="shared" ref="BA44" si="209">$E$3+$C43*AZ4*(1/(1+EXP(-$A43*(BA42-$B43))))</f>
        <v>4974.5422643865577</v>
      </c>
      <c r="BB44" s="54">
        <f t="shared" ref="BB44" si="210">$E$3+$C43*BA4*(1/(1+EXP(-$A43*(BB42-$B43))))</f>
        <v>5058.8793789663787</v>
      </c>
      <c r="BC44" s="54">
        <f t="shared" ref="BC44" si="211">$E$3+$C43*BB4*(1/(1+EXP(-$A43*(BC42-$B43))))</f>
        <v>5141.5810358443323</v>
      </c>
      <c r="BD44" s="54">
        <f t="shared" ref="BD44" si="212">$E$3+$C43*BC4*(1/(1+EXP(-$A43*(BD42-$B43))))</f>
        <v>5222.8940024791355</v>
      </c>
      <c r="BE44" s="54">
        <f t="shared" ref="BE44" si="213">$E$3+$C43*BD4*(1/(1+EXP(-$A43*(BE42-$B43))))</f>
        <v>5303.029860235295</v>
      </c>
      <c r="BF44" s="54">
        <f t="shared" ref="BF44" si="214">$E$3+$C43*BE4*(1/(1+EXP(-$A43*(BF42-$B43))))</f>
        <v>5382.1694261240045</v>
      </c>
      <c r="BG44" s="54">
        <f t="shared" ref="BG44" si="215">$E$3+$C43*BF4*(1/(1+EXP(-$A43*(BG42-$B43))))</f>
        <v>5460.4668029259028</v>
      </c>
      <c r="BH44" s="69">
        <f t="shared" ref="BH44" si="216">$E$3+$C43*BG4*(1/(1+EXP(-$A43*(BH42-$B43))))</f>
        <v>5538.0530247867173</v>
      </c>
    </row>
    <row r="45" spans="1:60" ht="15.75" thickBot="1" x14ac:dyDescent="0.3">
      <c r="A45" s="13" t="s">
        <v>69</v>
      </c>
      <c r="B45" s="17">
        <f>AX44</f>
        <v>4708.6229175928183</v>
      </c>
      <c r="C45" s="73">
        <f>AX44/$AX$4</f>
        <v>0.11945825136563412</v>
      </c>
      <c r="D45" s="4" t="s">
        <v>9</v>
      </c>
      <c r="E45" s="77">
        <f>SUM(F45:AF45)</f>
        <v>18220062.962228224</v>
      </c>
      <c r="F45" s="3">
        <f>(F44-F$3)^2</f>
        <v>263.01137934051263</v>
      </c>
      <c r="G45" s="3">
        <f t="shared" ref="G45:AF45" si="217">(G44-G$3)^2</f>
        <v>418.82377444950799</v>
      </c>
      <c r="H45" s="3">
        <f t="shared" si="217"/>
        <v>663.67794848539893</v>
      </c>
      <c r="I45" s="3">
        <f t="shared" si="217"/>
        <v>1046.7015463681814</v>
      </c>
      <c r="J45" s="3">
        <f t="shared" si="217"/>
        <v>1643.104443265421</v>
      </c>
      <c r="K45" s="3">
        <f t="shared" si="217"/>
        <v>2567.3738121677138</v>
      </c>
      <c r="L45" s="3">
        <f t="shared" si="217"/>
        <v>3992.6950565680309</v>
      </c>
      <c r="M45" s="3">
        <f t="shared" si="217"/>
        <v>6179.2094597562964</v>
      </c>
      <c r="N45" s="3">
        <f t="shared" si="217"/>
        <v>9514.5694630680828</v>
      </c>
      <c r="O45" s="3">
        <f t="shared" si="217"/>
        <v>14571.189436666258</v>
      </c>
      <c r="P45" s="3">
        <f t="shared" si="217"/>
        <v>22185.453105010765</v>
      </c>
      <c r="Q45" s="3">
        <f t="shared" si="217"/>
        <v>33564.605146449037</v>
      </c>
      <c r="R45" s="3">
        <f t="shared" si="217"/>
        <v>50426.563997903817</v>
      </c>
      <c r="S45" s="3">
        <f t="shared" si="217"/>
        <v>75175.591738105752</v>
      </c>
      <c r="T45" s="3">
        <f t="shared" si="217"/>
        <v>111111.5165065177</v>
      </c>
      <c r="U45" s="3">
        <f t="shared" si="217"/>
        <v>162660.81768760152</v>
      </c>
      <c r="V45" s="3">
        <f t="shared" si="217"/>
        <v>235603.24869217636</v>
      </c>
      <c r="W45" s="3">
        <f t="shared" si="217"/>
        <v>337243.80952817341</v>
      </c>
      <c r="X45" s="3">
        <f t="shared" si="217"/>
        <v>475880.43255394633</v>
      </c>
      <c r="Y45" s="3">
        <f t="shared" si="217"/>
        <v>661552.47596170031</v>
      </c>
      <c r="Z45" s="3">
        <f t="shared" si="217"/>
        <v>905600.65938924567</v>
      </c>
      <c r="AA45" s="3">
        <f t="shared" si="217"/>
        <v>1219778.9194812686</v>
      </c>
      <c r="AB45" s="46">
        <f t="shared" si="217"/>
        <v>1615675.1618267237</v>
      </c>
      <c r="AC45" s="47">
        <f t="shared" si="217"/>
        <v>2102312.5846882467</v>
      </c>
      <c r="AD45" s="47">
        <f t="shared" si="217"/>
        <v>2685149.1219293531</v>
      </c>
      <c r="AE45" s="47">
        <f t="shared" si="217"/>
        <v>3359627.3168622288</v>
      </c>
      <c r="AF45" s="48">
        <f t="shared" si="217"/>
        <v>4125654.326813438</v>
      </c>
    </row>
    <row r="46" spans="1:60" ht="15.75" thickBot="1" x14ac:dyDescent="0.3">
      <c r="A46" s="13" t="s">
        <v>70</v>
      </c>
      <c r="B46" s="66">
        <f>BH44</f>
        <v>5538.0530247867173</v>
      </c>
      <c r="C46" s="75">
        <f>BH44/$BH$4</f>
        <v>0.12208558940640214</v>
      </c>
      <c r="D46" s="4" t="s">
        <v>10</v>
      </c>
      <c r="E46" s="5">
        <f>SUM(F46:AF46)</f>
        <v>14962.744553406346</v>
      </c>
      <c r="F46">
        <f>SQRT(F45)</f>
        <v>16.217625576529773</v>
      </c>
      <c r="G46">
        <f t="shared" ref="G46:AF46" si="218">SQRT(G45)</f>
        <v>20.465184446994559</v>
      </c>
      <c r="H46">
        <f t="shared" si="218"/>
        <v>25.761947684237676</v>
      </c>
      <c r="I46">
        <f t="shared" si="218"/>
        <v>32.352767213457668</v>
      </c>
      <c r="J46">
        <f t="shared" si="218"/>
        <v>40.535224722029369</v>
      </c>
      <c r="K46">
        <f t="shared" si="218"/>
        <v>50.669259044984209</v>
      </c>
      <c r="L46">
        <f t="shared" si="218"/>
        <v>63.187776164128699</v>
      </c>
      <c r="M46">
        <f t="shared" si="218"/>
        <v>78.60794781544864</v>
      </c>
      <c r="N46">
        <f t="shared" si="218"/>
        <v>97.542654582844335</v>
      </c>
      <c r="O46">
        <f t="shared" si="218"/>
        <v>120.71118190402353</v>
      </c>
      <c r="P46">
        <f t="shared" si="218"/>
        <v>148.94782007471866</v>
      </c>
      <c r="Q46">
        <f t="shared" si="218"/>
        <v>183.20645498030095</v>
      </c>
      <c r="R46">
        <f t="shared" si="218"/>
        <v>224.5585981384454</v>
      </c>
      <c r="S46">
        <f t="shared" si="218"/>
        <v>274.18167651778947</v>
      </c>
      <c r="T46">
        <f t="shared" si="218"/>
        <v>333.33394142588855</v>
      </c>
      <c r="U46">
        <f t="shared" si="218"/>
        <v>403.3123078801359</v>
      </c>
      <c r="V46">
        <f t="shared" si="218"/>
        <v>485.38979046965579</v>
      </c>
      <c r="W46">
        <f t="shared" si="218"/>
        <v>580.72696642068672</v>
      </c>
      <c r="X46">
        <f t="shared" si="218"/>
        <v>689.8408748066081</v>
      </c>
      <c r="Y46">
        <f t="shared" si="218"/>
        <v>813.35876214724601</v>
      </c>
      <c r="Z46">
        <f t="shared" si="218"/>
        <v>951.63052672202866</v>
      </c>
      <c r="AA46">
        <f t="shared" si="218"/>
        <v>1104.4360187359287</v>
      </c>
      <c r="AB46" s="43">
        <f t="shared" si="218"/>
        <v>1271.092113824456</v>
      </c>
      <c r="AC46" s="44">
        <f t="shared" si="218"/>
        <v>1449.9353725901879</v>
      </c>
      <c r="AD46" s="44">
        <f t="shared" si="218"/>
        <v>1638.6424631167572</v>
      </c>
      <c r="AE46" s="44">
        <f t="shared" si="218"/>
        <v>1832.92861750321</v>
      </c>
      <c r="AF46" s="45">
        <f t="shared" si="218"/>
        <v>2031.1706788976248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7.8361687690102748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15.407599401213915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-7482.3011347161237</v>
      </c>
    </row>
    <row r="54" spans="1:60" ht="15.75" thickBot="1" x14ac:dyDescent="0.3">
      <c r="A54" s="13" t="s">
        <v>68</v>
      </c>
      <c r="B54" s="65">
        <f>AN54</f>
        <v>3807.5199839087504</v>
      </c>
      <c r="C54" s="74">
        <f>AN54/$AN$4</f>
        <v>0.11375615434387611</v>
      </c>
      <c r="D54" s="4" t="s">
        <v>8</v>
      </c>
      <c r="F54" s="12">
        <f>$E$3+($C53/($C53+E5))*E4*(1/(1+EXP(-$A53*(F52-$B53))))</f>
        <v>13.052953960524018</v>
      </c>
      <c r="G54" s="12">
        <f t="shared" ref="G54:AF54" si="248">$E$3+($C53/($C53+F5))*F4*(1/(1+EXP(-$A53*(G52-$B53))))</f>
        <v>16.889712380507461</v>
      </c>
      <c r="H54" s="12">
        <f t="shared" si="248"/>
        <v>21.776291915413019</v>
      </c>
      <c r="I54" s="12">
        <f t="shared" si="248"/>
        <v>27.976589569244002</v>
      </c>
      <c r="J54" s="12">
        <f t="shared" si="248"/>
        <v>35.812758338254277</v>
      </c>
      <c r="K54" s="12">
        <f t="shared" si="248"/>
        <v>45.674985593300939</v>
      </c>
      <c r="L54" s="12">
        <f t="shared" si="248"/>
        <v>58.031648065889527</v>
      </c>
      <c r="M54" s="12">
        <f t="shared" si="248"/>
        <v>73.439247467103442</v>
      </c>
      <c r="N54" s="12">
        <f t="shared" si="248"/>
        <v>92.55124031353273</v>
      </c>
      <c r="O54" s="12">
        <f t="shared" si="248"/>
        <v>116.12453559698069</v>
      </c>
      <c r="P54" s="12">
        <f t="shared" si="248"/>
        <v>145.02207304920631</v>
      </c>
      <c r="Q54" s="12">
        <f t="shared" si="248"/>
        <v>180.20956757793988</v>
      </c>
      <c r="R54" s="12">
        <f t="shared" si="248"/>
        <v>222.74429844945692</v>
      </c>
      <c r="S54" s="12">
        <f t="shared" si="248"/>
        <v>273.75385269933577</v>
      </c>
      <c r="T54" s="12">
        <f t="shared" si="248"/>
        <v>334.40313751180014</v>
      </c>
      <c r="U54" s="12">
        <f t="shared" si="248"/>
        <v>405.84888082808203</v>
      </c>
      <c r="V54" s="12">
        <f t="shared" si="248"/>
        <v>489.18230673454218</v>
      </c>
      <c r="W54" s="12">
        <f t="shared" si="248"/>
        <v>585.36264181155173</v>
      </c>
      <c r="X54" s="12">
        <f t="shared" si="248"/>
        <v>695.1463411739727</v>
      </c>
      <c r="Y54" s="12">
        <f t="shared" si="248"/>
        <v>819.01898492436692</v>
      </c>
      <c r="Z54" s="12">
        <f t="shared" si="248"/>
        <v>957.13811848283649</v>
      </c>
      <c r="AA54" s="12">
        <f t="shared" si="248"/>
        <v>1109.2953367263099</v>
      </c>
      <c r="AB54" s="52">
        <f t="shared" si="248"/>
        <v>1274.9043032016459</v>
      </c>
      <c r="AC54" s="53">
        <f t="shared" si="248"/>
        <v>1453.0182202901915</v>
      </c>
      <c r="AD54" s="53">
        <f t="shared" si="248"/>
        <v>1642.3760721604988</v>
      </c>
      <c r="AE54" s="53">
        <f t="shared" si="248"/>
        <v>1841.4726659305793</v>
      </c>
      <c r="AF54" s="54">
        <f t="shared" si="248"/>
        <v>2048.6441042520496</v>
      </c>
      <c r="AG54" s="54">
        <f t="shared" ref="AG54" si="249">$E$3+($C53/($C53+AF5))*AF4*(1/(1+EXP(-$A53*(AG52-$B53))))</f>
        <v>2262.1585962886061</v>
      </c>
      <c r="AH54" s="54">
        <f t="shared" ref="AH54" si="250">$E$3+($C53/($C53+AG5))*AG4*(1/(1+EXP(-$A53*(AH52-$B53))))</f>
        <v>2530.6178069566295</v>
      </c>
      <c r="AI54" s="54">
        <f t="shared" ref="AI54" si="251">$E$3+($C53/($C53+AH5))*AH4*(1/(1+EXP(-$A53*(AI52-$B53))))</f>
        <v>2701.4551908651329</v>
      </c>
      <c r="AJ54" s="54">
        <f t="shared" ref="AJ54" si="252">$E$3+($C53/($C53+AI5))*AI4*(1/(1+EXP(-$A53*(AJ52-$B53))))</f>
        <v>2924.1429122621607</v>
      </c>
      <c r="AK54" s="54">
        <f t="shared" ref="AK54" si="253">$E$3+($C53/($C53+AJ5))*AJ4*(1/(1+EXP(-$A53*(AK52-$B53))))</f>
        <v>3147.0776216020231</v>
      </c>
      <c r="AL54" s="54">
        <f t="shared" ref="AL54" si="254">$E$3+($C53/($C53+AK5))*AK4*(1/(1+EXP(-$A53*(AL52-$B53))))</f>
        <v>3369.1737104932549</v>
      </c>
      <c r="AM54" s="54">
        <f t="shared" ref="AM54" si="255">$E$3+($C53/($C53+AL5))*AL4*(1/(1+EXP(-$A53*(AM52-$B53))))</f>
        <v>3589.5501131412734</v>
      </c>
      <c r="AN54" s="69">
        <f t="shared" ref="AN54" si="256">$E$3+($C53/($C53+AM5))*AM4*(1/(1+EXP(-$A53*(AN52-$B53))))</f>
        <v>3807.5199839087504</v>
      </c>
      <c r="AO54" s="54">
        <f t="shared" ref="AO54" si="257">$E$3+($C53/($C53+AN5))*AN4*(1/(1+EXP(-$A53*(AO52-$B53))))</f>
        <v>4022.5721551855622</v>
      </c>
      <c r="AP54" s="54">
        <f t="shared" ref="AP54" si="258">$E$3+($C53/($C53+AO5))*AO4*(1/(1+EXP(-$A53*(AP52-$B53))))</f>
        <v>4234.3480027361729</v>
      </c>
      <c r="AQ54" s="54">
        <f t="shared" ref="AQ54" si="259">$E$3+($C53/($C53+AP5))*AP4*(1/(1+EXP(-$A53*(AQ52-$B53))))</f>
        <v>4442.6166676129287</v>
      </c>
      <c r="AR54" s="54">
        <f t="shared" ref="AR54" si="260">$E$3+($C53/($C53+AQ5))*AQ4*(1/(1+EXP(-$A53*(AR52-$B53))))</f>
        <v>4647.2507972793364</v>
      </c>
      <c r="AS54" s="54">
        <f t="shared" ref="AS54" si="261">$E$3+($C53/($C53+AR5))*AR4*(1/(1+EXP(-$A53*(AS52-$B53))))</f>
        <v>4848.2042209252013</v>
      </c>
      <c r="AT54" s="54">
        <f t="shared" ref="AT54" si="262">$E$3+($C53/($C53+AS5))*AS4*(1/(1+EXP(-$A53*(AT52-$B53))))</f>
        <v>5045.4923467302488</v>
      </c>
      <c r="AU54" s="54">
        <f t="shared" ref="AU54" si="263">$E$3+($C53/($C53+AT5))*AT4*(1/(1+EXP(-$A53*(AU52-$B53))))</f>
        <v>5239.1755920104442</v>
      </c>
      <c r="AV54" s="54">
        <f t="shared" ref="AV54" si="264">$E$3+($C53/($C53+AU5))*AU4*(1/(1+EXP(-$A53*(AV52-$B53))))</f>
        <v>5429.3458268321774</v>
      </c>
      <c r="AW54" s="54">
        <f t="shared" ref="AW54" si="265">$E$3+($C53/($C53+AV5))*AV4*(1/(1+EXP(-$A53*(AW52-$B53))))</f>
        <v>5616.1156058343231</v>
      </c>
      <c r="AX54" s="69">
        <f t="shared" ref="AX54" si="266">$E$3+($C53/($C53+AW5))*AW4*(1/(1+EXP(-$A53*(AX52-$B53))))</f>
        <v>5799.6098532163887</v>
      </c>
      <c r="AY54" s="54">
        <f t="shared" ref="AY54" si="267">$E$3+($C53/($C53+AX5))*AX4*(1/(1+EXP(-$A53*(AY52-$B53))))</f>
        <v>5979.9596243057777</v>
      </c>
      <c r="AZ54" s="54">
        <f t="shared" ref="AZ54" si="268">$E$3+($C53/($C53+AY5))*AY4*(1/(1+EXP(-$A53*(AZ52-$B53))))</f>
        <v>6157.2975701632677</v>
      </c>
      <c r="BA54" s="54">
        <f t="shared" ref="BA54" si="269">$E$3+($C53/($C53+AZ5))*AZ4*(1/(1+EXP(-$A53*(BA52-$B53))))</f>
        <v>6331.7547610309102</v>
      </c>
      <c r="BB54" s="54">
        <f t="shared" ref="BB54" si="270">$E$3+($C53/($C53+BA5))*BA4*(1/(1+EXP(-$A53*(BB52-$B53))))</f>
        <v>6503.458566948103</v>
      </c>
      <c r="BC54" s="54">
        <f t="shared" ref="BC54" si="271">$E$3+($C53/($C53+BB5))*BB4*(1/(1+EXP(-$A53*(BC52-$B53))))</f>
        <v>6672.5313407873791</v>
      </c>
      <c r="BD54" s="54">
        <f t="shared" ref="BD54" si="272">$E$3+($C53/($C53+BC5))*BC4*(1/(1+EXP(-$A53*(BD52-$B53))))</f>
        <v>6839.0896948659438</v>
      </c>
      <c r="BE54" s="54">
        <f t="shared" ref="BE54" si="273">$E$3+($C53/($C53+BD5))*BD4*(1/(1+EXP(-$A53*(BE52-$B53))))</f>
        <v>7003.2442041511285</v>
      </c>
      <c r="BF54" s="54">
        <f t="shared" ref="BF54" si="274">$E$3+($C53/($C53+BE5))*BE4*(1/(1+EXP(-$A53*(BF52-$B53))))</f>
        <v>7165.0994055054171</v>
      </c>
      <c r="BG54" s="54">
        <f t="shared" ref="BG54" si="275">$E$3+($C53/($C53+BF5))*BF4*(1/(1+EXP(-$A53*(BG52-$B53))))</f>
        <v>7324.7539930405837</v>
      </c>
      <c r="BH54" s="69">
        <f t="shared" ref="BH54" si="276">$E$3+($C53/($C53+BG5))*BG4*(1/(1+EXP(-$A53*(BH52-$B53))))</f>
        <v>7482.3011347161237</v>
      </c>
    </row>
    <row r="55" spans="1:60" ht="15.75" thickBot="1" x14ac:dyDescent="0.3">
      <c r="A55" s="13" t="s">
        <v>69</v>
      </c>
      <c r="B55" s="17">
        <f>AX54</f>
        <v>5799.6098532163887</v>
      </c>
      <c r="C55" s="73">
        <f>AX54/$AX$4</f>
        <v>0.14713670297945977</v>
      </c>
      <c r="D55" s="4" t="s">
        <v>9</v>
      </c>
      <c r="E55" s="5">
        <f>SUM(F55:AF55)</f>
        <v>18223994.061410401</v>
      </c>
      <c r="F55" s="3">
        <f>(F54-F$3)^2</f>
        <v>170.37960709555966</v>
      </c>
      <c r="G55" s="3">
        <f t="shared" ref="G55:AF55" si="277">(G54-G$3)^2</f>
        <v>285.26238429626704</v>
      </c>
      <c r="H55" s="3">
        <f t="shared" si="277"/>
        <v>474.2068895852824</v>
      </c>
      <c r="I55" s="3">
        <f t="shared" si="277"/>
        <v>782.68956392593225</v>
      </c>
      <c r="J55" s="3">
        <f t="shared" si="277"/>
        <v>1282.5536597942012</v>
      </c>
      <c r="K55" s="3">
        <f t="shared" si="277"/>
        <v>2086.2043089482481</v>
      </c>
      <c r="L55" s="3">
        <f t="shared" si="277"/>
        <v>3367.6721772432597</v>
      </c>
      <c r="M55" s="3">
        <f t="shared" si="277"/>
        <v>5393.3230685344597</v>
      </c>
      <c r="N55" s="3">
        <f t="shared" si="277"/>
        <v>8565.7320835732862</v>
      </c>
      <c r="O55" s="3">
        <f t="shared" si="277"/>
        <v>13484.907767614435</v>
      </c>
      <c r="P55" s="3">
        <f t="shared" si="277"/>
        <v>21031.401671489333</v>
      </c>
      <c r="Q55" s="3">
        <f t="shared" si="277"/>
        <v>32475.48824662808</v>
      </c>
      <c r="R55" s="3">
        <f t="shared" si="277"/>
        <v>49615.022491740739</v>
      </c>
      <c r="S55" s="3">
        <f t="shared" si="277"/>
        <v>74941.17186772963</v>
      </c>
      <c r="T55" s="3">
        <f t="shared" si="277"/>
        <v>111825.45837773591</v>
      </c>
      <c r="U55" s="3">
        <f t="shared" si="277"/>
        <v>164713.31406940674</v>
      </c>
      <c r="V55" s="3">
        <f t="shared" si="277"/>
        <v>239298.99619671277</v>
      </c>
      <c r="W55" s="3">
        <f t="shared" si="277"/>
        <v>342641.51239862782</v>
      </c>
      <c r="X55" s="3">
        <f t="shared" si="277"/>
        <v>482590.90076020971</v>
      </c>
      <c r="Y55" s="3">
        <f t="shared" si="277"/>
        <v>668566.05163883499</v>
      </c>
      <c r="Z55" s="3">
        <f t="shared" si="277"/>
        <v>911237.97249889781</v>
      </c>
      <c r="AA55" s="3">
        <f t="shared" si="277"/>
        <v>1221907.8079009601</v>
      </c>
      <c r="AB55" s="46">
        <f t="shared" si="277"/>
        <v>1612355.4252003222</v>
      </c>
      <c r="AC55" s="47">
        <f t="shared" si="277"/>
        <v>2092992.9538496425</v>
      </c>
      <c r="AD55" s="47">
        <f t="shared" si="277"/>
        <v>2672444.2746829027</v>
      </c>
      <c r="AE55" s="47">
        <f t="shared" si="277"/>
        <v>3351544.7501653009</v>
      </c>
      <c r="AF55" s="48">
        <f t="shared" si="277"/>
        <v>4137918.6278826473</v>
      </c>
    </row>
    <row r="56" spans="1:60" ht="15.75" thickBot="1" x14ac:dyDescent="0.3">
      <c r="A56" s="13" t="s">
        <v>70</v>
      </c>
      <c r="B56" s="66">
        <f>BH54</f>
        <v>7482.3011347161237</v>
      </c>
      <c r="C56" s="75">
        <f>BH54/$BH$4</f>
        <v>0.1649462618107001</v>
      </c>
      <c r="D56" s="4" t="s">
        <v>10</v>
      </c>
      <c r="E56" s="5">
        <f>SUM(F56:AF56)</f>
        <v>14926.358113917177</v>
      </c>
      <c r="F56">
        <f>SQRT(F55)</f>
        <v>13.052953960524018</v>
      </c>
      <c r="G56">
        <f t="shared" ref="G56:AF56" si="278">SQRT(G55)</f>
        <v>16.889712380507461</v>
      </c>
      <c r="H56">
        <f t="shared" si="278"/>
        <v>21.776291915413019</v>
      </c>
      <c r="I56">
        <f t="shared" si="278"/>
        <v>27.976589569244002</v>
      </c>
      <c r="J56">
        <f t="shared" si="278"/>
        <v>35.812758338254277</v>
      </c>
      <c r="K56">
        <f t="shared" si="278"/>
        <v>45.674985593300939</v>
      </c>
      <c r="L56">
        <f t="shared" si="278"/>
        <v>58.031648065889527</v>
      </c>
      <c r="M56">
        <f t="shared" si="278"/>
        <v>73.439247467103442</v>
      </c>
      <c r="N56">
        <f t="shared" si="278"/>
        <v>92.55124031353273</v>
      </c>
      <c r="O56">
        <f t="shared" si="278"/>
        <v>116.12453559698069</v>
      </c>
      <c r="P56">
        <f t="shared" si="278"/>
        <v>145.02207304920631</v>
      </c>
      <c r="Q56">
        <f t="shared" si="278"/>
        <v>180.20956757793988</v>
      </c>
      <c r="R56">
        <f t="shared" si="278"/>
        <v>222.74429844945692</v>
      </c>
      <c r="S56">
        <f t="shared" si="278"/>
        <v>273.75385269933577</v>
      </c>
      <c r="T56">
        <f t="shared" si="278"/>
        <v>334.40313751180014</v>
      </c>
      <c r="U56">
        <f t="shared" si="278"/>
        <v>405.84888082808203</v>
      </c>
      <c r="V56">
        <f t="shared" si="278"/>
        <v>489.18196634454216</v>
      </c>
      <c r="W56">
        <f t="shared" si="278"/>
        <v>585.35588525155174</v>
      </c>
      <c r="X56">
        <f t="shared" si="278"/>
        <v>694.68762818997266</v>
      </c>
      <c r="Y56">
        <f t="shared" si="278"/>
        <v>817.65888464495697</v>
      </c>
      <c r="Z56">
        <f t="shared" si="278"/>
        <v>954.58785478283653</v>
      </c>
      <c r="AA56">
        <f t="shared" si="278"/>
        <v>1105.3993884116999</v>
      </c>
      <c r="AB56" s="43">
        <f t="shared" si="278"/>
        <v>1269.7855823722059</v>
      </c>
      <c r="AC56" s="44">
        <f t="shared" si="278"/>
        <v>1446.7179938915679</v>
      </c>
      <c r="AD56" s="44">
        <f t="shared" si="278"/>
        <v>1634.7612286456094</v>
      </c>
      <c r="AE56" s="44">
        <f t="shared" si="278"/>
        <v>1830.7224667232608</v>
      </c>
      <c r="AF56" s="45">
        <f t="shared" si="278"/>
        <v>2034.1874613424022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9.551874046071962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20.229401567823118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-10540.94263231985</v>
      </c>
    </row>
    <row r="63" spans="1:60" ht="15.75" thickBot="1" x14ac:dyDescent="0.3">
      <c r="A63" s="13" t="s">
        <v>68</v>
      </c>
      <c r="B63" s="65">
        <f>AN63</f>
        <v>4221.5755078497341</v>
      </c>
      <c r="C63" s="74">
        <f>AN63/$AN$4</f>
        <v>0.12612676941285111</v>
      </c>
      <c r="D63" s="4" t="s">
        <v>8</v>
      </c>
      <c r="F63" s="12">
        <f>$E$3+($C62)*(EXP(-EXP($A62-$B62*F61)))</f>
        <v>5.6923119165805369</v>
      </c>
      <c r="G63" s="12">
        <f t="shared" ref="G63:AF63" si="308">$E$3+($C62)*(EXP(-EXP($A62-$B62*G61)))</f>
        <v>8.4710146516157003</v>
      </c>
      <c r="H63" s="12">
        <f t="shared" si="308"/>
        <v>12.360934498700999</v>
      </c>
      <c r="I63" s="12">
        <f t="shared" si="308"/>
        <v>17.703447039897199</v>
      </c>
      <c r="J63" s="12">
        <f t="shared" si="308"/>
        <v>24.908967565124552</v>
      </c>
      <c r="K63" s="12">
        <f t="shared" si="308"/>
        <v>34.460841611196514</v>
      </c>
      <c r="L63" s="12">
        <f t="shared" si="308"/>
        <v>46.917015098261764</v>
      </c>
      <c r="M63" s="12">
        <f t="shared" si="308"/>
        <v>62.909089499214971</v>
      </c>
      <c r="N63" s="12">
        <f t="shared" si="308"/>
        <v>83.138491067038089</v>
      </c>
      <c r="O63" s="12">
        <f t="shared" si="308"/>
        <v>108.36963345741354</v>
      </c>
      <c r="P63" s="12">
        <f t="shared" si="308"/>
        <v>139.42011806823896</v>
      </c>
      <c r="Q63" s="12">
        <f t="shared" si="308"/>
        <v>177.14818283623137</v>
      </c>
      <c r="R63" s="12">
        <f t="shared" si="308"/>
        <v>222.43776510947544</v>
      </c>
      <c r="S63" s="12">
        <f t="shared" si="308"/>
        <v>276.18167614396242</v>
      </c>
      <c r="T63" s="12">
        <f t="shared" si="308"/>
        <v>339.26348491151754</v>
      </c>
      <c r="U63" s="12">
        <f t="shared" si="308"/>
        <v>412.53877160683322</v>
      </c>
      <c r="V63" s="12">
        <f t="shared" si="308"/>
        <v>496.81643426110872</v>
      </c>
      <c r="W63" s="12">
        <f t="shared" si="308"/>
        <v>592.84071621904559</v>
      </c>
      <c r="X63" s="12">
        <f t="shared" si="308"/>
        <v>701.27457172088486</v>
      </c>
      <c r="Y63" s="12">
        <f t="shared" si="308"/>
        <v>822.68490739627543</v>
      </c>
      <c r="Z63" s="12">
        <f t="shared" si="308"/>
        <v>957.5301364466419</v>
      </c>
      <c r="AA63" s="12">
        <f t="shared" si="308"/>
        <v>1106.1503676079524</v>
      </c>
      <c r="AB63" s="52">
        <f t="shared" si="308"/>
        <v>1268.7604305088569</v>
      </c>
      <c r="AC63" s="53">
        <f t="shared" si="308"/>
        <v>1445.4458199838293</v>
      </c>
      <c r="AD63" s="53">
        <f t="shared" si="308"/>
        <v>1636.1615304140389</v>
      </c>
      <c r="AE63" s="53">
        <f t="shared" si="308"/>
        <v>1840.7336520721603</v>
      </c>
      <c r="AF63" s="54">
        <f t="shared" si="308"/>
        <v>2058.8635181304621</v>
      </c>
      <c r="AG63" s="54">
        <f t="shared" ref="AG63:BH63" si="309">$E$3+($C62)*(EXP(-EXP($A62-$B62*AG61)))</f>
        <v>2290.1341254314316</v>
      </c>
      <c r="AH63" s="54">
        <f t="shared" si="309"/>
        <v>2534.0185050020641</v>
      </c>
      <c r="AI63" s="54">
        <f t="shared" si="309"/>
        <v>2789.8896891982613</v>
      </c>
      <c r="AJ63" s="54">
        <f t="shared" si="309"/>
        <v>3057.0319099997869</v>
      </c>
      <c r="AK63" s="54">
        <f t="shared" si="309"/>
        <v>3334.652665407099</v>
      </c>
      <c r="AL63" s="54">
        <f t="shared" si="309"/>
        <v>3621.895305782783</v>
      </c>
      <c r="AM63" s="54">
        <f t="shared" si="309"/>
        <v>3917.8518167993657</v>
      </c>
      <c r="AN63" s="76">
        <f t="shared" si="309"/>
        <v>4221.5755078497341</v>
      </c>
      <c r="AO63" s="54">
        <f t="shared" si="309"/>
        <v>4532.0933519134833</v>
      </c>
      <c r="AP63" s="54">
        <f t="shared" si="309"/>
        <v>4848.4177627410781</v>
      </c>
      <c r="AQ63" s="54">
        <f t="shared" si="309"/>
        <v>5169.5576358951394</v>
      </c>
      <c r="AR63" s="54">
        <f t="shared" si="309"/>
        <v>5494.5285200750986</v>
      </c>
      <c r="AS63" s="54">
        <f t="shared" si="309"/>
        <v>5822.3618229825488</v>
      </c>
      <c r="AT63" s="54">
        <f t="shared" si="309"/>
        <v>6152.112990817358</v>
      </c>
      <c r="AU63" s="54">
        <f t="shared" si="309"/>
        <v>6482.8686316852418</v>
      </c>
      <c r="AV63" s="54">
        <f t="shared" si="309"/>
        <v>6813.7525803659191</v>
      </c>
      <c r="AW63" s="54">
        <f t="shared" si="309"/>
        <v>7143.9309248817608</v>
      </c>
      <c r="AX63" s="76">
        <f t="shared" si="309"/>
        <v>7472.6160341475133</v>
      </c>
      <c r="AY63" s="54">
        <f t="shared" si="309"/>
        <v>7799.0696408420199</v>
      </c>
      <c r="AZ63" s="54">
        <f t="shared" si="309"/>
        <v>8122.6050447982443</v>
      </c>
      <c r="BA63" s="54">
        <f t="shared" si="309"/>
        <v>8442.588510004467</v>
      </c>
      <c r="BB63" s="54">
        <f t="shared" si="309"/>
        <v>8758.4399331359527</v>
      </c>
      <c r="BC63" s="54">
        <f t="shared" si="309"/>
        <v>9069.6328638004688</v>
      </c>
      <c r="BD63" s="54">
        <f t="shared" si="309"/>
        <v>9375.6939567892514</v>
      </c>
      <c r="BE63" s="54">
        <f t="shared" si="309"/>
        <v>9676.201934969391</v>
      </c>
      <c r="BF63" s="54">
        <f t="shared" si="309"/>
        <v>9970.7861384003245</v>
      </c>
      <c r="BG63" s="54">
        <f t="shared" si="309"/>
        <v>10259.124731139733</v>
      </c>
      <c r="BH63" s="76">
        <f t="shared" si="309"/>
        <v>10540.94263231985</v>
      </c>
    </row>
    <row r="64" spans="1:60" ht="15.75" thickBot="1" x14ac:dyDescent="0.3">
      <c r="A64" s="13" t="s">
        <v>69</v>
      </c>
      <c r="B64" s="17">
        <f>AX63</f>
        <v>7472.6160341475133</v>
      </c>
      <c r="C64" s="73">
        <f>AX63/$AX$4</f>
        <v>0.18958104316036792</v>
      </c>
      <c r="D64" s="4" t="s">
        <v>9</v>
      </c>
      <c r="E64" s="5">
        <f>SUM(F64:AF64)</f>
        <v>18228536.027671363</v>
      </c>
      <c r="F64" s="3">
        <f>(F63-F$3)^2</f>
        <v>32.402414955644787</v>
      </c>
      <c r="G64" s="3">
        <f t="shared" ref="G64:AF64" si="310">(G63-G$3)^2</f>
        <v>71.758089227887865</v>
      </c>
      <c r="H64" s="3">
        <f t="shared" si="310"/>
        <v>152.79270168117651</v>
      </c>
      <c r="I64" s="3">
        <f t="shared" si="310"/>
        <v>313.41203709444488</v>
      </c>
      <c r="J64" s="3">
        <f t="shared" si="310"/>
        <v>620.45666516042695</v>
      </c>
      <c r="K64" s="3">
        <f t="shared" si="310"/>
        <v>1187.5496045519731</v>
      </c>
      <c r="L64" s="3">
        <f t="shared" si="310"/>
        <v>2201.2063057305222</v>
      </c>
      <c r="M64" s="3">
        <f t="shared" si="310"/>
        <v>3957.5535416202392</v>
      </c>
      <c r="N64" s="3">
        <f t="shared" si="310"/>
        <v>6912.0086969039721</v>
      </c>
      <c r="O64" s="3">
        <f t="shared" si="310"/>
        <v>11743.977455694165</v>
      </c>
      <c r="P64" s="3">
        <f t="shared" si="310"/>
        <v>19437.969322161694</v>
      </c>
      <c r="Q64" s="3">
        <f t="shared" si="310"/>
        <v>31381.478682178858</v>
      </c>
      <c r="R64" s="3">
        <f t="shared" si="310"/>
        <v>49478.559346898168</v>
      </c>
      <c r="S64" s="3">
        <f t="shared" si="310"/>
        <v>76276.318237688538</v>
      </c>
      <c r="T64" s="3">
        <f t="shared" si="310"/>
        <v>115099.71219430749</v>
      </c>
      <c r="U64" s="3">
        <f t="shared" si="310"/>
        <v>170188.23807887491</v>
      </c>
      <c r="V64" s="3">
        <f t="shared" si="310"/>
        <v>246826.2311293463</v>
      </c>
      <c r="W64" s="3">
        <f t="shared" si="310"/>
        <v>351452.10372502293</v>
      </c>
      <c r="X64" s="3">
        <f t="shared" si="310"/>
        <v>491142.86785711732</v>
      </c>
      <c r="Y64" s="3">
        <f t="shared" si="310"/>
        <v>674574.43878555624</v>
      </c>
      <c r="Z64" s="3">
        <f t="shared" si="310"/>
        <v>911986.55735119246</v>
      </c>
      <c r="AA64" s="3">
        <f t="shared" si="310"/>
        <v>1214964.8048517033</v>
      </c>
      <c r="AB64" s="46">
        <f t="shared" si="310"/>
        <v>1596790.3704415197</v>
      </c>
      <c r="AC64" s="47">
        <f t="shared" si="310"/>
        <v>2071140.0395357141</v>
      </c>
      <c r="AD64" s="47">
        <f t="shared" si="310"/>
        <v>2652164.3114101966</v>
      </c>
      <c r="AE64" s="47">
        <f t="shared" si="310"/>
        <v>3348839.4377591289</v>
      </c>
      <c r="AF64" s="48">
        <f t="shared" si="310"/>
        <v>4179599.471450136</v>
      </c>
    </row>
    <row r="65" spans="1:60" ht="15.75" thickBot="1" x14ac:dyDescent="0.3">
      <c r="A65" s="13" t="s">
        <v>70</v>
      </c>
      <c r="B65" s="66">
        <f>BH63</f>
        <v>10540.94263231985</v>
      </c>
      <c r="C65" s="75">
        <f>BH63/$BH$4</f>
        <v>0.23237357757429603</v>
      </c>
      <c r="D65" s="4" t="s">
        <v>10</v>
      </c>
      <c r="E65" s="5">
        <f>SUM(F65:AF65)</f>
        <v>14846.67107475462</v>
      </c>
      <c r="F65">
        <f>SQRT(F64)</f>
        <v>5.6923119165805369</v>
      </c>
      <c r="G65">
        <f t="shared" ref="G65:AF65" si="311">SQRT(G64)</f>
        <v>8.4710146516157003</v>
      </c>
      <c r="H65">
        <f t="shared" si="311"/>
        <v>12.360934498700999</v>
      </c>
      <c r="I65">
        <f t="shared" si="311"/>
        <v>17.703447039897199</v>
      </c>
      <c r="J65">
        <f t="shared" si="311"/>
        <v>24.908967565124552</v>
      </c>
      <c r="K65">
        <f t="shared" si="311"/>
        <v>34.460841611196514</v>
      </c>
      <c r="L65">
        <f t="shared" si="311"/>
        <v>46.917015098261764</v>
      </c>
      <c r="M65">
        <f t="shared" si="311"/>
        <v>62.909089499214971</v>
      </c>
      <c r="N65">
        <f t="shared" si="311"/>
        <v>83.138491067038089</v>
      </c>
      <c r="O65">
        <f t="shared" si="311"/>
        <v>108.36963345741354</v>
      </c>
      <c r="P65">
        <f t="shared" si="311"/>
        <v>139.42011806823896</v>
      </c>
      <c r="Q65">
        <f t="shared" si="311"/>
        <v>177.14818283623137</v>
      </c>
      <c r="R65">
        <f t="shared" si="311"/>
        <v>222.43776510947544</v>
      </c>
      <c r="S65">
        <f t="shared" si="311"/>
        <v>276.18167614396242</v>
      </c>
      <c r="T65">
        <f t="shared" si="311"/>
        <v>339.26348491151754</v>
      </c>
      <c r="U65">
        <f t="shared" si="311"/>
        <v>412.53877160683322</v>
      </c>
      <c r="V65">
        <f t="shared" si="311"/>
        <v>496.81609387110871</v>
      </c>
      <c r="W65">
        <f t="shared" si="311"/>
        <v>592.8339596590456</v>
      </c>
      <c r="X65">
        <f t="shared" si="311"/>
        <v>700.81585873688482</v>
      </c>
      <c r="Y65">
        <f t="shared" si="311"/>
        <v>821.32480711686549</v>
      </c>
      <c r="Z65">
        <f t="shared" si="311"/>
        <v>954.97987274664195</v>
      </c>
      <c r="AA65">
        <f t="shared" si="311"/>
        <v>1102.2544192933424</v>
      </c>
      <c r="AB65" s="43">
        <f t="shared" si="311"/>
        <v>1263.6417096794169</v>
      </c>
      <c r="AC65" s="44">
        <f t="shared" si="311"/>
        <v>1439.1455935852057</v>
      </c>
      <c r="AD65" s="44">
        <f t="shared" si="311"/>
        <v>1628.5466868991496</v>
      </c>
      <c r="AE65" s="44">
        <f t="shared" si="311"/>
        <v>1829.9834528648419</v>
      </c>
      <c r="AF65" s="45">
        <f t="shared" si="311"/>
        <v>2044.4068752208148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9.5216656116965055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20.302693973007763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-11506.133479078462</v>
      </c>
    </row>
    <row r="73" spans="1:60" ht="15.75" thickBot="1" x14ac:dyDescent="0.3">
      <c r="A73" s="13" t="s">
        <v>68</v>
      </c>
      <c r="B73" s="65">
        <f>AN73</f>
        <v>4262.9526401501107</v>
      </c>
      <c r="C73" s="74">
        <f>AN73/$AN$4</f>
        <v>0.12736298182097</v>
      </c>
      <c r="D73" s="4" t="s">
        <v>8</v>
      </c>
      <c r="F73" s="12">
        <f>$E$3+(E4*$C72)*(EXP(-EXP($A72-$B72*F71)))</f>
        <v>5.3064118583980688</v>
      </c>
      <c r="G73" s="12">
        <f t="shared" ref="G73:AF73" si="341">$E$3+(F4*$C72)*(EXP(-EXP($A72-$B72*G71)))</f>
        <v>8.005938117024435</v>
      </c>
      <c r="H73" s="12">
        <f t="shared" si="341"/>
        <v>11.818557773139966</v>
      </c>
      <c r="I73" s="12">
        <f t="shared" si="341"/>
        <v>17.092109380728861</v>
      </c>
      <c r="J73" s="12">
        <f t="shared" si="341"/>
        <v>24.244302409490963</v>
      </c>
      <c r="K73" s="12">
        <f t="shared" si="341"/>
        <v>33.765968021187469</v>
      </c>
      <c r="L73" s="12">
        <f t="shared" si="341"/>
        <v>46.22191755000771</v>
      </c>
      <c r="M73" s="12">
        <f t="shared" si="341"/>
        <v>62.249085030309956</v>
      </c>
      <c r="N73" s="12">
        <f t="shared" si="341"/>
        <v>82.551779003317719</v>
      </c>
      <c r="O73" s="12">
        <f t="shared" si="341"/>
        <v>107.89403523446285</v>
      </c>
      <c r="P73" s="12">
        <f t="shared" si="341"/>
        <v>139.08923131303209</v>
      </c>
      <c r="Q73" s="12">
        <f t="shared" si="341"/>
        <v>176.98728221090502</v>
      </c>
      <c r="R73" s="12">
        <f t="shared" si="341"/>
        <v>222.45987048690239</v>
      </c>
      <c r="S73" s="12">
        <f t="shared" si="341"/>
        <v>276.38426670255842</v>
      </c>
      <c r="T73" s="12">
        <f t="shared" si="341"/>
        <v>339.62635917518611</v>
      </c>
      <c r="U73" s="12">
        <f t="shared" si="341"/>
        <v>413.02353561803545</v>
      </c>
      <c r="V73" s="12">
        <f t="shared" si="341"/>
        <v>497.3680441595784</v>
      </c>
      <c r="W73" s="12">
        <f t="shared" si="341"/>
        <v>593.39141220182842</v>
      </c>
      <c r="X73" s="12">
        <f t="shared" si="341"/>
        <v>701.75042512499056</v>
      </c>
      <c r="Y73" s="12">
        <f t="shared" si="341"/>
        <v>823.01507070387652</v>
      </c>
      <c r="Z73" s="12">
        <f t="shared" si="341"/>
        <v>957.65874735253453</v>
      </c>
      <c r="AA73" s="12">
        <f t="shared" si="341"/>
        <v>1106.0509226840609</v>
      </c>
      <c r="AB73" s="52">
        <f t="shared" si="341"/>
        <v>1268.4523201947795</v>
      </c>
      <c r="AC73" s="53">
        <f t="shared" si="341"/>
        <v>1445.0126117344505</v>
      </c>
      <c r="AD73" s="53">
        <f t="shared" si="341"/>
        <v>1635.7705059549403</v>
      </c>
      <c r="AE73" s="53">
        <f t="shared" si="341"/>
        <v>1840.6560508261175</v>
      </c>
      <c r="AF73" s="54">
        <f t="shared" si="341"/>
        <v>2059.4949128921844</v>
      </c>
      <c r="AG73" s="54">
        <f t="shared" ref="AG73" si="342">$E$3+(AF4*$C72)*(EXP(-EXP($A72-$B72*AG71)))</f>
        <v>2292.0143573488322</v>
      </c>
      <c r="AH73" s="54">
        <f t="shared" ref="AH73" si="343">$E$3+(AG4*$C72)*(EXP(-EXP($A72-$B72*AH71)))</f>
        <v>2589.3331194141388</v>
      </c>
      <c r="AI73" s="54">
        <f t="shared" ref="AI73" si="344">$E$3+(AH4*$C72)*(EXP(-EXP($A72-$B72*AI71)))</f>
        <v>2796.5574374207836</v>
      </c>
      <c r="AJ73" s="54">
        <f t="shared" ref="AJ73" si="345">$E$3+(AI4*$C72)*(EXP(-EXP($A72-$B72*AJ71)))</f>
        <v>3067.6152140346298</v>
      </c>
      <c r="AK73" s="54">
        <f t="shared" ref="AK73" si="346">$E$3+(AJ4*$C72)*(EXP(-EXP($A72-$B72*AK71)))</f>
        <v>3350.4409031375681</v>
      </c>
      <c r="AL73" s="54">
        <f t="shared" ref="AL73" si="347">$E$3+(AK4*$C72)*(EXP(-EXP($A72-$B72*AL71)))</f>
        <v>3644.3979714086195</v>
      </c>
      <c r="AM73" s="54">
        <f t="shared" ref="AM73" si="348">$E$3+(AL4*$C72)*(EXP(-EXP($A72-$B72*AM71)))</f>
        <v>3948.8064281748725</v>
      </c>
      <c r="AN73" s="76">
        <f t="shared" ref="AN73" si="349">$E$3+(AM4*$C72)*(EXP(-EXP($A72-$B72*AN71)))</f>
        <v>4262.9526401501107</v>
      </c>
      <c r="AO73" s="54">
        <f t="shared" ref="AO73" si="350">$E$3+(AN4*$C72)*(EXP(-EXP($A72-$B72*AO71)))</f>
        <v>4586.0987688066052</v>
      </c>
      <c r="AP73" s="54">
        <f t="shared" ref="AP73" si="351">$E$3+(AO4*$C72)*(EXP(-EXP($A72-$B72*AP71)))</f>
        <v>4917.4916902736677</v>
      </c>
      <c r="AQ73" s="54">
        <f t="shared" ref="AQ73" si="352">$E$3+(AP4*$C72)*(EXP(-EXP($A72-$B72*AQ71)))</f>
        <v>5256.3712897106361</v>
      </c>
      <c r="AR73" s="54">
        <f t="shared" ref="AR73" si="353">$E$3+(AQ4*$C72)*(EXP(-EXP($A72-$B72*AR71)))</f>
        <v>5601.978052116142</v>
      </c>
      <c r="AS73" s="54">
        <f t="shared" ref="AS73" si="354">$E$3+(AR4*$C72)*(EXP(-EXP($A72-$B72*AS71)))</f>
        <v>5953.5598988505426</v>
      </c>
      <c r="AT73" s="54">
        <f t="shared" ref="AT73" si="355">$E$3+(AS4*$C72)*(EXP(-EXP($A72-$B72*AT71)))</f>
        <v>6310.3782433488777</v>
      </c>
      <c r="AU73" s="54">
        <f t="shared" ref="AU73" si="356">$E$3+(AT4*$C72)*(EXP(-EXP($A72-$B72*AU71)))</f>
        <v>6671.7132603775435</v>
      </c>
      <c r="AV73" s="54">
        <f t="shared" ref="AV73" si="357">$E$3+(AU4*$C72)*(EXP(-EXP($A72-$B72*AV71)))</f>
        <v>7036.8683807031348</v>
      </c>
      <c r="AW73" s="54">
        <f t="shared" ref="AW73" si="358">$E$3+(AV4*$C72)*(EXP(-EXP($A72-$B72*AW71)))</f>
        <v>7405.1740372845579</v>
      </c>
      <c r="AX73" s="76">
        <f t="shared" ref="AX73" si="359">$E$3+(AW4*$C72)*(EXP(-EXP($A72-$B72*AX71)))</f>
        <v>7775.9907002654163</v>
      </c>
      <c r="AY73" s="54">
        <f t="shared" ref="AY73" si="360">$E$3+(AX4*$C72)*(EXP(-EXP($A72-$B72*AY71)))</f>
        <v>8148.7112463883705</v>
      </c>
      <c r="AZ73" s="54">
        <f t="shared" ref="AZ73" si="361">$E$3+(AY4*$C72)*(EXP(-EXP($A72-$B72*AZ71)))</f>
        <v>8522.7627142787023</v>
      </c>
      <c r="BA73" s="54">
        <f t="shared" ref="BA73" si="362">$E$3+(AZ4*$C72)*(EXP(-EXP($A72-$B72*BA71)))</f>
        <v>8897.6075006711617</v>
      </c>
      <c r="BB73" s="54">
        <f t="shared" ref="BB73" si="363">$E$3+(BA4*$C72)*(EXP(-EXP($A72-$B72*BB71)))</f>
        <v>9272.7440544072488</v>
      </c>
      <c r="BC73" s="54">
        <f t="shared" ref="BC73" si="364">$E$3+(BB4*$C72)*(EXP(-EXP($A72-$B72*BC71)))</f>
        <v>9647.7071252242877</v>
      </c>
      <c r="BD73" s="54">
        <f t="shared" ref="BD73" si="365">$E$3+(BC4*$C72)*(EXP(-EXP($A72-$B72*BD71)))</f>
        <v>10022.067623290157</v>
      </c>
      <c r="BE73" s="54">
        <f t="shared" ref="BE73" si="366">$E$3+(BD4*$C72)*(EXP(-EXP($A72-$B72*BE71)))</f>
        <v>10395.432143378401</v>
      </c>
      <c r="BF73" s="54">
        <f t="shared" ref="BF73" si="367">$E$3+(BE4*$C72)*(EXP(-EXP($A72-$B72*BF71)))</f>
        <v>10767.44220477507</v>
      </c>
      <c r="BG73" s="54">
        <f t="shared" ref="BG73" si="368">$E$3+(BF4*$C72)*(EXP(-EXP($A72-$B72*BG71)))</f>
        <v>11137.773254667767</v>
      </c>
      <c r="BH73" s="76">
        <f t="shared" ref="BH73" si="369">$E$3+(BG4*$C72)*(EXP(-EXP($A72-$B72*BH71)))</f>
        <v>11506.133479078462</v>
      </c>
    </row>
    <row r="74" spans="1:60" ht="15.75" thickBot="1" x14ac:dyDescent="0.3">
      <c r="A74" s="13" t="s">
        <v>69</v>
      </c>
      <c r="B74" s="17">
        <f>AX73</f>
        <v>7775.9907002654163</v>
      </c>
      <c r="C74" s="73">
        <f>AX73/$AX$4</f>
        <v>0.19727768987796174</v>
      </c>
      <c r="D74" s="4" t="s">
        <v>9</v>
      </c>
      <c r="E74" s="5">
        <f>SUM(F74:AF74)</f>
        <v>18230118.470612936</v>
      </c>
      <c r="F74" s="3">
        <f>(F73-F$3)^2</f>
        <v>28.158006810947647</v>
      </c>
      <c r="G74" s="3">
        <f t="shared" ref="G74:AF74" si="370">(G73-G$3)^2</f>
        <v>64.095045133624751</v>
      </c>
      <c r="H74" s="3">
        <f t="shared" si="370"/>
        <v>139.67830783704713</v>
      </c>
      <c r="I74" s="3">
        <f t="shared" si="370"/>
        <v>292.14020308279953</v>
      </c>
      <c r="J74" s="3">
        <f t="shared" si="370"/>
        <v>587.78619932284937</v>
      </c>
      <c r="K74" s="3">
        <f t="shared" si="370"/>
        <v>1140.1405964078547</v>
      </c>
      <c r="L74" s="3">
        <f t="shared" si="370"/>
        <v>2136.4656619997108</v>
      </c>
      <c r="M74" s="3">
        <f t="shared" si="370"/>
        <v>3874.948587110759</v>
      </c>
      <c r="N74" s="3">
        <f t="shared" si="370"/>
        <v>6814.7962166126081</v>
      </c>
      <c r="O74" s="3">
        <f t="shared" si="370"/>
        <v>11641.12283917551</v>
      </c>
      <c r="P74" s="3">
        <f t="shared" si="370"/>
        <v>19345.814267250145</v>
      </c>
      <c r="Q74" s="3">
        <f t="shared" si="370"/>
        <v>31324.498064402538</v>
      </c>
      <c r="R74" s="3">
        <f t="shared" si="370"/>
        <v>49488.393977049382</v>
      </c>
      <c r="S74" s="3">
        <f t="shared" si="370"/>
        <v>76388.262880710943</v>
      </c>
      <c r="T74" s="3">
        <f t="shared" si="370"/>
        <v>115346.06384659253</v>
      </c>
      <c r="U74" s="3">
        <f t="shared" si="370"/>
        <v>170588.44097442261</v>
      </c>
      <c r="V74" s="3">
        <f t="shared" si="370"/>
        <v>247374.63275302306</v>
      </c>
      <c r="W74" s="3">
        <f t="shared" si="370"/>
        <v>352105.3495511713</v>
      </c>
      <c r="X74" s="3">
        <f t="shared" si="370"/>
        <v>491810.06551764189</v>
      </c>
      <c r="Y74" s="3">
        <f t="shared" si="370"/>
        <v>675116.89042323106</v>
      </c>
      <c r="Z74" s="3">
        <f t="shared" si="370"/>
        <v>912232.21554504393</v>
      </c>
      <c r="AA74" s="3">
        <f t="shared" si="370"/>
        <v>1214745.5875273249</v>
      </c>
      <c r="AB74" s="46">
        <f t="shared" si="370"/>
        <v>1596011.7832853843</v>
      </c>
      <c r="AC74" s="47">
        <f t="shared" si="370"/>
        <v>2069893.3277187047</v>
      </c>
      <c r="AD74" s="47">
        <f t="shared" si="370"/>
        <v>2650890.8611356011</v>
      </c>
      <c r="AE74" s="47">
        <f t="shared" si="370"/>
        <v>3348555.425788722</v>
      </c>
      <c r="AF74" s="48">
        <f t="shared" si="370"/>
        <v>4182181.5256931679</v>
      </c>
    </row>
    <row r="75" spans="1:60" ht="15.75" thickBot="1" x14ac:dyDescent="0.3">
      <c r="A75" s="13" t="s">
        <v>70</v>
      </c>
      <c r="B75" s="66">
        <f>BH73</f>
        <v>11506.133479078462</v>
      </c>
      <c r="C75" s="75">
        <f>BH73/$BH$4</f>
        <v>0.25365107218996519</v>
      </c>
      <c r="D75" s="4" t="s">
        <v>10</v>
      </c>
      <c r="E75" s="5">
        <f>SUM(F75:AF75)</f>
        <v>14842.82891862609</v>
      </c>
      <c r="F75">
        <f>SQRT(F74)</f>
        <v>5.3064118583980688</v>
      </c>
      <c r="G75">
        <f t="shared" ref="G75:AF75" si="371">SQRT(G74)</f>
        <v>8.005938117024435</v>
      </c>
      <c r="H75">
        <f t="shared" si="371"/>
        <v>11.818557773139966</v>
      </c>
      <c r="I75">
        <f t="shared" si="371"/>
        <v>17.092109380728861</v>
      </c>
      <c r="J75">
        <f t="shared" si="371"/>
        <v>24.244302409490963</v>
      </c>
      <c r="K75">
        <f t="shared" si="371"/>
        <v>33.765968021187469</v>
      </c>
      <c r="L75">
        <f t="shared" si="371"/>
        <v>46.22191755000771</v>
      </c>
      <c r="M75">
        <f t="shared" si="371"/>
        <v>62.249085030309956</v>
      </c>
      <c r="N75">
        <f t="shared" si="371"/>
        <v>82.551779003317719</v>
      </c>
      <c r="O75">
        <f t="shared" si="371"/>
        <v>107.89403523446285</v>
      </c>
      <c r="P75">
        <f t="shared" si="371"/>
        <v>139.08923131303209</v>
      </c>
      <c r="Q75">
        <f t="shared" si="371"/>
        <v>176.98728221090502</v>
      </c>
      <c r="R75">
        <f t="shared" si="371"/>
        <v>222.45987048690239</v>
      </c>
      <c r="S75">
        <f t="shared" si="371"/>
        <v>276.38426670255842</v>
      </c>
      <c r="T75">
        <f t="shared" si="371"/>
        <v>339.62635917518611</v>
      </c>
      <c r="U75">
        <f t="shared" si="371"/>
        <v>413.02353561803545</v>
      </c>
      <c r="V75">
        <f t="shared" si="371"/>
        <v>497.36770376957838</v>
      </c>
      <c r="W75">
        <f t="shared" si="371"/>
        <v>593.38465564182843</v>
      </c>
      <c r="X75">
        <f t="shared" si="371"/>
        <v>701.29171214099051</v>
      </c>
      <c r="Y75">
        <f t="shared" si="371"/>
        <v>821.65497042446657</v>
      </c>
      <c r="Z75">
        <f t="shared" si="371"/>
        <v>955.10848365253457</v>
      </c>
      <c r="AA75">
        <f t="shared" si="371"/>
        <v>1102.1549743694509</v>
      </c>
      <c r="AB75" s="43">
        <f t="shared" si="371"/>
        <v>1263.3335993653395</v>
      </c>
      <c r="AC75" s="44">
        <f t="shared" si="371"/>
        <v>1438.7123853358269</v>
      </c>
      <c r="AD75" s="44">
        <f t="shared" si="371"/>
        <v>1628.1556624400509</v>
      </c>
      <c r="AE75" s="44">
        <f t="shared" si="371"/>
        <v>1829.905851618799</v>
      </c>
      <c r="AF75" s="45">
        <f t="shared" si="371"/>
        <v>2045.038269982537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9.4816004819681972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20.267410626925255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-10994.744189712947</v>
      </c>
    </row>
    <row r="83" spans="1:60" ht="15.75" thickBot="1" x14ac:dyDescent="0.3">
      <c r="A83" s="13" t="s">
        <v>68</v>
      </c>
      <c r="B83" s="65">
        <f>AN83</f>
        <v>4230.9341291388255</v>
      </c>
      <c r="C83" s="74">
        <f>AN83/$AN$4</f>
        <v>0.12640637418769324</v>
      </c>
      <c r="D83" s="4" t="s">
        <v>8</v>
      </c>
      <c r="F83" s="12">
        <f>$E$3+($C82/($C82+E5))*E4*(EXP(-EXP($A82-$B82*F81)))</f>
        <v>5.1895920310425785</v>
      </c>
      <c r="G83" s="12">
        <f>$E$3+($C82/($C82+F5))*F4*(EXP(-EXP($A82-$B82*G81)))</f>
        <v>7.8596122488596727</v>
      </c>
      <c r="H83" s="12">
        <f>$E$3+($C82/($C82+G5))*G4*(EXP(-EXP($A82-$B82*H81)))</f>
        <v>11.63919025495748</v>
      </c>
      <c r="I83" s="12">
        <f t="shared" ref="I83:AF83" si="401">$E$3+($C82/($C82+H5))*H4*(EXP(-EXP($A82-$B82*I81)))</f>
        <v>16.876612062461039</v>
      </c>
      <c r="J83" s="12">
        <f t="shared" si="401"/>
        <v>23.990247557647525</v>
      </c>
      <c r="K83" s="12">
        <f t="shared" si="401"/>
        <v>33.471848039615722</v>
      </c>
      <c r="L83" s="12">
        <f t="shared" si="401"/>
        <v>45.887476393986006</v>
      </c>
      <c r="M83" s="12">
        <f t="shared" si="401"/>
        <v>61.87574220152959</v>
      </c>
      <c r="N83" s="12">
        <f t="shared" si="401"/>
        <v>82.143152828454845</v>
      </c>
      <c r="O83" s="12">
        <f t="shared" si="401"/>
        <v>107.45654732167671</v>
      </c>
      <c r="P83" s="12">
        <f t="shared" si="401"/>
        <v>138.63274017291536</v>
      </c>
      <c r="Q83" s="12">
        <f t="shared" si="401"/>
        <v>176.52565447719724</v>
      </c>
      <c r="R83" s="12">
        <f t="shared" si="401"/>
        <v>222.01135792893771</v>
      </c>
      <c r="S83" s="12">
        <f t="shared" si="401"/>
        <v>275.97152202103263</v>
      </c>
      <c r="T83" s="12">
        <f t="shared" si="401"/>
        <v>339.27589908356811</v>
      </c>
      <c r="U83" s="12">
        <f t="shared" si="401"/>
        <v>412.76445069569672</v>
      </c>
      <c r="V83" s="12">
        <f t="shared" si="401"/>
        <v>497.22976458288929</v>
      </c>
      <c r="W83" s="12">
        <f t="shared" si="401"/>
        <v>593.40036783486437</v>
      </c>
      <c r="X83" s="12">
        <f t="shared" si="401"/>
        <v>701.92548650573133</v>
      </c>
      <c r="Y83" s="12">
        <f t="shared" si="401"/>
        <v>823.36172106713229</v>
      </c>
      <c r="Z83" s="12">
        <f t="shared" si="401"/>
        <v>958.16201020230744</v>
      </c>
      <c r="AA83" s="12">
        <f t="shared" si="401"/>
        <v>1106.6671486928826</v>
      </c>
      <c r="AB83" s="52">
        <f t="shared" si="401"/>
        <v>1269.1000150612938</v>
      </c>
      <c r="AC83" s="53">
        <f t="shared" si="401"/>
        <v>1445.5625569905674</v>
      </c>
      <c r="AD83" s="53">
        <f t="shared" si="401"/>
        <v>1636.0354822941592</v>
      </c>
      <c r="AE83" s="53">
        <f t="shared" si="401"/>
        <v>1840.3805142754402</v>
      </c>
      <c r="AF83" s="54">
        <f t="shared" si="401"/>
        <v>2058.3449955310584</v>
      </c>
      <c r="AG83" s="54">
        <f t="shared" ref="AG83" si="402">$E$3+($C82/($C82+AF5))*AF4*(EXP(-EXP($A82-$B82*AG81)))</f>
        <v>2289.5685653578666</v>
      </c>
      <c r="AH83" s="54">
        <f t="shared" ref="AH83" si="403">$E$3+($C82/($C82+AG5))*AG4*(EXP(-EXP($A82-$B82*AH81)))</f>
        <v>2584.987684392865</v>
      </c>
      <c r="AI83" s="54">
        <f t="shared" ref="AI83" si="404">$E$3+($C82/($C82+AH5))*AH4*(EXP(-EXP($A82-$B82*AI81)))</f>
        <v>2789.8650282245148</v>
      </c>
      <c r="AJ83" s="54">
        <f t="shared" ref="AJ83" si="405">$E$3+($C82/($C82+AI5))*AI4*(EXP(-EXP($A82-$B82*AJ81)))</f>
        <v>3057.761302420532</v>
      </c>
      <c r="AK83" s="54">
        <f t="shared" ref="AK83" si="406">$E$3+($C82/($C82+AJ5))*AJ4*(EXP(-EXP($A82-$B82*AK81)))</f>
        <v>3336.5859527395151</v>
      </c>
      <c r="AL83" s="54">
        <f t="shared" ref="AL83" si="407">$E$3+($C82/($C82+AK5))*AK4*(EXP(-EXP($A82-$B82*AL81)))</f>
        <v>3625.5896125082768</v>
      </c>
      <c r="AM83" s="54">
        <f t="shared" ref="AM83" si="408">$E$3+($C82/($C82+AL5))*AL4*(EXP(-EXP($A82-$B82*AM81)))</f>
        <v>3923.9800721087531</v>
      </c>
      <c r="AN83" s="76">
        <f t="shared" ref="AN83" si="409">$E$3+($C82/($C82+AM5))*AM4*(EXP(-EXP($A82-$B82*AN81)))</f>
        <v>4230.9341291388255</v>
      </c>
      <c r="AO83" s="54">
        <f t="shared" ref="AO83" si="410">$E$3+($C82/($C82+AN5))*AN4*(EXP(-EXP($A82-$B82*AO81)))</f>
        <v>4545.6089893414683</v>
      </c>
      <c r="AP83" s="54">
        <f t="shared" ref="AP83" si="411">$E$3+($C82/($C82+AO5))*AO4*(EXP(-EXP($A82-$B82*AP81)))</f>
        <v>4867.1530195690721</v>
      </c>
      <c r="AQ83" s="54">
        <f t="shared" ref="AQ83" si="412">$E$3+($C82/($C82+AP5))*AP4*(EXP(-EXP($A82-$B82*AQ81)))</f>
        <v>5194.7156953706108</v>
      </c>
      <c r="AR83" s="54">
        <f t="shared" ref="AR83" si="413">$E$3+($C82/($C82+AQ5))*AQ4*(EXP(-EXP($A82-$B82*AR81)))</f>
        <v>5527.4566263330762</v>
      </c>
      <c r="AS83" s="54">
        <f t="shared" ref="AS83" si="414">$E$3+($C82/($C82+AR5))*AR4*(EXP(-EXP($A82-$B82*AS81)))</f>
        <v>5864.5535807066353</v>
      </c>
      <c r="AT83" s="54">
        <f t="shared" ref="AT83" si="415">$E$3+($C82/($C82+AS5))*AS4*(EXP(-EXP($A82-$B82*AT81)))</f>
        <v>6205.2094660481071</v>
      </c>
      <c r="AU83" s="54">
        <f t="shared" ref="AU83" si="416">$E$3+($C82/($C82+AT5))*AT4*(EXP(-EXP($A82-$B82*AU81)))</f>
        <v>6548.6582538925095</v>
      </c>
      <c r="AV83" s="54">
        <f t="shared" ref="AV83" si="417">$E$3+($C82/($C82+AU5))*AU4*(EXP(-EXP($A82-$B82*AV81)))</f>
        <v>6894.169863363747</v>
      </c>
      <c r="AW83" s="54">
        <f t="shared" ref="AW83" si="418">$E$3+($C82/($C82+AV5))*AV4*(EXP(-EXP($A82-$B82*AW81)))</f>
        <v>7241.054040966229</v>
      </c>
      <c r="AX83" s="76">
        <f t="shared" ref="AX83" si="419">$E$3+($C82/($C82+AW5))*AW4*(EXP(-EXP($A82-$B82*AX81)))</f>
        <v>7588.6632915871223</v>
      </c>
      <c r="AY83" s="54">
        <f t="shared" ref="AY83" si="420">$E$3+($C82/($C82+AX5))*AX4*(EXP(-EXP($A82-$B82*AY81)))</f>
        <v>7936.3949291758272</v>
      </c>
      <c r="AZ83" s="54">
        <f t="shared" ref="AZ83" si="421">$E$3+($C82/($C82+AY5))*AY4*(EXP(-EXP($A82-$B82*AZ81)))</f>
        <v>8283.6923249791907</v>
      </c>
      <c r="BA83" s="54">
        <f t="shared" ref="BA83" si="422">$E$3+($C82/($C82+AZ5))*AZ4*(EXP(-EXP($A82-$B82*BA81)))</f>
        <v>8630.0454370119151</v>
      </c>
      <c r="BB83" s="54">
        <f t="shared" ref="BB83" si="423">$E$3+($C82/($C82+BA5))*BA4*(EXP(-EXP($A82-$B82*BB81)))</f>
        <v>8974.9907070989811</v>
      </c>
      <c r="BC83" s="54">
        <f t="shared" ref="BC83" si="424">$E$3+($C82/($C82+BB5))*BB4*(EXP(-EXP($A82-$B82*BC81)))</f>
        <v>9318.1104118315743</v>
      </c>
      <c r="BD83" s="54">
        <f t="shared" ref="BD83" si="425">$E$3+($C82/($C82+BC5))*BC4*(EXP(-EXP($A82-$B82*BD81)))</f>
        <v>9659.0315516183582</v>
      </c>
      <c r="BE83" s="54">
        <f t="shared" ref="BE83" si="426">$E$3+($C82/($C82+BD5))*BD4*(EXP(-EXP($A82-$B82*BE81)))</f>
        <v>9997.4243581551873</v>
      </c>
      <c r="BF83" s="54">
        <f t="shared" ref="BF83" si="427">$E$3+($C82/($C82+BE5))*BE4*(EXP(-EXP($A82-$B82*BF81)))</f>
        <v>10333.000495513463</v>
      </c>
      <c r="BG83" s="54">
        <f t="shared" ref="BG83" si="428">$E$3+($C82/($C82+BF5))*BF4*(EXP(-EXP($A82-$B82*BG81)))</f>
        <v>10665.511024040108</v>
      </c>
      <c r="BH83" s="76">
        <f t="shared" ref="BH83" si="429">$E$3+($C82/($C82+BG5))*BG4*(EXP(-EXP($A82-$B82*BH81)))</f>
        <v>10994.744189712947</v>
      </c>
    </row>
    <row r="84" spans="1:60" ht="15.75" thickBot="1" x14ac:dyDescent="0.3">
      <c r="A84" s="13" t="s">
        <v>69</v>
      </c>
      <c r="B84" s="17">
        <f>AX83</f>
        <v>7588.6632915871223</v>
      </c>
      <c r="C84" s="73">
        <f>AX83/$AX$4</f>
        <v>0.19252517410738382</v>
      </c>
      <c r="D84" s="4" t="s">
        <v>9</v>
      </c>
      <c r="E84" s="5">
        <f>SUM(F84:AF84)</f>
        <v>18230044.603218585</v>
      </c>
      <c r="F84" s="3">
        <f>(F83-F$3)^2</f>
        <v>26.931865448660634</v>
      </c>
      <c r="G84" s="3">
        <f t="shared" ref="G84:AF84" si="430">(G83-G$3)^2</f>
        <v>61.773504702425001</v>
      </c>
      <c r="H84" s="3">
        <f t="shared" si="430"/>
        <v>135.47074979109718</v>
      </c>
      <c r="I84" s="3">
        <f t="shared" si="430"/>
        <v>284.82003470680542</v>
      </c>
      <c r="J84" s="3">
        <f t="shared" si="430"/>
        <v>575.53197787721308</v>
      </c>
      <c r="K84" s="3">
        <f t="shared" si="430"/>
        <v>1120.3646111871269</v>
      </c>
      <c r="L84" s="3">
        <f t="shared" si="430"/>
        <v>2105.660489808623</v>
      </c>
      <c r="M84" s="3">
        <f t="shared" si="430"/>
        <v>3828.6074729901497</v>
      </c>
      <c r="N84" s="3">
        <f t="shared" si="430"/>
        <v>6747.4975565988889</v>
      </c>
      <c r="O84" s="3">
        <f t="shared" si="430"/>
        <v>11546.909562295747</v>
      </c>
      <c r="P84" s="3">
        <f t="shared" si="430"/>
        <v>19219.036647851062</v>
      </c>
      <c r="Q84" s="3">
        <f t="shared" si="430"/>
        <v>31161.306688602825</v>
      </c>
      <c r="R84" s="3">
        <f t="shared" si="430"/>
        <v>49289.043049450891</v>
      </c>
      <c r="S84" s="3">
        <f t="shared" si="430"/>
        <v>76160.280966605293</v>
      </c>
      <c r="T84" s="3">
        <f t="shared" si="430"/>
        <v>115108.1356989635</v>
      </c>
      <c r="U84" s="3">
        <f t="shared" si="430"/>
        <v>170374.49175812025</v>
      </c>
      <c r="V84" s="3">
        <f t="shared" si="430"/>
        <v>247237.10028319221</v>
      </c>
      <c r="W84" s="3">
        <f t="shared" si="430"/>
        <v>352115.97790182487</v>
      </c>
      <c r="X84" s="3">
        <f t="shared" si="430"/>
        <v>492055.63435498782</v>
      </c>
      <c r="Y84" s="3">
        <f t="shared" si="430"/>
        <v>675686.66457764246</v>
      </c>
      <c r="Z84" s="3">
        <f t="shared" si="430"/>
        <v>913193.81005319033</v>
      </c>
      <c r="AA84" s="3">
        <f t="shared" si="430"/>
        <v>1216104.3203837364</v>
      </c>
      <c r="AB84" s="46">
        <f t="shared" si="430"/>
        <v>1597648.7121680321</v>
      </c>
      <c r="AC84" s="47">
        <f t="shared" si="430"/>
        <v>2071476.0562609537</v>
      </c>
      <c r="AD84" s="47">
        <f t="shared" si="430"/>
        <v>2651753.7768022856</v>
      </c>
      <c r="AE84" s="47">
        <f t="shared" si="430"/>
        <v>3347547.0898162741</v>
      </c>
      <c r="AF84" s="48">
        <f t="shared" si="430"/>
        <v>4177479.5979814655</v>
      </c>
    </row>
    <row r="85" spans="1:60" ht="15.75" thickBot="1" x14ac:dyDescent="0.3">
      <c r="A85" s="13" t="s">
        <v>70</v>
      </c>
      <c r="B85" s="66">
        <f>BH83</f>
        <v>10994.744189712947</v>
      </c>
      <c r="C85" s="75">
        <f>BH83/$BH$4</f>
        <v>0.24237756821142306</v>
      </c>
      <c r="D85" s="4" t="s">
        <v>10</v>
      </c>
      <c r="E85" s="5">
        <f>SUM(F85:AF85)</f>
        <v>14839.228953269965</v>
      </c>
      <c r="F85">
        <f>SQRT(F84)</f>
        <v>5.1895920310425785</v>
      </c>
      <c r="G85">
        <f t="shared" ref="G85:AF85" si="431">SQRT(G84)</f>
        <v>7.8596122488596727</v>
      </c>
      <c r="H85">
        <f t="shared" si="431"/>
        <v>11.63919025495748</v>
      </c>
      <c r="I85">
        <f t="shared" si="431"/>
        <v>16.876612062461039</v>
      </c>
      <c r="J85">
        <f t="shared" si="431"/>
        <v>23.990247557647525</v>
      </c>
      <c r="K85">
        <f t="shared" si="431"/>
        <v>33.471848039615722</v>
      </c>
      <c r="L85">
        <f t="shared" si="431"/>
        <v>45.887476393986006</v>
      </c>
      <c r="M85">
        <f t="shared" si="431"/>
        <v>61.87574220152959</v>
      </c>
      <c r="N85">
        <f t="shared" si="431"/>
        <v>82.143152828454845</v>
      </c>
      <c r="O85">
        <f t="shared" si="431"/>
        <v>107.45654732167671</v>
      </c>
      <c r="P85">
        <f t="shared" si="431"/>
        <v>138.63274017291536</v>
      </c>
      <c r="Q85">
        <f t="shared" si="431"/>
        <v>176.52565447719724</v>
      </c>
      <c r="R85">
        <f t="shared" si="431"/>
        <v>222.01135792893771</v>
      </c>
      <c r="S85">
        <f t="shared" si="431"/>
        <v>275.97152202103263</v>
      </c>
      <c r="T85">
        <f t="shared" si="431"/>
        <v>339.27589908356811</v>
      </c>
      <c r="U85">
        <f t="shared" si="431"/>
        <v>412.76445069569672</v>
      </c>
      <c r="V85">
        <f t="shared" si="431"/>
        <v>497.22942419288927</v>
      </c>
      <c r="W85">
        <f t="shared" si="431"/>
        <v>593.39361127486438</v>
      </c>
      <c r="X85">
        <f t="shared" si="431"/>
        <v>701.46677352173128</v>
      </c>
      <c r="Y85">
        <f t="shared" si="431"/>
        <v>822.00162078772235</v>
      </c>
      <c r="Z85">
        <f t="shared" si="431"/>
        <v>955.61174650230748</v>
      </c>
      <c r="AA85">
        <f t="shared" si="431"/>
        <v>1102.7712003782726</v>
      </c>
      <c r="AB85" s="43">
        <f t="shared" si="431"/>
        <v>1263.9812942318538</v>
      </c>
      <c r="AC85" s="44">
        <f t="shared" si="431"/>
        <v>1439.2623305919437</v>
      </c>
      <c r="AD85" s="44">
        <f t="shared" si="431"/>
        <v>1628.4206387792699</v>
      </c>
      <c r="AE85" s="44">
        <f t="shared" si="431"/>
        <v>1829.6303150681217</v>
      </c>
      <c r="AF85" s="45">
        <f t="shared" si="431"/>
        <v>2043.8883526214111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2024-02-05T08:07:41Z</dcterms:modified>
</cp:coreProperties>
</file>