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https://uob-my.sharepoint.com/personal/hv20235_bristol_ac_uk/Documents/Year 3/IRP/Plan and risk register/"/>
    </mc:Choice>
  </mc:AlternateContent>
  <xr:revisionPtr revIDLastSave="304" documentId="13_ncr:1_{9E961BB0-62C4-4920-A851-2F8ACDFC6B3F}" xr6:coauthVersionLast="47" xr6:coauthVersionMax="47" xr10:uidLastSave="{3F65CE8A-8B69-4F92-A3A2-DE0D239D5901}"/>
  <bookViews>
    <workbookView xWindow="-108" yWindow="-108" windowWidth="23256" windowHeight="14616" xr2:uid="{00000000-000D-0000-FFFF-FFFF00000000}"/>
  </bookViews>
  <sheets>
    <sheet name="GanttChart" sheetId="9" r:id="rId1"/>
    <sheet name="Help" sheetId="6" r:id="rId2"/>
  </sheets>
  <definedNames>
    <definedName name="prevWBS" localSheetId="0">GanttChart!$A1048576</definedName>
    <definedName name="_xlnm.Print_Area" localSheetId="0">GanttChart!$A$1:$BJ$43</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9" l="1"/>
  <c r="D41" i="9"/>
  <c r="D40" i="9"/>
  <c r="D38" i="9"/>
  <c r="D37" i="9"/>
  <c r="D35" i="9"/>
  <c r="D34" i="9"/>
  <c r="D31" i="9"/>
  <c r="D30" i="9"/>
  <c r="D28" i="9"/>
  <c r="D27" i="9"/>
  <c r="D24" i="9"/>
  <c r="D23" i="9"/>
  <c r="D20" i="9"/>
  <c r="D18" i="9"/>
  <c r="D17" i="9"/>
  <c r="D10" i="9"/>
  <c r="D14" i="9"/>
  <c r="D13" i="9"/>
  <c r="D21" i="9"/>
  <c r="A50" i="9"/>
  <c r="F47" i="9" l="1"/>
  <c r="F46" i="9"/>
  <c r="D8" i="9"/>
  <c r="D32" i="9"/>
  <c r="D25" i="9"/>
  <c r="D15" i="9"/>
  <c r="F48" i="9" l="1"/>
  <c r="F49" i="9"/>
  <c r="D9" i="9" l="1"/>
  <c r="G6" i="9"/>
  <c r="D12" i="9" l="1"/>
  <c r="G7" i="9"/>
  <c r="G4" i="9"/>
  <c r="A8" i="9"/>
  <c r="A46" i="9"/>
  <c r="A47" i="9" s="1"/>
  <c r="A48" i="9" s="1"/>
  <c r="A49" i="9" s="1"/>
  <c r="H6" i="9" l="1"/>
  <c r="D19" i="9" l="1"/>
  <c r="D16" i="9"/>
  <c r="D29" i="9"/>
  <c r="D26" i="9"/>
  <c r="D36" i="9"/>
  <c r="D33" i="9"/>
  <c r="I6" i="9"/>
  <c r="D39" i="9" l="1"/>
  <c r="J6" i="9"/>
  <c r="K6" i="9" l="1"/>
  <c r="G5" i="9"/>
  <c r="L6" i="9" l="1"/>
  <c r="H7" i="9"/>
  <c r="M6" i="9" l="1"/>
  <c r="I7" i="9"/>
  <c r="N6" i="9" l="1"/>
  <c r="J7" i="9"/>
  <c r="O6" i="9" l="1"/>
  <c r="K7" i="9"/>
  <c r="P6" i="9" l="1"/>
  <c r="L7" i="9"/>
  <c r="Q6" i="9" l="1"/>
  <c r="M7" i="9"/>
  <c r="R6" i="9" l="1"/>
  <c r="N7" i="9"/>
  <c r="N5" i="9"/>
  <c r="N4" i="9"/>
  <c r="S6" i="9" l="1"/>
  <c r="O7" i="9"/>
  <c r="T6" i="9" l="1"/>
  <c r="P7" i="9"/>
  <c r="U6" i="9" l="1"/>
  <c r="Q7" i="9"/>
  <c r="V6" i="9" l="1"/>
  <c r="R7" i="9"/>
  <c r="W6" i="9" l="1"/>
  <c r="T7" i="9"/>
  <c r="S7" i="9"/>
  <c r="X6" i="9" l="1"/>
  <c r="U5" i="9"/>
  <c r="U4" i="9"/>
  <c r="U7" i="9"/>
  <c r="Y6" i="9" l="1"/>
  <c r="V7" i="9"/>
  <c r="Z6" i="9" l="1"/>
  <c r="W7" i="9"/>
  <c r="AA6" i="9" l="1"/>
  <c r="X7" i="9"/>
  <c r="AB6" i="9" l="1"/>
  <c r="Y7" i="9"/>
  <c r="AC6" i="9" l="1"/>
  <c r="Z7" i="9"/>
  <c r="AD6" i="9" l="1"/>
  <c r="AA7" i="9"/>
  <c r="AE6" i="9" l="1"/>
  <c r="AB4" i="9"/>
  <c r="AB7" i="9"/>
  <c r="AB5" i="9"/>
  <c r="AF6" i="9" l="1"/>
  <c r="AC7" i="9"/>
  <c r="AG6" i="9" l="1"/>
  <c r="AD7" i="9"/>
  <c r="AH6" i="9" l="1"/>
  <c r="AE7" i="9"/>
  <c r="AI6" i="9" l="1"/>
  <c r="AF7" i="9"/>
  <c r="AJ6" i="9" l="1"/>
  <c r="AG7" i="9"/>
  <c r="AK6" i="9" l="1"/>
  <c r="AH7" i="9"/>
  <c r="AL6" i="9" l="1"/>
  <c r="AI7" i="9"/>
  <c r="AI5" i="9"/>
  <c r="AI4" i="9"/>
  <c r="AM6" i="9" l="1"/>
  <c r="AJ7" i="9"/>
  <c r="AN6" i="9" l="1"/>
  <c r="AK7" i="9"/>
  <c r="AO6" i="9" l="1"/>
  <c r="AL7" i="9"/>
  <c r="AP6" i="9" l="1"/>
  <c r="AM7" i="9"/>
  <c r="AQ6" i="9" l="1"/>
  <c r="AN7" i="9"/>
  <c r="AR6" i="9" l="1"/>
  <c r="AO7" i="9"/>
  <c r="AS6" i="9" l="1"/>
  <c r="AP7" i="9"/>
  <c r="AP5" i="9"/>
  <c r="AP4" i="9"/>
  <c r="AT6" i="9" l="1"/>
  <c r="AQ7" i="9"/>
  <c r="AU6" i="9" l="1"/>
  <c r="AR7" i="9"/>
  <c r="AV6" i="9" l="1"/>
  <c r="AS7" i="9"/>
  <c r="AW6" i="9" l="1"/>
  <c r="AT7" i="9"/>
  <c r="AX6" i="9" l="1"/>
  <c r="AU7" i="9"/>
  <c r="AY6" i="9" l="1"/>
  <c r="AV7" i="9"/>
  <c r="AZ6" i="9" l="1"/>
  <c r="AW5" i="9"/>
  <c r="AW4" i="9"/>
  <c r="AW7" i="9"/>
  <c r="BA6" i="9" l="1"/>
  <c r="AX7" i="9"/>
  <c r="BB6" i="9" l="1"/>
  <c r="AY7" i="9"/>
  <c r="BC6" i="9" l="1"/>
  <c r="AZ7" i="9"/>
  <c r="BD6" i="9" l="1"/>
  <c r="BA7" i="9"/>
  <c r="BE6" i="9" l="1"/>
  <c r="BB7" i="9"/>
  <c r="BF6" i="9" l="1"/>
  <c r="BC7" i="9"/>
  <c r="BG6" i="9" l="1"/>
  <c r="BD4" i="9"/>
  <c r="BD7" i="9"/>
  <c r="BD5" i="9"/>
  <c r="BH6" i="9" l="1"/>
  <c r="BE7" i="9"/>
  <c r="BI6" i="9" l="1"/>
  <c r="BF7" i="9"/>
  <c r="BJ6" i="9" l="1"/>
  <c r="BG7" i="9"/>
  <c r="BH7" i="9" l="1"/>
  <c r="BI7" i="9" l="1"/>
  <c r="BJ7" i="9" l="1"/>
  <c r="A9" i="9" l="1"/>
  <c r="A10" i="9" s="1"/>
  <c r="A11" i="9" s="1"/>
  <c r="A12" i="9" l="1"/>
  <c r="A13" i="9" l="1"/>
  <c r="A14" i="9" s="1"/>
  <c r="A15" i="9" s="1"/>
  <c r="A16" i="9" s="1"/>
  <c r="A17" i="9" l="1"/>
  <c r="A18" i="9" s="1"/>
  <c r="A19" i="9" s="1"/>
  <c r="D22" i="9"/>
  <c r="A20" i="9" l="1"/>
  <c r="A21" i="9" s="1"/>
  <c r="A22" i="9" s="1"/>
  <c r="A23" i="9" l="1"/>
  <c r="A24" i="9" s="1"/>
  <c r="A25" i="9" s="1"/>
  <c r="A26" i="9" s="1"/>
  <c r="A27" i="9" l="1"/>
  <c r="A28" i="9" s="1"/>
  <c r="A29" i="9" s="1"/>
  <c r="A30" i="9" l="1"/>
  <c r="A31" i="9" s="1"/>
  <c r="A32" i="9" s="1"/>
  <c r="A33" i="9" s="1"/>
  <c r="A34" i="9" l="1"/>
  <c r="A35" i="9" s="1"/>
  <c r="A36" i="9" s="1"/>
  <c r="A37" i="9" l="1"/>
  <c r="A38" i="9" s="1"/>
  <c r="A39" i="9" s="1"/>
  <c r="A40" i="9" s="1"/>
  <c r="A4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D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E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F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<sst xmlns="http://schemas.openxmlformats.org/spreadsheetml/2006/main" count="135" uniqueCount="129">
  <si>
    <r>
      <rPr>
        <i/>
        <u/>
        <sz val="8"/>
        <color theme="1" tint="0.34998626667073579"/>
        <rFont val="Arial"/>
        <family val="2"/>
      </rPr>
      <t>Gantt Chart Template</t>
    </r>
    <r>
      <rPr>
        <i/>
        <sz val="8"/>
        <color theme="1" tint="0.34998626667073579"/>
        <rFont val="Arial"/>
        <family val="2"/>
      </rPr>
      <t xml:space="preserve"> © 2006-2018 by Vertex42.com.</t>
    </r>
  </si>
  <si>
    <t xml:space="preserve">Project Start Date </t>
  </si>
  <si>
    <t xml:space="preserve">Display Week </t>
  </si>
  <si>
    <t xml:space="preserve">Project Lead </t>
  </si>
  <si>
    <t>WBS</t>
  </si>
  <si>
    <t>TASK</t>
  </si>
  <si>
    <t>START</t>
  </si>
  <si>
    <t>END</t>
  </si>
  <si>
    <t>DAYS</t>
  </si>
  <si>
    <t>% DONE</t>
  </si>
  <si>
    <t>TEMPLATE ROWS</t>
  </si>
  <si>
    <t>See the Help worksheet to learn how to use these rows. You can hide these rows before printing.</t>
  </si>
  <si>
    <t>[ Level 1 Task or Phase ]</t>
  </si>
  <si>
    <t xml:space="preserve"> . [ Level 2 Task ]</t>
  </si>
  <si>
    <t xml:space="preserve"> . . [ Level 3 Task ]</t>
  </si>
  <si>
    <t xml:space="preserve"> . . . [ Level 4 Task ]</t>
  </si>
  <si>
    <t>Help</t>
  </si>
  <si>
    <t>https://www.vertex42.com/ExcelTemplates/excel-gantt-chart.html</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</si>
  <si>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</si>
  <si>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</si>
  <si>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</si>
  <si>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</si>
  <si>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</si>
  <si>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</si>
  <si>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</si>
  <si>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</si>
  <si>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</si>
  <si>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</si>
  <si>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</si>
  <si>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</si>
  <si>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</si>
  <si>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</si>
  <si>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</si>
  <si>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</si>
  <si>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</si>
  <si>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</si>
  <si>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</si>
  <si>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</si>
  <si>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</si>
  <si>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</si>
  <si>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</si>
  <si>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</si>
  <si>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</si>
  <si>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</si>
  <si>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</si>
  <si>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</si>
  <si>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</si>
  <si>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</si>
  <si>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</si>
  <si>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</si>
  <si>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</si>
  <si>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</si>
  <si>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</si>
  <si>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</si>
  <si>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</si>
  <si>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</si>
  <si>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</si>
  <si>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</si>
  <si>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</si>
  <si>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</si>
  <si>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t>D.</t>
  </si>
  <si>
    <t>Set the Start date to the next Calendar Day after another task's End date.</t>
  </si>
  <si>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</si>
  <si>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</si>
  <si>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t>E.</t>
  </si>
  <si>
    <t>Set the Start date to a number of days before or after another date.</t>
  </si>
  <si>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</si>
  <si>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</si>
  <si>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</si>
  <si>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</si>
  <si>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</si>
  <si>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</si>
  <si>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</si>
  <si>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</si>
  <si>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</si>
  <si>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Entering work days instead of calendar days is a feature of the Pro version. There is nothing in the free version preventing you from entering your own formulas, though.</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</si>
  <si>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</si>
  <si>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</si>
  <si>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r>
      <t xml:space="preserve">How do I change the </t>
    </r>
    <r>
      <rPr>
        <b/>
        <sz val="11"/>
        <color theme="4" tint="-0.249977111117893"/>
        <rFont val="Arial"/>
        <family val="2"/>
      </rPr>
      <t>Print Settings</t>
    </r>
    <r>
      <rPr>
        <sz val="11"/>
        <color theme="4" tint="-0.249977111117893"/>
        <rFont val="Arial"/>
        <family val="2"/>
      </rPr>
      <t>? (Excel 2010, 2013)</t>
    </r>
  </si>
  <si>
    <t>Select the entire range of cells you want to print and go to File &gt; Print Area &gt; Set Print Area. Then go to File &gt; Page Setup or File &gt; Print Preview and adjust the Scaling, Margins, and Page Orientation as desired.</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</si>
  <si>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</si>
  <si>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t>You will need to add columns to the right of the Gantt Chart via copy/paste. Copy and paste the columns in groups of 7. Afterwards, you will also probably need to update the print area.</t>
  </si>
  <si>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</si>
  <si>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</si>
  <si>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</si>
  <si>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</si>
  <si>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</si>
  <si>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</si>
  <si>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</si>
  <si>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</si>
  <si>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I've </t>
    </r>
    <r>
      <rPr>
        <b/>
        <sz val="11"/>
        <color theme="4" tint="-0.249977111117893"/>
        <rFont val="Arial"/>
        <family val="2"/>
      </rPr>
      <t>messed up</t>
    </r>
    <r>
      <rPr>
        <sz val="11"/>
        <color theme="4" tint="-0.249977111117893"/>
        <rFont val="Arial"/>
        <family val="2"/>
      </rPr>
      <t xml:space="preserve"> the chart area somehow. How do I fix it?</t>
    </r>
  </si>
  <si>
    <t>Find a row that works, then copy the cells that make up the gantt chart area from that row into the row that is messed up.</t>
  </si>
  <si>
    <t>© 2006-2018 Vertex42 LLC</t>
  </si>
  <si>
    <t xml:space="preserve">Preparation and Planning </t>
  </si>
  <si>
    <t xml:space="preserve">Data and Model Development </t>
  </si>
  <si>
    <t xml:space="preserve">Implementation and Assessment </t>
  </si>
  <si>
    <t xml:space="preserve">Evaluation and Completion </t>
  </si>
  <si>
    <t xml:space="preserve">Project initiation </t>
  </si>
  <si>
    <t xml:space="preserve">Mishara Sapukotanage </t>
  </si>
  <si>
    <t xml:space="preserve">Define project scope and objectives </t>
  </si>
  <si>
    <t xml:space="preserve">Background reading </t>
  </si>
  <si>
    <t xml:space="preserve">Data collection </t>
  </si>
  <si>
    <t xml:space="preserve">Acquire historical and network data </t>
  </si>
  <si>
    <t xml:space="preserve">Use python for scripting data collection </t>
  </si>
  <si>
    <t>Data preparation and preliminary analysis</t>
  </si>
  <si>
    <t xml:space="preserve">Model selection and setup </t>
  </si>
  <si>
    <t xml:space="preserve">Scenario development </t>
  </si>
  <si>
    <t xml:space="preserve">Model training and optimization </t>
  </si>
  <si>
    <t xml:space="preserve">Impact assessment </t>
  </si>
  <si>
    <t xml:space="preserve">Mitigation strategy development </t>
  </si>
  <si>
    <t xml:space="preserve">Final analysis and reporting </t>
  </si>
  <si>
    <t>Project wrap up</t>
  </si>
  <si>
    <t xml:space="preserve">Clean and preprocess the data using Python's pandas library </t>
  </si>
  <si>
    <t xml:space="preserve">Perform initial explanatory data analysis </t>
  </si>
  <si>
    <t>Choose machine learning algorithm (Q-learning)</t>
  </si>
  <si>
    <t>Setup machine learning environment using python (Tensorflow/PyTorch)</t>
  </si>
  <si>
    <t>Use python scripts to segment data (Regions for Texas/ Austin)</t>
  </si>
  <si>
    <t xml:space="preserve">Develop cold spell scenarios </t>
  </si>
  <si>
    <t xml:space="preserve">Implement and fine tune machine learning algorithm </t>
  </si>
  <si>
    <t xml:space="preserve">Train models using scenario data </t>
  </si>
  <si>
    <t xml:space="preserve">Determine acceptable levels of increased demand </t>
  </si>
  <si>
    <t xml:space="preserve">Analyze the model's response to increased demand </t>
  </si>
  <si>
    <t xml:space="preserve">Develop strategies for network improvement </t>
  </si>
  <si>
    <t xml:space="preserve">Consider alternative solutions </t>
  </si>
  <si>
    <t xml:space="preserve">Analyze the results of mitigation strategies </t>
  </si>
  <si>
    <t xml:space="preserve">Prepare final report </t>
  </si>
  <si>
    <t xml:space="preserve">Finalize documentation </t>
  </si>
  <si>
    <t xml:space="preserve">Prepare for VIVA </t>
  </si>
  <si>
    <t xml:space="preserve">Improving the resilience of gas networks to cold spells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</si>
</sst>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3"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0"/>
      <name val="Arial"/>
      <family val="2"/>
      <scheme val="major"/>
    </font>
    <font>
      <b/>
      <sz val="9"/>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2"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6"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0"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2" fillId="16" borderId="0" applyNumberFormat="0" applyBorder="0" applyAlignment="0" applyProtection="0"/>
    <xf numFmtId="0" fontId="13" fillId="17" borderId="1" applyNumberFormat="0" applyAlignment="0" applyProtection="0"/>
    <xf numFmtId="0" fontId="14" fillId="18" borderId="2" applyNumberFormat="0" applyAlignment="0" applyProtection="0"/>
    <xf numFmtId="0" fontId="15" fillId="0" borderId="0" applyNumberFormat="0" applyFill="0" applyBorder="0" applyAlignment="0" applyProtection="0"/>
    <xf numFmtId="0" fontId="16" fillId="19"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20" fillId="11" borderId="1" applyNumberFormat="0" applyAlignment="0" applyProtection="0"/>
    <xf numFmtId="0" fontId="21" fillId="0" borderId="6" applyNumberFormat="0" applyFill="0" applyAlignment="0" applyProtection="0"/>
    <xf numFmtId="0" fontId="22" fillId="5" borderId="0" applyNumberFormat="0" applyBorder="0" applyAlignment="0" applyProtection="0"/>
    <xf numFmtId="0" fontId="5" fillId="5" borderId="7" applyNumberFormat="0" applyFont="0" applyAlignment="0" applyProtection="0"/>
    <xf numFmtId="0" fontId="23" fillId="17" borderId="8" applyNumberFormat="0" applyAlignment="0" applyProtection="0"/>
    <xf numFmtId="9" fontId="1"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cellStyleXfs>
  <cellXfs count="105">
    <xf numFmtId="0" fontId="0" fillId="0" borderId="0" xfId="0"/>
    <xf numFmtId="0" fontId="1" fillId="0" borderId="0" xfId="0" applyFont="1"/>
    <xf numFmtId="0" fontId="3" fillId="0" borderId="0" xfId="0" applyFont="1" applyAlignment="1">
      <alignment horizontal="right"/>
    </xf>
    <xf numFmtId="0" fontId="6" fillId="0" borderId="0" xfId="0" applyFont="1"/>
    <xf numFmtId="0" fontId="1" fillId="0" borderId="0" xfId="0" applyFont="1" applyAlignment="1">
      <alignment horizontal="left" wrapText="1" indent="1"/>
    </xf>
    <xf numFmtId="0" fontId="3" fillId="0" borderId="0" xfId="0" applyFont="1" applyAlignment="1">
      <alignment wrapText="1"/>
    </xf>
    <xf numFmtId="0" fontId="9" fillId="0" borderId="0" xfId="0" applyFont="1" applyProtection="1">
      <protection locked="0"/>
    </xf>
    <xf numFmtId="0" fontId="3" fillId="0" borderId="0" xfId="0" applyFont="1" applyAlignment="1">
      <alignment horizontal="left" vertical="center"/>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29" fillId="0" borderId="0" xfId="0" applyFont="1"/>
    <xf numFmtId="0" fontId="28" fillId="0" borderId="0" xfId="0" applyFont="1" applyAlignment="1">
      <alignment horizontal="left" vertical="center"/>
    </xf>
    <xf numFmtId="0" fontId="27" fillId="0" borderId="0" xfId="0" applyFont="1" applyAlignment="1">
      <alignment horizontal="left" vertical="center"/>
    </xf>
    <xf numFmtId="0" fontId="8" fillId="0" borderId="0" xfId="0" applyFont="1" applyAlignment="1" applyProtection="1">
      <alignment vertical="center"/>
      <protection locked="0"/>
    </xf>
    <xf numFmtId="0" fontId="37" fillId="0" borderId="0" xfId="0" applyFont="1"/>
    <xf numFmtId="0" fontId="38" fillId="0" borderId="0" xfId="0" applyFont="1" applyAlignment="1" applyProtection="1">
      <alignment vertical="center"/>
      <protection locked="0"/>
    </xf>
    <xf numFmtId="0" fontId="40" fillId="24" borderId="10" xfId="0" applyFont="1" applyFill="1" applyBorder="1" applyAlignment="1">
      <alignment horizontal="left" vertical="center"/>
    </xf>
    <xf numFmtId="0" fontId="40" fillId="24" borderId="10" xfId="0" applyFont="1" applyFill="1" applyBorder="1" applyAlignment="1">
      <alignment vertical="center"/>
    </xf>
    <xf numFmtId="0" fontId="36" fillId="24" borderId="10" xfId="0" applyFont="1" applyFill="1" applyBorder="1" applyAlignment="1">
      <alignment vertical="center"/>
    </xf>
    <xf numFmtId="1" fontId="36" fillId="24" borderId="10" xfId="40" applyNumberFormat="1" applyFont="1" applyFill="1" applyBorder="1" applyAlignment="1" applyProtection="1">
      <alignment horizontal="center" vertical="center"/>
    </xf>
    <xf numFmtId="9" fontId="36" fillId="24" borderId="10" xfId="40" applyFont="1" applyFill="1" applyBorder="1" applyAlignment="1" applyProtection="1">
      <alignment horizontal="center" vertical="center"/>
    </xf>
    <xf numFmtId="0" fontId="36" fillId="0" borderId="10" xfId="0" applyFont="1" applyBorder="1" applyAlignment="1">
      <alignment horizontal="left" vertical="center"/>
    </xf>
    <xf numFmtId="0" fontId="36" fillId="0" borderId="10" xfId="0" applyFont="1" applyBorder="1" applyAlignment="1">
      <alignment vertical="center"/>
    </xf>
    <xf numFmtId="1" fontId="41" fillId="26" borderId="12" xfId="0" applyNumberFormat="1" applyFont="1" applyFill="1" applyBorder="1" applyAlignment="1">
      <alignment horizontal="center" vertical="center"/>
    </xf>
    <xf numFmtId="9" fontId="41" fillId="26" borderId="12" xfId="40" applyFont="1" applyFill="1" applyBorder="1" applyAlignment="1" applyProtection="1">
      <alignment horizontal="center" vertical="center"/>
    </xf>
    <xf numFmtId="0" fontId="42" fillId="0" borderId="10" xfId="0" applyFont="1" applyBorder="1" applyAlignment="1">
      <alignment vertical="center"/>
    </xf>
    <xf numFmtId="0" fontId="36" fillId="0" borderId="10" xfId="0" applyFont="1" applyBorder="1" applyAlignment="1">
      <alignment horizontal="center" vertical="center"/>
    </xf>
    <xf numFmtId="0" fontId="36" fillId="0" borderId="0" xfId="0" applyFont="1" applyAlignment="1">
      <alignment vertical="center"/>
    </xf>
    <xf numFmtId="0" fontId="43" fillId="23" borderId="0" xfId="0" applyFont="1" applyFill="1" applyAlignment="1">
      <alignment vertical="center"/>
    </xf>
    <xf numFmtId="0" fontId="39" fillId="24" borderId="0" xfId="0" applyFont="1" applyFill="1" applyAlignment="1">
      <alignment vertical="center"/>
    </xf>
    <xf numFmtId="0" fontId="44" fillId="23" borderId="0" xfId="0" applyFont="1" applyFill="1" applyAlignment="1">
      <alignment vertical="center"/>
    </xf>
    <xf numFmtId="0" fontId="45" fillId="0" borderId="0" xfId="0" applyFont="1" applyAlignment="1">
      <alignment vertical="center"/>
    </xf>
    <xf numFmtId="0" fontId="41" fillId="23" borderId="0" xfId="0" applyFont="1" applyFill="1" applyAlignment="1">
      <alignment vertical="center"/>
    </xf>
    <xf numFmtId="0" fontId="36" fillId="24" borderId="0" xfId="0" applyFont="1" applyFill="1" applyAlignment="1">
      <alignment vertical="center"/>
    </xf>
    <xf numFmtId="0" fontId="41" fillId="22" borderId="11" xfId="0" applyFont="1" applyFill="1" applyBorder="1" applyAlignment="1">
      <alignment vertical="center"/>
    </xf>
    <xf numFmtId="0" fontId="41" fillId="0" borderId="12" xfId="0" quotePrefix="1" applyFont="1" applyBorder="1" applyAlignment="1">
      <alignment horizontal="center" vertical="center"/>
    </xf>
    <xf numFmtId="0" fontId="41" fillId="0" borderId="12" xfId="0" applyFont="1" applyBorder="1" applyAlignment="1">
      <alignment vertical="center"/>
    </xf>
    <xf numFmtId="0" fontId="41"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40" fillId="24" borderId="14" xfId="0" applyFont="1" applyFill="1" applyBorder="1" applyAlignment="1">
      <alignment horizontal="left" vertical="center"/>
    </xf>
    <xf numFmtId="0" fontId="40" fillId="24" borderId="14" xfId="0" applyFont="1" applyFill="1" applyBorder="1" applyAlignment="1">
      <alignment vertical="center"/>
    </xf>
    <xf numFmtId="165" fontId="36" fillId="24" borderId="14" xfId="0" applyNumberFormat="1" applyFont="1" applyFill="1" applyBorder="1" applyAlignment="1">
      <alignment horizontal="right" vertical="center"/>
    </xf>
    <xf numFmtId="1" fontId="36" fillId="24" borderId="14" xfId="40" applyNumberFormat="1" applyFont="1" applyFill="1" applyBorder="1" applyAlignment="1" applyProtection="1">
      <alignment horizontal="center" vertical="center"/>
    </xf>
    <xf numFmtId="9" fontId="36" fillId="24" borderId="14" xfId="40" applyFont="1" applyFill="1" applyBorder="1" applyAlignment="1" applyProtection="1">
      <alignment horizontal="center" vertical="center"/>
    </xf>
    <xf numFmtId="166" fontId="3" fillId="0" borderId="16" xfId="0" applyNumberFormat="1" applyFont="1" applyBorder="1" applyAlignment="1">
      <alignment horizontal="center" vertical="center" shrinkToFit="1"/>
    </xf>
    <xf numFmtId="166" fontId="3" fillId="0" borderId="17" xfId="0" applyNumberFormat="1" applyFont="1" applyBorder="1" applyAlignment="1">
      <alignment horizontal="center" vertical="center" shrinkToFit="1"/>
    </xf>
    <xf numFmtId="165" fontId="41" fillId="25" borderId="12" xfId="0" applyNumberFormat="1" applyFont="1" applyFill="1" applyBorder="1" applyAlignment="1">
      <alignment horizontal="center" vertical="center"/>
    </xf>
    <xf numFmtId="165" fontId="41" fillId="0" borderId="12" xfId="0" applyNumberFormat="1" applyFont="1" applyBorder="1" applyAlignment="1">
      <alignment horizontal="center" vertical="center"/>
    </xf>
    <xf numFmtId="165" fontId="36" fillId="24" borderId="10" xfId="0" applyNumberFormat="1" applyFont="1" applyFill="1" applyBorder="1" applyAlignment="1">
      <alignment horizontal="center" vertical="center"/>
    </xf>
    <xf numFmtId="0" fontId="42" fillId="0" borderId="10" xfId="0" applyFont="1" applyBorder="1" applyAlignment="1">
      <alignment horizontal="center" vertical="center"/>
    </xf>
    <xf numFmtId="0" fontId="44" fillId="23" borderId="0" xfId="0" applyFont="1" applyFill="1" applyAlignment="1">
      <alignment horizontal="center" vertical="center"/>
    </xf>
    <xf numFmtId="0" fontId="36" fillId="24" borderId="0" xfId="0" applyFont="1" applyFill="1" applyAlignment="1">
      <alignment horizontal="center" vertical="center"/>
    </xf>
    <xf numFmtId="0" fontId="36" fillId="24" borderId="14" xfId="0" applyFont="1" applyFill="1" applyBorder="1" applyAlignment="1">
      <alignment horizontal="left" vertical="center"/>
    </xf>
    <xf numFmtId="0" fontId="36" fillId="24" borderId="10" xfId="0" applyFont="1" applyFill="1" applyBorder="1" applyAlignment="1">
      <alignment horizontal="left" vertical="center"/>
    </xf>
    <xf numFmtId="0" fontId="47" fillId="0" borderId="0" xfId="0" applyFont="1"/>
    <xf numFmtId="0" fontId="47" fillId="0" borderId="0" xfId="0" applyFont="1" applyAlignment="1">
      <alignment horizontal="right" vertical="center"/>
    </xf>
    <xf numFmtId="165" fontId="36" fillId="24" borderId="14" xfId="0" applyNumberFormat="1" applyFont="1" applyFill="1" applyBorder="1" applyAlignment="1">
      <alignment horizontal="center" vertical="center"/>
    </xf>
    <xf numFmtId="0" fontId="48" fillId="0" borderId="18" xfId="0" applyFont="1" applyBorder="1" applyAlignment="1">
      <alignment horizontal="left" vertical="center"/>
    </xf>
    <xf numFmtId="0" fontId="48" fillId="0" borderId="18" xfId="0" applyFont="1" applyBorder="1" applyAlignment="1">
      <alignment horizontal="center" vertical="center" wrapText="1"/>
    </xf>
    <xf numFmtId="0" fontId="48" fillId="0" borderId="18" xfId="0" applyFont="1" applyBorder="1" applyAlignment="1">
      <alignment horizontal="center" vertical="center"/>
    </xf>
    <xf numFmtId="0" fontId="36" fillId="0" borderId="19" xfId="0" applyFont="1" applyBorder="1" applyAlignment="1">
      <alignment horizontal="center" vertical="center" shrinkToFit="1"/>
    </xf>
    <xf numFmtId="0" fontId="36" fillId="0" borderId="20" xfId="0" applyFont="1" applyBorder="1" applyAlignment="1">
      <alignment horizontal="center" vertical="center" shrinkToFit="1"/>
    </xf>
    <xf numFmtId="0" fontId="36" fillId="0" borderId="21" xfId="0" applyFont="1" applyBorder="1" applyAlignment="1">
      <alignment horizontal="center" vertical="center" shrinkToFit="1"/>
    </xf>
    <xf numFmtId="0" fontId="49" fillId="0" borderId="0" xfId="0" applyFont="1" applyAlignment="1" applyProtection="1">
      <alignment vertical="center"/>
      <protection locked="0"/>
    </xf>
    <xf numFmtId="0" fontId="36" fillId="0" borderId="10" xfId="0" applyFont="1" applyBorder="1" applyAlignment="1">
      <alignment vertical="center" wrapText="1"/>
    </xf>
    <xf numFmtId="0" fontId="36" fillId="0" borderId="10" xfId="0" applyFont="1" applyBorder="1" applyAlignment="1">
      <alignment horizontal="left" vertical="center" wrapText="1" indent="1"/>
    </xf>
    <xf numFmtId="0" fontId="39" fillId="0" borderId="22" xfId="0" applyFont="1" applyBorder="1" applyAlignment="1" applyProtection="1">
      <alignment horizontal="center" vertical="center"/>
      <protection locked="0"/>
    </xf>
    <xf numFmtId="0" fontId="40" fillId="0" borderId="10" xfId="0" applyFont="1" applyBorder="1" applyAlignment="1">
      <alignment horizontal="left" vertical="center"/>
    </xf>
    <xf numFmtId="0" fontId="50" fillId="22" borderId="11" xfId="0" applyFont="1" applyFill="1" applyBorder="1" applyAlignment="1">
      <alignment vertical="center"/>
    </xf>
    <xf numFmtId="0" fontId="53" fillId="0" borderId="0" xfId="0" applyFo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Alignment="1">
      <alignment horizontal="center" vertical="center"/>
    </xf>
    <xf numFmtId="0" fontId="54" fillId="0" borderId="0" xfId="0" applyFont="1" applyAlignment="1">
      <alignment wrapText="1"/>
    </xf>
    <xf numFmtId="0" fontId="31" fillId="0" borderId="0" xfId="34" applyFont="1" applyAlignment="1" applyProtection="1"/>
    <xf numFmtId="0" fontId="54" fillId="0" borderId="0" xfId="0" applyFont="1" applyAlignment="1">
      <alignment horizontal="left" wrapText="1"/>
    </xf>
    <xf numFmtId="0" fontId="54" fillId="0" borderId="0" xfId="0" applyFont="1" applyAlignment="1">
      <alignment vertical="center" wrapText="1"/>
    </xf>
    <xf numFmtId="0" fontId="55" fillId="0" borderId="0" xfId="0" applyFont="1" applyAlignment="1">
      <alignment vertical="center"/>
    </xf>
    <xf numFmtId="0" fontId="55" fillId="0" borderId="0" xfId="0" applyFont="1"/>
    <xf numFmtId="0" fontId="56" fillId="0" borderId="0" xfId="0" applyFont="1" applyAlignment="1">
      <alignment vertical="center" wrapText="1"/>
    </xf>
    <xf numFmtId="0" fontId="31" fillId="0" borderId="0" xfId="34" applyFont="1" applyFill="1" applyBorder="1" applyAlignment="1" applyProtection="1">
      <alignment vertical="center"/>
    </xf>
    <xf numFmtId="0" fontId="58" fillId="0" borderId="0" xfId="0" applyFont="1" applyAlignment="1">
      <alignment horizontal="right"/>
    </xf>
    <xf numFmtId="0" fontId="54" fillId="0" borderId="0" xfId="0" applyFont="1"/>
    <xf numFmtId="0" fontId="54" fillId="0" borderId="0" xfId="0" applyFont="1" applyAlignment="1">
      <alignment horizontal="left" indent="1"/>
    </xf>
    <xf numFmtId="0" fontId="54" fillId="0" borderId="0" xfId="0" quotePrefix="1" applyFont="1" applyAlignment="1">
      <alignment horizontal="left" wrapText="1" indent="1"/>
    </xf>
    <xf numFmtId="0" fontId="30" fillId="0" borderId="0" xfId="0" quotePrefix="1" applyFont="1" applyAlignment="1">
      <alignment horizontal="left" indent="1"/>
    </xf>
    <xf numFmtId="0" fontId="58" fillId="0" borderId="0" xfId="0" applyFont="1" applyAlignment="1">
      <alignment horizontal="left" wrapText="1"/>
    </xf>
    <xf numFmtId="0" fontId="54" fillId="0" borderId="0" xfId="0" applyFont="1" applyAlignment="1">
      <alignment horizontal="left" vertical="center" wrapText="1"/>
    </xf>
    <xf numFmtId="0" fontId="60" fillId="0" borderId="0" xfId="0" applyFont="1" applyAlignment="1">
      <alignment horizontal="right"/>
    </xf>
    <xf numFmtId="0" fontId="61" fillId="0" borderId="0" xfId="0" applyFont="1" applyAlignment="1">
      <alignment vertical="center" wrapText="1"/>
    </xf>
    <xf numFmtId="0" fontId="54" fillId="0" borderId="0" xfId="0" quotePrefix="1" applyFont="1" applyAlignment="1">
      <alignment wrapText="1"/>
    </xf>
    <xf numFmtId="0" fontId="61" fillId="0" borderId="0" xfId="0" applyFont="1"/>
    <xf numFmtId="0" fontId="60" fillId="0" borderId="0" xfId="0" applyFont="1"/>
    <xf numFmtId="0" fontId="2" fillId="0" borderId="0" xfId="34" applyNumberFormat="1" applyFill="1" applyBorder="1" applyAlignment="1" applyProtection="1"/>
    <xf numFmtId="0" fontId="51" fillId="0" borderId="0" xfId="34" applyFont="1" applyBorder="1" applyAlignment="1" applyProtection="1">
      <alignment horizontal="left" vertical="center"/>
    </xf>
    <xf numFmtId="164" fontId="39" fillId="0" borderId="15" xfId="0" applyNumberFormat="1" applyFont="1" applyBorder="1" applyAlignment="1" applyProtection="1">
      <alignment horizontal="center" vertical="center" shrinkToFit="1"/>
      <protection locked="0"/>
    </xf>
    <xf numFmtId="0" fontId="46" fillId="0" borderId="16" xfId="0" applyFont="1" applyBorder="1" applyAlignment="1">
      <alignment horizontal="center" vertical="center"/>
    </xf>
    <xf numFmtId="0" fontId="46" fillId="0" borderId="13" xfId="0" applyFont="1" applyBorder="1" applyAlignment="1">
      <alignment horizontal="center" vertical="center"/>
    </xf>
    <xf numFmtId="0" fontId="46" fillId="0" borderId="17" xfId="0" applyFont="1" applyBorder="1" applyAlignment="1">
      <alignment horizontal="center" vertical="center"/>
    </xf>
    <xf numFmtId="164" fontId="39" fillId="0" borderId="22" xfId="0" applyNumberFormat="1" applyFont="1" applyBorder="1" applyAlignment="1" applyProtection="1">
      <alignment horizontal="center" vertical="center" shrinkToFit="1"/>
      <protection locked="0"/>
    </xf>
    <xf numFmtId="167" fontId="39" fillId="0" borderId="16" xfId="0" applyNumberFormat="1" applyFont="1" applyBorder="1" applyAlignment="1">
      <alignment horizontal="center" vertical="center"/>
    </xf>
    <xf numFmtId="167" fontId="39" fillId="0" borderId="13" xfId="0" applyNumberFormat="1" applyFont="1" applyBorder="1" applyAlignment="1">
      <alignment horizontal="center" vertical="center"/>
    </xf>
    <xf numFmtId="167" fontId="39" fillId="0" borderId="17" xfId="0" applyNumberFormat="1" applyFont="1" applyBorder="1" applyAlignment="1">
      <alignment horizontal="center" vertical="center"/>
    </xf>
    <xf numFmtId="0" fontId="53" fillId="0" borderId="0" xfId="0" applyFont="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6">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22" fmlaLink="$F$2" horiz="1" max="100" min="1" page="0" val="12"/>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4</xdr:col>
      <xdr:colOff>784304</xdr:colOff>
      <xdr:row>4</xdr:row>
      <xdr:rowOff>209620</xdr:rowOff>
    </xdr:from>
    <xdr:to>
      <xdr:col>21</xdr:col>
      <xdr:colOff>153204</xdr:colOff>
      <xdr:row>12</xdr:row>
      <xdr:rowOff>1020</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6</xdr:col>
          <xdr:colOff>0</xdr:colOff>
          <xdr:row>1</xdr:row>
          <xdr:rowOff>129540</xdr:rowOff>
        </xdr:from>
        <xdr:to>
          <xdr:col>23</xdr:col>
          <xdr:colOff>137160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J50"/>
  <sheetViews>
    <sheetView tabSelected="1" topLeftCell="B1" zoomScale="103" zoomScaleNormal="145" workbookViewId="0">
      <pane ySplit="7" topLeftCell="A25" activePane="bottomLeft" state="frozen"/>
      <selection pane="bottomLeft" activeCell="F3" sqref="F3"/>
    </sheetView>
  </sheetViews>
  <sheetFormatPr defaultColWidth="9.109375" defaultRowHeight="13.2" x14ac:dyDescent="0.25"/>
  <cols>
    <col min="1" max="1" width="6.88671875" customWidth="1"/>
    <col min="2" max="2" width="34.21875" bestFit="1" customWidth="1"/>
    <col min="3" max="4" width="10.6640625" bestFit="1" customWidth="1"/>
    <col min="5" max="6" width="12" customWidth="1"/>
    <col min="7" max="62" width="2.44140625" customWidth="1"/>
  </cols>
  <sheetData>
    <row r="1" spans="1:62" ht="41.4" customHeight="1" x14ac:dyDescent="0.25">
      <c r="A1" s="64" t="s">
        <v>128</v>
      </c>
      <c r="B1" s="14"/>
      <c r="C1" s="14"/>
      <c r="D1" s="14"/>
      <c r="E1" s="14"/>
      <c r="F1" s="14"/>
      <c r="G1" s="95" t="s">
        <v>0</v>
      </c>
      <c r="H1" s="95"/>
      <c r="I1" s="95"/>
      <c r="J1" s="95"/>
      <c r="K1" s="95"/>
      <c r="L1" s="95"/>
      <c r="M1" s="95"/>
      <c r="N1" s="95"/>
      <c r="O1" s="95"/>
      <c r="P1" s="95"/>
      <c r="Q1" s="95"/>
      <c r="R1" s="95"/>
      <c r="S1" s="95"/>
      <c r="T1" s="95"/>
      <c r="U1" s="95"/>
      <c r="V1" s="95"/>
      <c r="W1" s="95"/>
      <c r="X1" s="95"/>
      <c r="Y1" s="95"/>
      <c r="Z1" s="95"/>
      <c r="AA1" s="95"/>
    </row>
    <row r="2" spans="1:62" ht="18" customHeight="1" x14ac:dyDescent="0.25">
      <c r="A2" s="16"/>
      <c r="B2" s="6"/>
      <c r="C2" s="6"/>
      <c r="D2" s="10"/>
      <c r="E2" s="56" t="s">
        <v>2</v>
      </c>
      <c r="F2" s="67">
        <v>12</v>
      </c>
    </row>
    <row r="3" spans="1:62" ht="13.8" x14ac:dyDescent="0.25">
      <c r="A3" s="16"/>
      <c r="B3" s="1"/>
      <c r="G3" s="8"/>
      <c r="H3" s="8"/>
      <c r="I3" s="8"/>
      <c r="J3" s="8"/>
      <c r="K3" s="8"/>
      <c r="L3" s="8"/>
      <c r="M3" s="8"/>
      <c r="N3" s="8"/>
      <c r="O3" s="8"/>
      <c r="P3" s="8"/>
      <c r="Q3" s="8"/>
      <c r="R3" s="8"/>
      <c r="S3" s="8"/>
      <c r="T3" s="8"/>
      <c r="U3" s="8"/>
      <c r="V3" s="8"/>
      <c r="W3" s="8"/>
    </row>
    <row r="4" spans="1:62" ht="17.25" customHeight="1" x14ac:dyDescent="0.25">
      <c r="A4" s="55"/>
      <c r="B4" s="56" t="s">
        <v>1</v>
      </c>
      <c r="C4" s="100">
        <v>45313</v>
      </c>
      <c r="D4" s="100"/>
      <c r="E4" s="100"/>
      <c r="F4" s="55"/>
      <c r="G4" s="97" t="str">
        <f>"Week "&amp;(G6-($C$4-WEEKDAY($C$4,1)+2))/7+1</f>
        <v>Week 12</v>
      </c>
      <c r="H4" s="98"/>
      <c r="I4" s="98"/>
      <c r="J4" s="98"/>
      <c r="K4" s="98"/>
      <c r="L4" s="98"/>
      <c r="M4" s="99"/>
      <c r="N4" s="97" t="str">
        <f>"Week "&amp;(N6-($C$4-WEEKDAY($C$4,1)+2))/7+1</f>
        <v>Week 13</v>
      </c>
      <c r="O4" s="98"/>
      <c r="P4" s="98"/>
      <c r="Q4" s="98"/>
      <c r="R4" s="98"/>
      <c r="S4" s="98"/>
      <c r="T4" s="99"/>
      <c r="U4" s="97" t="str">
        <f>"Week "&amp;(U6-($C$4-WEEKDAY($C$4,1)+2))/7+1</f>
        <v>Week 14</v>
      </c>
      <c r="V4" s="98"/>
      <c r="W4" s="98"/>
      <c r="X4" s="98"/>
      <c r="Y4" s="98"/>
      <c r="Z4" s="98"/>
      <c r="AA4" s="99"/>
      <c r="AB4" s="97" t="str">
        <f>"Week "&amp;(AB6-($C$4-WEEKDAY($C$4,1)+2))/7+1</f>
        <v>Week 15</v>
      </c>
      <c r="AC4" s="98"/>
      <c r="AD4" s="98"/>
      <c r="AE4" s="98"/>
      <c r="AF4" s="98"/>
      <c r="AG4" s="98"/>
      <c r="AH4" s="99"/>
      <c r="AI4" s="97" t="str">
        <f>"Week "&amp;(AI6-($C$4-WEEKDAY($C$4,1)+2))/7+1</f>
        <v>Week 16</v>
      </c>
      <c r="AJ4" s="98"/>
      <c r="AK4" s="98"/>
      <c r="AL4" s="98"/>
      <c r="AM4" s="98"/>
      <c r="AN4" s="98"/>
      <c r="AO4" s="99"/>
      <c r="AP4" s="97" t="str">
        <f>"Week "&amp;(AP6-($C$4-WEEKDAY($C$4,1)+2))/7+1</f>
        <v>Week 17</v>
      </c>
      <c r="AQ4" s="98"/>
      <c r="AR4" s="98"/>
      <c r="AS4" s="98"/>
      <c r="AT4" s="98"/>
      <c r="AU4" s="98"/>
      <c r="AV4" s="99"/>
      <c r="AW4" s="97" t="str">
        <f>"Week "&amp;(AW6-($C$4-WEEKDAY($C$4,1)+2))/7+1</f>
        <v>Week 18</v>
      </c>
      <c r="AX4" s="98"/>
      <c r="AY4" s="98"/>
      <c r="AZ4" s="98"/>
      <c r="BA4" s="98"/>
      <c r="BB4" s="98"/>
      <c r="BC4" s="99"/>
      <c r="BD4" s="97" t="str">
        <f>"Week "&amp;(BD6-($C$4-WEEKDAY($C$4,1)+2))/7+1</f>
        <v>Week 19</v>
      </c>
      <c r="BE4" s="98"/>
      <c r="BF4" s="98"/>
      <c r="BG4" s="98"/>
      <c r="BH4" s="98"/>
      <c r="BI4" s="98"/>
      <c r="BJ4" s="99"/>
    </row>
    <row r="5" spans="1:62" ht="17.25" customHeight="1" x14ac:dyDescent="0.25">
      <c r="A5" s="55"/>
      <c r="B5" s="56" t="s">
        <v>3</v>
      </c>
      <c r="C5" s="96" t="s">
        <v>98</v>
      </c>
      <c r="D5" s="96"/>
      <c r="E5" s="96"/>
      <c r="F5" s="55"/>
      <c r="G5" s="101">
        <f>G6</f>
        <v>45390</v>
      </c>
      <c r="H5" s="102"/>
      <c r="I5" s="102"/>
      <c r="J5" s="102"/>
      <c r="K5" s="102"/>
      <c r="L5" s="102"/>
      <c r="M5" s="103"/>
      <c r="N5" s="101">
        <f>N6</f>
        <v>45397</v>
      </c>
      <c r="O5" s="102"/>
      <c r="P5" s="102"/>
      <c r="Q5" s="102"/>
      <c r="R5" s="102"/>
      <c r="S5" s="102"/>
      <c r="T5" s="103"/>
      <c r="U5" s="101">
        <f>U6</f>
        <v>45404</v>
      </c>
      <c r="V5" s="102"/>
      <c r="W5" s="102"/>
      <c r="X5" s="102"/>
      <c r="Y5" s="102"/>
      <c r="Z5" s="102"/>
      <c r="AA5" s="103"/>
      <c r="AB5" s="101">
        <f>AB6</f>
        <v>45411</v>
      </c>
      <c r="AC5" s="102"/>
      <c r="AD5" s="102"/>
      <c r="AE5" s="102"/>
      <c r="AF5" s="102"/>
      <c r="AG5" s="102"/>
      <c r="AH5" s="103"/>
      <c r="AI5" s="101">
        <f>AI6</f>
        <v>45418</v>
      </c>
      <c r="AJ5" s="102"/>
      <c r="AK5" s="102"/>
      <c r="AL5" s="102"/>
      <c r="AM5" s="102"/>
      <c r="AN5" s="102"/>
      <c r="AO5" s="103"/>
      <c r="AP5" s="101">
        <f>AP6</f>
        <v>45425</v>
      </c>
      <c r="AQ5" s="102"/>
      <c r="AR5" s="102"/>
      <c r="AS5" s="102"/>
      <c r="AT5" s="102"/>
      <c r="AU5" s="102"/>
      <c r="AV5" s="103"/>
      <c r="AW5" s="101">
        <f>AW6</f>
        <v>45432</v>
      </c>
      <c r="AX5" s="102"/>
      <c r="AY5" s="102"/>
      <c r="AZ5" s="102"/>
      <c r="BA5" s="102"/>
      <c r="BB5" s="102"/>
      <c r="BC5" s="103"/>
      <c r="BD5" s="101">
        <f>BD6</f>
        <v>45439</v>
      </c>
      <c r="BE5" s="102"/>
      <c r="BF5" s="102"/>
      <c r="BG5" s="102"/>
      <c r="BH5" s="102"/>
      <c r="BI5" s="102"/>
      <c r="BJ5" s="103"/>
    </row>
    <row r="6" spans="1:62" x14ac:dyDescent="0.25">
      <c r="A6" s="15"/>
      <c r="B6" s="15"/>
      <c r="C6" s="15"/>
      <c r="D6" s="15"/>
      <c r="E6" s="15"/>
      <c r="F6" s="15"/>
      <c r="G6" s="45">
        <f>C4-WEEKDAY(C4,1)+2+7*(F2-1)</f>
        <v>45390</v>
      </c>
      <c r="H6" s="39">
        <f t="shared" ref="H6:AM6" si="0">G6+1</f>
        <v>45391</v>
      </c>
      <c r="I6" s="39">
        <f t="shared" si="0"/>
        <v>45392</v>
      </c>
      <c r="J6" s="39">
        <f t="shared" si="0"/>
        <v>45393</v>
      </c>
      <c r="K6" s="39">
        <f t="shared" si="0"/>
        <v>45394</v>
      </c>
      <c r="L6" s="39">
        <f t="shared" si="0"/>
        <v>45395</v>
      </c>
      <c r="M6" s="46">
        <f t="shared" si="0"/>
        <v>45396</v>
      </c>
      <c r="N6" s="45">
        <f t="shared" si="0"/>
        <v>45397</v>
      </c>
      <c r="O6" s="39">
        <f t="shared" si="0"/>
        <v>45398</v>
      </c>
      <c r="P6" s="39">
        <f t="shared" si="0"/>
        <v>45399</v>
      </c>
      <c r="Q6" s="39">
        <f t="shared" si="0"/>
        <v>45400</v>
      </c>
      <c r="R6" s="39">
        <f t="shared" si="0"/>
        <v>45401</v>
      </c>
      <c r="S6" s="39">
        <f t="shared" si="0"/>
        <v>45402</v>
      </c>
      <c r="T6" s="46">
        <f t="shared" si="0"/>
        <v>45403</v>
      </c>
      <c r="U6" s="45">
        <f t="shared" si="0"/>
        <v>45404</v>
      </c>
      <c r="V6" s="39">
        <f t="shared" si="0"/>
        <v>45405</v>
      </c>
      <c r="W6" s="39">
        <f t="shared" si="0"/>
        <v>45406</v>
      </c>
      <c r="X6" s="39">
        <f t="shared" si="0"/>
        <v>45407</v>
      </c>
      <c r="Y6" s="39">
        <f t="shared" si="0"/>
        <v>45408</v>
      </c>
      <c r="Z6" s="39">
        <f t="shared" si="0"/>
        <v>45409</v>
      </c>
      <c r="AA6" s="46">
        <f t="shared" si="0"/>
        <v>45410</v>
      </c>
      <c r="AB6" s="45">
        <f t="shared" si="0"/>
        <v>45411</v>
      </c>
      <c r="AC6" s="39">
        <f t="shared" si="0"/>
        <v>45412</v>
      </c>
      <c r="AD6" s="39">
        <f t="shared" si="0"/>
        <v>45413</v>
      </c>
      <c r="AE6" s="39">
        <f t="shared" si="0"/>
        <v>45414</v>
      </c>
      <c r="AF6" s="39">
        <f t="shared" si="0"/>
        <v>45415</v>
      </c>
      <c r="AG6" s="39">
        <f t="shared" si="0"/>
        <v>45416</v>
      </c>
      <c r="AH6" s="46">
        <f t="shared" si="0"/>
        <v>45417</v>
      </c>
      <c r="AI6" s="45">
        <f t="shared" si="0"/>
        <v>45418</v>
      </c>
      <c r="AJ6" s="39">
        <f t="shared" si="0"/>
        <v>45419</v>
      </c>
      <c r="AK6" s="39">
        <f t="shared" si="0"/>
        <v>45420</v>
      </c>
      <c r="AL6" s="39">
        <f t="shared" si="0"/>
        <v>45421</v>
      </c>
      <c r="AM6" s="39">
        <f t="shared" si="0"/>
        <v>45422</v>
      </c>
      <c r="AN6" s="39">
        <f t="shared" ref="AN6:BJ6" si="1">AM6+1</f>
        <v>45423</v>
      </c>
      <c r="AO6" s="46">
        <f t="shared" si="1"/>
        <v>45424</v>
      </c>
      <c r="AP6" s="45">
        <f t="shared" si="1"/>
        <v>45425</v>
      </c>
      <c r="AQ6" s="39">
        <f t="shared" si="1"/>
        <v>45426</v>
      </c>
      <c r="AR6" s="39">
        <f t="shared" si="1"/>
        <v>45427</v>
      </c>
      <c r="AS6" s="39">
        <f t="shared" si="1"/>
        <v>45428</v>
      </c>
      <c r="AT6" s="39">
        <f t="shared" si="1"/>
        <v>45429</v>
      </c>
      <c r="AU6" s="39">
        <f t="shared" si="1"/>
        <v>45430</v>
      </c>
      <c r="AV6" s="46">
        <f t="shared" si="1"/>
        <v>45431</v>
      </c>
      <c r="AW6" s="45">
        <f t="shared" si="1"/>
        <v>45432</v>
      </c>
      <c r="AX6" s="39">
        <f t="shared" si="1"/>
        <v>45433</v>
      </c>
      <c r="AY6" s="39">
        <f t="shared" si="1"/>
        <v>45434</v>
      </c>
      <c r="AZ6" s="39">
        <f t="shared" si="1"/>
        <v>45435</v>
      </c>
      <c r="BA6" s="39">
        <f t="shared" si="1"/>
        <v>45436</v>
      </c>
      <c r="BB6" s="39">
        <f t="shared" si="1"/>
        <v>45437</v>
      </c>
      <c r="BC6" s="46">
        <f t="shared" si="1"/>
        <v>45438</v>
      </c>
      <c r="BD6" s="45">
        <f t="shared" si="1"/>
        <v>45439</v>
      </c>
      <c r="BE6" s="39">
        <f t="shared" si="1"/>
        <v>45440</v>
      </c>
      <c r="BF6" s="39">
        <f t="shared" si="1"/>
        <v>45441</v>
      </c>
      <c r="BG6" s="39">
        <f t="shared" si="1"/>
        <v>45442</v>
      </c>
      <c r="BH6" s="39">
        <f t="shared" si="1"/>
        <v>45443</v>
      </c>
      <c r="BI6" s="39">
        <f t="shared" si="1"/>
        <v>45444</v>
      </c>
      <c r="BJ6" s="46">
        <f t="shared" si="1"/>
        <v>45445</v>
      </c>
    </row>
    <row r="7" spans="1:62" s="1" customFormat="1" ht="13.8" thickBot="1" x14ac:dyDescent="0.3">
      <c r="A7" s="58" t="s">
        <v>4</v>
      </c>
      <c r="B7" s="58" t="s">
        <v>5</v>
      </c>
      <c r="C7" s="60" t="s">
        <v>6</v>
      </c>
      <c r="D7" s="60" t="s">
        <v>7</v>
      </c>
      <c r="E7" s="59" t="s">
        <v>8</v>
      </c>
      <c r="F7" s="59" t="s">
        <v>9</v>
      </c>
      <c r="G7" s="61" t="str">
        <f t="shared" ref="G7:AL7" si="2">CHOOSE(WEEKDAY(G6,1),"S","M","T","W","T","F","S")</f>
        <v>M</v>
      </c>
      <c r="H7" s="62" t="str">
        <f t="shared" si="2"/>
        <v>T</v>
      </c>
      <c r="I7" s="62" t="str">
        <f t="shared" si="2"/>
        <v>W</v>
      </c>
      <c r="J7" s="62" t="str">
        <f t="shared" si="2"/>
        <v>T</v>
      </c>
      <c r="K7" s="62" t="str">
        <f t="shared" si="2"/>
        <v>F</v>
      </c>
      <c r="L7" s="62" t="str">
        <f t="shared" si="2"/>
        <v>S</v>
      </c>
      <c r="M7" s="63" t="str">
        <f t="shared" si="2"/>
        <v>S</v>
      </c>
      <c r="N7" s="61" t="str">
        <f t="shared" si="2"/>
        <v>M</v>
      </c>
      <c r="O7" s="62" t="str">
        <f t="shared" si="2"/>
        <v>T</v>
      </c>
      <c r="P7" s="62" t="str">
        <f t="shared" si="2"/>
        <v>W</v>
      </c>
      <c r="Q7" s="62" t="str">
        <f t="shared" si="2"/>
        <v>T</v>
      </c>
      <c r="R7" s="62" t="str">
        <f t="shared" si="2"/>
        <v>F</v>
      </c>
      <c r="S7" s="62" t="str">
        <f t="shared" si="2"/>
        <v>S</v>
      </c>
      <c r="T7" s="63" t="str">
        <f t="shared" si="2"/>
        <v>S</v>
      </c>
      <c r="U7" s="61" t="str">
        <f t="shared" si="2"/>
        <v>M</v>
      </c>
      <c r="V7" s="62" t="str">
        <f t="shared" si="2"/>
        <v>T</v>
      </c>
      <c r="W7" s="62" t="str">
        <f t="shared" si="2"/>
        <v>W</v>
      </c>
      <c r="X7" s="62" t="str">
        <f t="shared" si="2"/>
        <v>T</v>
      </c>
      <c r="Y7" s="62" t="str">
        <f t="shared" si="2"/>
        <v>F</v>
      </c>
      <c r="Z7" s="62" t="str">
        <f t="shared" si="2"/>
        <v>S</v>
      </c>
      <c r="AA7" s="63" t="str">
        <f t="shared" si="2"/>
        <v>S</v>
      </c>
      <c r="AB7" s="61" t="str">
        <f t="shared" si="2"/>
        <v>M</v>
      </c>
      <c r="AC7" s="62" t="str">
        <f t="shared" si="2"/>
        <v>T</v>
      </c>
      <c r="AD7" s="62" t="str">
        <f t="shared" si="2"/>
        <v>W</v>
      </c>
      <c r="AE7" s="62" t="str">
        <f t="shared" si="2"/>
        <v>T</v>
      </c>
      <c r="AF7" s="62" t="str">
        <f t="shared" si="2"/>
        <v>F</v>
      </c>
      <c r="AG7" s="62" t="str">
        <f t="shared" si="2"/>
        <v>S</v>
      </c>
      <c r="AH7" s="63" t="str">
        <f t="shared" si="2"/>
        <v>S</v>
      </c>
      <c r="AI7" s="61" t="str">
        <f t="shared" si="2"/>
        <v>M</v>
      </c>
      <c r="AJ7" s="62" t="str">
        <f t="shared" si="2"/>
        <v>T</v>
      </c>
      <c r="AK7" s="62" t="str">
        <f t="shared" si="2"/>
        <v>W</v>
      </c>
      <c r="AL7" s="62" t="str">
        <f t="shared" si="2"/>
        <v>T</v>
      </c>
      <c r="AM7" s="62" t="str">
        <f t="shared" ref="AM7:BJ7" si="3">CHOOSE(WEEKDAY(AM6,1),"S","M","T","W","T","F","S")</f>
        <v>F</v>
      </c>
      <c r="AN7" s="62" t="str">
        <f t="shared" si="3"/>
        <v>S</v>
      </c>
      <c r="AO7" s="63" t="str">
        <f t="shared" si="3"/>
        <v>S</v>
      </c>
      <c r="AP7" s="61" t="str">
        <f t="shared" si="3"/>
        <v>M</v>
      </c>
      <c r="AQ7" s="62" t="str">
        <f t="shared" si="3"/>
        <v>T</v>
      </c>
      <c r="AR7" s="62" t="str">
        <f t="shared" si="3"/>
        <v>W</v>
      </c>
      <c r="AS7" s="62" t="str">
        <f t="shared" si="3"/>
        <v>T</v>
      </c>
      <c r="AT7" s="62" t="str">
        <f t="shared" si="3"/>
        <v>F</v>
      </c>
      <c r="AU7" s="62" t="str">
        <f t="shared" si="3"/>
        <v>S</v>
      </c>
      <c r="AV7" s="63" t="str">
        <f t="shared" si="3"/>
        <v>S</v>
      </c>
      <c r="AW7" s="61" t="str">
        <f t="shared" si="3"/>
        <v>M</v>
      </c>
      <c r="AX7" s="62" t="str">
        <f t="shared" si="3"/>
        <v>T</v>
      </c>
      <c r="AY7" s="62" t="str">
        <f t="shared" si="3"/>
        <v>W</v>
      </c>
      <c r="AZ7" s="62" t="str">
        <f t="shared" si="3"/>
        <v>T</v>
      </c>
      <c r="BA7" s="62" t="str">
        <f t="shared" si="3"/>
        <v>F</v>
      </c>
      <c r="BB7" s="62" t="str">
        <f t="shared" si="3"/>
        <v>S</v>
      </c>
      <c r="BC7" s="63" t="str">
        <f t="shared" si="3"/>
        <v>S</v>
      </c>
      <c r="BD7" s="61" t="str">
        <f t="shared" si="3"/>
        <v>M</v>
      </c>
      <c r="BE7" s="62" t="str">
        <f t="shared" si="3"/>
        <v>T</v>
      </c>
      <c r="BF7" s="62" t="str">
        <f t="shared" si="3"/>
        <v>W</v>
      </c>
      <c r="BG7" s="62" t="str">
        <f t="shared" si="3"/>
        <v>T</v>
      </c>
      <c r="BH7" s="62" t="str">
        <f t="shared" si="3"/>
        <v>F</v>
      </c>
      <c r="BI7" s="62" t="str">
        <f t="shared" si="3"/>
        <v>S</v>
      </c>
      <c r="BJ7" s="63" t="str">
        <f t="shared" si="3"/>
        <v>S</v>
      </c>
    </row>
    <row r="8" spans="1:62" s="19" customFormat="1" ht="13.8" x14ac:dyDescent="0.25">
      <c r="A8" s="40" t="str">
        <f>IF(ISERROR(VALUE(SUBSTITUTE(prevWBS,".",""))),"1",IF(ISERROR(FIND("`",SUBSTITUTE(prevWBS,".","`",1))),TEXT(VALUE(prevWBS)+1,"#"),TEXT(VALUE(LEFT(prevWBS,FIND("`",SUBSTITUTE(prevWBS,".","`",1))-1))+1,"#")))</f>
        <v>1</v>
      </c>
      <c r="B8" s="41" t="s">
        <v>93</v>
      </c>
      <c r="C8" s="42"/>
      <c r="D8" s="57" t="str">
        <f>IF(ISBLANK(C8)," - ",IF(E8=0,C8,C8+E8-1))</f>
        <v xml:space="preserve"> - </v>
      </c>
      <c r="E8" s="43"/>
      <c r="F8" s="44"/>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row>
    <row r="9" spans="1:62" s="23" customFormat="1" ht="11.4" x14ac:dyDescent="0.25">
      <c r="A9" s="22" t="str">
        <f t="shared" ref="A9" si="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t="s">
        <v>97</v>
      </c>
      <c r="C9" s="47">
        <v>45313</v>
      </c>
      <c r="D9" s="48">
        <f>IF(ISBLANK(C9)," - ",IF(E9=0,C9,C9+E9-1))</f>
        <v>45319</v>
      </c>
      <c r="E9" s="24">
        <v>7</v>
      </c>
      <c r="F9" s="25">
        <v>0</v>
      </c>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row>
    <row r="10" spans="1:62" s="23" customFormat="1" ht="11.4" x14ac:dyDescent="0.25">
      <c r="A10"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66" t="s">
        <v>99</v>
      </c>
      <c r="C10" s="47">
        <v>45313</v>
      </c>
      <c r="D10" s="48">
        <f>IF(ISBLANK(C10)," - ",IF(E10=0,C10,C10+E10-1))</f>
        <v>45316</v>
      </c>
      <c r="E10" s="24">
        <v>4</v>
      </c>
      <c r="F10" s="25">
        <v>0</v>
      </c>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row>
    <row r="11" spans="1:62" s="23" customFormat="1" ht="11.4" x14ac:dyDescent="0.25">
      <c r="A11"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1" s="66" t="s">
        <v>100</v>
      </c>
      <c r="C11" s="47">
        <v>45317</v>
      </c>
      <c r="D11" s="48">
        <f>IF(ISBLANK(C11)," - ",IF(E11=0,C11,C11+E11-1))</f>
        <v>45319</v>
      </c>
      <c r="E11" s="24">
        <v>3</v>
      </c>
      <c r="F11" s="25">
        <v>0</v>
      </c>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row>
    <row r="12" spans="1:62" s="23" customFormat="1" ht="11.4" x14ac:dyDescent="0.25">
      <c r="A12"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2" s="65" t="s">
        <v>101</v>
      </c>
      <c r="C12" s="47">
        <v>45320</v>
      </c>
      <c r="D12" s="48">
        <f t="shared" ref="D12:D41" si="5">IF(ISBLANK(C12)," - ",IF(E12=0,C12,C12+E12-1))</f>
        <v>45326</v>
      </c>
      <c r="E12" s="24">
        <v>7</v>
      </c>
      <c r="F12" s="25">
        <v>0</v>
      </c>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row>
    <row r="13" spans="1:62" s="23" customFormat="1" ht="11.4" x14ac:dyDescent="0.25">
      <c r="A13"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3" s="66" t="s">
        <v>102</v>
      </c>
      <c r="C13" s="47">
        <v>45320</v>
      </c>
      <c r="D13" s="48">
        <f t="shared" ref="D13:D14" si="6">IF(ISBLANK(C13)," - ",IF(E13=0,C13,C13+E13-1))</f>
        <v>45323</v>
      </c>
      <c r="E13" s="24">
        <v>4</v>
      </c>
      <c r="F13" s="25">
        <v>0</v>
      </c>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row>
    <row r="14" spans="1:62" s="23" customFormat="1" ht="11.4" x14ac:dyDescent="0.25">
      <c r="A14"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4" s="66" t="s">
        <v>103</v>
      </c>
      <c r="C14" s="47">
        <v>45324</v>
      </c>
      <c r="D14" s="48">
        <f t="shared" si="6"/>
        <v>45326</v>
      </c>
      <c r="E14" s="24">
        <v>3</v>
      </c>
      <c r="F14" s="25">
        <v>0</v>
      </c>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row>
    <row r="15" spans="1:62" s="19" customFormat="1" ht="13.8" x14ac:dyDescent="0.25">
      <c r="A15" s="17" t="str">
        <f>IF(ISERROR(VALUE(SUBSTITUTE(prevWBS,".",""))),"1",IF(ISERROR(FIND("`",SUBSTITUTE(prevWBS,".","`",1))),TEXT(VALUE(prevWBS)+1,"#"),TEXT(VALUE(LEFT(prevWBS,FIND("`",SUBSTITUTE(prevWBS,".","`",1))-1))+1,"#")))</f>
        <v>2</v>
      </c>
      <c r="B15" s="18" t="s">
        <v>94</v>
      </c>
      <c r="C15" s="49"/>
      <c r="D15" s="49" t="str">
        <f t="shared" si="5"/>
        <v xml:space="preserve"> - </v>
      </c>
      <c r="E15" s="20"/>
      <c r="F15" s="21"/>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row>
    <row r="16" spans="1:62" s="23" customFormat="1" ht="11.4" x14ac:dyDescent="0.25">
      <c r="A16"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6" s="65" t="s">
        <v>104</v>
      </c>
      <c r="C16" s="47">
        <v>45327</v>
      </c>
      <c r="D16" s="48">
        <f t="shared" si="5"/>
        <v>45340</v>
      </c>
      <c r="E16" s="24">
        <v>14</v>
      </c>
      <c r="F16" s="25">
        <v>0</v>
      </c>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row>
    <row r="17" spans="1:62" s="23" customFormat="1" ht="22.8" x14ac:dyDescent="0.25">
      <c r="A17"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7" s="66" t="s">
        <v>112</v>
      </c>
      <c r="C17" s="47">
        <v>45327</v>
      </c>
      <c r="D17" s="48">
        <f t="shared" si="5"/>
        <v>45333</v>
      </c>
      <c r="E17" s="24">
        <v>7</v>
      </c>
      <c r="F17" s="25">
        <v>0</v>
      </c>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row>
    <row r="18" spans="1:62" s="23" customFormat="1" ht="11.4" x14ac:dyDescent="0.25">
      <c r="A18"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18" s="66" t="s">
        <v>113</v>
      </c>
      <c r="C18" s="47">
        <v>45334</v>
      </c>
      <c r="D18" s="48">
        <f t="shared" si="5"/>
        <v>45340</v>
      </c>
      <c r="E18" s="24">
        <v>7</v>
      </c>
      <c r="F18" s="25">
        <v>0</v>
      </c>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row>
    <row r="19" spans="1:62" s="23" customFormat="1" ht="11.4" x14ac:dyDescent="0.25">
      <c r="A19"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5" t="s">
        <v>105</v>
      </c>
      <c r="C19" s="47">
        <v>45341</v>
      </c>
      <c r="D19" s="48">
        <f t="shared" si="5"/>
        <v>45347</v>
      </c>
      <c r="E19" s="24">
        <v>7</v>
      </c>
      <c r="F19" s="25">
        <v>0</v>
      </c>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row>
    <row r="20" spans="1:62" s="23" customFormat="1" ht="22.8" x14ac:dyDescent="0.25">
      <c r="A20"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20" s="66" t="s">
        <v>114</v>
      </c>
      <c r="C20" s="47">
        <v>45341</v>
      </c>
      <c r="D20" s="48">
        <f t="shared" si="5"/>
        <v>45343</v>
      </c>
      <c r="E20" s="24">
        <v>3</v>
      </c>
      <c r="F20" s="25">
        <v>0</v>
      </c>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row>
    <row r="21" spans="1:62" s="23" customFormat="1" ht="22.8" x14ac:dyDescent="0.25">
      <c r="A21"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2.2.2</v>
      </c>
      <c r="B21" s="66" t="s">
        <v>115</v>
      </c>
      <c r="C21" s="47">
        <v>45344</v>
      </c>
      <c r="D21" s="48">
        <f t="shared" ref="D21" si="7">IF(ISBLANK(C21)," - ",IF(E21=0,C21,C21+E21-1))</f>
        <v>45347</v>
      </c>
      <c r="E21" s="24">
        <v>4</v>
      </c>
      <c r="F21" s="25">
        <v>0</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row>
    <row r="22" spans="1:62" s="23" customFormat="1" ht="11.4" x14ac:dyDescent="0.25">
      <c r="A22"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2" s="65" t="s">
        <v>106</v>
      </c>
      <c r="C22" s="47">
        <v>45348</v>
      </c>
      <c r="D22" s="48">
        <f t="shared" si="5"/>
        <v>45361</v>
      </c>
      <c r="E22" s="24">
        <v>14</v>
      </c>
      <c r="F22" s="25">
        <v>0</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row>
    <row r="23" spans="1:62" s="23" customFormat="1" ht="22.8" x14ac:dyDescent="0.25">
      <c r="A23"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2.3.1</v>
      </c>
      <c r="B23" s="66" t="s">
        <v>116</v>
      </c>
      <c r="C23" s="47">
        <v>45348</v>
      </c>
      <c r="D23" s="48">
        <f t="shared" si="5"/>
        <v>45354</v>
      </c>
      <c r="E23" s="24">
        <v>7</v>
      </c>
      <c r="F23" s="25">
        <v>0</v>
      </c>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row>
    <row r="24" spans="1:62" s="23" customFormat="1" ht="11.4" x14ac:dyDescent="0.25">
      <c r="A24"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2.3.2</v>
      </c>
      <c r="B24" s="66" t="s">
        <v>117</v>
      </c>
      <c r="C24" s="47">
        <v>45355</v>
      </c>
      <c r="D24" s="48">
        <f t="shared" si="5"/>
        <v>45361</v>
      </c>
      <c r="E24" s="24">
        <v>7</v>
      </c>
      <c r="F24" s="25">
        <v>0</v>
      </c>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row>
    <row r="25" spans="1:62" s="19" customFormat="1" ht="13.8" x14ac:dyDescent="0.25">
      <c r="A25" s="17" t="str">
        <f>IF(ISERROR(VALUE(SUBSTITUTE(prevWBS,".",""))),"1",IF(ISERROR(FIND("`",SUBSTITUTE(prevWBS,".","`",1))),TEXT(VALUE(prevWBS)+1,"#"),TEXT(VALUE(LEFT(prevWBS,FIND("`",SUBSTITUTE(prevWBS,".","`",1))-1))+1,"#")))</f>
        <v>3</v>
      </c>
      <c r="B25" s="18" t="s">
        <v>95</v>
      </c>
      <c r="C25" s="49"/>
      <c r="D25" s="49" t="str">
        <f t="shared" si="5"/>
        <v xml:space="preserve"> - </v>
      </c>
      <c r="E25" s="20"/>
      <c r="F25" s="21"/>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row>
    <row r="26" spans="1:62" s="23" customFormat="1" ht="11.4" x14ac:dyDescent="0.25">
      <c r="A26"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6" s="65" t="s">
        <v>107</v>
      </c>
      <c r="C26" s="47">
        <v>45362</v>
      </c>
      <c r="D26" s="48">
        <f t="shared" si="5"/>
        <v>45382</v>
      </c>
      <c r="E26" s="24">
        <v>21</v>
      </c>
      <c r="F26" s="25">
        <v>0</v>
      </c>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row>
    <row r="27" spans="1:62" s="23" customFormat="1" ht="22.8" x14ac:dyDescent="0.25">
      <c r="A27"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27" s="66" t="s">
        <v>118</v>
      </c>
      <c r="C27" s="47">
        <v>45362</v>
      </c>
      <c r="D27" s="48">
        <f t="shared" ref="D27:D28" si="8">IF(ISBLANK(C27)," - ",IF(E27=0,C27,C27+E27-1))</f>
        <v>45368</v>
      </c>
      <c r="E27" s="24">
        <v>7</v>
      </c>
      <c r="F27" s="25">
        <v>0</v>
      </c>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row>
    <row r="28" spans="1:62" s="23" customFormat="1" ht="11.4" x14ac:dyDescent="0.25">
      <c r="A28"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3.1.2</v>
      </c>
      <c r="B28" s="66" t="s">
        <v>119</v>
      </c>
      <c r="C28" s="47">
        <v>45369</v>
      </c>
      <c r="D28" s="48">
        <f t="shared" si="8"/>
        <v>45382</v>
      </c>
      <c r="E28" s="24">
        <v>14</v>
      </c>
      <c r="F28" s="25">
        <v>0</v>
      </c>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row>
    <row r="29" spans="1:62" s="23" customFormat="1" ht="11.4" x14ac:dyDescent="0.25">
      <c r="A29"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9" s="65" t="s">
        <v>108</v>
      </c>
      <c r="C29" s="47">
        <v>45383</v>
      </c>
      <c r="D29" s="48">
        <f t="shared" si="5"/>
        <v>45396</v>
      </c>
      <c r="E29" s="24">
        <v>14</v>
      </c>
      <c r="F29" s="25">
        <v>0</v>
      </c>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row>
    <row r="30" spans="1:62" s="23" customFormat="1" ht="22.8" x14ac:dyDescent="0.25">
      <c r="A30"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30" s="66" t="s">
        <v>121</v>
      </c>
      <c r="C30" s="47">
        <v>45383</v>
      </c>
      <c r="D30" s="48">
        <f t="shared" ref="D30:D31" si="9">IF(ISBLANK(C30)," - ",IF(E30=0,C30,C30+E30-1))</f>
        <v>45389</v>
      </c>
      <c r="E30" s="24">
        <v>7</v>
      </c>
      <c r="F30" s="25">
        <v>0</v>
      </c>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row>
    <row r="31" spans="1:62" s="23" customFormat="1" ht="22.8" x14ac:dyDescent="0.25">
      <c r="A31"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3.2.2</v>
      </c>
      <c r="B31" s="66" t="s">
        <v>120</v>
      </c>
      <c r="C31" s="47">
        <v>45390</v>
      </c>
      <c r="D31" s="48">
        <f t="shared" si="9"/>
        <v>45396</v>
      </c>
      <c r="E31" s="24">
        <v>7</v>
      </c>
      <c r="F31" s="25">
        <v>0</v>
      </c>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row>
    <row r="32" spans="1:62" s="19" customFormat="1" ht="13.8" x14ac:dyDescent="0.25">
      <c r="A32" s="17" t="str">
        <f>IF(ISERROR(VALUE(SUBSTITUTE(prevWBS,".",""))),"1",IF(ISERROR(FIND("`",SUBSTITUTE(prevWBS,".","`",1))),TEXT(VALUE(prevWBS)+1,"#"),TEXT(VALUE(LEFT(prevWBS,FIND("`",SUBSTITUTE(prevWBS,".","`",1))-1))+1,"#")))</f>
        <v>4</v>
      </c>
      <c r="B32" s="18" t="s">
        <v>96</v>
      </c>
      <c r="C32" s="49"/>
      <c r="D32" s="49" t="str">
        <f t="shared" si="5"/>
        <v xml:space="preserve"> - </v>
      </c>
      <c r="E32" s="20"/>
      <c r="F32" s="21"/>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row>
    <row r="33" spans="1:62" s="23" customFormat="1" ht="11.4" x14ac:dyDescent="0.25">
      <c r="A33"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3" s="65" t="s">
        <v>109</v>
      </c>
      <c r="C33" s="47">
        <v>45397</v>
      </c>
      <c r="D33" s="48">
        <f t="shared" si="5"/>
        <v>45410</v>
      </c>
      <c r="E33" s="24">
        <v>14</v>
      </c>
      <c r="F33" s="25">
        <v>0</v>
      </c>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row>
    <row r="34" spans="1:62" s="23" customFormat="1" ht="22.8" x14ac:dyDescent="0.25">
      <c r="A34"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4.1.1</v>
      </c>
      <c r="B34" s="66" t="s">
        <v>122</v>
      </c>
      <c r="C34" s="47">
        <v>45397</v>
      </c>
      <c r="D34" s="48">
        <f t="shared" si="5"/>
        <v>45406</v>
      </c>
      <c r="E34" s="24">
        <v>10</v>
      </c>
      <c r="F34" s="25">
        <v>0</v>
      </c>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row>
    <row r="35" spans="1:62" s="23" customFormat="1" ht="11.4" x14ac:dyDescent="0.25">
      <c r="A35"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4.1.2</v>
      </c>
      <c r="B35" s="66" t="s">
        <v>123</v>
      </c>
      <c r="C35" s="47">
        <v>45407</v>
      </c>
      <c r="D35" s="48">
        <f t="shared" si="5"/>
        <v>45410</v>
      </c>
      <c r="E35" s="24">
        <v>4</v>
      </c>
      <c r="F35" s="25">
        <v>0</v>
      </c>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row>
    <row r="36" spans="1:62" s="23" customFormat="1" ht="11.4" x14ac:dyDescent="0.25">
      <c r="A36"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6" s="65" t="s">
        <v>110</v>
      </c>
      <c r="C36" s="47">
        <v>45411</v>
      </c>
      <c r="D36" s="48">
        <f t="shared" si="5"/>
        <v>45417</v>
      </c>
      <c r="E36" s="24">
        <v>7</v>
      </c>
      <c r="F36" s="25">
        <v>0</v>
      </c>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row>
    <row r="37" spans="1:62" s="23" customFormat="1" ht="11.4" x14ac:dyDescent="0.25">
      <c r="A37"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37" s="66" t="s">
        <v>124</v>
      </c>
      <c r="C37" s="47">
        <v>45411</v>
      </c>
      <c r="D37" s="48">
        <f t="shared" si="5"/>
        <v>45412</v>
      </c>
      <c r="E37" s="24">
        <v>2</v>
      </c>
      <c r="F37" s="25">
        <v>0</v>
      </c>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row>
    <row r="38" spans="1:62" s="23" customFormat="1" ht="11.4" x14ac:dyDescent="0.25">
      <c r="A38"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4.2.2</v>
      </c>
      <c r="B38" s="66" t="s">
        <v>125</v>
      </c>
      <c r="C38" s="47">
        <v>45413</v>
      </c>
      <c r="D38" s="48">
        <f t="shared" si="5"/>
        <v>45417</v>
      </c>
      <c r="E38" s="24">
        <v>5</v>
      </c>
      <c r="F38" s="25">
        <v>0</v>
      </c>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row>
    <row r="39" spans="1:62" s="23" customFormat="1" ht="11.4" x14ac:dyDescent="0.25">
      <c r="A39"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9" s="65" t="s">
        <v>111</v>
      </c>
      <c r="C39" s="47">
        <v>45418</v>
      </c>
      <c r="D39" s="48">
        <f t="shared" si="5"/>
        <v>45424</v>
      </c>
      <c r="E39" s="24">
        <v>7</v>
      </c>
      <c r="F39" s="25">
        <v>0</v>
      </c>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row>
    <row r="40" spans="1:62" s="23" customFormat="1" ht="11.4" x14ac:dyDescent="0.25">
      <c r="A40"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4.3.1</v>
      </c>
      <c r="B40" s="66" t="s">
        <v>126</v>
      </c>
      <c r="C40" s="47">
        <v>45418</v>
      </c>
      <c r="D40" s="48">
        <f t="shared" si="5"/>
        <v>45419</v>
      </c>
      <c r="E40" s="24">
        <v>2</v>
      </c>
      <c r="F40" s="25">
        <v>0</v>
      </c>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row>
    <row r="41" spans="1:62" s="23" customFormat="1" ht="11.4" x14ac:dyDescent="0.25">
      <c r="A41"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4.3.2</v>
      </c>
      <c r="B41" s="66" t="s">
        <v>127</v>
      </c>
      <c r="C41" s="47">
        <v>45420</v>
      </c>
      <c r="D41" s="48">
        <f t="shared" si="5"/>
        <v>45424</v>
      </c>
      <c r="E41" s="24">
        <v>5</v>
      </c>
      <c r="F41" s="25">
        <v>0</v>
      </c>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row>
    <row r="42" spans="1:62" s="28" customFormat="1" ht="11.4" x14ac:dyDescent="0.25">
      <c r="A42" s="22"/>
      <c r="B42" s="26"/>
      <c r="C42" s="26"/>
      <c r="D42" s="27"/>
      <c r="E42" s="50"/>
      <c r="F42" s="50"/>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row>
    <row r="43" spans="1:62" s="28" customFormat="1" ht="11.4" x14ac:dyDescent="0.25">
      <c r="A43" s="22"/>
      <c r="B43" s="26"/>
      <c r="C43" s="26"/>
      <c r="D43" s="27"/>
      <c r="E43" s="50"/>
      <c r="F43" s="50"/>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row>
    <row r="44" spans="1:62" s="32" customFormat="1" x14ac:dyDescent="0.25">
      <c r="A44" s="29" t="s">
        <v>10</v>
      </c>
      <c r="B44" s="30"/>
      <c r="C44" s="31"/>
      <c r="D44" s="31"/>
      <c r="E44" s="51"/>
      <c r="F44" s="51"/>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row>
    <row r="45" spans="1:62" s="28" customFormat="1" ht="11.4" x14ac:dyDescent="0.25">
      <c r="A45" s="33" t="s">
        <v>11</v>
      </c>
      <c r="B45" s="34"/>
      <c r="C45" s="34"/>
      <c r="D45" s="34"/>
      <c r="E45" s="52"/>
      <c r="F45" s="5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row>
    <row r="46" spans="1:62" s="28" customFormat="1" ht="13.8" x14ac:dyDescent="0.25">
      <c r="A46" s="68" t="str">
        <f>IF(ISERROR(VALUE(SUBSTITUTE(prevWBS,".",""))),"1",IF(ISERROR(FIND("`",SUBSTITUTE(prevWBS,".","`",1))),TEXT(VALUE(prevWBS)+1,"#"),TEXT(VALUE(LEFT(prevWBS,FIND("`",SUBSTITUTE(prevWBS,".","`",1))-1))+1,"#")))</f>
        <v>1</v>
      </c>
      <c r="B46" s="69" t="s">
        <v>12</v>
      </c>
      <c r="C46" s="35"/>
      <c r="D46" s="36"/>
      <c r="E46" s="47"/>
      <c r="F46" s="48" t="str">
        <f>IF(ISBLANK(E46)," - ",IF(#REF!=0,E46,E46+#REF!-1))</f>
        <v xml:space="preserve"> - </v>
      </c>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row>
    <row r="47" spans="1:62" s="28" customFormat="1" ht="11.4" x14ac:dyDescent="0.25">
      <c r="A47" s="22"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7" s="37" t="s">
        <v>13</v>
      </c>
      <c r="C47" s="37"/>
      <c r="D47" s="36"/>
      <c r="E47" s="47"/>
      <c r="F47" s="48" t="str">
        <f>IF(ISBLANK(E47)," - ",IF(#REF!=0,E47,E47+#REF!-1))</f>
        <v xml:space="preserve"> - </v>
      </c>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row>
    <row r="48" spans="1:62" s="28" customFormat="1" ht="11.4" x14ac:dyDescent="0.25">
      <c r="A48" s="22"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8" s="38" t="s">
        <v>14</v>
      </c>
      <c r="C48" s="37"/>
      <c r="D48" s="36"/>
      <c r="E48" s="47"/>
      <c r="F48" s="48" t="str">
        <f>IF(ISBLANK(E48)," - ",IF(#REF!=0,E48,E48+#REF!-1))</f>
        <v xml:space="preserve"> - </v>
      </c>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row>
    <row r="49" spans="1:62" s="28" customFormat="1" ht="11.4" x14ac:dyDescent="0.25">
      <c r="A49" s="22"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9" s="38" t="s">
        <v>15</v>
      </c>
      <c r="C49" s="37"/>
      <c r="D49" s="36"/>
      <c r="E49" s="47"/>
      <c r="F49" s="48" t="str">
        <f>IF(ISBLANK(E49)," - ",IF(#REF!=0,E49,E49+#REF!-1))</f>
        <v xml:space="preserve"> - </v>
      </c>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row>
    <row r="50" spans="1:62" s="9" customFormat="1" x14ac:dyDescent="0.25">
      <c r="A50" s="94" t="str">
        <f>HYPERLINK("https://vertex42.link/HowToCreateAGanttChart","► Watch How to Create a Gantt Chart in Excel")</f>
        <v>► Watch How to Create a Gantt Chart in Excel</v>
      </c>
    </row>
  </sheetData>
  <sheetProtection formatCells="0" formatColumns="0" formatRows="0" insertRows="0" deleteRows="0"/>
  <mergeCells count="19">
    <mergeCell ref="AB4:AH4"/>
    <mergeCell ref="AB5:AH5"/>
    <mergeCell ref="BD4:BJ4"/>
    <mergeCell ref="BD5:BJ5"/>
    <mergeCell ref="AI5:AO5"/>
    <mergeCell ref="AP4:AV4"/>
    <mergeCell ref="AP5:AV5"/>
    <mergeCell ref="AI4:AO4"/>
    <mergeCell ref="AW4:BC4"/>
    <mergeCell ref="AW5:BC5"/>
    <mergeCell ref="G1:AA1"/>
    <mergeCell ref="C5:E5"/>
    <mergeCell ref="N4:T4"/>
    <mergeCell ref="G4:M4"/>
    <mergeCell ref="C4:E4"/>
    <mergeCell ref="N5:T5"/>
    <mergeCell ref="G5:M5"/>
    <mergeCell ref="U4:AA4"/>
    <mergeCell ref="U5:AA5"/>
  </mergeCells>
  <phoneticPr fontId="3" type="noConversion"/>
  <conditionalFormatting sqref="F8:F41">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G6:BJ7">
    <cfRule type="expression" dxfId="5" priority="45">
      <formula>G$6=TODAY()</formula>
    </cfRule>
  </conditionalFormatting>
  <conditionalFormatting sqref="G6:BJ49">
    <cfRule type="expression" dxfId="4" priority="8">
      <formula>G$6=TODAY()</formula>
    </cfRule>
  </conditionalFormatting>
  <conditionalFormatting sqref="G8:BJ41">
    <cfRule type="expression" dxfId="3" priority="54">
      <formula>AND($C8&lt;=G$6,ROUNDDOWN(($D8-$C8+1)*$F8,0)+$C8-1&gt;=G$6)</formula>
    </cfRule>
    <cfRule type="expression" dxfId="2" priority="55">
      <formula>AND(NOT(ISBLANK($C8)),$C8&lt;=G$6,$D8&gt;=G$6)</formula>
    </cfRule>
  </conditionalFormatting>
  <conditionalFormatting sqref="G42:BJ49">
    <cfRule type="expression" dxfId="1" priority="56">
      <formula>AND($E42&lt;=G$6,ROUNDDOWN(($F42-$E42+1)*#REF!,0)+$E42-1&gt;=G$6)</formula>
    </cfRule>
    <cfRule type="expression" dxfId="0" priority="57">
      <formula>AND(NOT(ISBLANK($E42)),$E42&lt;=G$6,$F42&gt;=G$6)</formula>
    </cfRule>
  </conditionalFormatting>
  <dataValidations count="1">
    <dataValidation allowBlank="1" showInputMessage="1" promptTitle="Display Week" prompt="Enter the week number to display first in the Gantt Chart. The weeks are numbered starting from the week containing the Project Start Date." sqref="F2" xr:uid="{00000000-0002-0000-0000-000000000000}"/>
  </dataValidations>
  <hyperlinks>
    <hyperlink ref="G1:AA1" r:id="rId1" display="Gantt Chart Template © 2006-2018 by Vertex42.com." xr:uid="{00000000-0004-0000-0000-000000000000}"/>
  </hyperlinks>
  <pageMargins left="0.25" right="0.25" top="0.5" bottom="0.5" header="0.5" footer="0.25"/>
  <pageSetup scale="61" fitToHeight="0" orientation="landscape" r:id="rId2"/>
  <headerFooter alignWithMargins="0"/>
  <ignoredErrors>
    <ignoredError sqref="A42:B43 A45:B45 B44 E42:F45" unlockedFormula="1"/>
    <ignoredError sqref="A32 A25 A15 A21 A19"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6</xdr:col>
                    <xdr:colOff>0</xdr:colOff>
                    <xdr:row>1</xdr:row>
                    <xdr:rowOff>129540</xdr:rowOff>
                  </from>
                  <to>
                    <xdr:col>23</xdr:col>
                    <xdr:colOff>137160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F8:F41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topLeftCell="A20" workbookViewId="0">
      <selection activeCell="V9" sqref="V9:V10"/>
    </sheetView>
  </sheetViews>
  <sheetFormatPr defaultColWidth="8.88671875" defaultRowHeight="13.2" x14ac:dyDescent="0.25"/>
  <cols>
    <col min="1" max="1" width="5.5546875" style="1" customWidth="1"/>
    <col min="2" max="2" width="90.44140625" style="1" customWidth="1"/>
    <col min="3" max="3" width="16.44140625" style="1" bestFit="1" customWidth="1"/>
    <col min="4" max="16384" width="8.88671875" style="1"/>
  </cols>
  <sheetData>
    <row r="1" spans="1:3" ht="30" customHeight="1" x14ac:dyDescent="0.25">
      <c r="A1" s="12" t="s">
        <v>16</v>
      </c>
      <c r="B1" s="13"/>
    </row>
    <row r="2" spans="1:3" ht="13.8" x14ac:dyDescent="0.25">
      <c r="A2" s="75" t="s">
        <v>17</v>
      </c>
      <c r="B2" s="2"/>
    </row>
    <row r="3" spans="1:3" x14ac:dyDescent="0.25">
      <c r="B3" s="2"/>
    </row>
    <row r="4" spans="1:3" ht="17.399999999999999" x14ac:dyDescent="0.3">
      <c r="A4" s="70" t="s">
        <v>18</v>
      </c>
      <c r="B4" s="11"/>
    </row>
    <row r="5" spans="1:3" ht="55.2" x14ac:dyDescent="0.25">
      <c r="B5" s="76" t="s">
        <v>19</v>
      </c>
    </row>
    <row r="7" spans="1:3" ht="27.6" x14ac:dyDescent="0.25">
      <c r="B7" s="76" t="s">
        <v>20</v>
      </c>
    </row>
    <row r="9" spans="1:3" ht="13.8" x14ac:dyDescent="0.25">
      <c r="B9" s="75" t="s">
        <v>21</v>
      </c>
    </row>
    <row r="11" spans="1:3" ht="27.6" x14ac:dyDescent="0.25">
      <c r="B11" s="74" t="s">
        <v>22</v>
      </c>
    </row>
    <row r="13" spans="1:3" ht="17.399999999999999" x14ac:dyDescent="0.3">
      <c r="A13" s="104" t="s">
        <v>23</v>
      </c>
      <c r="B13" s="104"/>
    </row>
    <row r="15" spans="1:3" s="71" customFormat="1" ht="17.399999999999999" x14ac:dyDescent="0.25">
      <c r="A15" s="78"/>
      <c r="B15" s="77" t="s">
        <v>24</v>
      </c>
    </row>
    <row r="16" spans="1:3" s="71" customFormat="1" ht="17.399999999999999" x14ac:dyDescent="0.25">
      <c r="A16" s="78"/>
      <c r="B16" s="77" t="s">
        <v>25</v>
      </c>
      <c r="C16" s="73" t="s">
        <v>26</v>
      </c>
    </row>
    <row r="17" spans="1:3" ht="17.399999999999999" x14ac:dyDescent="0.3">
      <c r="A17" s="79"/>
      <c r="B17" s="77" t="s">
        <v>27</v>
      </c>
    </row>
    <row r="18" spans="1:3" ht="17.399999999999999" x14ac:dyDescent="0.3">
      <c r="A18" s="79"/>
      <c r="B18" s="77" t="s">
        <v>28</v>
      </c>
    </row>
    <row r="19" spans="1:3" ht="17.399999999999999" x14ac:dyDescent="0.3">
      <c r="A19" s="79"/>
      <c r="B19" s="77" t="s">
        <v>29</v>
      </c>
    </row>
    <row r="20" spans="1:3" s="71" customFormat="1" ht="17.399999999999999" x14ac:dyDescent="0.25">
      <c r="A20" s="78"/>
      <c r="B20" s="77" t="s">
        <v>30</v>
      </c>
      <c r="C20" s="72" t="s">
        <v>31</v>
      </c>
    </row>
    <row r="21" spans="1:3" ht="17.399999999999999" x14ac:dyDescent="0.3">
      <c r="A21" s="79"/>
      <c r="B21" s="77" t="s">
        <v>32</v>
      </c>
    </row>
    <row r="22" spans="1:3" ht="17.399999999999999" x14ac:dyDescent="0.3">
      <c r="A22" s="79"/>
      <c r="B22" s="80" t="s">
        <v>33</v>
      </c>
    </row>
    <row r="23" spans="1:3" ht="17.399999999999999" x14ac:dyDescent="0.3">
      <c r="A23" s="79"/>
      <c r="B23" s="3"/>
    </row>
    <row r="24" spans="1:3" ht="17.399999999999999" x14ac:dyDescent="0.3">
      <c r="A24" s="104" t="s">
        <v>34</v>
      </c>
      <c r="B24" s="104"/>
    </row>
    <row r="25" spans="1:3" ht="41.4" x14ac:dyDescent="0.3">
      <c r="A25" s="79"/>
      <c r="B25" s="77" t="s">
        <v>35</v>
      </c>
    </row>
    <row r="26" spans="1:3" ht="17.399999999999999" x14ac:dyDescent="0.3">
      <c r="A26" s="79"/>
      <c r="B26" s="77"/>
    </row>
    <row r="27" spans="1:3" ht="17.399999999999999" x14ac:dyDescent="0.3">
      <c r="A27" s="79"/>
      <c r="B27" s="93" t="s">
        <v>36</v>
      </c>
    </row>
    <row r="28" spans="1:3" ht="17.399999999999999" x14ac:dyDescent="0.3">
      <c r="A28" s="79"/>
      <c r="B28" s="77" t="s">
        <v>37</v>
      </c>
    </row>
    <row r="29" spans="1:3" ht="27.6" x14ac:dyDescent="0.3">
      <c r="A29" s="79"/>
      <c r="B29" s="77" t="s">
        <v>38</v>
      </c>
    </row>
    <row r="30" spans="1:3" ht="17.399999999999999" x14ac:dyDescent="0.3">
      <c r="A30" s="79"/>
      <c r="B30" s="77"/>
    </row>
    <row r="31" spans="1:3" ht="17.399999999999999" x14ac:dyDescent="0.3">
      <c r="A31" s="79"/>
      <c r="B31" s="93" t="s">
        <v>39</v>
      </c>
    </row>
    <row r="32" spans="1:3" ht="17.399999999999999" x14ac:dyDescent="0.3">
      <c r="A32" s="79"/>
      <c r="B32" s="77" t="s">
        <v>40</v>
      </c>
    </row>
    <row r="33" spans="1:2" ht="17.399999999999999" x14ac:dyDescent="0.3">
      <c r="A33" s="79"/>
      <c r="B33" s="77" t="s">
        <v>41</v>
      </c>
    </row>
    <row r="34" spans="1:2" ht="17.399999999999999" x14ac:dyDescent="0.3">
      <c r="A34" s="79"/>
      <c r="B34" s="3"/>
    </row>
    <row r="35" spans="1:2" ht="27.6" x14ac:dyDescent="0.3">
      <c r="A35" s="79"/>
      <c r="B35" s="77" t="s">
        <v>42</v>
      </c>
    </row>
    <row r="36" spans="1:2" ht="17.399999999999999" x14ac:dyDescent="0.3">
      <c r="A36" s="79"/>
      <c r="B36" s="81" t="s">
        <v>43</v>
      </c>
    </row>
    <row r="37" spans="1:2" ht="17.399999999999999" x14ac:dyDescent="0.3">
      <c r="A37" s="79"/>
      <c r="B37" s="3"/>
    </row>
    <row r="38" spans="1:2" ht="17.399999999999999" x14ac:dyDescent="0.3">
      <c r="A38" s="104" t="s">
        <v>44</v>
      </c>
      <c r="B38" s="104"/>
    </row>
    <row r="39" spans="1:2" ht="27.6" x14ac:dyDescent="0.25">
      <c r="B39" s="77" t="s">
        <v>45</v>
      </c>
    </row>
    <row r="41" spans="1:2" ht="13.8" x14ac:dyDescent="0.25">
      <c r="B41" s="77" t="s">
        <v>46</v>
      </c>
    </row>
    <row r="43" spans="1:2" ht="27.6" x14ac:dyDescent="0.25">
      <c r="B43" s="77" t="s">
        <v>47</v>
      </c>
    </row>
    <row r="45" spans="1:2" ht="27.6" x14ac:dyDescent="0.25">
      <c r="B45" s="77" t="s">
        <v>48</v>
      </c>
    </row>
    <row r="46" spans="1:2" x14ac:dyDescent="0.25">
      <c r="B46" s="5"/>
    </row>
    <row r="47" spans="1:2" ht="27.6" x14ac:dyDescent="0.25">
      <c r="B47" s="77" t="s">
        <v>49</v>
      </c>
    </row>
    <row r="49" spans="1:2" ht="17.399999999999999" x14ac:dyDescent="0.3">
      <c r="A49" s="104" t="s">
        <v>50</v>
      </c>
      <c r="B49" s="104"/>
    </row>
    <row r="50" spans="1:2" ht="27.6" x14ac:dyDescent="0.25">
      <c r="B50" s="77" t="s">
        <v>51</v>
      </c>
    </row>
    <row r="52" spans="1:2" ht="13.8" x14ac:dyDescent="0.25">
      <c r="A52" s="82" t="s">
        <v>52</v>
      </c>
      <c r="B52" s="77" t="s">
        <v>53</v>
      </c>
    </row>
    <row r="53" spans="1:2" ht="13.8" x14ac:dyDescent="0.25">
      <c r="A53" s="82" t="s">
        <v>54</v>
      </c>
      <c r="B53" s="77" t="s">
        <v>55</v>
      </c>
    </row>
    <row r="54" spans="1:2" ht="13.8" x14ac:dyDescent="0.25">
      <c r="A54" s="82" t="s">
        <v>56</v>
      </c>
      <c r="B54" s="77" t="s">
        <v>57</v>
      </c>
    </row>
    <row r="55" spans="1:2" ht="28.2" x14ac:dyDescent="0.25">
      <c r="A55" s="74"/>
      <c r="B55" s="77" t="s">
        <v>58</v>
      </c>
    </row>
    <row r="56" spans="1:2" ht="28.2" x14ac:dyDescent="0.25">
      <c r="A56" s="74"/>
      <c r="B56" s="77" t="s">
        <v>59</v>
      </c>
    </row>
    <row r="57" spans="1:2" ht="13.8" x14ac:dyDescent="0.25">
      <c r="A57" s="82" t="s">
        <v>60</v>
      </c>
      <c r="B57" s="77" t="s">
        <v>61</v>
      </c>
    </row>
    <row r="58" spans="1:2" ht="14.4" x14ac:dyDescent="0.25">
      <c r="A58" s="74"/>
      <c r="B58" s="77" t="s">
        <v>62</v>
      </c>
    </row>
    <row r="59" spans="1:2" ht="14.4" x14ac:dyDescent="0.25">
      <c r="A59" s="74"/>
      <c r="B59" s="77" t="s">
        <v>63</v>
      </c>
    </row>
    <row r="60" spans="1:2" ht="13.8" x14ac:dyDescent="0.25">
      <c r="A60" s="82" t="s">
        <v>64</v>
      </c>
      <c r="B60" s="77" t="s">
        <v>65</v>
      </c>
    </row>
    <row r="61" spans="1:2" ht="28.2" x14ac:dyDescent="0.25">
      <c r="A61" s="74"/>
      <c r="B61" s="77" t="s">
        <v>66</v>
      </c>
    </row>
    <row r="62" spans="1:2" ht="13.8" x14ac:dyDescent="0.25">
      <c r="A62" s="82" t="s">
        <v>67</v>
      </c>
      <c r="B62" s="77" t="s">
        <v>68</v>
      </c>
    </row>
    <row r="63" spans="1:2" ht="13.8" x14ac:dyDescent="0.25">
      <c r="A63" s="83"/>
      <c r="B63" s="77" t="s">
        <v>69</v>
      </c>
    </row>
    <row r="64" spans="1:2" x14ac:dyDescent="0.25">
      <c r="B64" s="4"/>
    </row>
    <row r="65" spans="1:2" ht="17.399999999999999" x14ac:dyDescent="0.3">
      <c r="A65" s="104" t="s">
        <v>70</v>
      </c>
      <c r="B65" s="104"/>
    </row>
    <row r="66" spans="1:2" ht="41.4" x14ac:dyDescent="0.25">
      <c r="B66" s="77" t="s">
        <v>71</v>
      </c>
    </row>
    <row r="68" spans="1:2" ht="17.399999999999999" x14ac:dyDescent="0.3">
      <c r="A68" s="104" t="s">
        <v>72</v>
      </c>
      <c r="B68" s="104"/>
    </row>
    <row r="69" spans="1:2" ht="13.8" x14ac:dyDescent="0.25">
      <c r="A69" s="89" t="s">
        <v>73</v>
      </c>
      <c r="B69" s="90" t="s">
        <v>74</v>
      </c>
    </row>
    <row r="70" spans="1:2" ht="27.6" x14ac:dyDescent="0.25">
      <c r="A70" s="83"/>
      <c r="B70" s="88" t="s">
        <v>75</v>
      </c>
    </row>
    <row r="71" spans="1:2" ht="13.8" x14ac:dyDescent="0.25">
      <c r="A71" s="83"/>
      <c r="B71" s="84"/>
    </row>
    <row r="72" spans="1:2" ht="13.8" x14ac:dyDescent="0.25">
      <c r="A72" s="89" t="s">
        <v>73</v>
      </c>
      <c r="B72" s="90" t="s">
        <v>76</v>
      </c>
    </row>
    <row r="73" spans="1:2" ht="28.2" x14ac:dyDescent="0.25">
      <c r="A73" s="83"/>
      <c r="B73" s="88" t="s">
        <v>77</v>
      </c>
    </row>
    <row r="74" spans="1:2" ht="13.8" x14ac:dyDescent="0.25">
      <c r="A74" s="83"/>
      <c r="B74" s="84"/>
    </row>
    <row r="75" spans="1:2" ht="13.8" x14ac:dyDescent="0.25">
      <c r="A75" s="89" t="s">
        <v>73</v>
      </c>
      <c r="B75" s="92" t="s">
        <v>78</v>
      </c>
    </row>
    <row r="76" spans="1:2" ht="41.4" x14ac:dyDescent="0.25">
      <c r="A76" s="83"/>
      <c r="B76" s="76" t="s">
        <v>79</v>
      </c>
    </row>
    <row r="77" spans="1:2" ht="13.8" x14ac:dyDescent="0.25">
      <c r="A77" s="83"/>
      <c r="B77" s="83"/>
    </row>
    <row r="78" spans="1:2" ht="13.8" x14ac:dyDescent="0.25">
      <c r="A78" s="89" t="s">
        <v>73</v>
      </c>
      <c r="B78" s="92" t="s">
        <v>80</v>
      </c>
    </row>
    <row r="79" spans="1:2" ht="27.6" x14ac:dyDescent="0.25">
      <c r="A79" s="83"/>
      <c r="B79" s="76" t="s">
        <v>81</v>
      </c>
    </row>
    <row r="80" spans="1:2" ht="13.8" x14ac:dyDescent="0.25">
      <c r="A80" s="83"/>
      <c r="B80" s="83"/>
    </row>
    <row r="81" spans="1:2" ht="13.8" x14ac:dyDescent="0.25">
      <c r="A81" s="89" t="s">
        <v>73</v>
      </c>
      <c r="B81" s="92" t="s">
        <v>82</v>
      </c>
    </row>
    <row r="82" spans="1:2" ht="14.4" x14ac:dyDescent="0.3">
      <c r="A82" s="83"/>
      <c r="B82" s="87" t="s">
        <v>83</v>
      </c>
    </row>
    <row r="83" spans="1:2" ht="14.4" x14ac:dyDescent="0.3">
      <c r="A83" s="83"/>
      <c r="B83" s="87" t="s">
        <v>84</v>
      </c>
    </row>
    <row r="84" spans="1:2" ht="14.4" x14ac:dyDescent="0.3">
      <c r="A84" s="83"/>
      <c r="B84" s="87" t="s">
        <v>85</v>
      </c>
    </row>
    <row r="85" spans="1:2" ht="13.8" x14ac:dyDescent="0.25">
      <c r="A85" s="83"/>
      <c r="B85" s="86"/>
    </row>
    <row r="86" spans="1:2" ht="13.8" x14ac:dyDescent="0.25">
      <c r="A86" s="89" t="s">
        <v>73</v>
      </c>
      <c r="B86" s="92" t="s">
        <v>86</v>
      </c>
    </row>
    <row r="87" spans="1:2" ht="41.4" x14ac:dyDescent="0.25">
      <c r="A87" s="83"/>
      <c r="B87" s="76" t="s">
        <v>87</v>
      </c>
    </row>
    <row r="88" spans="1:2" ht="14.4" x14ac:dyDescent="0.3">
      <c r="A88" s="83"/>
      <c r="B88" s="85" t="s">
        <v>88</v>
      </c>
    </row>
    <row r="89" spans="1:2" ht="41.4" x14ac:dyDescent="0.25">
      <c r="A89" s="83"/>
      <c r="B89" s="91" t="s">
        <v>89</v>
      </c>
    </row>
    <row r="90" spans="1:2" ht="13.8" x14ac:dyDescent="0.25">
      <c r="A90" s="83"/>
      <c r="B90" s="83"/>
    </row>
    <row r="91" spans="1:2" ht="13.8" x14ac:dyDescent="0.25">
      <c r="A91" s="89" t="s">
        <v>73</v>
      </c>
      <c r="B91" s="92" t="s">
        <v>90</v>
      </c>
    </row>
    <row r="92" spans="1:2" ht="27.6" x14ac:dyDescent="0.25">
      <c r="A92" s="74"/>
      <c r="B92" s="87" t="s">
        <v>91</v>
      </c>
    </row>
    <row r="94" spans="1:2" x14ac:dyDescent="0.25">
      <c r="A94" s="7" t="s">
        <v>92</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31BC54D74D5D34281A191DCB5258E25" ma:contentTypeVersion="5" ma:contentTypeDescription="Create a new document." ma:contentTypeScope="" ma:versionID="00ee32bd07fba0650e51642045e5d157">
  <xsd:schema xmlns:xsd="http://www.w3.org/2001/XMLSchema" xmlns:xs="http://www.w3.org/2001/XMLSchema" xmlns:p="http://schemas.microsoft.com/office/2006/metadata/properties" xmlns:ns2="7235f220-9f64-47e4-8ac2-1de0e8d590af" targetNamespace="http://schemas.microsoft.com/office/2006/metadata/properties" ma:root="true" ma:fieldsID="caa3440fcfea7ba619dcb0f53518c427" ns2:_="">
    <xsd:import namespace="7235f220-9f64-47e4-8ac2-1de0e8d590a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35f220-9f64-47e4-8ac2-1de0e8d59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1B41FE-DE10-4F38-B5C7-1966C7C2933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974D0E0-003D-4AC4-9CEB-08FF4E8393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35f220-9f64-47e4-8ac2-1de0e8d590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53E61B-1CB1-4D24-9BF9-6D0243A98D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Help</vt:lpstr>
      <vt:lpstr>GanttChart!prevWBS</vt:lpstr>
      <vt:lpstr>GanttChart!Print_Area</vt:lpstr>
      <vt:lpstr>GanttChart!Print_Titles</vt:lpstr>
    </vt:vector>
  </TitlesOfParts>
  <Manager/>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subject/>
  <dc:creator>Vertex42.com</dc:creator>
  <cp:keywords/>
  <dc:description>(c) 2006-2018 Vertex42 LLC. All Rights Reserved.</dc:description>
  <cp:lastModifiedBy>Mishara Sapukotanage</cp:lastModifiedBy>
  <cp:revision/>
  <cp:lastPrinted>2024-01-26T00:19:15Z</cp:lastPrinted>
  <dcterms:created xsi:type="dcterms:W3CDTF">2010-06-09T16:05:03Z</dcterms:created>
  <dcterms:modified xsi:type="dcterms:W3CDTF">2024-03-18T15:05:07Z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y fmtid="{D5CDD505-2E9C-101B-9397-08002B2CF9AE}" pid="5" name="ContentTypeId">
    <vt:lpwstr>0x010100C31BC54D74D5D34281A191DCB5258E25</vt:lpwstr>
  </property>
</Properties>
</file>