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rofocus\Desktop\"/>
    </mc:Choice>
  </mc:AlternateContent>
  <bookViews>
    <workbookView xWindow="0" yWindow="0" windowWidth="4605" windowHeight="6135" activeTab="1"/>
  </bookViews>
  <sheets>
    <sheet name="Foglio1" sheetId="1" r:id="rId1"/>
    <sheet name="calibrazione_con_errori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B17" i="3"/>
  <c r="C9" i="3"/>
  <c r="B19" i="3"/>
  <c r="C19" i="3"/>
  <c r="B25" i="3" l="1"/>
  <c r="C25" i="3" s="1"/>
  <c r="B24" i="3"/>
  <c r="C24" i="3" s="1"/>
  <c r="C11" i="3" l="1"/>
  <c r="F29" i="3" l="1"/>
  <c r="F33" i="3"/>
  <c r="F30" i="3"/>
  <c r="F31" i="3"/>
  <c r="F32" i="3"/>
  <c r="B18" i="3"/>
  <c r="C18" i="3" s="1"/>
  <c r="B20" i="3"/>
  <c r="C20" i="3" s="1"/>
  <c r="B21" i="3"/>
  <c r="C21" i="3" s="1"/>
  <c r="B22" i="3"/>
  <c r="C22" i="3" s="1"/>
  <c r="B23" i="3"/>
  <c r="C23" i="3" s="1"/>
  <c r="AJ18" i="3" l="1"/>
  <c r="C7" i="3"/>
  <c r="D11" i="3"/>
  <c r="C11" i="1"/>
  <c r="C10" i="1"/>
  <c r="AJ17" i="3"/>
  <c r="AK17" i="3" s="1"/>
  <c r="AG17" i="3"/>
  <c r="AH17" i="3" s="1"/>
  <c r="AD17" i="3"/>
  <c r="AE17" i="3" s="1"/>
  <c r="AA17" i="3"/>
  <c r="AB17" i="3" s="1"/>
  <c r="X17" i="3"/>
  <c r="Y17" i="3" s="1"/>
  <c r="U17" i="3"/>
  <c r="V17" i="3" s="1"/>
  <c r="V25" i="3" s="1"/>
  <c r="R17" i="3"/>
  <c r="S17" i="3" s="1"/>
  <c r="O17" i="3"/>
  <c r="P17" i="3" s="1"/>
  <c r="L17" i="3"/>
  <c r="M17" i="3" s="1"/>
  <c r="I17" i="3"/>
  <c r="J17" i="3" s="1"/>
  <c r="F17" i="3"/>
  <c r="G17" i="3" s="1"/>
  <c r="AJ11" i="3"/>
  <c r="AK11" i="3" s="1"/>
  <c r="AL11" i="3" s="1"/>
  <c r="AG11" i="3"/>
  <c r="AH11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G11" i="3"/>
  <c r="AJ10" i="3"/>
  <c r="AK10" i="3" s="1"/>
  <c r="AL10" i="3" s="1"/>
  <c r="AG10" i="3"/>
  <c r="AH10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G10" i="3"/>
  <c r="C10" i="3"/>
  <c r="AJ9" i="3"/>
  <c r="AK9" i="3" s="1"/>
  <c r="AL9" i="3" s="1"/>
  <c r="AG9" i="3"/>
  <c r="AH9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G9" i="3"/>
  <c r="AJ8" i="3"/>
  <c r="AK8" i="3" s="1"/>
  <c r="AL8" i="3" s="1"/>
  <c r="AG8" i="3"/>
  <c r="AH8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G8" i="3"/>
  <c r="C8" i="3"/>
  <c r="AJ7" i="3"/>
  <c r="AK7" i="3" s="1"/>
  <c r="AL7" i="3" s="1"/>
  <c r="AG7" i="3"/>
  <c r="AH7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G7" i="3"/>
  <c r="AI17" i="1"/>
  <c r="D8" i="3" l="1"/>
  <c r="C32" i="3"/>
  <c r="C33" i="3"/>
  <c r="C30" i="3"/>
  <c r="C29" i="3"/>
  <c r="C31" i="3"/>
  <c r="D9" i="3"/>
  <c r="D33" i="3"/>
  <c r="D30" i="3"/>
  <c r="D29" i="3"/>
  <c r="D31" i="3"/>
  <c r="D32" i="3"/>
  <c r="D10" i="3"/>
  <c r="E30" i="3"/>
  <c r="E29" i="3"/>
  <c r="E31" i="3"/>
  <c r="E32" i="3"/>
  <c r="E33" i="3"/>
  <c r="D7" i="3"/>
  <c r="B31" i="3"/>
  <c r="B32" i="3"/>
  <c r="B33" i="3"/>
  <c r="B30" i="3"/>
  <c r="B29" i="3"/>
  <c r="AL17" i="3"/>
  <c r="D17" i="3"/>
  <c r="AI11" i="1"/>
  <c r="AJ11" i="1" s="1"/>
  <c r="AI10" i="1"/>
  <c r="AJ10" i="1" s="1"/>
  <c r="AI9" i="1"/>
  <c r="AI8" i="1"/>
  <c r="AJ8" i="1" s="1"/>
  <c r="AI7" i="1"/>
  <c r="AJ7" i="1" s="1"/>
  <c r="AF11" i="1"/>
  <c r="AF10" i="1"/>
  <c r="AF9" i="1"/>
  <c r="AG9" i="1" s="1"/>
  <c r="AF8" i="1"/>
  <c r="AG8" i="1" s="1"/>
  <c r="AF7" i="1"/>
  <c r="AC11" i="1"/>
  <c r="AD11" i="1" s="1"/>
  <c r="AC10" i="1"/>
  <c r="AD10" i="1" s="1"/>
  <c r="AC9" i="1"/>
  <c r="AC8" i="1"/>
  <c r="AD8" i="1" s="1"/>
  <c r="AC7" i="1"/>
  <c r="AD7" i="1" s="1"/>
  <c r="Z11" i="1"/>
  <c r="AA11" i="1" s="1"/>
  <c r="Z10" i="1"/>
  <c r="Z9" i="1"/>
  <c r="AA9" i="1" s="1"/>
  <c r="Z8" i="1"/>
  <c r="AA8" i="1" s="1"/>
  <c r="Z7" i="1"/>
  <c r="AA7" i="1" s="1"/>
  <c r="W11" i="1"/>
  <c r="W10" i="1"/>
  <c r="X10" i="1" s="1"/>
  <c r="W9" i="1"/>
  <c r="X9" i="1" s="1"/>
  <c r="W8" i="1"/>
  <c r="X8" i="1" s="1"/>
  <c r="W7" i="1"/>
  <c r="T11" i="1"/>
  <c r="T10" i="1"/>
  <c r="U10" i="1" s="1"/>
  <c r="T9" i="1"/>
  <c r="U9" i="1" s="1"/>
  <c r="T8" i="1"/>
  <c r="U8" i="1" s="1"/>
  <c r="T7" i="1"/>
  <c r="Q11" i="1"/>
  <c r="R11" i="1" s="1"/>
  <c r="Q10" i="1"/>
  <c r="R10" i="1" s="1"/>
  <c r="Q9" i="1"/>
  <c r="R9" i="1" s="1"/>
  <c r="Q8" i="1"/>
  <c r="R8" i="1" s="1"/>
  <c r="Q7" i="1"/>
  <c r="N11" i="1"/>
  <c r="O11" i="1" s="1"/>
  <c r="N10" i="1"/>
  <c r="N9" i="1"/>
  <c r="O9" i="1" s="1"/>
  <c r="N8" i="1"/>
  <c r="O8" i="1" s="1"/>
  <c r="N7" i="1"/>
  <c r="O7" i="1" s="1"/>
  <c r="K8" i="1"/>
  <c r="K9" i="1"/>
  <c r="K10" i="1"/>
  <c r="L10" i="1" s="1"/>
  <c r="K11" i="1"/>
  <c r="L11" i="1" s="1"/>
  <c r="K7" i="1"/>
  <c r="AG7" i="1"/>
  <c r="AJ17" i="1"/>
  <c r="AJ9" i="1"/>
  <c r="AF17" i="1"/>
  <c r="AG17" i="1" s="1"/>
  <c r="AG11" i="1"/>
  <c r="AG10" i="1"/>
  <c r="AC17" i="1"/>
  <c r="AD17" i="1" s="1"/>
  <c r="AD9" i="1"/>
  <c r="Z17" i="1"/>
  <c r="AA17" i="1" s="1"/>
  <c r="AA10" i="1"/>
  <c r="W17" i="1"/>
  <c r="X17" i="1" s="1"/>
  <c r="X11" i="1"/>
  <c r="X7" i="1"/>
  <c r="T17" i="1"/>
  <c r="U17" i="1" s="1"/>
  <c r="U11" i="1"/>
  <c r="U7" i="1"/>
  <c r="Q17" i="1"/>
  <c r="R17" i="1" s="1"/>
  <c r="R7" i="1"/>
  <c r="N17" i="1"/>
  <c r="O17" i="1" s="1"/>
  <c r="O10" i="1"/>
  <c r="K17" i="1"/>
  <c r="L17" i="1" s="1"/>
  <c r="L9" i="1"/>
  <c r="L8" i="1"/>
  <c r="L7" i="1"/>
  <c r="H17" i="1"/>
  <c r="I17" i="1" s="1"/>
  <c r="H8" i="1"/>
  <c r="I8" i="1" s="1"/>
  <c r="H9" i="1"/>
  <c r="I9" i="1" s="1"/>
  <c r="H10" i="1"/>
  <c r="I10" i="1" s="1"/>
  <c r="H11" i="1"/>
  <c r="I11" i="1" s="1"/>
  <c r="H7" i="1"/>
  <c r="I7" i="1" s="1"/>
  <c r="E17" i="1" l="1"/>
  <c r="F17" i="1" s="1"/>
  <c r="F9" i="1"/>
  <c r="F8" i="1"/>
  <c r="F10" i="1"/>
  <c r="F11" i="1"/>
  <c r="F7" i="1"/>
  <c r="B17" i="1"/>
  <c r="C17" i="1" s="1"/>
  <c r="C8" i="1"/>
  <c r="C9" i="1"/>
  <c r="C7" i="1"/>
</calcChain>
</file>

<file path=xl/sharedStrings.xml><?xml version="1.0" encoding="utf-8"?>
<sst xmlns="http://schemas.openxmlformats.org/spreadsheetml/2006/main" count="264" uniqueCount="38">
  <si>
    <t>40 kV</t>
  </si>
  <si>
    <t>intercept</t>
  </si>
  <si>
    <t>slope</t>
  </si>
  <si>
    <t>current tube</t>
  </si>
  <si>
    <t>dose rate at 50 cm</t>
  </si>
  <si>
    <t>dose rate at your distance</t>
  </si>
  <si>
    <t>your current ramp</t>
  </si>
  <si>
    <t>FIT parameters</t>
  </si>
  <si>
    <t>calibration distance</t>
  </si>
  <si>
    <t>your distance</t>
  </si>
  <si>
    <t>50 kV</t>
  </si>
  <si>
    <t>60 kV</t>
  </si>
  <si>
    <t>70 kV</t>
  </si>
  <si>
    <t>80 kV</t>
  </si>
  <si>
    <t>90 kV</t>
  </si>
  <si>
    <t>100 kV</t>
  </si>
  <si>
    <t>110 kV</t>
  </si>
  <si>
    <t>120 kV</t>
  </si>
  <si>
    <t>130 kV</t>
  </si>
  <si>
    <t>140 kV</t>
  </si>
  <si>
    <t>150 kV</t>
  </si>
  <si>
    <t>errors</t>
  </si>
  <si>
    <t>time</t>
  </si>
  <si>
    <t>total dose</t>
  </si>
  <si>
    <t>500 uA</t>
  </si>
  <si>
    <t>time (s)</t>
  </si>
  <si>
    <t>at 15.5. cm</t>
  </si>
  <si>
    <t>20 cm (4.813 mGy/s)</t>
  </si>
  <si>
    <t>15.5 cm (8.012 mGy/s)</t>
  </si>
  <si>
    <t>Dose tot (uGy)</t>
  </si>
  <si>
    <t>30 cm (2.139 mGy/s)</t>
  </si>
  <si>
    <t>40 cm (1.203 mGy/s)</t>
  </si>
  <si>
    <t>50 cm (0.77 mGy/s)</t>
  </si>
  <si>
    <t>500 uA (8.012 mGy/s)</t>
  </si>
  <si>
    <t>400 uA (6.41 mGy/s)</t>
  </si>
  <si>
    <t>300 uA (4.776 mGy/s)</t>
  </si>
  <si>
    <t>200 uA (3.153 mGy/s)</t>
  </si>
  <si>
    <t>100 uA (1.530 mGy/s)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</si>
</sst>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" fontId="0" fillId="0" borderId="5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Fill="1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0" fillId="2" borderId="5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64" fontId="0" fillId="0" borderId="9" xfId="0" applyNumberForma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0" fontId="2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workbookViewId="0">
      <selection activeCell="AI4" sqref="AI4:AJ4"/>
    </sheetView>
  </sheetViews>
  <sheetFormatPr defaultRowHeight="15" x14ac:dyDescent="0.25"/>
  <cols>
    <col min="1" max="1" width="24.5703125" customWidth="1"/>
    <col min="2" max="2" width="17.85546875" customWidth="1"/>
    <col min="3" max="3" width="24.5703125" customWidth="1"/>
    <col min="4" max="5" width="21" customWidth="1"/>
    <col min="6" max="6" width="25.5703125" customWidth="1"/>
    <col min="7" max="8" width="21" customWidth="1"/>
    <col min="9" max="9" width="25.5703125" customWidth="1"/>
    <col min="10" max="11" width="21" customWidth="1"/>
    <col min="12" max="12" width="25.5703125" customWidth="1"/>
    <col min="13" max="14" width="21" customWidth="1"/>
    <col min="15" max="15" width="25.5703125" customWidth="1"/>
    <col min="16" max="17" width="21" customWidth="1"/>
    <col min="18" max="18" width="25.5703125" customWidth="1"/>
    <col min="19" max="20" width="21" customWidth="1"/>
    <col min="21" max="21" width="25.5703125" customWidth="1"/>
    <col min="22" max="23" width="21" customWidth="1"/>
    <col min="24" max="24" width="25.5703125" customWidth="1"/>
    <col min="25" max="26" width="21" customWidth="1"/>
    <col min="27" max="27" width="25.5703125" customWidth="1"/>
    <col min="28" max="29" width="21" customWidth="1"/>
    <col min="30" max="30" width="25.5703125" customWidth="1"/>
    <col min="31" max="32" width="21" customWidth="1"/>
    <col min="33" max="33" width="25.5703125" customWidth="1"/>
    <col min="34" max="35" width="21" customWidth="1"/>
    <col min="36" max="36" width="25.5703125" customWidth="1"/>
  </cols>
  <sheetData>
    <row r="1" spans="1:36" ht="23.25" x14ac:dyDescent="0.25">
      <c r="A1" s="50" t="s">
        <v>0</v>
      </c>
      <c r="B1" s="51"/>
      <c r="C1" s="51"/>
      <c r="D1" s="50" t="s">
        <v>10</v>
      </c>
      <c r="E1" s="51"/>
      <c r="F1" s="52"/>
      <c r="G1" s="50" t="s">
        <v>11</v>
      </c>
      <c r="H1" s="51"/>
      <c r="I1" s="52"/>
      <c r="J1" s="50" t="s">
        <v>12</v>
      </c>
      <c r="K1" s="51"/>
      <c r="L1" s="52"/>
      <c r="M1" s="50" t="s">
        <v>13</v>
      </c>
      <c r="N1" s="51"/>
      <c r="O1" s="52"/>
      <c r="P1" s="50" t="s">
        <v>14</v>
      </c>
      <c r="Q1" s="51"/>
      <c r="R1" s="52"/>
      <c r="S1" s="50" t="s">
        <v>15</v>
      </c>
      <c r="T1" s="51"/>
      <c r="U1" s="52"/>
      <c r="V1" s="50" t="s">
        <v>16</v>
      </c>
      <c r="W1" s="51"/>
      <c r="X1" s="52"/>
      <c r="Y1" s="50" t="s">
        <v>17</v>
      </c>
      <c r="Z1" s="51"/>
      <c r="AA1" s="52"/>
      <c r="AB1" s="50" t="s">
        <v>18</v>
      </c>
      <c r="AC1" s="51"/>
      <c r="AD1" s="52"/>
      <c r="AE1" s="50" t="s">
        <v>19</v>
      </c>
      <c r="AF1" s="51"/>
      <c r="AG1" s="52"/>
      <c r="AH1" s="50" t="s">
        <v>20</v>
      </c>
      <c r="AI1" s="51"/>
      <c r="AJ1" s="52"/>
    </row>
    <row r="2" spans="1:36" ht="15.75" customHeight="1" x14ac:dyDescent="0.25">
      <c r="A2" s="53" t="s">
        <v>7</v>
      </c>
      <c r="B2" s="1" t="s">
        <v>1</v>
      </c>
      <c r="C2" s="3">
        <v>-8.6999999999999993</v>
      </c>
      <c r="D2" s="53" t="s">
        <v>7</v>
      </c>
      <c r="E2" s="15" t="s">
        <v>1</v>
      </c>
      <c r="F2" s="4">
        <v>-11.8</v>
      </c>
      <c r="G2" s="53" t="s">
        <v>7</v>
      </c>
      <c r="H2" s="15" t="s">
        <v>1</v>
      </c>
      <c r="I2" s="4">
        <v>-16.399999999999999</v>
      </c>
      <c r="J2" s="53" t="s">
        <v>7</v>
      </c>
      <c r="K2" s="15" t="s">
        <v>1</v>
      </c>
      <c r="L2" s="4">
        <v>-16.7</v>
      </c>
      <c r="M2" s="53" t="s">
        <v>7</v>
      </c>
      <c r="N2" s="15" t="s">
        <v>1</v>
      </c>
      <c r="O2" s="4">
        <v>-19</v>
      </c>
      <c r="P2" s="53" t="s">
        <v>7</v>
      </c>
      <c r="Q2" s="15" t="s">
        <v>1</v>
      </c>
      <c r="R2" s="4">
        <v>-23.1</v>
      </c>
      <c r="S2" s="53" t="s">
        <v>7</v>
      </c>
      <c r="T2" s="15" t="s">
        <v>1</v>
      </c>
      <c r="U2" s="4">
        <v>-23.8</v>
      </c>
      <c r="V2" s="53" t="s">
        <v>7</v>
      </c>
      <c r="W2" s="15" t="s">
        <v>1</v>
      </c>
      <c r="X2" s="4">
        <v>-27.8</v>
      </c>
      <c r="Y2" s="53" t="s">
        <v>7</v>
      </c>
      <c r="Z2" s="15" t="s">
        <v>1</v>
      </c>
      <c r="AA2" s="4">
        <v>-28.6</v>
      </c>
      <c r="AB2" s="53" t="s">
        <v>7</v>
      </c>
      <c r="AC2" s="15" t="s">
        <v>1</v>
      </c>
      <c r="AD2" s="4">
        <v>-28.5</v>
      </c>
      <c r="AE2" s="53" t="s">
        <v>7</v>
      </c>
      <c r="AF2" s="15" t="s">
        <v>1</v>
      </c>
      <c r="AG2" s="4">
        <v>-22.9</v>
      </c>
      <c r="AH2" s="53" t="s">
        <v>7</v>
      </c>
      <c r="AI2" s="15" t="s">
        <v>1</v>
      </c>
      <c r="AJ2" s="4">
        <v>-42.4</v>
      </c>
    </row>
    <row r="3" spans="1:36" ht="15.75" customHeight="1" x14ac:dyDescent="0.25">
      <c r="A3" s="53"/>
      <c r="B3" s="1" t="s">
        <v>2</v>
      </c>
      <c r="C3" s="3">
        <v>1.5589999999999999</v>
      </c>
      <c r="D3" s="53"/>
      <c r="E3" s="15" t="s">
        <v>2</v>
      </c>
      <c r="F3" s="4">
        <v>2.0920000000000001</v>
      </c>
      <c r="G3" s="53"/>
      <c r="H3" s="15" t="s">
        <v>2</v>
      </c>
      <c r="I3" s="4">
        <v>2.472</v>
      </c>
      <c r="J3" s="53"/>
      <c r="K3" s="15" t="s">
        <v>2</v>
      </c>
      <c r="L3" s="4">
        <v>2.7949999999999999</v>
      </c>
      <c r="M3" s="53"/>
      <c r="N3" s="15" t="s">
        <v>2</v>
      </c>
      <c r="O3" s="4">
        <v>3.0939999999999999</v>
      </c>
      <c r="P3" s="53"/>
      <c r="Q3" s="15" t="s">
        <v>2</v>
      </c>
      <c r="R3" s="4">
        <v>3.391</v>
      </c>
      <c r="S3" s="53"/>
      <c r="T3" s="15" t="s">
        <v>2</v>
      </c>
      <c r="U3" s="4">
        <v>3.6160000000000001</v>
      </c>
      <c r="V3" s="53"/>
      <c r="W3" s="15" t="s">
        <v>2</v>
      </c>
      <c r="X3" s="4">
        <v>3.86</v>
      </c>
      <c r="Y3" s="53"/>
      <c r="Z3" s="15" t="s">
        <v>2</v>
      </c>
      <c r="AA3" s="4">
        <v>4.0759999999999996</v>
      </c>
      <c r="AB3" s="53"/>
      <c r="AC3" s="15" t="s">
        <v>2</v>
      </c>
      <c r="AD3" s="4">
        <v>4.2789999999999999</v>
      </c>
      <c r="AE3" s="53"/>
      <c r="AF3" s="15" t="s">
        <v>2</v>
      </c>
      <c r="AG3" s="4">
        <v>4.4909999999999997</v>
      </c>
      <c r="AH3" s="53"/>
      <c r="AI3" s="15" t="s">
        <v>2</v>
      </c>
      <c r="AJ3" s="4">
        <v>4.766</v>
      </c>
    </row>
    <row r="4" spans="1:36" x14ac:dyDescent="0.25">
      <c r="A4" s="2" t="s">
        <v>8</v>
      </c>
      <c r="B4" s="54">
        <v>50</v>
      </c>
      <c r="C4" s="54"/>
      <c r="D4" s="2" t="s">
        <v>8</v>
      </c>
      <c r="E4" s="54">
        <v>50</v>
      </c>
      <c r="F4" s="55"/>
      <c r="G4" s="2" t="s">
        <v>8</v>
      </c>
      <c r="H4" s="54">
        <v>50</v>
      </c>
      <c r="I4" s="55"/>
      <c r="J4" s="2" t="s">
        <v>8</v>
      </c>
      <c r="K4" s="54">
        <v>50</v>
      </c>
      <c r="L4" s="55"/>
      <c r="M4" s="2" t="s">
        <v>8</v>
      </c>
      <c r="N4" s="54">
        <v>50</v>
      </c>
      <c r="O4" s="55"/>
      <c r="P4" s="2" t="s">
        <v>8</v>
      </c>
      <c r="Q4" s="54">
        <v>50</v>
      </c>
      <c r="R4" s="55"/>
      <c r="S4" s="2" t="s">
        <v>8</v>
      </c>
      <c r="T4" s="54">
        <v>50</v>
      </c>
      <c r="U4" s="55"/>
      <c r="V4" s="2" t="s">
        <v>8</v>
      </c>
      <c r="W4" s="54">
        <v>50</v>
      </c>
      <c r="X4" s="55"/>
      <c r="Y4" s="2" t="s">
        <v>8</v>
      </c>
      <c r="Z4" s="54">
        <v>50</v>
      </c>
      <c r="AA4" s="55"/>
      <c r="AB4" s="2" t="s">
        <v>8</v>
      </c>
      <c r="AC4" s="54">
        <v>50</v>
      </c>
      <c r="AD4" s="55"/>
      <c r="AE4" s="2" t="s">
        <v>8</v>
      </c>
      <c r="AF4" s="54">
        <v>50</v>
      </c>
      <c r="AG4" s="55"/>
      <c r="AH4" s="2" t="s">
        <v>8</v>
      </c>
      <c r="AI4" s="54">
        <v>50</v>
      </c>
      <c r="AJ4" s="55"/>
    </row>
    <row r="5" spans="1:36" x14ac:dyDescent="0.25">
      <c r="A5" s="2" t="s">
        <v>9</v>
      </c>
      <c r="B5" s="54">
        <v>153</v>
      </c>
      <c r="C5" s="54"/>
      <c r="D5" s="2" t="s">
        <v>9</v>
      </c>
      <c r="E5" s="54">
        <v>35</v>
      </c>
      <c r="F5" s="55"/>
      <c r="G5" s="2" t="s">
        <v>9</v>
      </c>
      <c r="H5" s="54">
        <v>35</v>
      </c>
      <c r="I5" s="55"/>
      <c r="J5" s="2" t="s">
        <v>9</v>
      </c>
      <c r="K5" s="54">
        <v>35</v>
      </c>
      <c r="L5" s="55"/>
      <c r="M5" s="2" t="s">
        <v>9</v>
      </c>
      <c r="N5" s="54">
        <v>35</v>
      </c>
      <c r="O5" s="55"/>
      <c r="P5" s="2" t="s">
        <v>9</v>
      </c>
      <c r="Q5" s="54">
        <v>35</v>
      </c>
      <c r="R5" s="55"/>
      <c r="S5" s="2" t="s">
        <v>9</v>
      </c>
      <c r="T5" s="54">
        <v>35</v>
      </c>
      <c r="U5" s="55"/>
      <c r="V5" s="2" t="s">
        <v>9</v>
      </c>
      <c r="W5" s="54">
        <v>35</v>
      </c>
      <c r="X5" s="55"/>
      <c r="Y5" s="2" t="s">
        <v>9</v>
      </c>
      <c r="Z5" s="54">
        <v>153</v>
      </c>
      <c r="AA5" s="55"/>
      <c r="AB5" s="2" t="s">
        <v>9</v>
      </c>
      <c r="AC5" s="54">
        <v>35</v>
      </c>
      <c r="AD5" s="55"/>
      <c r="AE5" s="2" t="s">
        <v>9</v>
      </c>
      <c r="AF5" s="54">
        <v>35</v>
      </c>
      <c r="AG5" s="55"/>
      <c r="AH5" s="2" t="s">
        <v>9</v>
      </c>
      <c r="AI5" s="54">
        <v>153</v>
      </c>
      <c r="AJ5" s="55"/>
    </row>
    <row r="6" spans="1:36" x14ac:dyDescent="0.25">
      <c r="A6" s="5" t="s">
        <v>3</v>
      </c>
      <c r="B6" s="6" t="s">
        <v>4</v>
      </c>
      <c r="C6" s="6" t="s">
        <v>5</v>
      </c>
      <c r="D6" s="5" t="s">
        <v>3</v>
      </c>
      <c r="E6" s="6" t="s">
        <v>4</v>
      </c>
      <c r="F6" s="7" t="s">
        <v>5</v>
      </c>
      <c r="G6" s="5" t="s">
        <v>3</v>
      </c>
      <c r="H6" s="6" t="s">
        <v>4</v>
      </c>
      <c r="I6" s="7" t="s">
        <v>5</v>
      </c>
      <c r="J6" s="5" t="s">
        <v>3</v>
      </c>
      <c r="K6" s="6" t="s">
        <v>4</v>
      </c>
      <c r="L6" s="7" t="s">
        <v>5</v>
      </c>
      <c r="M6" s="5" t="s">
        <v>3</v>
      </c>
      <c r="N6" s="6" t="s">
        <v>4</v>
      </c>
      <c r="O6" s="7" t="s">
        <v>5</v>
      </c>
      <c r="P6" s="5" t="s">
        <v>3</v>
      </c>
      <c r="Q6" s="6" t="s">
        <v>4</v>
      </c>
      <c r="R6" s="7" t="s">
        <v>5</v>
      </c>
      <c r="S6" s="5" t="s">
        <v>3</v>
      </c>
      <c r="T6" s="6" t="s">
        <v>4</v>
      </c>
      <c r="U6" s="7" t="s">
        <v>5</v>
      </c>
      <c r="V6" s="5" t="s">
        <v>3</v>
      </c>
      <c r="W6" s="6" t="s">
        <v>4</v>
      </c>
      <c r="X6" s="7" t="s">
        <v>5</v>
      </c>
      <c r="Y6" s="5" t="s">
        <v>3</v>
      </c>
      <c r="Z6" s="6" t="s">
        <v>4</v>
      </c>
      <c r="AA6" s="7" t="s">
        <v>5</v>
      </c>
      <c r="AB6" s="5" t="s">
        <v>3</v>
      </c>
      <c r="AC6" s="6" t="s">
        <v>4</v>
      </c>
      <c r="AD6" s="7" t="s">
        <v>5</v>
      </c>
      <c r="AE6" s="5" t="s">
        <v>3</v>
      </c>
      <c r="AF6" s="6" t="s">
        <v>4</v>
      </c>
      <c r="AG6" s="7" t="s">
        <v>5</v>
      </c>
      <c r="AH6" s="5" t="s">
        <v>3</v>
      </c>
      <c r="AI6" s="6" t="s">
        <v>4</v>
      </c>
      <c r="AJ6" s="7" t="s">
        <v>5</v>
      </c>
    </row>
    <row r="7" spans="1:36" x14ac:dyDescent="0.25">
      <c r="A7" s="8">
        <v>100</v>
      </c>
      <c r="B7" s="9">
        <v>147</v>
      </c>
      <c r="C7" s="21">
        <f>B7*(($B$4*$B$4)/($B$5*$B$5))</f>
        <v>15.699090093553762</v>
      </c>
      <c r="D7" s="8">
        <v>100</v>
      </c>
      <c r="E7" s="9">
        <v>197</v>
      </c>
      <c r="F7" s="10">
        <f>E7*((E$4*E$4)/(E$5*E$5))</f>
        <v>402.0408163265306</v>
      </c>
      <c r="G7" s="8">
        <v>100</v>
      </c>
      <c r="H7" s="9">
        <f>$I$3*G7+$I$2</f>
        <v>230.79999999999998</v>
      </c>
      <c r="I7" s="10">
        <f>H7*((H$4*H$4)/(H$5*H$5))</f>
        <v>471.0204081632653</v>
      </c>
      <c r="J7" s="8">
        <v>100</v>
      </c>
      <c r="K7" s="9">
        <f>L$3*J7+L$2</f>
        <v>262.8</v>
      </c>
      <c r="L7" s="10">
        <f>K7*((K$4*K$4)/(K$5*K$5))</f>
        <v>536.32653061224494</v>
      </c>
      <c r="M7" s="8">
        <v>100</v>
      </c>
      <c r="N7" s="9">
        <f>O$3*M7+O$2</f>
        <v>290.39999999999998</v>
      </c>
      <c r="O7" s="10">
        <f>N7*((N$4*N$4)/(N$5*N$5))</f>
        <v>592.65306122448976</v>
      </c>
      <c r="P7" s="8">
        <v>100</v>
      </c>
      <c r="Q7" s="9">
        <f>R$3*P7+R$2</f>
        <v>316</v>
      </c>
      <c r="R7" s="10">
        <f>Q7*((Q$4*Q$4)/(Q$5*Q$5))</f>
        <v>644.89795918367349</v>
      </c>
      <c r="S7" s="8">
        <v>100</v>
      </c>
      <c r="T7" s="9">
        <f>U$3*S7+U$2</f>
        <v>337.8</v>
      </c>
      <c r="U7" s="10">
        <f>T7*((T$4*T$4)/(T$5*T$5))</f>
        <v>689.38775510204084</v>
      </c>
      <c r="V7" s="8">
        <v>100</v>
      </c>
      <c r="W7" s="9">
        <f>X$3*V7+X$2</f>
        <v>358.2</v>
      </c>
      <c r="X7" s="10">
        <f>W7*((W$4*W$4)/(W$5*W$5))</f>
        <v>731.0204081632653</v>
      </c>
      <c r="Y7" s="8">
        <v>100</v>
      </c>
      <c r="Z7" s="9">
        <f>AA$3*Y7+AA$2</f>
        <v>378.99999999999994</v>
      </c>
      <c r="AA7" s="10">
        <f>Z7*((Z$4*Z$4)/(Z$5*Z$5))</f>
        <v>40.475885343244045</v>
      </c>
      <c r="AB7" s="8">
        <v>100</v>
      </c>
      <c r="AC7" s="9">
        <f>AD$3*AB7+AD$2</f>
        <v>399.4</v>
      </c>
      <c r="AD7" s="10">
        <f>AC7*((AC$4*AC$4)/(AC$5*AC$5))</f>
        <v>815.10204081632651</v>
      </c>
      <c r="AE7" s="8">
        <v>100</v>
      </c>
      <c r="AF7" s="9">
        <f>AG$3*AE7+AG$2</f>
        <v>426.2</v>
      </c>
      <c r="AG7" s="10">
        <f>AF7*((AF$4*AF$4)/(AF$5*AF$5))</f>
        <v>869.79591836734699</v>
      </c>
      <c r="AH7" s="8">
        <v>100</v>
      </c>
      <c r="AI7" s="9">
        <f>AJ$3*AH7+AJ$2</f>
        <v>434.20000000000005</v>
      </c>
      <c r="AJ7" s="10">
        <f>AI7*((AI$4*AI$4)/(AI$5*AI$5))</f>
        <v>46.371053868170371</v>
      </c>
    </row>
    <row r="8" spans="1:36" x14ac:dyDescent="0.25">
      <c r="A8" s="8">
        <v>200</v>
      </c>
      <c r="B8" s="9">
        <v>303</v>
      </c>
      <c r="C8" s="20">
        <f>B8*(($B$4*$B$4)/($B$5*$B$5))</f>
        <v>32.359348968345508</v>
      </c>
      <c r="D8" s="8">
        <v>200</v>
      </c>
      <c r="E8" s="9">
        <v>406</v>
      </c>
      <c r="F8" s="10">
        <f t="shared" ref="F8:F11" si="0">E8*((E$4*E$4)/(E$5*E$5))</f>
        <v>828.57142857142856</v>
      </c>
      <c r="G8" s="8">
        <v>200</v>
      </c>
      <c r="H8" s="9">
        <f t="shared" ref="H8:H11" si="1">$I$3*G8+$I$2</f>
        <v>478</v>
      </c>
      <c r="I8" s="10">
        <f t="shared" ref="I8" si="2">H8*((H$4*H$4)/(H$5*H$5))</f>
        <v>975.51020408163265</v>
      </c>
      <c r="J8" s="8">
        <v>200</v>
      </c>
      <c r="K8" s="9">
        <f t="shared" ref="K8:K11" si="3">L$3*J8+L$2</f>
        <v>542.29999999999995</v>
      </c>
      <c r="L8" s="10">
        <f t="shared" ref="L8" si="4">K8*((K$4*K$4)/(K$5*K$5))</f>
        <v>1106.7346938775509</v>
      </c>
      <c r="M8" s="8">
        <v>200</v>
      </c>
      <c r="N8" s="9">
        <f t="shared" ref="N8:N11" si="5">O$3*M8+O$2</f>
        <v>599.79999999999995</v>
      </c>
      <c r="O8" s="10">
        <f t="shared" ref="O8" si="6">N8*((N$4*N$4)/(N$5*N$5))</f>
        <v>1224.0816326530612</v>
      </c>
      <c r="P8" s="8">
        <v>200</v>
      </c>
      <c r="Q8" s="9">
        <f t="shared" ref="Q8:Q11" si="7">R$3*P8+R$2</f>
        <v>655.1</v>
      </c>
      <c r="R8" s="10">
        <f t="shared" ref="R8" si="8">Q8*((Q$4*Q$4)/(Q$5*Q$5))</f>
        <v>1336.9387755102041</v>
      </c>
      <c r="S8" s="8">
        <v>200</v>
      </c>
      <c r="T8" s="9">
        <f t="shared" ref="T8:T11" si="9">U$3*S8+U$2</f>
        <v>699.40000000000009</v>
      </c>
      <c r="U8" s="10">
        <f t="shared" ref="U8" si="10">T8*((T$4*T$4)/(T$5*T$5))</f>
        <v>1427.3469387755104</v>
      </c>
      <c r="V8" s="8">
        <v>200</v>
      </c>
      <c r="W8" s="9">
        <f t="shared" ref="W8:W11" si="11">X$3*V8+X$2</f>
        <v>744.2</v>
      </c>
      <c r="X8" s="10">
        <f t="shared" ref="X8" si="12">W8*((W$4*W$4)/(W$5*W$5))</f>
        <v>1518.7755102040817</v>
      </c>
      <c r="Y8" s="8">
        <v>200</v>
      </c>
      <c r="Z8" s="9">
        <f t="shared" ref="Z8:Z11" si="13">AA$3*Y8+AA$2</f>
        <v>786.59999999999991</v>
      </c>
      <c r="AA8" s="10">
        <f t="shared" ref="AA8" si="14">Z8*((Z$4*Z$4)/(Z$5*Z$5))</f>
        <v>84.006151480199918</v>
      </c>
      <c r="AB8" s="8">
        <v>200</v>
      </c>
      <c r="AC8" s="9">
        <f t="shared" ref="AC8:AC11" si="15">AD$3*AB8+AD$2</f>
        <v>827.3</v>
      </c>
      <c r="AD8" s="10">
        <f t="shared" ref="AD8" si="16">AC8*((AC$4*AC$4)/(AC$5*AC$5))</f>
        <v>1688.3673469387754</v>
      </c>
      <c r="AE8" s="8">
        <v>200</v>
      </c>
      <c r="AF8" s="9">
        <f t="shared" ref="AF8:AF11" si="17">AG$3*AE8+AG$2</f>
        <v>875.3</v>
      </c>
      <c r="AG8" s="10">
        <f t="shared" ref="AG8" si="18">AF8*((AF$4*AF$4)/(AF$5*AF$5))</f>
        <v>1786.3265306122448</v>
      </c>
      <c r="AH8" s="8">
        <v>200</v>
      </c>
      <c r="AI8" s="9">
        <f t="shared" ref="AI8:AI11" si="19">AJ$3*AH8+AJ$2</f>
        <v>910.80000000000007</v>
      </c>
      <c r="AJ8" s="10">
        <f t="shared" ref="AJ8" si="20">AI8*((AI$4*AI$4)/(AI$5*AI$5))</f>
        <v>97.270280661284133</v>
      </c>
    </row>
    <row r="9" spans="1:36" x14ac:dyDescent="0.25">
      <c r="A9" s="8">
        <v>300</v>
      </c>
      <c r="B9" s="9">
        <v>459</v>
      </c>
      <c r="C9" s="20">
        <f>B9*(($B$4*$B$4)/($B$5*$B$5))</f>
        <v>49.019607843137258</v>
      </c>
      <c r="D9" s="8">
        <v>300</v>
      </c>
      <c r="E9" s="9">
        <v>617</v>
      </c>
      <c r="F9" s="10">
        <f>E9*((E$4*E$4)/(E$5*E$5))</f>
        <v>1259.1836734693877</v>
      </c>
      <c r="G9" s="8">
        <v>300</v>
      </c>
      <c r="H9" s="9">
        <f t="shared" si="1"/>
        <v>725.2</v>
      </c>
      <c r="I9" s="10">
        <f>H9*((H$4*H$4)/(H$5*H$5))</f>
        <v>1480.0000000000002</v>
      </c>
      <c r="J9" s="8">
        <v>300</v>
      </c>
      <c r="K9" s="9">
        <f t="shared" si="3"/>
        <v>821.8</v>
      </c>
      <c r="L9" s="10">
        <f>K9*((K$4*K$4)/(K$5*K$5))</f>
        <v>1677.1428571428571</v>
      </c>
      <c r="M9" s="8">
        <v>300</v>
      </c>
      <c r="N9" s="9">
        <f t="shared" si="5"/>
        <v>909.19999999999993</v>
      </c>
      <c r="O9" s="10">
        <f>N9*((N$4*N$4)/(N$5*N$5))</f>
        <v>1855.5102040816325</v>
      </c>
      <c r="P9" s="8">
        <v>300</v>
      </c>
      <c r="Q9" s="9">
        <f t="shared" si="7"/>
        <v>994.19999999999993</v>
      </c>
      <c r="R9" s="10">
        <f>Q9*((Q$4*Q$4)/(Q$5*Q$5))</f>
        <v>2028.9795918367347</v>
      </c>
      <c r="S9" s="8">
        <v>300</v>
      </c>
      <c r="T9" s="9">
        <f t="shared" si="9"/>
        <v>1061</v>
      </c>
      <c r="U9" s="10">
        <f>T9*((T$4*T$4)/(T$5*T$5))</f>
        <v>2165.3061224489797</v>
      </c>
      <c r="V9" s="8">
        <v>300</v>
      </c>
      <c r="W9" s="9">
        <f t="shared" si="11"/>
        <v>1130.2</v>
      </c>
      <c r="X9" s="10">
        <f>W9*((W$4*W$4)/(W$5*W$5))</f>
        <v>2306.5306122448983</v>
      </c>
      <c r="Y9" s="8">
        <v>300</v>
      </c>
      <c r="Z9" s="9">
        <f t="shared" si="13"/>
        <v>1194.2</v>
      </c>
      <c r="AA9" s="10">
        <f>Z9*((Z$4*Z$4)/(Z$5*Z$5))</f>
        <v>127.53641761715581</v>
      </c>
      <c r="AB9" s="8">
        <v>300</v>
      </c>
      <c r="AC9" s="9">
        <f t="shared" si="15"/>
        <v>1255.2</v>
      </c>
      <c r="AD9" s="10">
        <f>AC9*((AC$4*AC$4)/(AC$5*AC$5))</f>
        <v>2561.6326530612246</v>
      </c>
      <c r="AE9" s="8">
        <v>300</v>
      </c>
      <c r="AF9" s="9">
        <f t="shared" si="17"/>
        <v>1324.3999999999999</v>
      </c>
      <c r="AG9" s="10">
        <f>AF9*((AF$4*AF$4)/(AF$5*AF$5))</f>
        <v>2702.8571428571427</v>
      </c>
      <c r="AH9" s="8">
        <v>300</v>
      </c>
      <c r="AI9" s="9">
        <f t="shared" si="19"/>
        <v>1387.3999999999999</v>
      </c>
      <c r="AJ9" s="10">
        <f>AI9*((AI$4*AI$4)/(AI$5*AI$5))</f>
        <v>148.16950745439786</v>
      </c>
    </row>
    <row r="10" spans="1:36" x14ac:dyDescent="0.25">
      <c r="A10" s="8">
        <v>400</v>
      </c>
      <c r="B10" s="9">
        <v>616</v>
      </c>
      <c r="C10" s="20">
        <f>B10*(($B$4*$B$4)/($B$5*$B$5))</f>
        <v>65.786663249177664</v>
      </c>
      <c r="D10" s="8">
        <v>400</v>
      </c>
      <c r="E10" s="9">
        <v>826</v>
      </c>
      <c r="F10" s="10">
        <f t="shared" si="0"/>
        <v>1685.7142857142858</v>
      </c>
      <c r="G10" s="8">
        <v>400</v>
      </c>
      <c r="H10" s="9">
        <f t="shared" si="1"/>
        <v>972.4</v>
      </c>
      <c r="I10" s="10">
        <f t="shared" ref="I10:I11" si="21">H10*((H$4*H$4)/(H$5*H$5))</f>
        <v>1984.4897959183672</v>
      </c>
      <c r="J10" s="8">
        <v>400</v>
      </c>
      <c r="K10" s="9">
        <f t="shared" si="3"/>
        <v>1101.3</v>
      </c>
      <c r="L10" s="10">
        <f t="shared" ref="L10:L11" si="22">K10*((K$4*K$4)/(K$5*K$5))</f>
        <v>2247.5510204081634</v>
      </c>
      <c r="M10" s="8">
        <v>400</v>
      </c>
      <c r="N10" s="9">
        <f t="shared" si="5"/>
        <v>1218.5999999999999</v>
      </c>
      <c r="O10" s="10">
        <f t="shared" ref="O10:O11" si="23">N10*((N$4*N$4)/(N$5*N$5))</f>
        <v>2486.9387755102039</v>
      </c>
      <c r="P10" s="8">
        <v>400</v>
      </c>
      <c r="Q10" s="9">
        <f t="shared" si="7"/>
        <v>1333.3000000000002</v>
      </c>
      <c r="R10" s="10">
        <f t="shared" ref="R10:R11" si="24">Q10*((Q$4*Q$4)/(Q$5*Q$5))</f>
        <v>2721.0204081632655</v>
      </c>
      <c r="S10" s="8">
        <v>400</v>
      </c>
      <c r="T10" s="9">
        <f t="shared" si="9"/>
        <v>1422.6000000000001</v>
      </c>
      <c r="U10" s="10">
        <f t="shared" ref="U10:U11" si="25">T10*((T$4*T$4)/(T$5*T$5))</f>
        <v>2903.2653061224491</v>
      </c>
      <c r="V10" s="8">
        <v>400</v>
      </c>
      <c r="W10" s="9">
        <f t="shared" si="11"/>
        <v>1516.2</v>
      </c>
      <c r="X10" s="10">
        <f t="shared" ref="X10:X11" si="26">W10*((W$4*W$4)/(W$5*W$5))</f>
        <v>3094.2857142857142</v>
      </c>
      <c r="Y10" s="8">
        <v>400</v>
      </c>
      <c r="Z10" s="9">
        <f t="shared" si="13"/>
        <v>1601.8</v>
      </c>
      <c r="AA10" s="10">
        <f t="shared" ref="AA10:AA11" si="27">Z10*((Z$4*Z$4)/(Z$5*Z$5))</f>
        <v>171.06668375411166</v>
      </c>
      <c r="AB10" s="8">
        <v>400</v>
      </c>
      <c r="AC10" s="9">
        <f t="shared" si="15"/>
        <v>1683.1</v>
      </c>
      <c r="AD10" s="10">
        <f t="shared" ref="AD10:AD11" si="28">AC10*((AC$4*AC$4)/(AC$5*AC$5))</f>
        <v>3434.8979591836733</v>
      </c>
      <c r="AE10" s="8">
        <v>400</v>
      </c>
      <c r="AF10" s="9">
        <f t="shared" si="17"/>
        <v>1773.4999999999998</v>
      </c>
      <c r="AG10" s="10">
        <f t="shared" ref="AG10:AG11" si="29">AF10*((AF$4*AF$4)/(AF$5*AF$5))</f>
        <v>3619.3877551020405</v>
      </c>
      <c r="AH10" s="8">
        <v>400</v>
      </c>
      <c r="AI10" s="9">
        <f t="shared" si="19"/>
        <v>1864</v>
      </c>
      <c r="AJ10" s="10">
        <f t="shared" ref="AJ10:AJ11" si="30">AI10*((AI$4*AI$4)/(AI$5*AI$5))</f>
        <v>199.06873424751166</v>
      </c>
    </row>
    <row r="11" spans="1:36" x14ac:dyDescent="0.25">
      <c r="A11" s="8">
        <v>500</v>
      </c>
      <c r="B11" s="9">
        <v>770</v>
      </c>
      <c r="C11" s="20">
        <f>B11*(($B$4*$B$4)/($B$5*$B$5))</f>
        <v>82.233329061472091</v>
      </c>
      <c r="D11" s="8">
        <v>500</v>
      </c>
      <c r="E11" s="9">
        <v>1033</v>
      </c>
      <c r="F11" s="10">
        <f t="shared" si="0"/>
        <v>2108.1632653061224</v>
      </c>
      <c r="G11" s="8">
        <v>500</v>
      </c>
      <c r="H11" s="9">
        <f t="shared" si="1"/>
        <v>1219.5999999999999</v>
      </c>
      <c r="I11" s="10">
        <f t="shared" si="21"/>
        <v>2488.9795918367345</v>
      </c>
      <c r="J11" s="8">
        <v>500</v>
      </c>
      <c r="K11" s="9">
        <f t="shared" si="3"/>
        <v>1380.8</v>
      </c>
      <c r="L11" s="10">
        <f t="shared" si="22"/>
        <v>2817.9591836734694</v>
      </c>
      <c r="M11" s="8">
        <v>500</v>
      </c>
      <c r="N11" s="9">
        <f t="shared" si="5"/>
        <v>1528</v>
      </c>
      <c r="O11" s="10">
        <f t="shared" si="23"/>
        <v>3118.3673469387754</v>
      </c>
      <c r="P11" s="8">
        <v>500</v>
      </c>
      <c r="Q11" s="9">
        <f t="shared" si="7"/>
        <v>1672.4</v>
      </c>
      <c r="R11" s="10">
        <f t="shared" si="24"/>
        <v>3413.0612244897961</v>
      </c>
      <c r="S11" s="8">
        <v>500</v>
      </c>
      <c r="T11" s="9">
        <f t="shared" si="9"/>
        <v>1784.2</v>
      </c>
      <c r="U11" s="10">
        <f t="shared" si="25"/>
        <v>3641.2244897959185</v>
      </c>
      <c r="V11" s="8">
        <v>500</v>
      </c>
      <c r="W11" s="9">
        <f t="shared" si="11"/>
        <v>1902.2</v>
      </c>
      <c r="X11" s="10">
        <f t="shared" si="26"/>
        <v>3882.0408163265306</v>
      </c>
      <c r="Y11" s="8">
        <v>500</v>
      </c>
      <c r="Z11" s="9">
        <f t="shared" si="13"/>
        <v>2009.3999999999999</v>
      </c>
      <c r="AA11" s="10">
        <f t="shared" si="27"/>
        <v>214.59694989106754</v>
      </c>
      <c r="AB11" s="8">
        <v>500</v>
      </c>
      <c r="AC11" s="9">
        <f t="shared" si="15"/>
        <v>2111</v>
      </c>
      <c r="AD11" s="10">
        <f t="shared" si="28"/>
        <v>4308.1632653061224</v>
      </c>
      <c r="AE11" s="8">
        <v>500</v>
      </c>
      <c r="AF11" s="9">
        <f t="shared" si="17"/>
        <v>2222.6</v>
      </c>
      <c r="AG11" s="10">
        <f t="shared" si="29"/>
        <v>4535.9183673469388</v>
      </c>
      <c r="AH11" s="8">
        <v>500</v>
      </c>
      <c r="AI11" s="9">
        <f t="shared" si="19"/>
        <v>2340.6</v>
      </c>
      <c r="AJ11" s="10">
        <f t="shared" si="30"/>
        <v>249.9679610406254</v>
      </c>
    </row>
    <row r="12" spans="1:36" x14ac:dyDescent="0.25">
      <c r="A12" s="8"/>
      <c r="B12" s="9"/>
      <c r="C12" s="22"/>
      <c r="D12" s="8"/>
      <c r="E12" s="9"/>
      <c r="F12" s="14"/>
      <c r="G12" s="8"/>
      <c r="H12" s="9"/>
      <c r="I12" s="14"/>
      <c r="J12" s="8"/>
      <c r="K12" s="9"/>
      <c r="L12" s="14"/>
      <c r="M12" s="8"/>
      <c r="N12" s="9"/>
      <c r="O12" s="14"/>
      <c r="P12" s="8"/>
      <c r="Q12" s="9"/>
      <c r="R12" s="14"/>
      <c r="S12" s="8"/>
      <c r="T12" s="9"/>
      <c r="U12" s="14"/>
      <c r="V12" s="8"/>
      <c r="W12" s="9"/>
      <c r="X12" s="14"/>
      <c r="Y12" s="8"/>
      <c r="Z12" s="9"/>
      <c r="AA12" s="14"/>
      <c r="AB12" s="8"/>
      <c r="AC12" s="9"/>
      <c r="AD12" s="14"/>
      <c r="AE12" s="8"/>
      <c r="AF12" s="9"/>
      <c r="AG12" s="14"/>
      <c r="AH12" s="8"/>
      <c r="AI12" s="9"/>
      <c r="AJ12" s="14"/>
    </row>
    <row r="13" spans="1:36" x14ac:dyDescent="0.25">
      <c r="A13" s="11"/>
      <c r="B13" s="12"/>
      <c r="C13" s="22"/>
      <c r="D13" s="11"/>
      <c r="E13" s="12"/>
      <c r="F13" s="14"/>
      <c r="G13" s="11"/>
      <c r="H13" s="12"/>
      <c r="I13" s="14"/>
      <c r="J13" s="11"/>
      <c r="K13" s="12"/>
      <c r="L13" s="14"/>
      <c r="M13" s="11"/>
      <c r="N13" s="12"/>
      <c r="O13" s="14"/>
      <c r="P13" s="11"/>
      <c r="Q13" s="12"/>
      <c r="R13" s="14"/>
      <c r="S13" s="11"/>
      <c r="T13" s="12"/>
      <c r="U13" s="14"/>
      <c r="V13" s="11"/>
      <c r="W13" s="12"/>
      <c r="X13" s="14"/>
      <c r="Y13" s="11"/>
      <c r="Z13" s="12"/>
      <c r="AA13" s="14"/>
      <c r="AB13" s="11"/>
      <c r="AC13" s="12"/>
      <c r="AD13" s="14"/>
      <c r="AE13" s="11"/>
      <c r="AF13" s="12"/>
      <c r="AG13" s="14"/>
      <c r="AH13" s="11"/>
      <c r="AI13" s="12"/>
      <c r="AJ13" s="14"/>
    </row>
    <row r="14" spans="1:36" x14ac:dyDescent="0.25">
      <c r="A14" s="8"/>
      <c r="B14" s="9"/>
      <c r="C14" s="22"/>
      <c r="D14" s="8"/>
      <c r="E14" s="9"/>
      <c r="F14" s="14"/>
      <c r="G14" s="8"/>
      <c r="H14" s="9"/>
      <c r="I14" s="14"/>
      <c r="J14" s="8"/>
      <c r="K14" s="9"/>
      <c r="L14" s="14"/>
      <c r="M14" s="8"/>
      <c r="N14" s="9"/>
      <c r="O14" s="14"/>
      <c r="P14" s="8"/>
      <c r="Q14" s="9"/>
      <c r="R14" s="14"/>
      <c r="S14" s="8"/>
      <c r="T14" s="9"/>
      <c r="U14" s="14"/>
      <c r="V14" s="8"/>
      <c r="W14" s="9"/>
      <c r="X14" s="14"/>
      <c r="Y14" s="8"/>
      <c r="Z14" s="9"/>
      <c r="AA14" s="14"/>
      <c r="AB14" s="8"/>
      <c r="AC14" s="9"/>
      <c r="AD14" s="14"/>
      <c r="AE14" s="8"/>
      <c r="AF14" s="9"/>
      <c r="AG14" s="14"/>
      <c r="AH14" s="8"/>
      <c r="AI14" s="9"/>
      <c r="AJ14" s="14"/>
    </row>
    <row r="15" spans="1:36" x14ac:dyDescent="0.25">
      <c r="A15" s="8"/>
      <c r="B15" s="9"/>
      <c r="C15" s="22"/>
      <c r="D15" s="8"/>
      <c r="E15" s="9"/>
      <c r="F15" s="14"/>
      <c r="G15" s="8"/>
      <c r="H15" s="9"/>
      <c r="I15" s="14"/>
      <c r="J15" s="8"/>
      <c r="K15" s="9"/>
      <c r="L15" s="14"/>
      <c r="M15" s="8"/>
      <c r="N15" s="9"/>
      <c r="O15" s="14"/>
      <c r="P15" s="8"/>
      <c r="Q15" s="9"/>
      <c r="R15" s="14"/>
      <c r="S15" s="8"/>
      <c r="T15" s="9"/>
      <c r="U15" s="14"/>
      <c r="V15" s="8"/>
      <c r="W15" s="9"/>
      <c r="X15" s="14"/>
      <c r="Y15" s="8"/>
      <c r="Z15" s="9"/>
      <c r="AA15" s="14"/>
      <c r="AB15" s="8"/>
      <c r="AC15" s="9"/>
      <c r="AD15" s="14"/>
      <c r="AE15" s="8"/>
      <c r="AF15" s="9"/>
      <c r="AG15" s="14"/>
      <c r="AH15" s="8"/>
      <c r="AI15" s="9"/>
      <c r="AJ15" s="14"/>
    </row>
    <row r="16" spans="1:36" x14ac:dyDescent="0.25">
      <c r="A16" s="5" t="s">
        <v>6</v>
      </c>
      <c r="B16" s="6" t="s">
        <v>4</v>
      </c>
      <c r="C16" s="6" t="s">
        <v>5</v>
      </c>
      <c r="D16" s="5" t="s">
        <v>6</v>
      </c>
      <c r="E16" s="9"/>
      <c r="F16" s="14"/>
      <c r="G16" s="5" t="s">
        <v>6</v>
      </c>
      <c r="H16" s="9"/>
      <c r="I16" s="14"/>
      <c r="J16" s="5" t="s">
        <v>6</v>
      </c>
      <c r="K16" s="9"/>
      <c r="L16" s="14"/>
      <c r="M16" s="5" t="s">
        <v>6</v>
      </c>
      <c r="N16" s="9"/>
      <c r="O16" s="14"/>
      <c r="P16" s="5" t="s">
        <v>6</v>
      </c>
      <c r="Q16" s="9"/>
      <c r="R16" s="14"/>
      <c r="S16" s="5" t="s">
        <v>6</v>
      </c>
      <c r="T16" s="9"/>
      <c r="U16" s="14"/>
      <c r="V16" s="5" t="s">
        <v>6</v>
      </c>
      <c r="W16" s="9"/>
      <c r="X16" s="14"/>
      <c r="Y16" s="5" t="s">
        <v>6</v>
      </c>
      <c r="Z16" s="9"/>
      <c r="AA16" s="14"/>
      <c r="AB16" s="5" t="s">
        <v>6</v>
      </c>
      <c r="AC16" s="9"/>
      <c r="AD16" s="14"/>
      <c r="AE16" s="5" t="s">
        <v>6</v>
      </c>
      <c r="AF16" s="9"/>
      <c r="AG16" s="14"/>
      <c r="AH16" s="5" t="s">
        <v>6</v>
      </c>
      <c r="AI16" s="9"/>
      <c r="AJ16" s="14"/>
    </row>
    <row r="17" spans="1:36" x14ac:dyDescent="0.25">
      <c r="A17" s="8">
        <v>25</v>
      </c>
      <c r="B17" s="16">
        <f>$C$3*A17+$C$2</f>
        <v>30.275000000000002</v>
      </c>
      <c r="C17" s="27">
        <f>B17*(($B$4*$B$4)/($B$5*$B$5))</f>
        <v>3.2332649835533345</v>
      </c>
      <c r="D17" s="8">
        <v>15</v>
      </c>
      <c r="E17" s="16">
        <f>F$3*D17+F$2</f>
        <v>19.580000000000002</v>
      </c>
      <c r="F17" s="10">
        <f>E17*((E$4*E$4)/(E$5*E$5))</f>
        <v>39.95918367346939</v>
      </c>
      <c r="G17" s="8">
        <v>15</v>
      </c>
      <c r="H17" s="16">
        <f>I$3*G17+I$2</f>
        <v>20.68</v>
      </c>
      <c r="I17" s="10">
        <f>H17*((H$4*H$4)/(H$5*H$5))</f>
        <v>42.204081632653065</v>
      </c>
      <c r="J17" s="8">
        <v>15</v>
      </c>
      <c r="K17" s="16">
        <f>L$3*J17+L$2</f>
        <v>25.224999999999998</v>
      </c>
      <c r="L17" s="10">
        <f>K17*((K$4*K$4)/(K$5*K$5))</f>
        <v>51.479591836734691</v>
      </c>
      <c r="M17" s="8">
        <v>15</v>
      </c>
      <c r="N17" s="16">
        <f>O$3*M17+O$2</f>
        <v>27.409999999999997</v>
      </c>
      <c r="O17" s="10">
        <f>N17*((N$4*N$4)/(N$5*N$5))</f>
        <v>55.938775510204074</v>
      </c>
      <c r="P17" s="8">
        <v>15</v>
      </c>
      <c r="Q17" s="16">
        <f>R$3*P17+R$2</f>
        <v>27.765000000000001</v>
      </c>
      <c r="R17" s="10">
        <f>Q17*((Q$4*Q$4)/(Q$5*Q$5))</f>
        <v>56.663265306122454</v>
      </c>
      <c r="S17" s="8">
        <v>15</v>
      </c>
      <c r="T17" s="16">
        <f>U$3*S17+U$2</f>
        <v>30.44</v>
      </c>
      <c r="U17" s="10">
        <f>T17*((T$4*T$4)/(T$5*T$5))</f>
        <v>62.122448979591837</v>
      </c>
      <c r="V17" s="8">
        <v>15</v>
      </c>
      <c r="W17" s="16">
        <f>X$3*V17+X$2</f>
        <v>30.099999999999998</v>
      </c>
      <c r="X17" s="10">
        <f>W17*((W$4*W$4)/(W$5*W$5))</f>
        <v>61.428571428571423</v>
      </c>
      <c r="Y17" s="8">
        <v>15</v>
      </c>
      <c r="Z17" s="16">
        <f>AA$3*Y17+AA$2</f>
        <v>32.539999999999992</v>
      </c>
      <c r="AA17" s="10">
        <f>Z17*((Z$4*Z$4)/(Z$5*Z$5))</f>
        <v>3.4751591268315596</v>
      </c>
      <c r="AB17" s="8">
        <v>15</v>
      </c>
      <c r="AC17" s="16">
        <f>AD$3*AB17+AD$2</f>
        <v>35.685000000000002</v>
      </c>
      <c r="AD17" s="10">
        <f>AC17*((AC$4*AC$4)/(AC$5*AC$5))</f>
        <v>72.826530612244909</v>
      </c>
      <c r="AE17" s="8">
        <v>15</v>
      </c>
      <c r="AF17" s="16">
        <f>AG$3*AE17+AG$2</f>
        <v>44.464999999999996</v>
      </c>
      <c r="AG17" s="10">
        <f>AF17*((AF$4*AF$4)/(AF$5*AF$5))</f>
        <v>90.744897959183675</v>
      </c>
      <c r="AH17" s="8">
        <v>10</v>
      </c>
      <c r="AI17" s="16">
        <f>AJ$3*AH17+AJ$2</f>
        <v>5.259999999999998</v>
      </c>
      <c r="AJ17" s="26">
        <f>AI17*((AI$4*AI$4)/(AI$5*AI$5))</f>
        <v>0.56174975436797792</v>
      </c>
    </row>
    <row r="18" spans="1:36" x14ac:dyDescent="0.25">
      <c r="A18" s="11"/>
      <c r="B18" s="12"/>
      <c r="C18" s="12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  <c r="V18" s="11"/>
      <c r="W18" s="12"/>
      <c r="X18" s="13"/>
      <c r="Y18" s="11"/>
      <c r="Z18" s="12"/>
      <c r="AA18" s="13"/>
      <c r="AB18" s="11"/>
      <c r="AC18" s="12"/>
      <c r="AD18" s="13"/>
      <c r="AE18" s="11"/>
      <c r="AF18" s="12"/>
      <c r="AG18" s="13"/>
      <c r="AH18" s="11"/>
      <c r="AI18" s="12"/>
      <c r="AJ18" s="13"/>
    </row>
    <row r="19" spans="1:36" x14ac:dyDescent="0.25">
      <c r="A19" s="11"/>
      <c r="B19" s="12"/>
      <c r="C19" s="12"/>
      <c r="D19" s="11"/>
      <c r="E19" s="12"/>
      <c r="F19" s="13"/>
      <c r="G19" s="11"/>
      <c r="H19" s="12"/>
      <c r="I19" s="13"/>
      <c r="J19" s="11"/>
      <c r="K19" s="12"/>
      <c r="L19" s="13"/>
      <c r="M19" s="11"/>
      <c r="N19" s="12"/>
      <c r="O19" s="13"/>
      <c r="P19" s="11"/>
      <c r="Q19" s="12"/>
      <c r="R19" s="13"/>
      <c r="S19" s="11"/>
      <c r="T19" s="12"/>
      <c r="U19" s="13"/>
      <c r="V19" s="11"/>
      <c r="W19" s="12"/>
      <c r="X19" s="13"/>
      <c r="Y19" s="11"/>
      <c r="Z19" s="12"/>
      <c r="AA19" s="13"/>
      <c r="AB19" s="11"/>
      <c r="AC19" s="12"/>
      <c r="AD19" s="13"/>
      <c r="AE19" s="11"/>
      <c r="AF19" s="12"/>
      <c r="AG19" s="13"/>
      <c r="AH19" s="11"/>
      <c r="AI19" s="12"/>
      <c r="AJ19" s="13"/>
    </row>
    <row r="20" spans="1:36" x14ac:dyDescent="0.25">
      <c r="A20" s="11"/>
      <c r="B20" s="12"/>
      <c r="C20" s="12"/>
      <c r="D20" s="11"/>
      <c r="E20" s="12"/>
      <c r="F20" s="13"/>
      <c r="G20" s="11"/>
      <c r="H20" s="12"/>
      <c r="I20" s="13"/>
      <c r="J20" s="11"/>
      <c r="K20" s="12"/>
      <c r="L20" s="13"/>
      <c r="M20" s="11"/>
      <c r="N20" s="12"/>
      <c r="O20" s="13"/>
      <c r="P20" s="11"/>
      <c r="Q20" s="12"/>
      <c r="R20" s="13"/>
      <c r="S20" s="11"/>
      <c r="T20" s="12"/>
      <c r="U20" s="13"/>
      <c r="V20" s="11"/>
      <c r="W20" s="12"/>
      <c r="X20" s="13"/>
      <c r="Y20" s="11"/>
      <c r="Z20" s="12"/>
      <c r="AA20" s="13"/>
      <c r="AB20" s="11"/>
      <c r="AC20" s="12"/>
      <c r="AD20" s="13"/>
      <c r="AE20" s="11"/>
      <c r="AF20" s="12"/>
      <c r="AG20" s="13"/>
      <c r="AH20" s="11"/>
      <c r="AI20" s="12"/>
      <c r="AJ20" s="13"/>
    </row>
    <row r="21" spans="1:36" x14ac:dyDescent="0.25">
      <c r="A21" s="11"/>
      <c r="B21" s="12"/>
      <c r="C21" s="12"/>
      <c r="D21" s="11"/>
      <c r="E21" s="12"/>
      <c r="F21" s="13"/>
      <c r="G21" s="11"/>
      <c r="H21" s="12"/>
      <c r="I21" s="13"/>
      <c r="J21" s="11"/>
      <c r="K21" s="12"/>
      <c r="L21" s="13"/>
      <c r="M21" s="11"/>
      <c r="N21" s="12"/>
      <c r="O21" s="13"/>
      <c r="P21" s="11"/>
      <c r="Q21" s="12"/>
      <c r="R21" s="13"/>
      <c r="S21" s="11"/>
      <c r="T21" s="12"/>
      <c r="U21" s="13"/>
      <c r="V21" s="11"/>
      <c r="W21" s="12"/>
      <c r="X21" s="13"/>
      <c r="Y21" s="11"/>
      <c r="Z21" s="12"/>
      <c r="AA21" s="13"/>
      <c r="AB21" s="11"/>
      <c r="AC21" s="12"/>
      <c r="AD21" s="13"/>
      <c r="AE21" s="11"/>
      <c r="AF21" s="12"/>
      <c r="AG21" s="13"/>
      <c r="AH21" s="11"/>
      <c r="AI21" s="12"/>
      <c r="AJ21" s="13"/>
    </row>
    <row r="22" spans="1:36" x14ac:dyDescent="0.25">
      <c r="A22" s="11"/>
      <c r="B22" s="12"/>
      <c r="C22" s="12"/>
      <c r="D22" s="11"/>
      <c r="E22" s="12"/>
      <c r="F22" s="13"/>
      <c r="G22" s="11"/>
      <c r="H22" s="12"/>
      <c r="I22" s="13"/>
      <c r="J22" s="11"/>
      <c r="K22" s="12"/>
      <c r="L22" s="13"/>
      <c r="M22" s="11"/>
      <c r="N22" s="12"/>
      <c r="O22" s="13"/>
      <c r="P22" s="11"/>
      <c r="Q22" s="12"/>
      <c r="R22" s="13"/>
      <c r="S22" s="11"/>
      <c r="T22" s="12"/>
      <c r="U22" s="13"/>
      <c r="V22" s="11"/>
      <c r="W22" s="12"/>
      <c r="X22" s="13"/>
      <c r="Y22" s="11"/>
      <c r="Z22" s="12"/>
      <c r="AA22" s="13"/>
      <c r="AB22" s="11"/>
      <c r="AC22" s="12"/>
      <c r="AD22" s="13"/>
      <c r="AE22" s="11"/>
      <c r="AF22" s="12"/>
      <c r="AG22" s="13"/>
      <c r="AH22" s="11"/>
      <c r="AI22" s="12"/>
      <c r="AJ22" s="13"/>
    </row>
    <row r="23" spans="1:36" ht="15.75" thickBot="1" x14ac:dyDescent="0.3">
      <c r="A23" s="17"/>
      <c r="B23" s="18"/>
      <c r="C23" s="18"/>
      <c r="D23" s="17"/>
      <c r="E23" s="18"/>
      <c r="F23" s="19"/>
      <c r="G23" s="17"/>
      <c r="H23" s="18"/>
      <c r="I23" s="19"/>
      <c r="J23" s="17"/>
      <c r="K23" s="18"/>
      <c r="L23" s="19"/>
      <c r="M23" s="17"/>
      <c r="N23" s="18"/>
      <c r="O23" s="19"/>
      <c r="P23" s="17"/>
      <c r="Q23" s="18"/>
      <c r="R23" s="19"/>
      <c r="S23" s="17"/>
      <c r="T23" s="18"/>
      <c r="U23" s="19"/>
      <c r="V23" s="17"/>
      <c r="W23" s="18"/>
      <c r="X23" s="19"/>
      <c r="Y23" s="17"/>
      <c r="Z23" s="18"/>
      <c r="AA23" s="19"/>
      <c r="AB23" s="17"/>
      <c r="AC23" s="18"/>
      <c r="AD23" s="19"/>
      <c r="AE23" s="17"/>
      <c r="AF23" s="18"/>
      <c r="AG23" s="19"/>
      <c r="AH23" s="17"/>
      <c r="AI23" s="18"/>
      <c r="AJ23" s="19"/>
    </row>
  </sheetData>
  <mergeCells count="48">
    <mergeCell ref="A1:C1"/>
    <mergeCell ref="A2:A3"/>
    <mergeCell ref="B4:C4"/>
    <mergeCell ref="B5:C5"/>
    <mergeCell ref="D1:F1"/>
    <mergeCell ref="D2:D3"/>
    <mergeCell ref="E4:F4"/>
    <mergeCell ref="E5:F5"/>
    <mergeCell ref="G1:I1"/>
    <mergeCell ref="G2:G3"/>
    <mergeCell ref="H4:I4"/>
    <mergeCell ref="H5:I5"/>
    <mergeCell ref="J1:L1"/>
    <mergeCell ref="J2:J3"/>
    <mergeCell ref="K4:L4"/>
    <mergeCell ref="K5:L5"/>
    <mergeCell ref="M1:O1"/>
    <mergeCell ref="M2:M3"/>
    <mergeCell ref="N4:O4"/>
    <mergeCell ref="N5:O5"/>
    <mergeCell ref="P1:R1"/>
    <mergeCell ref="P2:P3"/>
    <mergeCell ref="Q4:R4"/>
    <mergeCell ref="Q5:R5"/>
    <mergeCell ref="S1:U1"/>
    <mergeCell ref="S2:S3"/>
    <mergeCell ref="T4:U4"/>
    <mergeCell ref="T5:U5"/>
    <mergeCell ref="V1:X1"/>
    <mergeCell ref="V2:V3"/>
    <mergeCell ref="W4:X4"/>
    <mergeCell ref="W5:X5"/>
    <mergeCell ref="Y1:AA1"/>
    <mergeCell ref="Y2:Y3"/>
    <mergeCell ref="Z4:AA4"/>
    <mergeCell ref="Z5:AA5"/>
    <mergeCell ref="AB1:AD1"/>
    <mergeCell ref="AB2:AB3"/>
    <mergeCell ref="AC4:AD4"/>
    <mergeCell ref="AC5:AD5"/>
    <mergeCell ref="AE1:AG1"/>
    <mergeCell ref="AE2:AE3"/>
    <mergeCell ref="AF4:AG4"/>
    <mergeCell ref="AF5:AG5"/>
    <mergeCell ref="AH1:AJ1"/>
    <mergeCell ref="AH2:AH3"/>
    <mergeCell ref="AI4:AJ4"/>
    <mergeCell ref="AI5:A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abSelected="1" zoomScale="98" zoomScaleNormal="98" workbookViewId="0">
      <selection activeCell="C17" sqref="C17"/>
    </sheetView>
  </sheetViews>
  <sheetFormatPr defaultRowHeight="15" x14ac:dyDescent="0.25"/>
  <cols>
    <col min="1" max="1" width="24.5703125" customWidth="1"/>
    <col min="2" max="2" width="21.85546875" customWidth="1"/>
    <col min="3" max="4" width="24.5703125" customWidth="1"/>
    <col min="5" max="6" width="21" customWidth="1"/>
    <col min="7" max="7" width="25.5703125" customWidth="1"/>
    <col min="8" max="9" width="21" customWidth="1"/>
    <col min="10" max="10" width="25.5703125" customWidth="1"/>
    <col min="11" max="12" width="21" customWidth="1"/>
    <col min="13" max="13" width="25.5703125" customWidth="1"/>
    <col min="14" max="15" width="21" customWidth="1"/>
    <col min="16" max="16" width="25.5703125" customWidth="1"/>
    <col min="17" max="18" width="21" customWidth="1"/>
    <col min="19" max="19" width="25.5703125" customWidth="1"/>
    <col min="20" max="21" width="21" customWidth="1"/>
    <col min="22" max="22" width="25.5703125" customWidth="1"/>
    <col min="23" max="24" width="21" customWidth="1"/>
    <col min="25" max="25" width="25.5703125" customWidth="1"/>
    <col min="26" max="27" width="21" customWidth="1"/>
    <col min="28" max="28" width="25.5703125" customWidth="1"/>
    <col min="29" max="30" width="21" customWidth="1"/>
    <col min="31" max="31" width="25.5703125" customWidth="1"/>
    <col min="32" max="33" width="21" customWidth="1"/>
    <col min="34" max="34" width="25.5703125" customWidth="1"/>
    <col min="35" max="36" width="21" customWidth="1"/>
    <col min="37" max="37" width="25.5703125" customWidth="1"/>
    <col min="38" max="38" width="24.5703125" customWidth="1"/>
  </cols>
  <sheetData>
    <row r="1" spans="1:38" ht="23.25" x14ac:dyDescent="0.25">
      <c r="A1" s="50" t="s">
        <v>0</v>
      </c>
      <c r="B1" s="51"/>
      <c r="C1" s="51"/>
      <c r="D1" s="30" t="s">
        <v>21</v>
      </c>
      <c r="E1" s="50" t="s">
        <v>10</v>
      </c>
      <c r="F1" s="51"/>
      <c r="G1" s="52"/>
      <c r="H1" s="50" t="s">
        <v>11</v>
      </c>
      <c r="I1" s="51"/>
      <c r="J1" s="52"/>
      <c r="K1" s="50" t="s">
        <v>12</v>
      </c>
      <c r="L1" s="51"/>
      <c r="M1" s="52"/>
      <c r="N1" s="50" t="s">
        <v>13</v>
      </c>
      <c r="O1" s="51"/>
      <c r="P1" s="52"/>
      <c r="Q1" s="50" t="s">
        <v>14</v>
      </c>
      <c r="R1" s="51"/>
      <c r="S1" s="52"/>
      <c r="T1" s="50" t="s">
        <v>15</v>
      </c>
      <c r="U1" s="51"/>
      <c r="V1" s="52"/>
      <c r="W1" s="50" t="s">
        <v>16</v>
      </c>
      <c r="X1" s="51"/>
      <c r="Y1" s="52"/>
      <c r="Z1" s="50" t="s">
        <v>17</v>
      </c>
      <c r="AA1" s="51"/>
      <c r="AB1" s="52"/>
      <c r="AC1" s="50" t="s">
        <v>18</v>
      </c>
      <c r="AD1" s="51"/>
      <c r="AE1" s="52"/>
      <c r="AF1" s="50" t="s">
        <v>19</v>
      </c>
      <c r="AG1" s="51"/>
      <c r="AH1" s="52"/>
      <c r="AI1" s="50" t="s">
        <v>20</v>
      </c>
      <c r="AJ1" s="51"/>
      <c r="AK1" s="52"/>
      <c r="AL1" s="23" t="s">
        <v>21</v>
      </c>
    </row>
    <row r="2" spans="1:38" ht="15.75" customHeight="1" x14ac:dyDescent="0.25">
      <c r="A2" s="53" t="s">
        <v>7</v>
      </c>
      <c r="B2" s="15" t="s">
        <v>1</v>
      </c>
      <c r="C2" s="31">
        <v>0</v>
      </c>
      <c r="D2" s="32">
        <v>0</v>
      </c>
      <c r="E2" s="53" t="s">
        <v>7</v>
      </c>
      <c r="F2" s="15" t="s">
        <v>1</v>
      </c>
      <c r="G2" s="25">
        <v>-11.8</v>
      </c>
      <c r="H2" s="53" t="s">
        <v>7</v>
      </c>
      <c r="I2" s="15" t="s">
        <v>1</v>
      </c>
      <c r="J2" s="25">
        <v>-16.399999999999999</v>
      </c>
      <c r="K2" s="53" t="s">
        <v>7</v>
      </c>
      <c r="L2" s="15" t="s">
        <v>1</v>
      </c>
      <c r="M2" s="25">
        <v>-16.7</v>
      </c>
      <c r="N2" s="53" t="s">
        <v>7</v>
      </c>
      <c r="O2" s="15" t="s">
        <v>1</v>
      </c>
      <c r="P2" s="25">
        <v>-19</v>
      </c>
      <c r="Q2" s="53" t="s">
        <v>7</v>
      </c>
      <c r="R2" s="15" t="s">
        <v>1</v>
      </c>
      <c r="S2" s="25">
        <v>-23.1</v>
      </c>
      <c r="T2" s="53" t="s">
        <v>7</v>
      </c>
      <c r="U2" s="15" t="s">
        <v>1</v>
      </c>
      <c r="V2" s="25">
        <v>-23.8</v>
      </c>
      <c r="W2" s="53" t="s">
        <v>7</v>
      </c>
      <c r="X2" s="15" t="s">
        <v>1</v>
      </c>
      <c r="Y2" s="25">
        <v>-27.8</v>
      </c>
      <c r="Z2" s="53" t="s">
        <v>7</v>
      </c>
      <c r="AA2" s="15" t="s">
        <v>1</v>
      </c>
      <c r="AB2" s="25">
        <v>-28.6</v>
      </c>
      <c r="AC2" s="53" t="s">
        <v>7</v>
      </c>
      <c r="AD2" s="15" t="s">
        <v>1</v>
      </c>
      <c r="AE2" s="25">
        <v>-28.5</v>
      </c>
      <c r="AF2" s="53" t="s">
        <v>7</v>
      </c>
      <c r="AG2" s="15" t="s">
        <v>1</v>
      </c>
      <c r="AH2" s="25">
        <v>-22.9</v>
      </c>
      <c r="AI2" s="53" t="s">
        <v>7</v>
      </c>
      <c r="AJ2" s="15" t="s">
        <v>1</v>
      </c>
      <c r="AK2" s="25">
        <v>0</v>
      </c>
      <c r="AL2" s="24">
        <v>0</v>
      </c>
    </row>
    <row r="3" spans="1:38" ht="15.75" customHeight="1" x14ac:dyDescent="0.25">
      <c r="A3" s="53"/>
      <c r="B3" s="15" t="s">
        <v>2</v>
      </c>
      <c r="C3" s="31">
        <v>1.5353000000000001</v>
      </c>
      <c r="D3" s="32">
        <v>5.5999999999999999E-3</v>
      </c>
      <c r="E3" s="53"/>
      <c r="F3" s="15" t="s">
        <v>2</v>
      </c>
      <c r="G3" s="25">
        <v>2.0920000000000001</v>
      </c>
      <c r="H3" s="53"/>
      <c r="I3" s="15" t="s">
        <v>2</v>
      </c>
      <c r="J3" s="25">
        <v>2.472</v>
      </c>
      <c r="K3" s="53"/>
      <c r="L3" s="15" t="s">
        <v>2</v>
      </c>
      <c r="M3" s="25">
        <v>2.7949999999999999</v>
      </c>
      <c r="N3" s="53"/>
      <c r="O3" s="15" t="s">
        <v>2</v>
      </c>
      <c r="P3" s="25">
        <v>3.0939999999999999</v>
      </c>
      <c r="Q3" s="53"/>
      <c r="R3" s="15" t="s">
        <v>2</v>
      </c>
      <c r="S3" s="25">
        <v>3.391</v>
      </c>
      <c r="T3" s="53"/>
      <c r="U3" s="15" t="s">
        <v>2</v>
      </c>
      <c r="V3" s="25">
        <v>3.6160000000000001</v>
      </c>
      <c r="W3" s="53"/>
      <c r="X3" s="15" t="s">
        <v>2</v>
      </c>
      <c r="Y3" s="25">
        <v>3.86</v>
      </c>
      <c r="Z3" s="53"/>
      <c r="AA3" s="15" t="s">
        <v>2</v>
      </c>
      <c r="AB3" s="25">
        <v>4.0759999999999996</v>
      </c>
      <c r="AC3" s="53"/>
      <c r="AD3" s="15" t="s">
        <v>2</v>
      </c>
      <c r="AE3" s="25">
        <v>4.2789999999999999</v>
      </c>
      <c r="AF3" s="53"/>
      <c r="AG3" s="15" t="s">
        <v>2</v>
      </c>
      <c r="AH3" s="25">
        <v>4.4909999999999997</v>
      </c>
      <c r="AI3" s="53"/>
      <c r="AJ3" s="15" t="s">
        <v>2</v>
      </c>
      <c r="AK3" s="25">
        <v>4.6500000000000004</v>
      </c>
      <c r="AL3" s="24">
        <v>2.8000000000000001E-2</v>
      </c>
    </row>
    <row r="4" spans="1:38" x14ac:dyDescent="0.25">
      <c r="A4" s="2" t="s">
        <v>8</v>
      </c>
      <c r="B4" s="54">
        <v>50</v>
      </c>
      <c r="C4" s="54"/>
      <c r="D4" s="32">
        <v>0.5</v>
      </c>
      <c r="E4" s="2" t="s">
        <v>8</v>
      </c>
      <c r="F4" s="54">
        <v>50</v>
      </c>
      <c r="G4" s="55"/>
      <c r="H4" s="2" t="s">
        <v>8</v>
      </c>
      <c r="I4" s="54">
        <v>50</v>
      </c>
      <c r="J4" s="55"/>
      <c r="K4" s="2" t="s">
        <v>8</v>
      </c>
      <c r="L4" s="54">
        <v>50</v>
      </c>
      <c r="M4" s="55"/>
      <c r="N4" s="2" t="s">
        <v>8</v>
      </c>
      <c r="O4" s="54">
        <v>50</v>
      </c>
      <c r="P4" s="55"/>
      <c r="Q4" s="2" t="s">
        <v>8</v>
      </c>
      <c r="R4" s="54">
        <v>50</v>
      </c>
      <c r="S4" s="55"/>
      <c r="T4" s="2" t="s">
        <v>8</v>
      </c>
      <c r="U4" s="54">
        <v>50</v>
      </c>
      <c r="V4" s="55"/>
      <c r="W4" s="2" t="s">
        <v>8</v>
      </c>
      <c r="X4" s="54">
        <v>50</v>
      </c>
      <c r="Y4" s="55"/>
      <c r="Z4" s="2" t="s">
        <v>8</v>
      </c>
      <c r="AA4" s="54">
        <v>50</v>
      </c>
      <c r="AB4" s="55"/>
      <c r="AC4" s="2" t="s">
        <v>8</v>
      </c>
      <c r="AD4" s="54">
        <v>50</v>
      </c>
      <c r="AE4" s="55"/>
      <c r="AF4" s="2" t="s">
        <v>8</v>
      </c>
      <c r="AG4" s="54">
        <v>50</v>
      </c>
      <c r="AH4" s="55"/>
      <c r="AI4" s="2" t="s">
        <v>8</v>
      </c>
      <c r="AJ4" s="54">
        <v>50</v>
      </c>
      <c r="AK4" s="55"/>
      <c r="AL4" s="24">
        <v>0.5</v>
      </c>
    </row>
    <row r="5" spans="1:38" x14ac:dyDescent="0.25">
      <c r="A5" s="2" t="s">
        <v>9</v>
      </c>
      <c r="B5" s="54">
        <v>30</v>
      </c>
      <c r="C5" s="54"/>
      <c r="D5" s="32">
        <v>0.5</v>
      </c>
      <c r="E5" s="2" t="s">
        <v>9</v>
      </c>
      <c r="F5" s="54">
        <v>55</v>
      </c>
      <c r="G5" s="55"/>
      <c r="H5" s="2" t="s">
        <v>9</v>
      </c>
      <c r="I5" s="54">
        <v>20</v>
      </c>
      <c r="J5" s="55"/>
      <c r="K5" s="2" t="s">
        <v>9</v>
      </c>
      <c r="L5" s="54">
        <v>35</v>
      </c>
      <c r="M5" s="55"/>
      <c r="N5" s="2" t="s">
        <v>9</v>
      </c>
      <c r="O5" s="54">
        <v>35</v>
      </c>
      <c r="P5" s="55"/>
      <c r="Q5" s="2" t="s">
        <v>9</v>
      </c>
      <c r="R5" s="54">
        <v>35</v>
      </c>
      <c r="S5" s="55"/>
      <c r="T5" s="2" t="s">
        <v>9</v>
      </c>
      <c r="U5" s="54">
        <v>40</v>
      </c>
      <c r="V5" s="55"/>
      <c r="W5" s="2" t="s">
        <v>9</v>
      </c>
      <c r="X5" s="54">
        <v>35</v>
      </c>
      <c r="Y5" s="55"/>
      <c r="Z5" s="2" t="s">
        <v>9</v>
      </c>
      <c r="AA5" s="54">
        <v>153</v>
      </c>
      <c r="AB5" s="55"/>
      <c r="AC5" s="2" t="s">
        <v>9</v>
      </c>
      <c r="AD5" s="54">
        <v>35</v>
      </c>
      <c r="AE5" s="55"/>
      <c r="AF5" s="2" t="s">
        <v>9</v>
      </c>
      <c r="AG5" s="54">
        <v>35</v>
      </c>
      <c r="AH5" s="55"/>
      <c r="AI5" s="2" t="s">
        <v>9</v>
      </c>
      <c r="AJ5" s="54">
        <v>15</v>
      </c>
      <c r="AK5" s="55"/>
      <c r="AL5" s="24">
        <v>0.5</v>
      </c>
    </row>
    <row r="6" spans="1:38" x14ac:dyDescent="0.25">
      <c r="A6" s="5" t="s">
        <v>3</v>
      </c>
      <c r="B6" s="6" t="s">
        <v>4</v>
      </c>
      <c r="C6" s="6" t="s">
        <v>5</v>
      </c>
      <c r="D6" s="7"/>
      <c r="E6" s="5" t="s">
        <v>3</v>
      </c>
      <c r="F6" s="6" t="s">
        <v>4</v>
      </c>
      <c r="G6" s="7" t="s">
        <v>5</v>
      </c>
      <c r="H6" s="5" t="s">
        <v>3</v>
      </c>
      <c r="I6" s="6" t="s">
        <v>4</v>
      </c>
      <c r="J6" s="7" t="s">
        <v>5</v>
      </c>
      <c r="K6" s="5" t="s">
        <v>3</v>
      </c>
      <c r="L6" s="6" t="s">
        <v>4</v>
      </c>
      <c r="M6" s="7" t="s">
        <v>5</v>
      </c>
      <c r="N6" s="5" t="s">
        <v>3</v>
      </c>
      <c r="O6" s="6" t="s">
        <v>4</v>
      </c>
      <c r="P6" s="7" t="s">
        <v>5</v>
      </c>
      <c r="Q6" s="5" t="s">
        <v>3</v>
      </c>
      <c r="R6" s="6" t="s">
        <v>4</v>
      </c>
      <c r="S6" s="7" t="s">
        <v>5</v>
      </c>
      <c r="T6" s="5" t="s">
        <v>3</v>
      </c>
      <c r="U6" s="6" t="s">
        <v>4</v>
      </c>
      <c r="V6" s="7" t="s">
        <v>5</v>
      </c>
      <c r="W6" s="5" t="s">
        <v>3</v>
      </c>
      <c r="X6" s="6" t="s">
        <v>4</v>
      </c>
      <c r="Y6" s="7" t="s">
        <v>5</v>
      </c>
      <c r="Z6" s="5" t="s">
        <v>3</v>
      </c>
      <c r="AA6" s="6" t="s">
        <v>4</v>
      </c>
      <c r="AB6" s="7" t="s">
        <v>5</v>
      </c>
      <c r="AC6" s="5" t="s">
        <v>3</v>
      </c>
      <c r="AD6" s="6" t="s">
        <v>4</v>
      </c>
      <c r="AE6" s="7" t="s">
        <v>5</v>
      </c>
      <c r="AF6" s="5" t="s">
        <v>3</v>
      </c>
      <c r="AG6" s="6" t="s">
        <v>4</v>
      </c>
      <c r="AH6" s="7" t="s">
        <v>5</v>
      </c>
      <c r="AI6" s="5" t="s">
        <v>3</v>
      </c>
      <c r="AJ6" s="6" t="s">
        <v>4</v>
      </c>
      <c r="AK6" s="7" t="s">
        <v>5</v>
      </c>
      <c r="AL6" s="6"/>
    </row>
    <row r="7" spans="1:38" x14ac:dyDescent="0.25">
      <c r="A7" s="8">
        <v>100</v>
      </c>
      <c r="B7" s="9">
        <v>147</v>
      </c>
      <c r="C7" s="20">
        <f>B7*(($B$4*$B$4)/($B$5*$B$5))</f>
        <v>408.33333333333331</v>
      </c>
      <c r="D7" s="35">
        <f>C7*SQRT(2*(($D$4/$B$4)^2+($D$5/$B$5)^2))</f>
        <v>11.224009758625854</v>
      </c>
      <c r="E7" s="8">
        <v>100</v>
      </c>
      <c r="F7" s="9">
        <v>197</v>
      </c>
      <c r="G7" s="10">
        <f>F7*((F$4*F$4)/(F$5*F$5))</f>
        <v>162.80991735537191</v>
      </c>
      <c r="H7" s="8">
        <v>100</v>
      </c>
      <c r="I7" s="9">
        <f>$J$3*H7+$J$2</f>
        <v>230.79999999999998</v>
      </c>
      <c r="J7" s="10">
        <f>I7*((I$4*I$4)/(I$5*I$5))</f>
        <v>1442.5</v>
      </c>
      <c r="K7" s="8">
        <v>100</v>
      </c>
      <c r="L7" s="9">
        <f>M$3*K7+M$2</f>
        <v>262.8</v>
      </c>
      <c r="M7" s="10">
        <f>L7*((L$4*L$4)/(L$5*L$5))</f>
        <v>536.32653061224494</v>
      </c>
      <c r="N7" s="8">
        <v>100</v>
      </c>
      <c r="O7" s="9">
        <f>P$3*N7+P$2</f>
        <v>290.39999999999998</v>
      </c>
      <c r="P7" s="10">
        <f>O7*((O$4*O$4)/(O$5*O$5))</f>
        <v>592.65306122448976</v>
      </c>
      <c r="Q7" s="8">
        <v>100</v>
      </c>
      <c r="R7" s="9">
        <f>S$3*Q7+S$2</f>
        <v>316</v>
      </c>
      <c r="S7" s="10">
        <f>R7*((R$4*R$4)/(R$5*R$5))</f>
        <v>644.89795918367349</v>
      </c>
      <c r="T7" s="8">
        <v>100</v>
      </c>
      <c r="U7" s="9">
        <f>V$3*T7+V$2</f>
        <v>337.8</v>
      </c>
      <c r="V7" s="10">
        <f>U7*((U$4*U$4)/(U$5*U$5))</f>
        <v>527.8125</v>
      </c>
      <c r="W7" s="8">
        <v>100</v>
      </c>
      <c r="X7" s="9">
        <f>Y$3*W7+Y$2</f>
        <v>358.2</v>
      </c>
      <c r="Y7" s="10">
        <f>X7*((X$4*X$4)/(X$5*X$5))</f>
        <v>731.0204081632653</v>
      </c>
      <c r="Z7" s="8">
        <v>100</v>
      </c>
      <c r="AA7" s="9">
        <f>AB$3*Z7+AB$2</f>
        <v>378.99999999999994</v>
      </c>
      <c r="AB7" s="10">
        <f>AA7*((AA$4*AA$4)/(AA$5*AA$5))</f>
        <v>40.475885343244045</v>
      </c>
      <c r="AC7" s="8">
        <v>100</v>
      </c>
      <c r="AD7" s="9">
        <f>AE$3*AC7+AE$2</f>
        <v>399.4</v>
      </c>
      <c r="AE7" s="10">
        <f>AD7*((AD$4*AD$4)/(AD$5*AD$5))</f>
        <v>815.10204081632651</v>
      </c>
      <c r="AF7" s="8">
        <v>100</v>
      </c>
      <c r="AG7" s="9">
        <f>AH$3*AF7+AH$2</f>
        <v>426.2</v>
      </c>
      <c r="AH7" s="10">
        <f>AG7*((AG$4*AG$4)/(AG$5*AG$5))</f>
        <v>869.79591836734699</v>
      </c>
      <c r="AI7" s="8">
        <v>100</v>
      </c>
      <c r="AJ7" s="9">
        <f>AK$3*AI7+AK$2</f>
        <v>465.00000000000006</v>
      </c>
      <c r="AK7" s="10">
        <f>AJ7*((AJ$4*AJ$4)/(AJ$5*AJ$5))</f>
        <v>5166.666666666667</v>
      </c>
      <c r="AL7" s="21">
        <f>AK7*SQRT(2*(($AL$4/$AJ$4)^2+($AL$5/$AJ$5)^2))</f>
        <v>254.28306381513082</v>
      </c>
    </row>
    <row r="8" spans="1:38" x14ac:dyDescent="0.25">
      <c r="A8" s="8">
        <v>200</v>
      </c>
      <c r="B8" s="9">
        <v>303</v>
      </c>
      <c r="C8" s="20">
        <f t="shared" ref="C8:C10" si="0">B8*(($B$4*$B$4)/($B$5*$B$5))</f>
        <v>841.66666666666663</v>
      </c>
      <c r="D8" s="35">
        <f>C8*SQRT(2*(($D$4/$B$4)^2+($D$5/$B$5)^2))</f>
        <v>23.135203788187983</v>
      </c>
      <c r="E8" s="8">
        <v>200</v>
      </c>
      <c r="F8" s="9">
        <v>406</v>
      </c>
      <c r="G8" s="10">
        <f t="shared" ref="G8:G11" si="1">F8*((F$4*F$4)/(F$5*F$5))</f>
        <v>335.53719008264466</v>
      </c>
      <c r="H8" s="8">
        <v>200</v>
      </c>
      <c r="I8" s="9">
        <f t="shared" ref="I8:I11" si="2">$J$3*H8+$J$2</f>
        <v>478</v>
      </c>
      <c r="J8" s="10">
        <f t="shared" ref="J8" si="3">I8*((I$4*I$4)/(I$5*I$5))</f>
        <v>2987.5</v>
      </c>
      <c r="K8" s="8">
        <v>200</v>
      </c>
      <c r="L8" s="9">
        <f t="shared" ref="L8:L11" si="4">M$3*K8+M$2</f>
        <v>542.29999999999995</v>
      </c>
      <c r="M8" s="10">
        <f t="shared" ref="M8" si="5">L8*((L$4*L$4)/(L$5*L$5))</f>
        <v>1106.7346938775509</v>
      </c>
      <c r="N8" s="8">
        <v>200</v>
      </c>
      <c r="O8" s="9">
        <f t="shared" ref="O8:O11" si="6">P$3*N8+P$2</f>
        <v>599.79999999999995</v>
      </c>
      <c r="P8" s="10">
        <f t="shared" ref="P8" si="7">O8*((O$4*O$4)/(O$5*O$5))</f>
        <v>1224.0816326530612</v>
      </c>
      <c r="Q8" s="8">
        <v>200</v>
      </c>
      <c r="R8" s="9">
        <f t="shared" ref="R8:R11" si="8">S$3*Q8+S$2</f>
        <v>655.1</v>
      </c>
      <c r="S8" s="10">
        <f t="shared" ref="S8" si="9">R8*((R$4*R$4)/(R$5*R$5))</f>
        <v>1336.9387755102041</v>
      </c>
      <c r="T8" s="8">
        <v>200</v>
      </c>
      <c r="U8" s="9">
        <f t="shared" ref="U8:U11" si="10">V$3*T8+V$2</f>
        <v>699.40000000000009</v>
      </c>
      <c r="V8" s="10">
        <f t="shared" ref="V8" si="11">U8*((U$4*U$4)/(U$5*U$5))</f>
        <v>1092.8125000000002</v>
      </c>
      <c r="W8" s="8">
        <v>200</v>
      </c>
      <c r="X8" s="9">
        <f t="shared" ref="X8:X11" si="12">Y$3*W8+Y$2</f>
        <v>744.2</v>
      </c>
      <c r="Y8" s="10">
        <f t="shared" ref="Y8" si="13">X8*((X$4*X$4)/(X$5*X$5))</f>
        <v>1518.7755102040817</v>
      </c>
      <c r="Z8" s="8">
        <v>200</v>
      </c>
      <c r="AA8" s="9">
        <f t="shared" ref="AA8:AA11" si="14">AB$3*Z8+AB$2</f>
        <v>786.59999999999991</v>
      </c>
      <c r="AB8" s="10">
        <f t="shared" ref="AB8" si="15">AA8*((AA$4*AA$4)/(AA$5*AA$5))</f>
        <v>84.006151480199918</v>
      </c>
      <c r="AC8" s="8">
        <v>200</v>
      </c>
      <c r="AD8" s="9">
        <f t="shared" ref="AD8:AD11" si="16">AE$3*AC8+AE$2</f>
        <v>827.3</v>
      </c>
      <c r="AE8" s="10">
        <f t="shared" ref="AE8" si="17">AD8*((AD$4*AD$4)/(AD$5*AD$5))</f>
        <v>1688.3673469387754</v>
      </c>
      <c r="AF8" s="8">
        <v>200</v>
      </c>
      <c r="AG8" s="9">
        <f t="shared" ref="AG8:AG11" si="18">AH$3*AF8+AH$2</f>
        <v>875.3</v>
      </c>
      <c r="AH8" s="10">
        <f t="shared" ref="AH8" si="19">AG8*((AG$4*AG$4)/(AG$5*AG$5))</f>
        <v>1786.3265306122448</v>
      </c>
      <c r="AI8" s="8">
        <v>200</v>
      </c>
      <c r="AJ8" s="9">
        <f>AK$3*AI8+AK$2</f>
        <v>930.00000000000011</v>
      </c>
      <c r="AK8" s="10">
        <f t="shared" ref="AK8" si="20">AJ8*((AJ$4*AJ$4)/(AJ$5*AJ$5))</f>
        <v>10333.333333333334</v>
      </c>
      <c r="AL8" s="21">
        <f t="shared" ref="AL8:AL10" si="21">AK8*SQRT(2*(($AL$4/$AJ$4)^2+($AL$5/$AJ$5)^2))</f>
        <v>508.56612763026163</v>
      </c>
    </row>
    <row r="9" spans="1:38" x14ac:dyDescent="0.25">
      <c r="A9" s="8">
        <v>300</v>
      </c>
      <c r="B9" s="9">
        <v>459</v>
      </c>
      <c r="C9" s="20">
        <f>B9*(($B$4*$B$4)/($B$5*$B$5))</f>
        <v>1275</v>
      </c>
      <c r="D9" s="35">
        <f t="shared" ref="D9:D11" si="22">C9*SQRT(2*(($D$4/$B$4)^2+($D$5/$B$5)^2))</f>
        <v>35.046397817750112</v>
      </c>
      <c r="E9" s="8">
        <v>300</v>
      </c>
      <c r="F9" s="9">
        <v>617</v>
      </c>
      <c r="G9" s="10">
        <f>F9*((F$4*F$4)/(F$5*F$5))</f>
        <v>509.91735537190084</v>
      </c>
      <c r="H9" s="8">
        <v>300</v>
      </c>
      <c r="I9" s="9">
        <f t="shared" si="2"/>
        <v>725.2</v>
      </c>
      <c r="J9" s="10">
        <f>I9*((I$4*I$4)/(I$5*I$5))</f>
        <v>4532.5</v>
      </c>
      <c r="K9" s="8">
        <v>300</v>
      </c>
      <c r="L9" s="9">
        <f t="shared" si="4"/>
        <v>821.8</v>
      </c>
      <c r="M9" s="10">
        <f>L9*((L$4*L$4)/(L$5*L$5))</f>
        <v>1677.1428571428571</v>
      </c>
      <c r="N9" s="8">
        <v>300</v>
      </c>
      <c r="O9" s="9">
        <f t="shared" si="6"/>
        <v>909.19999999999993</v>
      </c>
      <c r="P9" s="10">
        <f>O9*((O$4*O$4)/(O$5*O$5))</f>
        <v>1855.5102040816325</v>
      </c>
      <c r="Q9" s="8">
        <v>300</v>
      </c>
      <c r="R9" s="9">
        <f t="shared" si="8"/>
        <v>994.19999999999993</v>
      </c>
      <c r="S9" s="10">
        <f>R9*((R$4*R$4)/(R$5*R$5))</f>
        <v>2028.9795918367347</v>
      </c>
      <c r="T9" s="8">
        <v>300</v>
      </c>
      <c r="U9" s="9">
        <f t="shared" si="10"/>
        <v>1061</v>
      </c>
      <c r="V9" s="10">
        <f>U9*((U$4*U$4)/(U$5*U$5))</f>
        <v>1657.8125</v>
      </c>
      <c r="W9" s="8">
        <v>300</v>
      </c>
      <c r="X9" s="9">
        <f t="shared" si="12"/>
        <v>1130.2</v>
      </c>
      <c r="Y9" s="10">
        <f>X9*((X$4*X$4)/(X$5*X$5))</f>
        <v>2306.5306122448983</v>
      </c>
      <c r="Z9" s="8">
        <v>300</v>
      </c>
      <c r="AA9" s="9">
        <f t="shared" si="14"/>
        <v>1194.2</v>
      </c>
      <c r="AB9" s="10">
        <f>AA9*((AA$4*AA$4)/(AA$5*AA$5))</f>
        <v>127.53641761715581</v>
      </c>
      <c r="AC9" s="8">
        <v>300</v>
      </c>
      <c r="AD9" s="9">
        <f t="shared" si="16"/>
        <v>1255.2</v>
      </c>
      <c r="AE9" s="10">
        <f>AD9*((AD$4*AD$4)/(AD$5*AD$5))</f>
        <v>2561.6326530612246</v>
      </c>
      <c r="AF9" s="8">
        <v>300</v>
      </c>
      <c r="AG9" s="9">
        <f t="shared" si="18"/>
        <v>1324.3999999999999</v>
      </c>
      <c r="AH9" s="10">
        <f>AG9*((AG$4*AG$4)/(AG$5*AG$5))</f>
        <v>2702.8571428571427</v>
      </c>
      <c r="AI9" s="8">
        <v>300</v>
      </c>
      <c r="AJ9" s="9">
        <f>AK$3*AI9+AK$2</f>
        <v>1395</v>
      </c>
      <c r="AK9" s="10">
        <f>AJ9*((AJ$4*AJ$4)/(AJ$5*AJ$5))</f>
        <v>15500</v>
      </c>
      <c r="AL9" s="21">
        <f t="shared" si="21"/>
        <v>762.84919144539242</v>
      </c>
    </row>
    <row r="10" spans="1:38" x14ac:dyDescent="0.25">
      <c r="A10" s="8">
        <v>400</v>
      </c>
      <c r="B10" s="9">
        <v>616</v>
      </c>
      <c r="C10" s="20">
        <f t="shared" si="0"/>
        <v>1711.1111111111111</v>
      </c>
      <c r="D10" s="35">
        <f t="shared" si="22"/>
        <v>47.033945655194053</v>
      </c>
      <c r="E10" s="8">
        <v>400</v>
      </c>
      <c r="F10" s="9">
        <v>826</v>
      </c>
      <c r="G10" s="10">
        <f t="shared" si="1"/>
        <v>682.64462809917359</v>
      </c>
      <c r="H10" s="8">
        <v>400</v>
      </c>
      <c r="I10" s="9">
        <f t="shared" si="2"/>
        <v>972.4</v>
      </c>
      <c r="J10" s="10">
        <f t="shared" ref="J10:J11" si="23">I10*((I$4*I$4)/(I$5*I$5))</f>
        <v>6077.5</v>
      </c>
      <c r="K10" s="8">
        <v>400</v>
      </c>
      <c r="L10" s="9">
        <f t="shared" si="4"/>
        <v>1101.3</v>
      </c>
      <c r="M10" s="10">
        <f t="shared" ref="M10:M11" si="24">L10*((L$4*L$4)/(L$5*L$5))</f>
        <v>2247.5510204081634</v>
      </c>
      <c r="N10" s="8">
        <v>400</v>
      </c>
      <c r="O10" s="9">
        <f t="shared" si="6"/>
        <v>1218.5999999999999</v>
      </c>
      <c r="P10" s="10">
        <f t="shared" ref="P10:P11" si="25">O10*((O$4*O$4)/(O$5*O$5))</f>
        <v>2486.9387755102039</v>
      </c>
      <c r="Q10" s="8">
        <v>400</v>
      </c>
      <c r="R10" s="9">
        <f t="shared" si="8"/>
        <v>1333.3000000000002</v>
      </c>
      <c r="S10" s="10">
        <f t="shared" ref="S10:S11" si="26">R10*((R$4*R$4)/(R$5*R$5))</f>
        <v>2721.0204081632655</v>
      </c>
      <c r="T10" s="8">
        <v>400</v>
      </c>
      <c r="U10" s="9">
        <f t="shared" si="10"/>
        <v>1422.6000000000001</v>
      </c>
      <c r="V10" s="10">
        <f t="shared" ref="V10:V11" si="27">U10*((U$4*U$4)/(U$5*U$5))</f>
        <v>2222.8125</v>
      </c>
      <c r="W10" s="8">
        <v>400</v>
      </c>
      <c r="X10" s="9">
        <f t="shared" si="12"/>
        <v>1516.2</v>
      </c>
      <c r="Y10" s="10">
        <f t="shared" ref="Y10:Y11" si="28">X10*((X$4*X$4)/(X$5*X$5))</f>
        <v>3094.2857142857142</v>
      </c>
      <c r="Z10" s="8">
        <v>400</v>
      </c>
      <c r="AA10" s="9">
        <f t="shared" si="14"/>
        <v>1601.8</v>
      </c>
      <c r="AB10" s="10">
        <f t="shared" ref="AB10:AB11" si="29">AA10*((AA$4*AA$4)/(AA$5*AA$5))</f>
        <v>171.06668375411166</v>
      </c>
      <c r="AC10" s="8">
        <v>400</v>
      </c>
      <c r="AD10" s="9">
        <f t="shared" si="16"/>
        <v>1683.1</v>
      </c>
      <c r="AE10" s="10">
        <f t="shared" ref="AE10:AE11" si="30">AD10*((AD$4*AD$4)/(AD$5*AD$5))</f>
        <v>3434.8979591836733</v>
      </c>
      <c r="AF10" s="8">
        <v>400</v>
      </c>
      <c r="AG10" s="9">
        <f t="shared" si="18"/>
        <v>1773.4999999999998</v>
      </c>
      <c r="AH10" s="10">
        <f t="shared" ref="AH10:AH11" si="31">AG10*((AG$4*AG$4)/(AG$5*AG$5))</f>
        <v>3619.3877551020405</v>
      </c>
      <c r="AI10" s="8">
        <v>400</v>
      </c>
      <c r="AJ10" s="9">
        <f>AK$3*AI10+AK$2</f>
        <v>1860.0000000000002</v>
      </c>
      <c r="AK10" s="10">
        <f t="shared" ref="AK10:AK11" si="32">AJ10*((AJ$4*AJ$4)/(AJ$5*AJ$5))</f>
        <v>20666.666666666668</v>
      </c>
      <c r="AL10" s="21">
        <f t="shared" si="21"/>
        <v>1017.1322552605233</v>
      </c>
    </row>
    <row r="11" spans="1:38" x14ac:dyDescent="0.25">
      <c r="A11" s="8">
        <v>500</v>
      </c>
      <c r="B11" s="9">
        <v>770</v>
      </c>
      <c r="C11" s="20">
        <f>B11*(($B$4*$B$4)/($B$5*$B$5))</f>
        <v>2138.8888888888887</v>
      </c>
      <c r="D11" s="35">
        <f t="shared" si="22"/>
        <v>58.792432068992561</v>
      </c>
      <c r="E11" s="8">
        <v>500</v>
      </c>
      <c r="F11" s="9">
        <v>1033</v>
      </c>
      <c r="G11" s="10">
        <f t="shared" si="1"/>
        <v>853.71900826446279</v>
      </c>
      <c r="H11" s="8">
        <v>500</v>
      </c>
      <c r="I11" s="9">
        <f t="shared" si="2"/>
        <v>1219.5999999999999</v>
      </c>
      <c r="J11" s="10">
        <f t="shared" si="23"/>
        <v>7622.4999999999991</v>
      </c>
      <c r="K11" s="8">
        <v>500</v>
      </c>
      <c r="L11" s="9">
        <f t="shared" si="4"/>
        <v>1380.8</v>
      </c>
      <c r="M11" s="10">
        <f t="shared" si="24"/>
        <v>2817.9591836734694</v>
      </c>
      <c r="N11" s="8">
        <v>500</v>
      </c>
      <c r="O11" s="9">
        <f t="shared" si="6"/>
        <v>1528</v>
      </c>
      <c r="P11" s="10">
        <f t="shared" si="25"/>
        <v>3118.3673469387754</v>
      </c>
      <c r="Q11" s="8">
        <v>500</v>
      </c>
      <c r="R11" s="9">
        <f t="shared" si="8"/>
        <v>1672.4</v>
      </c>
      <c r="S11" s="10">
        <f t="shared" si="26"/>
        <v>3413.0612244897961</v>
      </c>
      <c r="T11" s="8">
        <v>500</v>
      </c>
      <c r="U11" s="9">
        <f t="shared" si="10"/>
        <v>1784.2</v>
      </c>
      <c r="V11" s="10">
        <f t="shared" si="27"/>
        <v>2787.8125</v>
      </c>
      <c r="W11" s="8">
        <v>500</v>
      </c>
      <c r="X11" s="9">
        <f t="shared" si="12"/>
        <v>1902.2</v>
      </c>
      <c r="Y11" s="10">
        <f t="shared" si="28"/>
        <v>3882.0408163265306</v>
      </c>
      <c r="Z11" s="8">
        <v>500</v>
      </c>
      <c r="AA11" s="9">
        <f t="shared" si="14"/>
        <v>2009.3999999999999</v>
      </c>
      <c r="AB11" s="10">
        <f t="shared" si="29"/>
        <v>214.59694989106754</v>
      </c>
      <c r="AC11" s="8">
        <v>500</v>
      </c>
      <c r="AD11" s="9">
        <f t="shared" si="16"/>
        <v>2111</v>
      </c>
      <c r="AE11" s="10">
        <f t="shared" si="30"/>
        <v>4308.1632653061224</v>
      </c>
      <c r="AF11" s="8">
        <v>500</v>
      </c>
      <c r="AG11" s="9">
        <f t="shared" si="18"/>
        <v>2222.6</v>
      </c>
      <c r="AH11" s="10">
        <f t="shared" si="31"/>
        <v>4535.9183673469388</v>
      </c>
      <c r="AI11" s="8">
        <v>500</v>
      </c>
      <c r="AJ11" s="9">
        <f>AK$3*AI11+AK$2</f>
        <v>2325</v>
      </c>
      <c r="AK11" s="10">
        <f t="shared" si="32"/>
        <v>25833.333333333332</v>
      </c>
      <c r="AL11" s="21">
        <f>AK11*SQRT(2*(($AL$4/$AJ$4)^2+($AL$5/$AJ$5)^2))</f>
        <v>1271.415319075654</v>
      </c>
    </row>
    <row r="12" spans="1:38" x14ac:dyDescent="0.25">
      <c r="A12" s="8"/>
      <c r="B12" s="9"/>
      <c r="C12" s="22"/>
      <c r="D12" s="14"/>
      <c r="E12" s="8"/>
      <c r="F12" s="9"/>
      <c r="G12" s="14"/>
      <c r="H12" s="8"/>
      <c r="I12" s="9"/>
      <c r="J12" s="14"/>
      <c r="K12" s="8"/>
      <c r="L12" s="9"/>
      <c r="M12" s="14"/>
      <c r="N12" s="8"/>
      <c r="O12" s="9"/>
      <c r="P12" s="14"/>
      <c r="Q12" s="8"/>
      <c r="R12" s="9"/>
      <c r="S12" s="14"/>
      <c r="T12" s="8"/>
      <c r="U12" s="9"/>
      <c r="V12" s="14"/>
      <c r="W12" s="8"/>
      <c r="X12" s="9"/>
      <c r="Y12" s="14"/>
      <c r="Z12" s="8"/>
      <c r="AA12" s="9"/>
      <c r="AB12" s="14"/>
      <c r="AC12" s="8"/>
      <c r="AD12" s="9"/>
      <c r="AE12" s="14"/>
      <c r="AF12" s="8"/>
      <c r="AG12" s="9"/>
      <c r="AH12" s="14"/>
      <c r="AI12" s="8"/>
      <c r="AJ12" s="9"/>
      <c r="AK12" s="14"/>
      <c r="AL12" s="22"/>
    </row>
    <row r="13" spans="1:38" x14ac:dyDescent="0.25">
      <c r="A13" s="11"/>
      <c r="B13" s="12"/>
      <c r="C13" s="22"/>
      <c r="D13" s="14"/>
      <c r="E13" s="11"/>
      <c r="F13" s="12"/>
      <c r="G13" s="14"/>
      <c r="H13" s="11"/>
      <c r="I13" s="12"/>
      <c r="J13" s="14"/>
      <c r="K13" s="11"/>
      <c r="L13" s="12"/>
      <c r="M13" s="14"/>
      <c r="N13" s="11"/>
      <c r="O13" s="12"/>
      <c r="P13" s="14"/>
      <c r="Q13" s="11"/>
      <c r="R13" s="12"/>
      <c r="S13" s="14"/>
      <c r="T13" s="11"/>
      <c r="U13" s="12"/>
      <c r="V13" s="14"/>
      <c r="W13" s="11"/>
      <c r="X13" s="12"/>
      <c r="Y13" s="14"/>
      <c r="Z13" s="11"/>
      <c r="AA13" s="12"/>
      <c r="AB13" s="14"/>
      <c r="AC13" s="11"/>
      <c r="AD13" s="12"/>
      <c r="AE13" s="14"/>
      <c r="AF13" s="11"/>
      <c r="AG13" s="12"/>
      <c r="AH13" s="14"/>
      <c r="AI13" s="11"/>
      <c r="AJ13" s="12"/>
      <c r="AK13" s="14"/>
      <c r="AL13" s="22"/>
    </row>
    <row r="14" spans="1:38" x14ac:dyDescent="0.25">
      <c r="A14" s="8"/>
      <c r="B14" s="9"/>
      <c r="C14" s="22"/>
      <c r="D14" s="14"/>
      <c r="E14" s="8"/>
      <c r="F14" s="9"/>
      <c r="G14" s="14"/>
      <c r="H14" s="8"/>
      <c r="I14" s="9"/>
      <c r="J14" s="14"/>
      <c r="K14" s="8"/>
      <c r="L14" s="9"/>
      <c r="M14" s="14"/>
      <c r="N14" s="8"/>
      <c r="O14" s="9"/>
      <c r="P14" s="14"/>
      <c r="Q14" s="8"/>
      <c r="R14" s="9"/>
      <c r="S14" s="14"/>
      <c r="T14" s="8"/>
      <c r="U14" s="9"/>
      <c r="V14" s="14"/>
      <c r="W14" s="8"/>
      <c r="X14" s="9"/>
      <c r="Y14" s="14"/>
      <c r="Z14" s="8"/>
      <c r="AA14" s="9"/>
      <c r="AB14" s="14"/>
      <c r="AC14" s="8"/>
      <c r="AD14" s="9"/>
      <c r="AE14" s="14"/>
      <c r="AF14" s="8"/>
      <c r="AG14" s="9"/>
      <c r="AH14" s="14"/>
      <c r="AI14" s="8"/>
      <c r="AJ14" s="9"/>
      <c r="AK14" s="14"/>
      <c r="AL14" s="22"/>
    </row>
    <row r="15" spans="1:38" x14ac:dyDescent="0.25">
      <c r="A15" s="8"/>
      <c r="B15" s="9"/>
      <c r="C15" s="22"/>
      <c r="D15" s="14"/>
      <c r="E15" s="8"/>
      <c r="F15" s="9"/>
      <c r="G15" s="14"/>
      <c r="H15" s="8"/>
      <c r="I15" s="9"/>
      <c r="J15" s="14"/>
      <c r="K15" s="8"/>
      <c r="L15" s="9"/>
      <c r="M15" s="14"/>
      <c r="N15" s="8"/>
      <c r="O15" s="9"/>
      <c r="P15" s="14"/>
      <c r="Q15" s="8"/>
      <c r="R15" s="9"/>
      <c r="S15" s="14"/>
      <c r="T15" s="8"/>
      <c r="U15" s="9"/>
      <c r="V15" s="14"/>
      <c r="W15" s="8"/>
      <c r="X15" s="9"/>
      <c r="Y15" s="14"/>
      <c r="Z15" s="8"/>
      <c r="AA15" s="9"/>
      <c r="AB15" s="14"/>
      <c r="AC15" s="8"/>
      <c r="AD15" s="9"/>
      <c r="AE15" s="14"/>
      <c r="AF15" s="8"/>
      <c r="AG15" s="9"/>
      <c r="AH15" s="14"/>
      <c r="AI15" s="8"/>
      <c r="AJ15" s="9"/>
      <c r="AK15" s="14"/>
      <c r="AL15" s="22"/>
    </row>
    <row r="16" spans="1:38" x14ac:dyDescent="0.25">
      <c r="A16" s="5" t="s">
        <v>6</v>
      </c>
      <c r="B16" s="6" t="s">
        <v>4</v>
      </c>
      <c r="C16" s="6" t="s">
        <v>5</v>
      </c>
      <c r="D16" s="7"/>
      <c r="E16" s="5" t="s">
        <v>6</v>
      </c>
      <c r="F16" s="9"/>
      <c r="G16" s="14"/>
      <c r="H16" s="5" t="s">
        <v>6</v>
      </c>
      <c r="I16" s="9"/>
      <c r="J16" s="14"/>
      <c r="K16" s="5" t="s">
        <v>6</v>
      </c>
      <c r="L16" s="9"/>
      <c r="M16" s="14"/>
      <c r="N16" s="5" t="s">
        <v>6</v>
      </c>
      <c r="O16" s="9"/>
      <c r="P16" s="14"/>
      <c r="Q16" s="5" t="s">
        <v>6</v>
      </c>
      <c r="R16" s="9"/>
      <c r="S16" s="14"/>
      <c r="T16" s="5" t="s">
        <v>6</v>
      </c>
      <c r="U16" s="9"/>
      <c r="V16" s="14"/>
      <c r="W16" s="5" t="s">
        <v>6</v>
      </c>
      <c r="X16" s="9"/>
      <c r="Y16" s="14"/>
      <c r="Z16" s="5" t="s">
        <v>6</v>
      </c>
      <c r="AA16" s="9"/>
      <c r="AB16" s="14"/>
      <c r="AC16" s="5" t="s">
        <v>6</v>
      </c>
      <c r="AD16" s="9"/>
      <c r="AE16" s="14"/>
      <c r="AF16" s="5" t="s">
        <v>6</v>
      </c>
      <c r="AG16" s="9"/>
      <c r="AH16" s="14"/>
      <c r="AI16" s="5" t="s">
        <v>6</v>
      </c>
      <c r="AJ16" s="9"/>
      <c r="AK16" s="14"/>
      <c r="AL16" s="6"/>
    </row>
    <row r="17" spans="1:38" x14ac:dyDescent="0.25">
      <c r="A17" s="8">
        <v>500</v>
      </c>
      <c r="B17" s="16">
        <f>$C$3*A17+$C$2</f>
        <v>767.65000000000009</v>
      </c>
      <c r="C17" s="27">
        <f>B17*(($B$4*$B$4)/($B$5*$B$5))</f>
        <v>2132.3611111111113</v>
      </c>
      <c r="D17" s="35">
        <f>C17*SQRT((B18/B17)^2+2*(($D$4/$B$4)^2+($D$5/$B$5)^2))</f>
        <v>1706.89554017705</v>
      </c>
      <c r="E17" s="8">
        <v>20</v>
      </c>
      <c r="F17" s="16">
        <f>G$3*E17+G$2</f>
        <v>30.040000000000003</v>
      </c>
      <c r="G17" s="10">
        <f>F17*((F$4*F$4)/(F$5*F$5))</f>
        <v>24.826446280991739</v>
      </c>
      <c r="H17" s="8">
        <v>395</v>
      </c>
      <c r="I17" s="16">
        <f>J$3*H17+J$2</f>
        <v>960.04</v>
      </c>
      <c r="J17" s="10">
        <f>I17*((I$4*I$4)/(I$5*I$5))</f>
        <v>6000.25</v>
      </c>
      <c r="K17" s="8">
        <v>15</v>
      </c>
      <c r="L17" s="16">
        <f>M$3*K17+M$2</f>
        <v>25.224999999999998</v>
      </c>
      <c r="M17" s="10">
        <f>L17*((L$4*L$4)/(L$5*L$5))</f>
        <v>51.479591836734691</v>
      </c>
      <c r="N17" s="8">
        <v>15</v>
      </c>
      <c r="O17" s="16">
        <f>P$3*N17+P$2</f>
        <v>27.409999999999997</v>
      </c>
      <c r="P17" s="10">
        <f>O17*((O$4*O$4)/(O$5*O$5))</f>
        <v>55.938775510204074</v>
      </c>
      <c r="Q17" s="8">
        <v>15</v>
      </c>
      <c r="R17" s="16">
        <f>S$3*Q17+S$2</f>
        <v>27.765000000000001</v>
      </c>
      <c r="S17" s="10">
        <f>R17*((R$4*R$4)/(R$5*R$5))</f>
        <v>56.663265306122454</v>
      </c>
      <c r="T17" s="8">
        <v>450</v>
      </c>
      <c r="U17" s="16">
        <f>V$3*T17+V$2</f>
        <v>1603.4</v>
      </c>
      <c r="V17" s="10">
        <f>U17*((U$4*U$4)/(U$5*U$5))</f>
        <v>2505.3125</v>
      </c>
      <c r="W17" s="8">
        <v>15</v>
      </c>
      <c r="X17" s="16">
        <f>Y$3*W17+Y$2</f>
        <v>30.099999999999998</v>
      </c>
      <c r="Y17" s="10">
        <f>X17*((X$4*X$4)/(X$5*X$5))</f>
        <v>61.428571428571423</v>
      </c>
      <c r="Z17" s="8">
        <v>15</v>
      </c>
      <c r="AA17" s="16">
        <f>AB$3*Z17+AB$2</f>
        <v>32.539999999999992</v>
      </c>
      <c r="AB17" s="10">
        <f>AA17*((AA$4*AA$4)/(AA$5*AA$5))</f>
        <v>3.4751591268315596</v>
      </c>
      <c r="AC17" s="8">
        <v>15</v>
      </c>
      <c r="AD17" s="16">
        <f>AE$3*AC17+AE$2</f>
        <v>35.685000000000002</v>
      </c>
      <c r="AE17" s="10">
        <f>AD17*((AD$4*AD$4)/(AD$5*AD$5))</f>
        <v>72.826530612244909</v>
      </c>
      <c r="AF17" s="8">
        <v>15</v>
      </c>
      <c r="AG17" s="16">
        <f>AH$3*AF17+AH$2</f>
        <v>44.464999999999996</v>
      </c>
      <c r="AH17" s="10">
        <f>AG17*((AG$4*AG$4)/(AG$5*AG$5))</f>
        <v>90.744897959183675</v>
      </c>
      <c r="AI17" s="8">
        <v>100</v>
      </c>
      <c r="AJ17" s="16">
        <f>AK$3*AI17+AK$2</f>
        <v>465.00000000000006</v>
      </c>
      <c r="AK17" s="26">
        <f>AJ17*((AJ$4*AJ$4)/(AJ$5*AJ$5))</f>
        <v>5166.666666666667</v>
      </c>
      <c r="AL17" s="21">
        <f>AK17*SQRT((AJ18/AJ17)^2+2*(($D$4/$B$4)^2+($D$5/$B$5)^2))</f>
        <v>145.38582130674587</v>
      </c>
    </row>
    <row r="18" spans="1:38" x14ac:dyDescent="0.25">
      <c r="A18" s="11">
        <v>400</v>
      </c>
      <c r="B18" s="16">
        <f t="shared" ref="B18:B25" si="33">$C$3*A18+$C$2</f>
        <v>614.12</v>
      </c>
      <c r="C18" s="27">
        <f t="shared" ref="C18:C25" si="34">B18*(($B$4*$B$4)/($B$5*$B$5))</f>
        <v>1705.8888888888889</v>
      </c>
      <c r="D18" s="13"/>
      <c r="E18" s="11"/>
      <c r="F18" s="12"/>
      <c r="G18" s="13"/>
      <c r="H18" s="11"/>
      <c r="I18" s="12"/>
      <c r="J18" s="13"/>
      <c r="K18" s="11"/>
      <c r="L18" s="12"/>
      <c r="M18" s="13"/>
      <c r="N18" s="11"/>
      <c r="O18" s="12"/>
      <c r="P18" s="13"/>
      <c r="Q18" s="11"/>
      <c r="R18" s="12"/>
      <c r="S18" s="13"/>
      <c r="T18" s="11"/>
      <c r="U18" s="12"/>
      <c r="V18" s="13"/>
      <c r="W18" s="11"/>
      <c r="X18" s="12"/>
      <c r="Y18" s="13"/>
      <c r="Z18" s="11"/>
      <c r="AA18" s="12"/>
      <c r="AB18" s="13"/>
      <c r="AC18" s="11"/>
      <c r="AD18" s="12"/>
      <c r="AE18" s="13"/>
      <c r="AF18" s="11"/>
      <c r="AG18" s="12"/>
      <c r="AH18" s="13"/>
      <c r="AI18" s="11"/>
      <c r="AJ18" s="28">
        <f>SQRT(AL2^2+(AI17*AL3)^2)</f>
        <v>2.8000000000000003</v>
      </c>
      <c r="AK18" s="13"/>
      <c r="AL18" s="12"/>
    </row>
    <row r="19" spans="1:38" x14ac:dyDescent="0.25">
      <c r="A19" s="11">
        <v>300</v>
      </c>
      <c r="B19" s="16">
        <f>$C$3*A19+$C$2</f>
        <v>460.59000000000003</v>
      </c>
      <c r="C19" s="27">
        <f>B19*(($B$4*$B$4)/($B$5*$B$5))</f>
        <v>1279.4166666666667</v>
      </c>
      <c r="D19" s="13"/>
      <c r="E19" s="11"/>
      <c r="F19" s="12"/>
      <c r="G19" s="13"/>
      <c r="H19" s="11"/>
      <c r="I19" s="12"/>
      <c r="J19" s="13"/>
      <c r="K19" s="11"/>
      <c r="L19" s="12"/>
      <c r="M19" s="13"/>
      <c r="N19" s="11"/>
      <c r="O19" s="12"/>
      <c r="P19" s="13"/>
      <c r="Q19" s="11"/>
      <c r="R19" s="12"/>
      <c r="S19" s="13"/>
      <c r="T19" s="11"/>
      <c r="U19" s="12"/>
      <c r="V19" s="13"/>
      <c r="W19" s="11"/>
      <c r="X19" s="12"/>
      <c r="Y19" s="13"/>
      <c r="Z19" s="11"/>
      <c r="AA19" s="12"/>
      <c r="AB19" s="13"/>
      <c r="AC19" s="11"/>
      <c r="AD19" s="12"/>
      <c r="AE19" s="13"/>
      <c r="AF19" s="11"/>
      <c r="AG19" s="12"/>
      <c r="AH19" s="13"/>
      <c r="AI19" s="11"/>
      <c r="AJ19" s="12"/>
      <c r="AK19" s="13"/>
      <c r="AL19" s="12"/>
    </row>
    <row r="20" spans="1:38" x14ac:dyDescent="0.25">
      <c r="A20" s="11">
        <v>200</v>
      </c>
      <c r="B20" s="16">
        <f t="shared" si="33"/>
        <v>307.06</v>
      </c>
      <c r="C20" s="27">
        <f t="shared" si="34"/>
        <v>852.94444444444446</v>
      </c>
      <c r="D20" s="13"/>
      <c r="E20" s="11"/>
      <c r="F20" s="12"/>
      <c r="G20" s="13"/>
      <c r="H20" s="11"/>
      <c r="I20" s="12"/>
      <c r="J20" s="13"/>
      <c r="K20" s="11"/>
      <c r="L20" s="12"/>
      <c r="M20" s="13"/>
      <c r="N20" s="11"/>
      <c r="O20" s="12"/>
      <c r="P20" s="13"/>
      <c r="Q20" s="11"/>
      <c r="R20" s="12"/>
      <c r="S20" s="13"/>
      <c r="T20" s="11"/>
      <c r="U20" s="12"/>
      <c r="V20" s="13"/>
      <c r="W20" s="11"/>
      <c r="X20" s="12"/>
      <c r="Y20" s="13"/>
      <c r="Z20" s="11"/>
      <c r="AA20" s="12"/>
      <c r="AB20" s="13"/>
      <c r="AC20" s="11"/>
      <c r="AD20" s="12"/>
      <c r="AE20" s="13"/>
      <c r="AF20" s="11"/>
      <c r="AG20" s="12"/>
      <c r="AH20" s="13"/>
      <c r="AI20" s="11"/>
      <c r="AJ20" s="12"/>
      <c r="AK20" s="13"/>
      <c r="AL20" s="12"/>
    </row>
    <row r="21" spans="1:38" x14ac:dyDescent="0.25">
      <c r="A21" s="11">
        <v>100</v>
      </c>
      <c r="B21" s="16">
        <f t="shared" si="33"/>
        <v>153.53</v>
      </c>
      <c r="C21" s="27">
        <f t="shared" si="34"/>
        <v>426.47222222222223</v>
      </c>
      <c r="D21" s="13"/>
      <c r="E21" s="11"/>
      <c r="F21" s="12"/>
      <c r="G21" s="13"/>
      <c r="H21" s="11"/>
      <c r="I21" s="12"/>
      <c r="J21" s="13"/>
      <c r="K21" s="11"/>
      <c r="L21" s="12"/>
      <c r="M21" s="13"/>
      <c r="N21" s="11"/>
      <c r="O21" s="12"/>
      <c r="P21" s="13"/>
      <c r="Q21" s="11"/>
      <c r="R21" s="12"/>
      <c r="S21" s="13"/>
      <c r="T21" s="11"/>
      <c r="U21" s="12"/>
      <c r="V21" s="13"/>
      <c r="W21" s="11"/>
      <c r="X21" s="12"/>
      <c r="Y21" s="13"/>
      <c r="Z21" s="11"/>
      <c r="AA21" s="12"/>
      <c r="AB21" s="13"/>
      <c r="AC21" s="11"/>
      <c r="AD21" s="12"/>
      <c r="AE21" s="13"/>
      <c r="AF21" s="11"/>
      <c r="AG21" s="12"/>
      <c r="AH21" s="13"/>
      <c r="AI21" s="11"/>
      <c r="AJ21" s="12"/>
      <c r="AK21" s="13"/>
      <c r="AL21" s="12"/>
    </row>
    <row r="22" spans="1:38" x14ac:dyDescent="0.25">
      <c r="A22" s="11"/>
      <c r="B22" s="16">
        <f t="shared" si="33"/>
        <v>0</v>
      </c>
      <c r="C22" s="27">
        <f t="shared" si="34"/>
        <v>0</v>
      </c>
      <c r="D22" s="13"/>
      <c r="E22" s="11"/>
      <c r="F22" s="12"/>
      <c r="G22" s="13"/>
      <c r="H22" s="11"/>
      <c r="I22" s="12"/>
      <c r="J22" s="13"/>
      <c r="K22" s="11"/>
      <c r="L22" s="12"/>
      <c r="M22" s="13"/>
      <c r="N22" s="11"/>
      <c r="O22" s="12"/>
      <c r="P22" s="13"/>
      <c r="Q22" s="11"/>
      <c r="R22" s="12"/>
      <c r="S22" s="13"/>
      <c r="T22" s="11"/>
      <c r="U22" s="12"/>
      <c r="V22" s="13"/>
      <c r="W22" s="11"/>
      <c r="X22" s="12"/>
      <c r="Y22" s="13"/>
      <c r="Z22" s="11"/>
      <c r="AA22" s="12"/>
      <c r="AB22" s="13"/>
      <c r="AC22" s="11"/>
      <c r="AD22" s="12"/>
      <c r="AE22" s="13"/>
      <c r="AF22" s="11"/>
      <c r="AG22" s="12"/>
      <c r="AH22" s="13"/>
      <c r="AI22" s="11"/>
      <c r="AJ22" s="12"/>
      <c r="AK22" s="13"/>
      <c r="AL22" s="12"/>
    </row>
    <row r="23" spans="1:38" ht="15.75" thickBot="1" x14ac:dyDescent="0.3">
      <c r="A23" s="17"/>
      <c r="B23" s="36">
        <f t="shared" si="33"/>
        <v>0</v>
      </c>
      <c r="C23" s="37">
        <f t="shared" si="34"/>
        <v>0</v>
      </c>
      <c r="D23" s="19"/>
      <c r="E23" s="17"/>
      <c r="F23" s="18"/>
      <c r="G23" s="19"/>
      <c r="H23" s="17"/>
      <c r="I23" s="18"/>
      <c r="J23" s="19"/>
      <c r="K23" s="17"/>
      <c r="L23" s="18"/>
      <c r="M23" s="19"/>
      <c r="N23" s="17"/>
      <c r="O23" s="18"/>
      <c r="P23" s="19"/>
      <c r="Q23" s="17"/>
      <c r="R23" s="18"/>
      <c r="S23" s="19"/>
      <c r="T23" s="17"/>
      <c r="U23" s="18"/>
      <c r="V23" s="19"/>
      <c r="W23" s="17"/>
      <c r="X23" s="18"/>
      <c r="Y23" s="19"/>
      <c r="Z23" s="17"/>
      <c r="AA23" s="18"/>
      <c r="AB23" s="19"/>
      <c r="AC23" s="17"/>
      <c r="AD23" s="18"/>
      <c r="AE23" s="19"/>
      <c r="AF23" s="17"/>
      <c r="AG23" s="18"/>
      <c r="AH23" s="19"/>
      <c r="AI23" s="17"/>
      <c r="AJ23" s="18"/>
      <c r="AK23" s="19"/>
      <c r="AL23" s="18"/>
    </row>
    <row r="24" spans="1:38" x14ac:dyDescent="0.25">
      <c r="A24" s="29"/>
      <c r="B24" s="22">
        <f t="shared" si="33"/>
        <v>0</v>
      </c>
      <c r="C24" s="33">
        <f t="shared" si="34"/>
        <v>0</v>
      </c>
      <c r="D24" s="34"/>
      <c r="U24" t="s">
        <v>22</v>
      </c>
      <c r="V24" t="s">
        <v>23</v>
      </c>
    </row>
    <row r="25" spans="1:38" ht="15.75" thickBot="1" x14ac:dyDescent="0.3">
      <c r="A25" s="29"/>
      <c r="B25" s="22">
        <f t="shared" si="33"/>
        <v>0</v>
      </c>
      <c r="C25" s="33">
        <f t="shared" si="34"/>
        <v>0</v>
      </c>
      <c r="D25" s="34"/>
      <c r="U25">
        <v>10</v>
      </c>
      <c r="V25">
        <f>U25*V17</f>
        <v>25053.125</v>
      </c>
    </row>
    <row r="26" spans="1:38" x14ac:dyDescent="0.25">
      <c r="A26" s="58" t="s">
        <v>26</v>
      </c>
      <c r="B26" s="59"/>
      <c r="C26" s="59"/>
      <c r="D26" s="59"/>
      <c r="E26" s="59"/>
      <c r="F26" s="60"/>
    </row>
    <row r="27" spans="1:38" x14ac:dyDescent="0.25">
      <c r="A27" s="42" t="s">
        <v>29</v>
      </c>
      <c r="B27" s="38" t="s">
        <v>37</v>
      </c>
      <c r="C27" s="38" t="s">
        <v>36</v>
      </c>
      <c r="D27" s="38" t="s">
        <v>35</v>
      </c>
      <c r="E27" s="38" t="s">
        <v>34</v>
      </c>
      <c r="F27" s="49" t="s">
        <v>33</v>
      </c>
    </row>
    <row r="28" spans="1:38" x14ac:dyDescent="0.25">
      <c r="A28" s="42"/>
      <c r="B28" s="56" t="s">
        <v>25</v>
      </c>
      <c r="C28" s="56"/>
      <c r="D28" s="56"/>
      <c r="E28" s="56"/>
      <c r="F28" s="57"/>
    </row>
    <row r="29" spans="1:38" x14ac:dyDescent="0.25">
      <c r="A29" s="44">
        <v>10000</v>
      </c>
      <c r="B29" s="39">
        <f>A29/$C$7</f>
        <v>24.489795918367349</v>
      </c>
      <c r="C29" s="39">
        <f>A29/$C$8</f>
        <v>11.881188118811881</v>
      </c>
      <c r="D29" s="39">
        <f>A29/$C$9</f>
        <v>7.8431372549019605</v>
      </c>
      <c r="E29" s="39">
        <f>A29/$C$10</f>
        <v>5.8441558441558445</v>
      </c>
      <c r="F29" s="45">
        <f>A29/$C$11</f>
        <v>4.675324675324676</v>
      </c>
    </row>
    <row r="30" spans="1:38" x14ac:dyDescent="0.25">
      <c r="A30" s="44">
        <v>20000</v>
      </c>
      <c r="B30" s="39">
        <f t="shared" ref="B30:B33" si="35">A30/$C$7</f>
        <v>48.979591836734699</v>
      </c>
      <c r="C30" s="39">
        <f t="shared" ref="C30:C33" si="36">A30/$C$8</f>
        <v>23.762376237623762</v>
      </c>
      <c r="D30" s="39">
        <f t="shared" ref="D30:D33" si="37">A30/$C$9</f>
        <v>15.686274509803921</v>
      </c>
      <c r="E30" s="39">
        <f t="shared" ref="E30:E33" si="38">A30/$C$10</f>
        <v>11.688311688311689</v>
      </c>
      <c r="F30" s="45">
        <f t="shared" ref="F30:F32" si="39">A30/$C$11</f>
        <v>9.350649350649352</v>
      </c>
    </row>
    <row r="31" spans="1:38" x14ac:dyDescent="0.25">
      <c r="A31" s="44">
        <v>50000</v>
      </c>
      <c r="B31" s="39">
        <f t="shared" si="35"/>
        <v>122.44897959183675</v>
      </c>
      <c r="C31" s="39">
        <f t="shared" si="36"/>
        <v>59.405940594059409</v>
      </c>
      <c r="D31" s="39">
        <f t="shared" si="37"/>
        <v>39.215686274509807</v>
      </c>
      <c r="E31" s="39">
        <f t="shared" si="38"/>
        <v>29.220779220779221</v>
      </c>
      <c r="F31" s="45">
        <f t="shared" si="39"/>
        <v>23.376623376623378</v>
      </c>
    </row>
    <row r="32" spans="1:38" x14ac:dyDescent="0.25">
      <c r="A32" s="44">
        <v>70000</v>
      </c>
      <c r="B32" s="39">
        <f t="shared" si="35"/>
        <v>171.42857142857144</v>
      </c>
      <c r="C32" s="39">
        <f t="shared" si="36"/>
        <v>83.168316831683171</v>
      </c>
      <c r="D32" s="39">
        <f t="shared" si="37"/>
        <v>54.901960784313722</v>
      </c>
      <c r="E32" s="39">
        <f t="shared" si="38"/>
        <v>40.909090909090907</v>
      </c>
      <c r="F32" s="45">
        <f t="shared" si="39"/>
        <v>32.727272727272734</v>
      </c>
    </row>
    <row r="33" spans="1:6" ht="15.75" thickBot="1" x14ac:dyDescent="0.3">
      <c r="A33" s="46">
        <v>100000</v>
      </c>
      <c r="B33" s="47">
        <f t="shared" si="35"/>
        <v>244.89795918367349</v>
      </c>
      <c r="C33" s="47">
        <f t="shared" si="36"/>
        <v>118.81188118811882</v>
      </c>
      <c r="D33" s="47">
        <f t="shared" si="37"/>
        <v>78.431372549019613</v>
      </c>
      <c r="E33" s="47">
        <f t="shared" si="38"/>
        <v>58.441558441558442</v>
      </c>
      <c r="F33" s="48">
        <f>A33/$C$11</f>
        <v>46.753246753246756</v>
      </c>
    </row>
    <row r="36" spans="1:6" ht="15.75" thickBot="1" x14ac:dyDescent="0.3"/>
    <row r="37" spans="1:6" x14ac:dyDescent="0.25">
      <c r="A37" s="41" t="s">
        <v>29</v>
      </c>
      <c r="B37" s="59" t="s">
        <v>24</v>
      </c>
      <c r="C37" s="59"/>
      <c r="D37" s="59"/>
      <c r="E37" s="59"/>
      <c r="F37" s="60"/>
    </row>
    <row r="38" spans="1:6" x14ac:dyDescent="0.25">
      <c r="A38" s="42"/>
      <c r="B38" s="40" t="s">
        <v>28</v>
      </c>
      <c r="C38" s="40" t="s">
        <v>27</v>
      </c>
      <c r="D38" s="40" t="s">
        <v>30</v>
      </c>
      <c r="E38" s="40" t="s">
        <v>31</v>
      </c>
      <c r="F38" s="43" t="s">
        <v>32</v>
      </c>
    </row>
    <row r="39" spans="1:6" x14ac:dyDescent="0.25">
      <c r="A39" s="42"/>
      <c r="B39" s="56" t="s">
        <v>25</v>
      </c>
      <c r="C39" s="56"/>
      <c r="D39" s="56"/>
      <c r="E39" s="56"/>
      <c r="F39" s="57"/>
    </row>
    <row r="40" spans="1:6" x14ac:dyDescent="0.25">
      <c r="A40" s="44">
        <v>10000</v>
      </c>
      <c r="B40" s="39">
        <v>1.2480519480519481</v>
      </c>
      <c r="C40" s="39">
        <v>2.0779220779220777</v>
      </c>
      <c r="D40" s="39">
        <v>4.675324675324676</v>
      </c>
      <c r="E40" s="39">
        <v>8.3116883116883109</v>
      </c>
      <c r="F40" s="45">
        <v>12.987012987012987</v>
      </c>
    </row>
    <row r="41" spans="1:6" x14ac:dyDescent="0.25">
      <c r="A41" s="44">
        <v>20000</v>
      </c>
      <c r="B41" s="39">
        <v>2.4961038961038962</v>
      </c>
      <c r="C41" s="39">
        <v>4.1558441558441555</v>
      </c>
      <c r="D41" s="39">
        <v>9.350649350649352</v>
      </c>
      <c r="E41" s="39">
        <v>16.623376623376622</v>
      </c>
      <c r="F41" s="45">
        <v>25.974025974025974</v>
      </c>
    </row>
    <row r="42" spans="1:6" x14ac:dyDescent="0.25">
      <c r="A42" s="44">
        <v>50000</v>
      </c>
      <c r="B42" s="39">
        <v>6.2402597402597406</v>
      </c>
      <c r="C42" s="39">
        <v>10.38961038961039</v>
      </c>
      <c r="D42" s="39">
        <v>23.376623376623378</v>
      </c>
      <c r="E42" s="39">
        <v>41.558441558441558</v>
      </c>
      <c r="F42" s="45">
        <v>64.935064935064929</v>
      </c>
    </row>
    <row r="43" spans="1:6" x14ac:dyDescent="0.25">
      <c r="A43" s="44">
        <v>70000</v>
      </c>
      <c r="B43" s="39">
        <v>8.7363636363636363</v>
      </c>
      <c r="C43" s="39">
        <v>14.545454545454545</v>
      </c>
      <c r="D43" s="39">
        <v>32.727272727272734</v>
      </c>
      <c r="E43" s="39">
        <v>58.18181818181818</v>
      </c>
      <c r="F43" s="45">
        <v>90.909090909090907</v>
      </c>
    </row>
    <row r="44" spans="1:6" ht="15.75" thickBot="1" x14ac:dyDescent="0.3">
      <c r="A44" s="46">
        <v>100000</v>
      </c>
      <c r="B44" s="47">
        <v>12.480519480519481</v>
      </c>
      <c r="C44" s="47">
        <v>20.779220779220779</v>
      </c>
      <c r="D44" s="47">
        <v>46.753246753246756</v>
      </c>
      <c r="E44" s="47">
        <v>83.116883116883116</v>
      </c>
      <c r="F44" s="48">
        <v>129.87012987012986</v>
      </c>
    </row>
  </sheetData>
  <mergeCells count="52">
    <mergeCell ref="AI1:AK1"/>
    <mergeCell ref="A1:C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2:AI3"/>
    <mergeCell ref="A2:A3"/>
    <mergeCell ref="E2:E3"/>
    <mergeCell ref="H2:H3"/>
    <mergeCell ref="K2:K3"/>
    <mergeCell ref="N2:N3"/>
    <mergeCell ref="Q2:Q3"/>
    <mergeCell ref="T2:T3"/>
    <mergeCell ref="W2:W3"/>
    <mergeCell ref="Z2:Z3"/>
    <mergeCell ref="AC2:AC3"/>
    <mergeCell ref="AF2:AF3"/>
    <mergeCell ref="AJ4:AK4"/>
    <mergeCell ref="B4:C4"/>
    <mergeCell ref="F4:G4"/>
    <mergeCell ref="I4:J4"/>
    <mergeCell ref="L4:M4"/>
    <mergeCell ref="O4:P4"/>
    <mergeCell ref="R4:S4"/>
    <mergeCell ref="U4:V4"/>
    <mergeCell ref="X4:Y4"/>
    <mergeCell ref="AA4:AB4"/>
    <mergeCell ref="AD4:AE4"/>
    <mergeCell ref="AG4:AH4"/>
    <mergeCell ref="B28:F28"/>
    <mergeCell ref="A26:F26"/>
    <mergeCell ref="B37:F37"/>
    <mergeCell ref="B39:F39"/>
    <mergeCell ref="AJ5:AK5"/>
    <mergeCell ref="B5:C5"/>
    <mergeCell ref="F5:G5"/>
    <mergeCell ref="I5:J5"/>
    <mergeCell ref="L5:M5"/>
    <mergeCell ref="O5:P5"/>
    <mergeCell ref="R5:S5"/>
    <mergeCell ref="U5:V5"/>
    <mergeCell ref="X5:Y5"/>
    <mergeCell ref="AA5:AB5"/>
    <mergeCell ref="AD5:AE5"/>
    <mergeCell ref="AG5:A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calibrazione_con_errori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microfocus</dc:creator>
  <cp:lastModifiedBy>microfocus</cp:lastModifiedBy>
  <dcterms:created xsi:type="dcterms:W3CDTF">2021-04-21T10:08:59Z</dcterms:created>
  <dcterms:modified xsi:type="dcterms:W3CDTF">2023-10-10T17:27:55Z</dcterms:modified>
</cp:coreProperties>
</file>